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E:\Sorted2\Data request - 2024 Natalie Monacci Carbon\2 And the new distribution files\"/>
    </mc:Choice>
  </mc:AlternateContent>
  <xr:revisionPtr revIDLastSave="0" documentId="13_ncr:1_{23D8CCA4-D9B8-4F0B-9715-EA64A3689AAD}" xr6:coauthVersionLast="47" xr6:coauthVersionMax="47" xr10:uidLastSave="{00000000-0000-0000-0000-000000000000}"/>
  <bookViews>
    <workbookView xWindow="-108" yWindow="-108" windowWidth="23256" windowHeight="11964" activeTab="4" xr2:uid="{00000000-000D-0000-FFFF-FFFF00000000}"/>
  </bookViews>
  <sheets>
    <sheet name="Data Notes and Updates " sheetId="6" r:id="rId1"/>
    <sheet name="Daily Log" sheetId="89" r:id="rId2"/>
    <sheet name="CTD Stn locations" sheetId="87" r:id="rId3"/>
    <sheet name="CTD Cast Event Notes" sheetId="88" r:id="rId4"/>
    <sheet name="ChemMetadata" sheetId="85" r:id="rId5"/>
    <sheet name="2017-11_LSSL_Chem" sheetId="91" r:id="rId6"/>
    <sheet name="Rosette Sample Log" sheetId="86" r:id="rId7"/>
    <sheet name="Underway Log" sheetId="90" r:id="rId8"/>
  </sheets>
  <definedNames>
    <definedName name="_xlnm._FilterDatabase" localSheetId="5" hidden="1">'2017-11_LSSL_Chem'!$A$1:$BZ$1462</definedName>
    <definedName name="_xlnm._FilterDatabase" localSheetId="3" hidden="1">'CTD Cast Event Notes'!#REF!</definedName>
    <definedName name="_xlnm._FilterDatabase" localSheetId="6" hidden="1">'Rosette Sample Log'!#REF!</definedName>
    <definedName name="_xlnm.Print_Area" localSheetId="3">'CTD Cast Event Notes'!#REF!</definedName>
    <definedName name="_xlnm.Print_Area" localSheetId="2">'CTD Stn locations'!$B$3:$C$3</definedName>
    <definedName name="_xlnm.Print_Area" localSheetId="0">'Data Notes and Updates '!$C$5:$C$31</definedName>
    <definedName name="_xlnm.Print_Area" localSheetId="6">'Rosette Sample Log'!#REF!</definedName>
    <definedName name="_xlnm.Print_Titles" localSheetId="5">'2017-11_LSSL_Chem'!#REF!</definedName>
    <definedName name="_xlnm.Print_Titles" localSheetId="6">'Rosette Sample Log'!#REF!,'Rosette Sample Log'!#REF!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1" i="90" l="1"/>
  <c r="C240" i="90"/>
  <c r="C239" i="90"/>
  <c r="C238" i="90"/>
  <c r="C237" i="90"/>
  <c r="C236" i="90"/>
  <c r="C235" i="90"/>
  <c r="C234" i="90"/>
  <c r="C233" i="90"/>
  <c r="C232" i="90"/>
  <c r="C231" i="90"/>
  <c r="C230" i="90"/>
  <c r="C229" i="90"/>
  <c r="C228" i="90"/>
  <c r="C227" i="90"/>
  <c r="C226" i="90"/>
  <c r="C225" i="90"/>
  <c r="C224" i="90"/>
  <c r="C223" i="90"/>
  <c r="C222" i="90"/>
  <c r="C221" i="90"/>
  <c r="C220" i="90"/>
  <c r="C219" i="90"/>
  <c r="C218" i="90"/>
  <c r="C217" i="90"/>
  <c r="AG216" i="90"/>
  <c r="C216" i="90"/>
  <c r="AG215" i="90"/>
  <c r="C215" i="90"/>
  <c r="AG214" i="90"/>
  <c r="C214" i="90"/>
  <c r="AG213" i="90"/>
  <c r="C213" i="90"/>
  <c r="AG212" i="90"/>
  <c r="C212" i="90"/>
  <c r="AG211" i="90"/>
  <c r="C211" i="90"/>
  <c r="AG210" i="90"/>
  <c r="C210" i="90"/>
  <c r="AG209" i="90"/>
  <c r="C209" i="90"/>
  <c r="AG208" i="90"/>
  <c r="C208" i="90"/>
  <c r="AG207" i="90"/>
  <c r="C207" i="90"/>
  <c r="AG206" i="90"/>
  <c r="C206" i="90"/>
  <c r="AG205" i="90"/>
  <c r="C205" i="90"/>
  <c r="AG204" i="90"/>
  <c r="C204" i="90"/>
  <c r="AG203" i="90"/>
  <c r="C203" i="90"/>
  <c r="AG202" i="90"/>
  <c r="C202" i="90"/>
  <c r="AG201" i="90"/>
  <c r="C201" i="90"/>
  <c r="AG200" i="90"/>
  <c r="C200" i="90"/>
  <c r="AG199" i="90"/>
  <c r="C199" i="90"/>
  <c r="AG198" i="90"/>
  <c r="C198" i="90"/>
  <c r="AG197" i="90"/>
  <c r="C197" i="90"/>
  <c r="AG196" i="90"/>
  <c r="C196" i="90"/>
  <c r="AG195" i="90"/>
  <c r="C195" i="90"/>
  <c r="AG194" i="90"/>
  <c r="C194" i="90"/>
  <c r="AG193" i="90"/>
  <c r="C193" i="90"/>
  <c r="AG192" i="90"/>
  <c r="C192" i="90"/>
  <c r="AG191" i="90"/>
  <c r="C191" i="90"/>
  <c r="AG190" i="90"/>
  <c r="C190" i="90"/>
  <c r="AG189" i="90"/>
  <c r="C189" i="90"/>
  <c r="AG188" i="90"/>
  <c r="C188" i="90"/>
  <c r="AG187" i="90"/>
  <c r="C187" i="90"/>
  <c r="AG186" i="90"/>
  <c r="C186" i="90"/>
  <c r="AG185" i="90"/>
  <c r="L185" i="90"/>
  <c r="H185" i="90"/>
  <c r="C185" i="90"/>
  <c r="D185" i="90"/>
  <c r="AG184" i="90"/>
  <c r="L184" i="90"/>
  <c r="H184" i="90"/>
  <c r="C184" i="90"/>
  <c r="D184" i="90"/>
  <c r="AG183" i="90"/>
  <c r="L183" i="90"/>
  <c r="H183" i="90"/>
  <c r="C183" i="90"/>
  <c r="D183" i="90"/>
  <c r="AG182" i="90"/>
  <c r="L182" i="90"/>
  <c r="H182" i="90"/>
  <c r="C182" i="90"/>
  <c r="D182" i="90"/>
  <c r="AG181" i="90"/>
  <c r="L181" i="90"/>
  <c r="H181" i="90"/>
  <c r="C181" i="90"/>
  <c r="D181" i="90"/>
  <c r="AG180" i="90"/>
  <c r="L180" i="90"/>
  <c r="H180" i="90"/>
  <c r="C180" i="90"/>
  <c r="D180" i="90"/>
  <c r="AG179" i="90"/>
  <c r="L179" i="90"/>
  <c r="H179" i="90"/>
  <c r="C179" i="90"/>
  <c r="D179" i="90"/>
  <c r="AG178" i="90"/>
  <c r="L178" i="90"/>
  <c r="H178" i="90"/>
  <c r="C178" i="90"/>
  <c r="D178" i="90"/>
  <c r="AG177" i="90"/>
  <c r="L177" i="90"/>
  <c r="H177" i="90"/>
  <c r="C177" i="90"/>
  <c r="D177" i="90"/>
  <c r="AG176" i="90"/>
  <c r="L176" i="90"/>
  <c r="H176" i="90"/>
  <c r="C176" i="90"/>
  <c r="D176" i="90"/>
  <c r="AG175" i="90"/>
  <c r="L175" i="90"/>
  <c r="H175" i="90"/>
  <c r="C175" i="90"/>
  <c r="D175" i="90"/>
  <c r="AG174" i="90"/>
  <c r="L174" i="90"/>
  <c r="H174" i="90"/>
  <c r="C174" i="90"/>
  <c r="D174" i="90"/>
  <c r="AG173" i="90"/>
  <c r="L173" i="90"/>
  <c r="H173" i="90"/>
  <c r="C173" i="90"/>
  <c r="D173" i="90"/>
  <c r="AH172" i="90"/>
  <c r="C172" i="90"/>
  <c r="D172" i="90"/>
  <c r="AG171" i="90"/>
  <c r="L171" i="90"/>
  <c r="H171" i="90"/>
  <c r="C171" i="90"/>
  <c r="D171" i="90"/>
  <c r="AH170" i="90"/>
  <c r="AG170" i="90"/>
  <c r="L170" i="90"/>
  <c r="H170" i="90"/>
  <c r="C170" i="90"/>
  <c r="D170" i="90"/>
  <c r="AJ169" i="90"/>
  <c r="AH169" i="90"/>
  <c r="C169" i="90"/>
  <c r="D169" i="90"/>
  <c r="AJ168" i="90"/>
  <c r="AG168" i="90"/>
  <c r="L168" i="90"/>
  <c r="H168" i="90"/>
  <c r="C168" i="90"/>
  <c r="D168" i="90"/>
  <c r="AI167" i="90"/>
  <c r="AH167" i="90"/>
  <c r="L167" i="90"/>
  <c r="H167" i="90"/>
  <c r="C167" i="90"/>
  <c r="D167" i="90"/>
  <c r="AI166" i="90"/>
  <c r="AH166" i="90"/>
  <c r="AG166" i="90"/>
  <c r="L166" i="90"/>
  <c r="H166" i="90"/>
  <c r="C166" i="90"/>
  <c r="D166" i="90"/>
  <c r="AG165" i="90"/>
  <c r="L165" i="90"/>
  <c r="H165" i="90"/>
  <c r="C165" i="90"/>
  <c r="D165" i="90"/>
  <c r="AG164" i="90"/>
  <c r="L164" i="90"/>
  <c r="H164" i="90"/>
  <c r="C164" i="90"/>
  <c r="D164" i="90"/>
  <c r="AG163" i="90"/>
  <c r="L163" i="90"/>
  <c r="H163" i="90"/>
  <c r="C163" i="90"/>
  <c r="D163" i="90"/>
  <c r="C162" i="90"/>
  <c r="D162" i="90"/>
  <c r="AG161" i="90"/>
  <c r="L161" i="90"/>
  <c r="H161" i="90"/>
  <c r="C161" i="90"/>
  <c r="D161" i="90"/>
  <c r="AG160" i="90"/>
  <c r="L160" i="90"/>
  <c r="H160" i="90"/>
  <c r="C160" i="90"/>
  <c r="D160" i="90"/>
  <c r="AH159" i="90"/>
  <c r="AG159" i="90"/>
  <c r="L159" i="90"/>
  <c r="H159" i="90"/>
  <c r="C159" i="90"/>
  <c r="D159" i="90"/>
  <c r="AG158" i="90"/>
  <c r="L158" i="90"/>
  <c r="H158" i="90"/>
  <c r="C158" i="90"/>
  <c r="D158" i="90"/>
  <c r="AG157" i="90"/>
  <c r="L157" i="90"/>
  <c r="H157" i="90"/>
  <c r="C157" i="90"/>
  <c r="D157" i="90"/>
  <c r="AG156" i="90"/>
  <c r="L156" i="90"/>
  <c r="H156" i="90"/>
  <c r="C156" i="90"/>
  <c r="D156" i="90"/>
  <c r="AG155" i="90"/>
  <c r="L155" i="90"/>
  <c r="H155" i="90"/>
  <c r="C155" i="90"/>
  <c r="D155" i="90"/>
  <c r="AG154" i="90"/>
  <c r="L154" i="90"/>
  <c r="H154" i="90"/>
  <c r="C154" i="90"/>
  <c r="D154" i="90"/>
  <c r="AG153" i="90"/>
  <c r="L153" i="90"/>
  <c r="H153" i="90"/>
  <c r="C153" i="90"/>
  <c r="D153" i="90"/>
  <c r="AG152" i="90"/>
  <c r="L152" i="90"/>
  <c r="H152" i="90"/>
  <c r="C152" i="90"/>
  <c r="D152" i="90"/>
  <c r="AG151" i="90"/>
  <c r="L151" i="90"/>
  <c r="H151" i="90"/>
  <c r="C151" i="90"/>
  <c r="D151" i="90"/>
  <c r="AG150" i="90"/>
  <c r="L150" i="90"/>
  <c r="H150" i="90"/>
  <c r="C150" i="90"/>
  <c r="D150" i="90"/>
  <c r="AG149" i="90"/>
  <c r="L149" i="90"/>
  <c r="H149" i="90"/>
  <c r="C149" i="90"/>
  <c r="D149" i="90"/>
  <c r="AG148" i="90"/>
  <c r="L148" i="90"/>
  <c r="H148" i="90"/>
  <c r="C148" i="90"/>
  <c r="D148" i="90"/>
  <c r="AH147" i="90"/>
  <c r="AG147" i="90"/>
  <c r="L147" i="90"/>
  <c r="H147" i="90"/>
  <c r="C147" i="90"/>
  <c r="D147" i="90"/>
  <c r="AG146" i="90"/>
  <c r="L146" i="90"/>
  <c r="H146" i="90"/>
  <c r="C146" i="90"/>
  <c r="D146" i="90"/>
  <c r="AG145" i="90"/>
  <c r="L145" i="90"/>
  <c r="H145" i="90"/>
  <c r="C145" i="90"/>
  <c r="D145" i="90"/>
  <c r="AG144" i="90"/>
  <c r="L144" i="90"/>
  <c r="H144" i="90"/>
  <c r="C144" i="90"/>
  <c r="D144" i="90"/>
  <c r="AG143" i="90"/>
  <c r="L143" i="90"/>
  <c r="H143" i="90"/>
  <c r="C143" i="90"/>
  <c r="D143" i="90"/>
  <c r="AG142" i="90"/>
  <c r="L142" i="90"/>
  <c r="H142" i="90"/>
  <c r="C142" i="90"/>
  <c r="D142" i="90"/>
  <c r="AG141" i="90"/>
  <c r="L141" i="90"/>
  <c r="H141" i="90"/>
  <c r="C141" i="90"/>
  <c r="D141" i="90"/>
  <c r="AG140" i="90"/>
  <c r="L140" i="90"/>
  <c r="H140" i="90"/>
  <c r="C140" i="90"/>
  <c r="D140" i="90"/>
  <c r="AG139" i="90"/>
  <c r="L139" i="90"/>
  <c r="H139" i="90"/>
  <c r="C139" i="90"/>
  <c r="D139" i="90"/>
  <c r="C138" i="90"/>
  <c r="D138" i="90"/>
  <c r="AG137" i="90"/>
  <c r="L137" i="90"/>
  <c r="H137" i="90"/>
  <c r="C137" i="90"/>
  <c r="D137" i="90"/>
  <c r="AG136" i="90"/>
  <c r="L136" i="90"/>
  <c r="H136" i="90"/>
  <c r="C136" i="90"/>
  <c r="D136" i="90"/>
  <c r="AG135" i="90"/>
  <c r="L135" i="90"/>
  <c r="H135" i="90"/>
  <c r="C135" i="90"/>
  <c r="D135" i="90"/>
  <c r="AG134" i="90"/>
  <c r="L134" i="90"/>
  <c r="H134" i="90"/>
  <c r="C134" i="90"/>
  <c r="D134" i="90"/>
  <c r="AG133" i="90"/>
  <c r="L133" i="90"/>
  <c r="H133" i="90"/>
  <c r="C133" i="90"/>
  <c r="D133" i="90"/>
  <c r="AG132" i="90"/>
  <c r="L132" i="90"/>
  <c r="H132" i="90"/>
  <c r="C132" i="90"/>
  <c r="D132" i="90"/>
  <c r="AG131" i="90"/>
  <c r="L131" i="90"/>
  <c r="H131" i="90"/>
  <c r="C131" i="90"/>
  <c r="D131" i="90"/>
  <c r="AG130" i="90"/>
  <c r="L130" i="90"/>
  <c r="H130" i="90"/>
  <c r="C130" i="90"/>
  <c r="D130" i="90"/>
  <c r="AG129" i="90"/>
  <c r="L129" i="90"/>
  <c r="H129" i="90"/>
  <c r="C129" i="90"/>
  <c r="D129" i="90"/>
  <c r="AG128" i="90"/>
  <c r="L128" i="90"/>
  <c r="H128" i="90"/>
  <c r="C128" i="90"/>
  <c r="D128" i="90"/>
  <c r="AG127" i="90"/>
  <c r="L127" i="90"/>
  <c r="H127" i="90"/>
  <c r="C127" i="90"/>
  <c r="D127" i="90"/>
  <c r="AG126" i="90"/>
  <c r="L126" i="90"/>
  <c r="H126" i="90"/>
  <c r="C126" i="90"/>
  <c r="D126" i="90"/>
  <c r="AH125" i="90"/>
  <c r="AG125" i="90"/>
  <c r="L125" i="90"/>
  <c r="H125" i="90"/>
  <c r="C125" i="90"/>
  <c r="D125" i="90"/>
  <c r="AG124" i="90"/>
  <c r="L124" i="90"/>
  <c r="H124" i="90"/>
  <c r="C124" i="90"/>
  <c r="D124" i="90"/>
  <c r="AG123" i="90"/>
  <c r="L123" i="90"/>
  <c r="H123" i="90"/>
  <c r="C123" i="90"/>
  <c r="D123" i="90"/>
  <c r="AG122" i="90"/>
  <c r="L122" i="90"/>
  <c r="H122" i="90"/>
  <c r="C122" i="90"/>
  <c r="D122" i="90"/>
  <c r="AG121" i="90"/>
  <c r="L121" i="90"/>
  <c r="H121" i="90"/>
  <c r="C121" i="90"/>
  <c r="D121" i="90"/>
  <c r="AG120" i="90"/>
  <c r="L120" i="90"/>
  <c r="H120" i="90"/>
  <c r="C120" i="90"/>
  <c r="D120" i="90"/>
  <c r="AG119" i="90"/>
  <c r="L119" i="90"/>
  <c r="H119" i="90"/>
  <c r="C119" i="90"/>
  <c r="D119" i="90"/>
  <c r="AG118" i="90"/>
  <c r="L118" i="90"/>
  <c r="H118" i="90"/>
  <c r="C118" i="90"/>
  <c r="D118" i="90"/>
  <c r="AH117" i="90"/>
  <c r="AG117" i="90"/>
  <c r="L117" i="90"/>
  <c r="H117" i="90"/>
  <c r="C117" i="90"/>
  <c r="D117" i="90"/>
  <c r="AG116" i="90"/>
  <c r="L116" i="90"/>
  <c r="H116" i="90"/>
  <c r="C116" i="90"/>
  <c r="D116" i="90"/>
  <c r="AG115" i="90"/>
  <c r="L115" i="90"/>
  <c r="H115" i="90"/>
  <c r="C115" i="90"/>
  <c r="D115" i="90"/>
  <c r="AG114" i="90"/>
  <c r="L114" i="90"/>
  <c r="H114" i="90"/>
  <c r="C114" i="90"/>
  <c r="D114" i="90"/>
  <c r="AG113" i="90"/>
  <c r="L113" i="90"/>
  <c r="H113" i="90"/>
  <c r="C113" i="90"/>
  <c r="D113" i="90"/>
  <c r="AG112" i="90"/>
  <c r="L112" i="90"/>
  <c r="H112" i="90"/>
  <c r="C112" i="90"/>
  <c r="D112" i="90"/>
  <c r="AG111" i="90"/>
  <c r="L111" i="90"/>
  <c r="H111" i="90"/>
  <c r="C111" i="90"/>
  <c r="D111" i="90"/>
  <c r="AG110" i="90"/>
  <c r="L110" i="90"/>
  <c r="H110" i="90"/>
  <c r="C110" i="90"/>
  <c r="D110" i="90"/>
  <c r="AG109" i="90"/>
  <c r="L109" i="90"/>
  <c r="H109" i="90"/>
  <c r="C109" i="90"/>
  <c r="D109" i="90"/>
  <c r="AG108" i="90"/>
  <c r="L108" i="90"/>
  <c r="H108" i="90"/>
  <c r="C108" i="90"/>
  <c r="D108" i="90"/>
  <c r="AG107" i="90"/>
  <c r="L107" i="90"/>
  <c r="H107" i="90"/>
  <c r="C107" i="90"/>
  <c r="D107" i="90"/>
  <c r="AG106" i="90"/>
  <c r="L106" i="90"/>
  <c r="H106" i="90"/>
  <c r="C106" i="90"/>
  <c r="D106" i="90"/>
  <c r="AG105" i="90"/>
  <c r="L105" i="90"/>
  <c r="H105" i="90"/>
  <c r="C105" i="90"/>
  <c r="D105" i="90"/>
  <c r="AG104" i="90"/>
  <c r="L104" i="90"/>
  <c r="H104" i="90"/>
  <c r="C104" i="90"/>
  <c r="D104" i="90"/>
  <c r="AH103" i="90"/>
  <c r="AG103" i="90"/>
  <c r="AC103" i="90"/>
  <c r="L103" i="90"/>
  <c r="H103" i="90"/>
  <c r="C103" i="90"/>
  <c r="D103" i="90"/>
  <c r="AG102" i="90"/>
  <c r="L102" i="90"/>
  <c r="H102" i="90"/>
  <c r="C102" i="90"/>
  <c r="D102" i="90"/>
  <c r="AG101" i="90"/>
  <c r="L101" i="90"/>
  <c r="H101" i="90"/>
  <c r="C101" i="90"/>
  <c r="D101" i="90"/>
  <c r="AG100" i="90"/>
  <c r="L100" i="90"/>
  <c r="H100" i="90"/>
  <c r="C100" i="90"/>
  <c r="D100" i="90"/>
  <c r="AG99" i="90"/>
  <c r="L99" i="90"/>
  <c r="H99" i="90"/>
  <c r="C99" i="90"/>
  <c r="D99" i="90"/>
  <c r="AG98" i="90"/>
  <c r="L98" i="90"/>
  <c r="H98" i="90"/>
  <c r="C98" i="90"/>
  <c r="D98" i="90"/>
  <c r="AG97" i="90"/>
  <c r="L97" i="90"/>
  <c r="H97" i="90"/>
  <c r="C97" i="90"/>
  <c r="D97" i="90"/>
  <c r="AG96" i="90"/>
  <c r="L96" i="90"/>
  <c r="H96" i="90"/>
  <c r="C96" i="90"/>
  <c r="D96" i="90"/>
  <c r="AG95" i="90"/>
  <c r="L95" i="90"/>
  <c r="H95" i="90"/>
  <c r="C95" i="90"/>
  <c r="D95" i="90"/>
  <c r="AG94" i="90"/>
  <c r="L94" i="90"/>
  <c r="H94" i="90"/>
  <c r="C94" i="90"/>
  <c r="D94" i="90"/>
  <c r="AG93" i="90"/>
  <c r="L93" i="90"/>
  <c r="H93" i="90"/>
  <c r="C93" i="90"/>
  <c r="D93" i="90"/>
  <c r="AG92" i="90"/>
  <c r="L92" i="90"/>
  <c r="H92" i="90"/>
  <c r="C92" i="90"/>
  <c r="D92" i="90"/>
  <c r="AG91" i="90"/>
  <c r="L91" i="90"/>
  <c r="H91" i="90"/>
  <c r="C91" i="90"/>
  <c r="D91" i="90"/>
  <c r="AG90" i="90"/>
  <c r="L90" i="90"/>
  <c r="H90" i="90"/>
  <c r="C90" i="90"/>
  <c r="D90" i="90"/>
  <c r="AG89" i="90"/>
  <c r="L89" i="90"/>
  <c r="H89" i="90"/>
  <c r="C89" i="90"/>
  <c r="D89" i="90"/>
  <c r="AH88" i="90"/>
  <c r="AG88" i="90"/>
  <c r="L88" i="90"/>
  <c r="H88" i="90"/>
  <c r="C88" i="90"/>
  <c r="D88" i="90"/>
  <c r="AG87" i="90"/>
  <c r="L87" i="90"/>
  <c r="H87" i="90"/>
  <c r="C87" i="90"/>
  <c r="D87" i="90"/>
  <c r="AG86" i="90"/>
  <c r="L86" i="90"/>
  <c r="H86" i="90"/>
  <c r="C86" i="90"/>
  <c r="D86" i="90"/>
  <c r="C85" i="90"/>
  <c r="D85" i="90"/>
  <c r="AG84" i="90"/>
  <c r="L84" i="90"/>
  <c r="H84" i="90"/>
  <c r="C84" i="90"/>
  <c r="D84" i="90"/>
  <c r="AG83" i="90"/>
  <c r="L83" i="90"/>
  <c r="H83" i="90"/>
  <c r="C83" i="90"/>
  <c r="D83" i="90"/>
  <c r="AG82" i="90"/>
  <c r="L82" i="90"/>
  <c r="H82" i="90"/>
  <c r="C82" i="90"/>
  <c r="D82" i="90"/>
  <c r="AG81" i="90"/>
  <c r="L81" i="90"/>
  <c r="H81" i="90"/>
  <c r="C81" i="90"/>
  <c r="D81" i="90"/>
  <c r="AG80" i="90"/>
  <c r="L80" i="90"/>
  <c r="H80" i="90"/>
  <c r="C80" i="90"/>
  <c r="D80" i="90"/>
  <c r="AG79" i="90"/>
  <c r="L79" i="90"/>
  <c r="H79" i="90"/>
  <c r="C79" i="90"/>
  <c r="D79" i="90"/>
  <c r="AH78" i="90"/>
  <c r="AG78" i="90"/>
  <c r="L78" i="90"/>
  <c r="H78" i="90"/>
  <c r="C78" i="90"/>
  <c r="D78" i="90"/>
  <c r="AH77" i="90"/>
  <c r="AG77" i="90"/>
  <c r="L77" i="90"/>
  <c r="H77" i="90"/>
  <c r="C77" i="90"/>
  <c r="D77" i="90"/>
  <c r="AH76" i="90"/>
  <c r="AG76" i="90"/>
  <c r="L76" i="90"/>
  <c r="H76" i="90"/>
  <c r="C76" i="90"/>
  <c r="D76" i="90"/>
  <c r="AH75" i="90"/>
  <c r="AG75" i="90"/>
  <c r="L75" i="90"/>
  <c r="H75" i="90"/>
  <c r="C75" i="90"/>
  <c r="D75" i="90"/>
  <c r="AG74" i="90"/>
  <c r="L74" i="90"/>
  <c r="H74" i="90"/>
  <c r="C74" i="90"/>
  <c r="D74" i="90"/>
  <c r="AG73" i="90"/>
  <c r="L73" i="90"/>
  <c r="H73" i="90"/>
  <c r="C73" i="90"/>
  <c r="D73" i="90"/>
  <c r="AG72" i="90"/>
  <c r="L72" i="90"/>
  <c r="H72" i="90"/>
  <c r="C72" i="90"/>
  <c r="D72" i="90"/>
  <c r="AG71" i="90"/>
  <c r="L71" i="90"/>
  <c r="H71" i="90"/>
  <c r="C71" i="90"/>
  <c r="D71" i="90"/>
  <c r="AG70" i="90"/>
  <c r="L70" i="90"/>
  <c r="H70" i="90"/>
  <c r="C70" i="90"/>
  <c r="D70" i="90"/>
  <c r="AG69" i="90"/>
  <c r="L69" i="90"/>
  <c r="H69" i="90"/>
  <c r="C69" i="90"/>
  <c r="D69" i="90"/>
  <c r="AG68" i="90"/>
  <c r="L68" i="90"/>
  <c r="H68" i="90"/>
  <c r="C68" i="90"/>
  <c r="D68" i="90"/>
  <c r="AG67" i="90"/>
  <c r="L67" i="90"/>
  <c r="H67" i="90"/>
  <c r="C67" i="90"/>
  <c r="D67" i="90"/>
  <c r="AG66" i="90"/>
  <c r="L66" i="90"/>
  <c r="H66" i="90"/>
  <c r="C66" i="90"/>
  <c r="D66" i="90"/>
  <c r="AG65" i="90"/>
  <c r="L65" i="90"/>
  <c r="H65" i="90"/>
  <c r="C65" i="90"/>
  <c r="D65" i="90"/>
  <c r="AG64" i="90"/>
  <c r="L64" i="90"/>
  <c r="H64" i="90"/>
  <c r="C64" i="90"/>
  <c r="D64" i="90"/>
  <c r="AG63" i="90"/>
  <c r="L63" i="90"/>
  <c r="H63" i="90"/>
  <c r="C63" i="90"/>
  <c r="D63" i="90"/>
  <c r="AG62" i="90"/>
  <c r="L62" i="90"/>
  <c r="H62" i="90"/>
  <c r="C62" i="90"/>
  <c r="D62" i="90"/>
  <c r="AG61" i="90"/>
  <c r="L61" i="90"/>
  <c r="H61" i="90"/>
  <c r="C61" i="90"/>
  <c r="D61" i="90"/>
  <c r="AG60" i="90"/>
  <c r="L60" i="90"/>
  <c r="H60" i="90"/>
  <c r="C60" i="90"/>
  <c r="D60" i="90"/>
  <c r="AG59" i="90"/>
  <c r="L59" i="90"/>
  <c r="H59" i="90"/>
  <c r="C59" i="90"/>
  <c r="D59" i="90"/>
  <c r="AG58" i="90"/>
  <c r="L58" i="90"/>
  <c r="H58" i="90"/>
  <c r="C58" i="90"/>
  <c r="D58" i="90"/>
  <c r="AG57" i="90"/>
  <c r="L57" i="90"/>
  <c r="H57" i="90"/>
  <c r="C57" i="90"/>
  <c r="D57" i="90"/>
  <c r="AG56" i="90"/>
  <c r="L56" i="90"/>
  <c r="H56" i="90"/>
  <c r="C56" i="90"/>
  <c r="D56" i="90"/>
  <c r="AG55" i="90"/>
  <c r="L55" i="90"/>
  <c r="H55" i="90"/>
  <c r="C55" i="90"/>
  <c r="D55" i="90"/>
  <c r="AG54" i="90"/>
  <c r="L54" i="90"/>
  <c r="H54" i="90"/>
  <c r="C54" i="90"/>
  <c r="D54" i="90"/>
  <c r="AG53" i="90"/>
  <c r="L53" i="90"/>
  <c r="H53" i="90"/>
  <c r="C53" i="90"/>
  <c r="D53" i="90"/>
  <c r="AG52" i="90"/>
  <c r="L52" i="90"/>
  <c r="H52" i="90"/>
  <c r="C52" i="90"/>
  <c r="D52" i="90"/>
  <c r="AG51" i="90"/>
  <c r="L51" i="90"/>
  <c r="H51" i="90"/>
  <c r="C51" i="90"/>
  <c r="D51" i="90"/>
  <c r="AG50" i="90"/>
  <c r="L50" i="90"/>
  <c r="H50" i="90"/>
  <c r="C50" i="90"/>
  <c r="D50" i="90"/>
  <c r="AG49" i="90"/>
  <c r="L49" i="90"/>
  <c r="H49" i="90"/>
  <c r="C49" i="90"/>
  <c r="D49" i="90"/>
  <c r="AG48" i="90"/>
  <c r="L48" i="90"/>
  <c r="H48" i="90"/>
  <c r="C48" i="90"/>
  <c r="D48" i="90"/>
  <c r="AG47" i="90"/>
  <c r="L47" i="90"/>
  <c r="H47" i="90"/>
  <c r="C47" i="90"/>
  <c r="D47" i="90"/>
  <c r="AG46" i="90"/>
  <c r="L46" i="90"/>
  <c r="H46" i="90"/>
  <c r="C46" i="90"/>
  <c r="D46" i="90"/>
  <c r="AG45" i="90"/>
  <c r="L45" i="90"/>
  <c r="H45" i="90"/>
  <c r="C45" i="90"/>
  <c r="D45" i="90"/>
  <c r="AG44" i="90"/>
  <c r="L44" i="90"/>
  <c r="H44" i="90"/>
  <c r="C44" i="90"/>
  <c r="D44" i="90"/>
  <c r="AG43" i="90"/>
  <c r="L43" i="90"/>
  <c r="H43" i="90"/>
  <c r="C43" i="90"/>
  <c r="D43" i="90"/>
  <c r="AG42" i="90"/>
  <c r="L42" i="90"/>
  <c r="H42" i="90"/>
  <c r="C42" i="90"/>
  <c r="D42" i="90"/>
  <c r="AG41" i="90"/>
  <c r="L41" i="90"/>
  <c r="H41" i="90"/>
  <c r="C41" i="90"/>
  <c r="D41" i="90"/>
  <c r="AG40" i="90"/>
  <c r="L40" i="90"/>
  <c r="H40" i="90"/>
  <c r="C40" i="90"/>
  <c r="D40" i="90"/>
  <c r="AG39" i="90"/>
  <c r="L39" i="90"/>
  <c r="H39" i="90"/>
  <c r="C39" i="90"/>
  <c r="D39" i="90"/>
  <c r="AG38" i="90"/>
  <c r="L38" i="90"/>
  <c r="H38" i="90"/>
  <c r="C38" i="90"/>
  <c r="D38" i="90"/>
  <c r="AG37" i="90"/>
  <c r="L37" i="90"/>
  <c r="H37" i="90"/>
  <c r="C37" i="90"/>
  <c r="D37" i="90"/>
  <c r="AG36" i="90"/>
  <c r="L36" i="90"/>
  <c r="H36" i="90"/>
  <c r="C36" i="90"/>
  <c r="D36" i="90"/>
  <c r="AG35" i="90"/>
  <c r="L35" i="90"/>
  <c r="H35" i="90"/>
  <c r="C35" i="90"/>
  <c r="D35" i="90"/>
  <c r="AG34" i="90"/>
  <c r="L34" i="90"/>
  <c r="H34" i="90"/>
  <c r="C34" i="90"/>
  <c r="D34" i="90"/>
  <c r="AG33" i="90"/>
  <c r="L33" i="90"/>
  <c r="H33" i="90"/>
  <c r="C33" i="90"/>
  <c r="D33" i="90"/>
  <c r="AG32" i="90"/>
  <c r="L32" i="90"/>
  <c r="H32" i="90"/>
  <c r="C32" i="90"/>
  <c r="D32" i="90"/>
  <c r="AG31" i="90"/>
  <c r="L31" i="90"/>
  <c r="H31" i="90"/>
  <c r="C31" i="90"/>
  <c r="D31" i="90"/>
  <c r="AG30" i="90"/>
  <c r="L30" i="90"/>
  <c r="H30" i="90"/>
  <c r="C30" i="90"/>
  <c r="D30" i="90"/>
  <c r="AG29" i="90"/>
  <c r="L29" i="90"/>
  <c r="H29" i="90"/>
  <c r="C29" i="90"/>
  <c r="D29" i="90"/>
  <c r="AG28" i="90"/>
  <c r="L28" i="90"/>
  <c r="H28" i="90"/>
  <c r="C28" i="90"/>
  <c r="D28" i="90"/>
  <c r="AG27" i="90"/>
  <c r="L27" i="90"/>
  <c r="H27" i="90"/>
  <c r="C27" i="90"/>
  <c r="D27" i="90"/>
  <c r="AG26" i="90"/>
  <c r="L26" i="90"/>
  <c r="H26" i="90"/>
  <c r="C26" i="90"/>
  <c r="D26" i="90"/>
  <c r="AG25" i="90"/>
  <c r="L25" i="90"/>
  <c r="H25" i="90"/>
  <c r="C25" i="90"/>
  <c r="D25" i="90"/>
  <c r="AK24" i="90"/>
  <c r="AG24" i="90"/>
  <c r="L24" i="90"/>
  <c r="H24" i="90"/>
  <c r="C24" i="90"/>
  <c r="D24" i="90"/>
  <c r="AK23" i="90"/>
  <c r="AG23" i="90"/>
  <c r="L23" i="90"/>
  <c r="H23" i="90"/>
  <c r="C23" i="90"/>
  <c r="D23" i="90"/>
  <c r="AL22" i="90"/>
  <c r="AG22" i="90"/>
  <c r="L22" i="90"/>
  <c r="H22" i="90"/>
  <c r="C22" i="90"/>
  <c r="D22" i="90"/>
  <c r="AG21" i="90"/>
  <c r="AC21" i="90"/>
  <c r="L21" i="90"/>
  <c r="H21" i="90"/>
  <c r="C21" i="90"/>
  <c r="D21" i="90"/>
  <c r="AG20" i="90"/>
  <c r="L20" i="90"/>
  <c r="H20" i="90"/>
  <c r="C20" i="90"/>
  <c r="D20" i="90"/>
  <c r="AL19" i="90"/>
  <c r="AG19" i="90"/>
  <c r="L19" i="90"/>
  <c r="H19" i="90"/>
  <c r="C19" i="90"/>
  <c r="D19" i="90"/>
  <c r="AK18" i="90"/>
  <c r="AG18" i="90"/>
  <c r="AE18" i="90"/>
  <c r="L18" i="90"/>
  <c r="H18" i="90"/>
  <c r="C18" i="90"/>
  <c r="D18" i="90"/>
  <c r="AL17" i="90"/>
  <c r="AG17" i="90"/>
  <c r="AE17" i="90"/>
  <c r="L17" i="90"/>
  <c r="H17" i="90"/>
  <c r="C17" i="90"/>
  <c r="D17" i="90"/>
  <c r="AG16" i="90"/>
  <c r="AC16" i="90"/>
  <c r="L16" i="90"/>
  <c r="H16" i="90"/>
  <c r="C16" i="90"/>
  <c r="D16" i="90"/>
  <c r="AK15" i="90"/>
  <c r="AG15" i="90"/>
  <c r="AC15" i="90"/>
  <c r="L15" i="90"/>
  <c r="H15" i="90"/>
  <c r="C15" i="90"/>
  <c r="D15" i="90"/>
  <c r="AL14" i="90"/>
  <c r="AG14" i="90"/>
  <c r="AD14" i="90"/>
  <c r="L14" i="90"/>
  <c r="H14" i="90"/>
  <c r="C14" i="90"/>
  <c r="D14" i="90"/>
  <c r="AG13" i="90"/>
  <c r="AD13" i="90"/>
  <c r="L13" i="90"/>
  <c r="H13" i="90"/>
  <c r="C13" i="90"/>
  <c r="D13" i="90"/>
  <c r="D12" i="90"/>
  <c r="C11" i="90"/>
  <c r="D11" i="90"/>
  <c r="AG10" i="90"/>
  <c r="L10" i="90"/>
  <c r="H10" i="90"/>
  <c r="C10" i="90"/>
  <c r="D10" i="90"/>
  <c r="AG9" i="90"/>
  <c r="L9" i="90"/>
  <c r="H9" i="90"/>
  <c r="C9" i="90"/>
  <c r="D9" i="90"/>
  <c r="AG8" i="90"/>
  <c r="L8" i="90"/>
  <c r="H8" i="90"/>
  <c r="C8" i="90"/>
  <c r="D8" i="90"/>
  <c r="AG7" i="90"/>
  <c r="L7" i="90"/>
  <c r="H7" i="90"/>
  <c r="C7" i="90"/>
  <c r="D7" i="90"/>
  <c r="AG6" i="90"/>
  <c r="L6" i="90"/>
  <c r="H6" i="90"/>
  <c r="C6" i="90"/>
  <c r="D6" i="90"/>
  <c r="AG5" i="90"/>
  <c r="L5" i="90"/>
  <c r="H5" i="90"/>
  <c r="C5" i="90"/>
  <c r="D5" i="90"/>
  <c r="AG4" i="90"/>
  <c r="L4" i="90"/>
  <c r="H4" i="90"/>
  <c r="C4" i="90"/>
  <c r="D4" i="90"/>
  <c r="L74" i="87"/>
  <c r="M74" i="87"/>
  <c r="H74" i="87"/>
  <c r="L73" i="87"/>
  <c r="M73" i="87"/>
  <c r="H73" i="87"/>
  <c r="L72" i="87"/>
  <c r="M72" i="87"/>
  <c r="H72" i="87"/>
  <c r="L71" i="87"/>
  <c r="M71" i="87"/>
  <c r="H71" i="87"/>
  <c r="L70" i="87"/>
  <c r="M70" i="87"/>
  <c r="H70" i="87"/>
  <c r="L69" i="87"/>
  <c r="M69" i="87"/>
  <c r="H69" i="87"/>
  <c r="L68" i="87"/>
  <c r="M68" i="87"/>
  <c r="H68" i="87"/>
  <c r="L67" i="87"/>
  <c r="M67" i="87"/>
  <c r="H67" i="87"/>
  <c r="L66" i="87"/>
  <c r="M66" i="87"/>
  <c r="H66" i="87"/>
  <c r="L65" i="87"/>
  <c r="M65" i="87"/>
  <c r="H65" i="87"/>
  <c r="L64" i="87"/>
  <c r="M64" i="87"/>
  <c r="H64" i="87"/>
  <c r="L63" i="87"/>
  <c r="M63" i="87"/>
  <c r="H63"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science</author>
  </authors>
  <commentList>
    <comment ref="F183" authorId="0" shapeId="0" xr:uid="{00000000-0006-0000-0100-000001000000}">
      <text>
        <r>
          <rPr>
            <b/>
            <sz val="9"/>
            <color indexed="81"/>
            <rFont val="Tahoma"/>
            <family val="2"/>
          </rPr>
          <t>science:</t>
        </r>
        <r>
          <rPr>
            <sz val="9"/>
            <color indexed="81"/>
            <rFont val="Tahoma"/>
            <family val="2"/>
          </rPr>
          <t xml:space="preserve">
log reads 3:5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 Quesnel</author>
  </authors>
  <commentList>
    <comment ref="B177" authorId="0" shapeId="0" xr:uid="{00000000-0006-0000-0700-000001000000}">
      <text>
        <r>
          <rPr>
            <b/>
            <sz val="9"/>
            <color indexed="81"/>
            <rFont val="Tahoma"/>
            <family val="2"/>
          </rPr>
          <t>SA Quesnel:</t>
        </r>
        <r>
          <rPr>
            <sz val="9"/>
            <color indexed="81"/>
            <rFont val="Tahoma"/>
            <family val="2"/>
          </rPr>
          <t xml:space="preserve">
on scanned log it was written 01:14 for time
 - in TSG .cnv files, salinity for 10:14 matches what was written in the comments on the paper log, it didn't match for 13:14
</t>
        </r>
      </text>
    </comment>
  </commentList>
</comments>
</file>

<file path=xl/sharedStrings.xml><?xml version="1.0" encoding="utf-8"?>
<sst xmlns="http://schemas.openxmlformats.org/spreadsheetml/2006/main" count="43466" uniqueCount="1179">
  <si>
    <t>Bacteria</t>
  </si>
  <si>
    <t>CTDOxy [mL/L] downcast</t>
  </si>
  <si>
    <t>CTDCDOM [mg/m3]</t>
  </si>
  <si>
    <t>CTDAlt [m]</t>
  </si>
  <si>
    <t xml:space="preserve">CTDPres [dbar]  </t>
  </si>
  <si>
    <t xml:space="preserve">CTDTemp [ITS-90 C]  </t>
  </si>
  <si>
    <t xml:space="preserve">CTDCond [mS/cm]   </t>
  </si>
  <si>
    <t xml:space="preserve">CTDSalt []  </t>
  </si>
  <si>
    <t xml:space="preserve">CTDTrans [%]  </t>
  </si>
  <si>
    <t xml:space="preserve">CTDCDOM [mg/m3]  </t>
  </si>
  <si>
    <t xml:space="preserve">CTDAlt [m]  </t>
  </si>
  <si>
    <t xml:space="preserve">CTDSPAR [µEinstiens/m²/sec]  </t>
  </si>
  <si>
    <t>Calibrated</t>
  </si>
  <si>
    <t xml:space="preserve">CTDOxy [mL/L] downcast  </t>
  </si>
  <si>
    <t xml:space="preserve">CTDOxy [% Sat] downcast  </t>
  </si>
  <si>
    <t>DOWNCAST Oxygen - CTD [mL/L]</t>
  </si>
  <si>
    <t>DOWNCAST Oxygen Saturation - CTD [%]</t>
  </si>
  <si>
    <t>NA</t>
  </si>
  <si>
    <t>Bottle Integrity (if bottle didn't close where expected, all sample have QF adjusted)</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</si>
  <si>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</si>
  <si>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</si>
  <si>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</si>
  <si>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</si>
  <si>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</si>
  <si>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</si>
  <si>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</si>
  <si>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</si>
  <si>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</si>
  <si>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</si>
  <si>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</si>
  <si>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</si>
  <si>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</si>
  <si>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</si>
  <si>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</si>
  <si>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Altimeter - CTD [m]</t>
  </si>
  <si>
    <t>[m]</t>
  </si>
  <si>
    <t xml:space="preserve">Salinity </t>
  </si>
  <si>
    <t>Oxygen [mL/L]</t>
  </si>
  <si>
    <t>[mmol/m3]</t>
  </si>
  <si>
    <t>[umol/kg]</t>
  </si>
  <si>
    <t>[ug/L]</t>
  </si>
  <si>
    <t>Dissolved Inorganic Carbon [umol/kg]</t>
  </si>
  <si>
    <t>ChemMetadata</t>
  </si>
  <si>
    <t>[µEinstiens/m²/sec]</t>
  </si>
  <si>
    <t>Nitrate + Nitrite [mmol/m3]</t>
  </si>
  <si>
    <t>Reactive Silicate [mmol/m3]</t>
  </si>
  <si>
    <t>Orthophosphate [mmol/m3]</t>
  </si>
  <si>
    <t>NH4 [mmol/m3]</t>
  </si>
  <si>
    <t>Ammonium [mmol/m3]</t>
  </si>
  <si>
    <t>Total Chlorophyll (0.7um filter) [ug/L]</t>
  </si>
  <si>
    <t>Total Phaeopigments (0.7um filter) [ug/L]</t>
  </si>
  <si>
    <t>Alkalinity - from DIC sample bottle [umol/kg]</t>
  </si>
  <si>
    <t>Scan Number - CTD</t>
  </si>
  <si>
    <t>END</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</si>
  <si>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</si>
  <si>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</si>
  <si>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</si>
  <si>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</si>
  <si>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</si>
  <si>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</si>
  <si>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</si>
  <si>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</si>
  <si>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</si>
  <si>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Cast #</t>
  </si>
  <si>
    <t>Station Name</t>
  </si>
  <si>
    <r>
      <t>O18 [</t>
    </r>
    <r>
      <rPr>
        <sz val="9"/>
        <rFont val="Calibri"/>
        <family val="2"/>
      </rPr>
      <t>‰</t>
    </r>
    <r>
      <rPr>
        <sz val="9"/>
        <rFont val="Arial"/>
        <family val="2"/>
      </rPr>
      <t xml:space="preserve"> VSMOW]</t>
    </r>
  </si>
  <si>
    <t>Oxygen-18 [‰ VSMOW]</t>
  </si>
  <si>
    <t>[‰ VSMOW]</t>
  </si>
  <si>
    <t xml:space="preserve">CTDScan </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</si>
  <si>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</si>
  <si>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</si>
  <si>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</si>
  <si>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</si>
  <si>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</si>
  <si>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</si>
  <si>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</si>
  <si>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</si>
  <si>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</si>
  <si>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</si>
  <si>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</si>
  <si>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</si>
  <si>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</si>
  <si>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IOS QF</t>
  </si>
  <si>
    <t>Oxy [mL/L]</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</si>
  <si>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</si>
  <si>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</si>
  <si>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</si>
  <si>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</si>
  <si>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</si>
  <si>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</si>
  <si>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</si>
  <si>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</si>
  <si>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</si>
  <si>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</si>
  <si>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</si>
  <si>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</si>
  <si>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</si>
  <si>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</si>
  <si>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</si>
  <si>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</si>
  <si>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</si>
  <si>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</si>
  <si>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</si>
  <si>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</si>
  <si>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</si>
  <si>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CDOM</t>
  </si>
  <si>
    <t>CTDTrans [v] raw</t>
  </si>
  <si>
    <t>CTDFluo [v] raw</t>
  </si>
  <si>
    <t>CTDCDOM [v] raw</t>
  </si>
  <si>
    <t>Data quality is expressed with the following flags</t>
  </si>
  <si>
    <t>1 = Sample for this measurement was drawn from water bottle but not analyzed</t>
  </si>
  <si>
    <t>(not normally used).</t>
  </si>
  <si>
    <t>2 = Acceptable measurement (not normally used).</t>
  </si>
  <si>
    <t>3 = Questionable measurement (no problem observed in sampling or analysis,</t>
  </si>
  <si>
    <t>but value is not trusted, nonetheless; includes outlyers).</t>
  </si>
  <si>
    <t>4 = Bad measurement (known problem with sampling or analysis, but not</t>
  </si>
  <si>
    <t xml:space="preserve">serious enough to completely discard the value). </t>
  </si>
  <si>
    <t xml:space="preserve">SZ:  Please consider just using 3=questionable, 5=bad and skip the confusing 4. </t>
  </si>
  <si>
    <t>5 = Not reported (lost sample; unredeemably bad measurement).</t>
  </si>
  <si>
    <t>6 = Mean of replicate measurements.</t>
  </si>
  <si>
    <t>7 = Manual chromatographic peak measurement.</t>
  </si>
  <si>
    <t>8 = Irregular digital chromatographic peak integration.</t>
  </si>
  <si>
    <t>9 = Sample not drawn for this measurement from this bottle (not normally</t>
  </si>
  <si>
    <t>used).</t>
  </si>
  <si>
    <t>Oxygen</t>
  </si>
  <si>
    <t xml:space="preserve">Worksheet Column Headers &amp; Full Descriptions for Data Tables &amp; Graphs </t>
  </si>
  <si>
    <t>Last Update</t>
  </si>
  <si>
    <t>General Notes</t>
  </si>
  <si>
    <t>CTDOxy [% Sat] downcast</t>
  </si>
  <si>
    <t>MicroDiversity</t>
  </si>
  <si>
    <t>Quality Flags as of Summer 2012</t>
  </si>
  <si>
    <t>CTDFluo [mg/m3]</t>
  </si>
  <si>
    <t>CTDTrans [%]</t>
  </si>
  <si>
    <t xml:space="preserve">Geochemistry data </t>
  </si>
  <si>
    <t>Sample #</t>
  </si>
  <si>
    <t>CB1</t>
  </si>
  <si>
    <t>CB31b</t>
  </si>
  <si>
    <t>CB23a</t>
  </si>
  <si>
    <t>CB50</t>
  </si>
  <si>
    <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</si>
  <si>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</si>
  <si>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</si>
  <si>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</si>
  <si>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</si>
  <si>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</si>
  <si>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2017-11</t>
  </si>
  <si>
    <t>Sep 09 2017 06:05:00</t>
  </si>
  <si>
    <t>Sep 09 2017 14:08:53</t>
  </si>
  <si>
    <t>Sep 09 2017 21:11:52</t>
  </si>
  <si>
    <t>Sep 10 2017 04:30:02</t>
  </si>
  <si>
    <t>Sep 10 2017 13:30:10</t>
  </si>
  <si>
    <t>Sep 11 2017 03:01:38</t>
  </si>
  <si>
    <t>CB22</t>
  </si>
  <si>
    <t>CB51</t>
  </si>
  <si>
    <t>fail</t>
  </si>
  <si>
    <t>xx</t>
  </si>
  <si>
    <t>UN</t>
  </si>
  <si>
    <t>CB40</t>
  </si>
  <si>
    <t>Sep 11 2017 15:58:28</t>
  </si>
  <si>
    <t>CB18</t>
  </si>
  <si>
    <t>Sep 12 2017 01:06:29</t>
  </si>
  <si>
    <t>CB17</t>
  </si>
  <si>
    <t>Sep 12 2017 09:35:00</t>
  </si>
  <si>
    <t>PP6</t>
  </si>
  <si>
    <t>Sep 12 2017 23:17:31</t>
  </si>
  <si>
    <t>PP7</t>
  </si>
  <si>
    <t>Sep 13 2017 08:38:45</t>
  </si>
  <si>
    <t>CB15</t>
  </si>
  <si>
    <t>Sep 13 2017 19:40:10</t>
  </si>
  <si>
    <t>CB16</t>
  </si>
  <si>
    <t>Sep 14 2017 03:13:59</t>
  </si>
  <si>
    <t>CBN3</t>
  </si>
  <si>
    <t>Sep 15 2017 08:30:10</t>
  </si>
  <si>
    <t>Sep 15 2017 10:44:54</t>
  </si>
  <si>
    <t>NE1.5</t>
  </si>
  <si>
    <t>Sep 16 2017 08:07:08</t>
  </si>
  <si>
    <t>Sep 16 2017 12:10:22</t>
  </si>
  <si>
    <t xml:space="preserve"> </t>
  </si>
  <si>
    <t>CB11b</t>
  </si>
  <si>
    <t>Sep 17 2017 10:13:29</t>
  </si>
  <si>
    <t>CB11</t>
  </si>
  <si>
    <t>Sep 17 2017 23:11:21</t>
  </si>
  <si>
    <t>CB10</t>
  </si>
  <si>
    <t>Sep 18 2017 06:38:15</t>
  </si>
  <si>
    <t>USM</t>
  </si>
  <si>
    <t>CB9 plastic</t>
  </si>
  <si>
    <t>Sep 18 2017 13:29:56</t>
  </si>
  <si>
    <t>CB12.5</t>
  </si>
  <si>
    <t>Sep 19 2017 03:59:28</t>
  </si>
  <si>
    <t>CB9 DNA</t>
  </si>
  <si>
    <t>Sep 19 2017 11:54:58</t>
  </si>
  <si>
    <t>CB9</t>
  </si>
  <si>
    <t>Sep 19 2017 14:01:44</t>
  </si>
  <si>
    <t>CB8</t>
  </si>
  <si>
    <t>Sep 20 2017 04:30:14</t>
  </si>
  <si>
    <t>cx-leak from bottom endcap</t>
  </si>
  <si>
    <t>CB7</t>
  </si>
  <si>
    <t>Sep 20 2017 11:26:16</t>
  </si>
  <si>
    <t>CB3</t>
  </si>
  <si>
    <t>Sep 21 2017 03:23:57</t>
  </si>
  <si>
    <t>CB2</t>
  </si>
  <si>
    <t>Sep 21 2017 10:27:39</t>
  </si>
  <si>
    <t>BL8</t>
  </si>
  <si>
    <t>Sep 21 2017 17:30:10</t>
  </si>
  <si>
    <t>BL6</t>
  </si>
  <si>
    <t>Sep 21 2017 21:31:28</t>
  </si>
  <si>
    <t>BL4</t>
  </si>
  <si>
    <t>Sep 22 2017 04:11:18</t>
  </si>
  <si>
    <t>BL3</t>
  </si>
  <si>
    <t>Sep 22 2017 06:59:18</t>
  </si>
  <si>
    <t>BL2</t>
  </si>
  <si>
    <t>Sep 22 2017 10:22:44</t>
  </si>
  <si>
    <t>BL1</t>
  </si>
  <si>
    <t>Sep 22 2017 12:58:04</t>
  </si>
  <si>
    <t>BLW</t>
  </si>
  <si>
    <t>Sep 23 2017 04:13:46</t>
  </si>
  <si>
    <t>CBSW</t>
  </si>
  <si>
    <t>Sep 23 2017 12:58:18</t>
  </si>
  <si>
    <t>CBW2</t>
  </si>
  <si>
    <t>Sep 23 2017 19:17:53</t>
  </si>
  <si>
    <t>CB5</t>
  </si>
  <si>
    <t>Sep 24 2017 02:03:56</t>
  </si>
  <si>
    <t>CB4 plastic</t>
  </si>
  <si>
    <t>Sep 24 2017 08:43:00</t>
  </si>
  <si>
    <t>CB4</t>
  </si>
  <si>
    <t>Sep 24 2017 10:53:54</t>
  </si>
  <si>
    <t>CB4 DNA</t>
  </si>
  <si>
    <t>Sep 24 2017 14:51:04</t>
  </si>
  <si>
    <t>CBC2</t>
  </si>
  <si>
    <t>Sep 25 2017 05:34:26</t>
  </si>
  <si>
    <t>CB27</t>
  </si>
  <si>
    <t>Sep 26 2017 02:21:18</t>
  </si>
  <si>
    <t>CB22 repeat</t>
  </si>
  <si>
    <t>Sep 26 2017 07:45:08</t>
  </si>
  <si>
    <t>CB21 Plastic</t>
  </si>
  <si>
    <t>Sep 26 2017 14:04:26</t>
  </si>
  <si>
    <t>CB6</t>
  </si>
  <si>
    <t>Sep 27 2017 04:20:43</t>
  </si>
  <si>
    <t>CB19</t>
  </si>
  <si>
    <t>Sep 27 2017 11:10:47</t>
  </si>
  <si>
    <t>US</t>
  </si>
  <si>
    <t>Sep 28 2017 00:48:42</t>
  </si>
  <si>
    <t>CB21</t>
  </si>
  <si>
    <t>Sep 28 2017 03:10:28</t>
  </si>
  <si>
    <t>STN A</t>
  </si>
  <si>
    <t>Sep 28 2017 21:09:05</t>
  </si>
  <si>
    <t>CB29</t>
  </si>
  <si>
    <t>Sep 29 2017 20:26:33</t>
  </si>
  <si>
    <t>MK6</t>
  </si>
  <si>
    <t>Sep 30 2017 00:32:08</t>
  </si>
  <si>
    <t>CB28b</t>
  </si>
  <si>
    <t>Sep 30 2017 09:32:03</t>
  </si>
  <si>
    <t>MK3</t>
  </si>
  <si>
    <t>Sep 30 2017 14:01:24</t>
  </si>
  <si>
    <t>cb28aa</t>
  </si>
  <si>
    <t>Sep 30 2017 17:53:45</t>
  </si>
  <si>
    <t>AG5 DNA</t>
  </si>
  <si>
    <t>Oct 01 2017 19:05:40</t>
  </si>
  <si>
    <t>AG5</t>
  </si>
  <si>
    <t>Oct 01 2017 21:29:23</t>
  </si>
  <si>
    <t xml:space="preserve">US </t>
  </si>
  <si>
    <t>Cs and I</t>
  </si>
  <si>
    <t>Cruise ID:  2017-11  Ship:  LSSL   Dates: Sept-Oct 2017   Program:   JOIS</t>
  </si>
  <si>
    <t>LS-1</t>
  </si>
  <si>
    <t>Oct 09 2017 00:23:34</t>
  </si>
  <si>
    <t>BE-9-17</t>
  </si>
  <si>
    <t>Oct 09 2017 19:54:36</t>
  </si>
  <si>
    <t>BE-1-17</t>
  </si>
  <si>
    <t>Oct 09 2017 21:04:34</t>
  </si>
  <si>
    <t>BEL4-17</t>
  </si>
  <si>
    <t>Oct 09 2017 22:07:42</t>
  </si>
  <si>
    <t>BEL5-17</t>
  </si>
  <si>
    <t>Oct 09 2017 23:01:20</t>
  </si>
  <si>
    <t>BE5-17</t>
  </si>
  <si>
    <t>Oct 10 2017 00:33:56</t>
  </si>
  <si>
    <t>BC1-17</t>
  </si>
  <si>
    <t>Oct 10 2017 01:10:52</t>
  </si>
  <si>
    <t>BE6-17</t>
  </si>
  <si>
    <t>Oct 10 2017 02:20:51</t>
  </si>
  <si>
    <t>PR-1a</t>
  </si>
  <si>
    <t>Oct 10 2017 14:22:17</t>
  </si>
  <si>
    <t>x</t>
  </si>
  <si>
    <t>CB21 DNA</t>
  </si>
  <si>
    <t>Misfired. S and O match CTD at 95 to 105dbar.</t>
  </si>
  <si>
    <t>Misfire - slightly deeper water. S and O match at 69 and 72dbar.</t>
  </si>
  <si>
    <t>Small offset - S and O match at 94 and 91dbar.</t>
  </si>
  <si>
    <t>TOPIC</t>
  </si>
  <si>
    <t>DATE</t>
  </si>
  <si>
    <t>COMMENT</t>
  </si>
  <si>
    <t>S Zimmermann (SZ):  Distribution spreadsheet  and log of cruise activities.</t>
  </si>
  <si>
    <t>Bottle QF</t>
  </si>
  <si>
    <t>CTDPAR [uE/m2/sec]</t>
  </si>
  <si>
    <t>CTDSPAR [uE/m2/sec]</t>
  </si>
  <si>
    <r>
      <t xml:space="preserve">From:  </t>
    </r>
    <r>
      <rPr>
        <i/>
        <sz val="12"/>
        <rFont val="Arial"/>
        <family val="2"/>
      </rPr>
      <t xml:space="preserve"> Sample Numbers up to cast ##.xls</t>
    </r>
  </si>
  <si>
    <t>From Rosette Log Sheet</t>
  </si>
  <si>
    <r>
      <t xml:space="preserve">From label files on science drive (Data\Labels )  ex. </t>
    </r>
    <r>
      <rPr>
        <i/>
        <sz val="12"/>
        <rFont val="Arial"/>
        <family val="2"/>
      </rPr>
      <t>2012-11_05_CB23a.csv</t>
    </r>
  </si>
  <si>
    <t>CTD Cast #</t>
  </si>
  <si>
    <t>Station</t>
  </si>
  <si>
    <t>Niskin Bottle</t>
  </si>
  <si>
    <t>Actual Pressure (dBar)</t>
  </si>
  <si>
    <t>Target property</t>
  </si>
  <si>
    <t>Target Depth</t>
  </si>
  <si>
    <t>Bottle Integrity (1=good, 0=bad, fail = no water)</t>
  </si>
  <si>
    <t xml:space="preserve">Tripped Method UN, US (Stop 30s), USM </t>
  </si>
  <si>
    <t>N2O/CH4 (Tortell)</t>
  </si>
  <si>
    <t>DIC/Alk</t>
  </si>
  <si>
    <t>Chl a (Total)</t>
  </si>
  <si>
    <t>Nuts</t>
  </si>
  <si>
    <t>DOM</t>
  </si>
  <si>
    <t>DNA/RNA</t>
  </si>
  <si>
    <t>Proteom</t>
  </si>
  <si>
    <t>LiveFCM</t>
  </si>
  <si>
    <t>ChlFCM</t>
  </si>
  <si>
    <t>HPLC</t>
  </si>
  <si>
    <t>Microplastics</t>
  </si>
  <si>
    <t>I129</t>
  </si>
  <si>
    <t>Cs134</t>
  </si>
  <si>
    <r>
      <t xml:space="preserve">DON’T ENTER HERE 
Instead, enter notes into </t>
    </r>
    <r>
      <rPr>
        <b/>
        <i/>
        <sz val="12"/>
        <rFont val="Arial"/>
        <family val="2"/>
      </rPr>
      <t>CTD Cast Event Notes</t>
    </r>
    <r>
      <rPr>
        <b/>
        <sz val="12"/>
        <rFont val="Arial"/>
        <family val="2"/>
      </rPr>
      <t xml:space="preserve"> worksheet (not here)</t>
    </r>
  </si>
  <si>
    <t>B-10</t>
  </si>
  <si>
    <t>xxx</t>
  </si>
  <si>
    <t>xxxx</t>
  </si>
  <si>
    <t>Tmax</t>
  </si>
  <si>
    <t>SCM</t>
  </si>
  <si>
    <t>Chl max</t>
  </si>
  <si>
    <t>B-100</t>
  </si>
  <si>
    <t>1000 m</t>
  </si>
  <si>
    <t>DCM</t>
  </si>
  <si>
    <t>20 m</t>
  </si>
  <si>
    <t>surface</t>
  </si>
  <si>
    <t>Surface</t>
  </si>
  <si>
    <t>chl max</t>
  </si>
  <si>
    <t>b-100</t>
  </si>
  <si>
    <t>tmax</t>
  </si>
  <si>
    <t>scm</t>
  </si>
  <si>
    <t>b-10</t>
  </si>
  <si>
    <t>usm</t>
  </si>
  <si>
    <t>chl+10</t>
  </si>
  <si>
    <t>ch max</t>
  </si>
  <si>
    <t>chl-10</t>
  </si>
  <si>
    <t>core PSW</t>
  </si>
  <si>
    <t>1</t>
  </si>
  <si>
    <t>SURFACE</t>
  </si>
  <si>
    <t>CB21 plastic</t>
  </si>
  <si>
    <t>dcm</t>
  </si>
  <si>
    <t xml:space="preserve"> xx</t>
  </si>
  <si>
    <t>CB28aa</t>
  </si>
  <si>
    <t>b-5</t>
  </si>
  <si>
    <t>Bot-5</t>
  </si>
  <si>
    <t>ATTN:  Sarah can make this file automatically but still needs sample numbers added.  Thanks!</t>
  </si>
  <si>
    <t>CAST START DATE and Time (UTC)</t>
  </si>
  <si>
    <t>Lat Deg N</t>
  </si>
  <si>
    <t>Lat Min</t>
  </si>
  <si>
    <t>latdec</t>
  </si>
  <si>
    <t>Lon Deg</t>
  </si>
  <si>
    <t>Lon Min</t>
  </si>
  <si>
    <t>longdec</t>
  </si>
  <si>
    <t>Long Dec  (neg)</t>
  </si>
  <si>
    <t>Water Depth (m)</t>
  </si>
  <si>
    <t>Cast Depth (m)</t>
  </si>
  <si>
    <t>Sample Numbers</t>
  </si>
  <si>
    <t>1-24</t>
  </si>
  <si>
    <t>25-48</t>
  </si>
  <si>
    <t>49-72</t>
  </si>
  <si>
    <t>73-96</t>
  </si>
  <si>
    <t>97-120</t>
  </si>
  <si>
    <t>121-144</t>
  </si>
  <si>
    <t>145-168</t>
  </si>
  <si>
    <t>169-192</t>
  </si>
  <si>
    <t>193-216</t>
  </si>
  <si>
    <t>217-240</t>
  </si>
  <si>
    <t>241-264</t>
  </si>
  <si>
    <t>265-288</t>
  </si>
  <si>
    <t>289-312</t>
  </si>
  <si>
    <t>313-333</t>
  </si>
  <si>
    <t>334-357</t>
  </si>
  <si>
    <t>358-381</t>
  </si>
  <si>
    <t>382-405</t>
  </si>
  <si>
    <t>406-429</t>
  </si>
  <si>
    <t>430-453</t>
  </si>
  <si>
    <t>454-477</t>
  </si>
  <si>
    <t>478-501</t>
  </si>
  <si>
    <t>502-525</t>
  </si>
  <si>
    <t>526-549</t>
  </si>
  <si>
    <t>550-573</t>
  </si>
  <si>
    <t>574-597</t>
  </si>
  <si>
    <t>598-621</t>
  </si>
  <si>
    <t>622-645</t>
  </si>
  <si>
    <t>646-669</t>
  </si>
  <si>
    <t>670-693</t>
  </si>
  <si>
    <t>694-717</t>
  </si>
  <si>
    <t>BL5</t>
  </si>
  <si>
    <t>718-741</t>
  </si>
  <si>
    <t>742-760</t>
  </si>
  <si>
    <t>761-773</t>
  </si>
  <si>
    <t>774-786</t>
  </si>
  <si>
    <t>787-810</t>
  </si>
  <si>
    <t>811-834</t>
  </si>
  <si>
    <t>835-858</t>
  </si>
  <si>
    <t>859-882</t>
  </si>
  <si>
    <t>883-906</t>
  </si>
  <si>
    <t>907-930</t>
  </si>
  <si>
    <t>931-954</t>
  </si>
  <si>
    <t>955-978</t>
  </si>
  <si>
    <t>979-1002</t>
  </si>
  <si>
    <t>1003-1026</t>
  </si>
  <si>
    <t>1027-1050</t>
  </si>
  <si>
    <t>1051-1074</t>
  </si>
  <si>
    <t>1075-1098</t>
  </si>
  <si>
    <t>1099-1122</t>
  </si>
  <si>
    <t>1123-1146</t>
  </si>
  <si>
    <t>1147-1170</t>
  </si>
  <si>
    <t>1171-1194</t>
  </si>
  <si>
    <t>1195-1218</t>
  </si>
  <si>
    <t>1219-1242</t>
  </si>
  <si>
    <t>1243-1266</t>
  </si>
  <si>
    <t>1267-1279</t>
  </si>
  <si>
    <t>1280-1303</t>
  </si>
  <si>
    <t>1304-1323</t>
  </si>
  <si>
    <t>1324-1331</t>
  </si>
  <si>
    <t>LS-2</t>
  </si>
  <si>
    <t>BEL9-17</t>
  </si>
  <si>
    <t>2017/10/09 2000</t>
  </si>
  <si>
    <t>1332-1343</t>
  </si>
  <si>
    <t>BE1-17</t>
  </si>
  <si>
    <t>1344-1356</t>
  </si>
  <si>
    <t>1357-1367</t>
  </si>
  <si>
    <t>1368-1371</t>
  </si>
  <si>
    <t>1372-1375</t>
  </si>
  <si>
    <t>1376-1381</t>
  </si>
  <si>
    <t>1382-1387</t>
  </si>
  <si>
    <t>PR-2</t>
  </si>
  <si>
    <t xml:space="preserve">Comments from Rosette log sheet </t>
  </si>
  <si>
    <t>Note - there are more comments on casts in the Daily Log.</t>
  </si>
  <si>
    <t>Use this sheet to make notes that are specific to particular casts eg bottle integrity, problems with spigots, concerns with contamination, any repairs or changes made to bottles, problems with bottle closure etc</t>
  </si>
  <si>
    <t xml:space="preserve">Cast number applies to CTD and Rosette casts only.  </t>
  </si>
  <si>
    <t>Record Ice Cover (in 10ths) and Sound Speed off Rosette Log</t>
  </si>
  <si>
    <t>Comments on the casts :</t>
  </si>
  <si>
    <t>Sound Speed (m/s) used in knudsen. (This is what was applied to sounder for later back calculation.).</t>
  </si>
  <si>
    <t>Ice Coverage (tenths)</t>
  </si>
  <si>
    <t xml:space="preserve">Niskins 2, 9,13,20,23,and 24 did not close; altimeter was not responding, stopped at 1123m; Niskin 1: drip from spigot; Niskin 5: drip and leak from bottom of lid; Nisking 15: air vent was not closed tightly, water seems to be near surface water (1.3C!); SN62670 altimeter did not sense bottom </t>
  </si>
  <si>
    <t>Niskins12 and 20 did not close; altimeter not working, ~ 15 m off of bottom; Tmax = 667m; Niskin 11: bottom lid leaked; labels were changed for the circled Xs</t>
  </si>
  <si>
    <t>Nisking 20 and 22 did not close; Niskin 1: leaked a lot; Niskin 12: fired at 295m; N</t>
  </si>
  <si>
    <t>Niskin 6 did not close; Niskin 1: DWR for nuts</t>
  </si>
  <si>
    <t>Fluorometer not working properly: reading too hight and spiky the whole cast; Niskin 1: salt deep water reference collected labelled as sample 97; Niskin 2: an invent was too tight, leak from spigot</t>
  </si>
  <si>
    <t>Mooring release test at cast bottom, no t est releases removed before cast; Niskin 6 and 13 didn't fire;  Niskin 1: leaking vent, check on spigot; Niskin 17: opened before oxygen sampled; SCM determined from the beam transmission minimum because fluorescence doesn't work</t>
  </si>
  <si>
    <t>Chla max = 76 m; labels were changed for the circled Xs</t>
  </si>
  <si>
    <t>Niskin 8: top is leaking; Oxygen flask 835 is cracked; Broke oxygen flask 845, used 859 instead and put it in 845's spot</t>
  </si>
  <si>
    <t>switch winch'es gear high/low at 500 m</t>
  </si>
  <si>
    <t xml:space="preserve">release test at bottom; Niskin 2: vent left open; Niskin 8: either vent or tap was open; oxygen cap 822 broken; put waterproof rosette; vast coverage of very thin ice </t>
  </si>
  <si>
    <t>Niskin 6: replaced before cast due to broken mounting bracket, but forgot to prep bottle after intstalling, no water, bottom spigot and vent open; Niskin 11: endcap was mostly but not fully seated; Niskin 12: landyard from niskin 11 caught 12 bottom lid, endcap  of 12  did not seat fully and drained, no water; replaced missing 34.7 PSU Iodine sample with 34.4PSU (#253)</t>
  </si>
  <si>
    <t xml:space="preserve">sampe #265, 269, 272, 278 of I29 were not taken because not enough water; Niskin 8: top had slight leak </t>
  </si>
  <si>
    <t>DNA cast, 1st cast at CBN3</t>
  </si>
  <si>
    <t xml:space="preserve">Geochemistry cast, 2nd cast at CBN3; oxygen: could not open bottle 847, used 859 instead </t>
  </si>
  <si>
    <t xml:space="preserve">Geochemistry cast; Niskin 1: extra water for deep water ammonium reference; Niskin 2: extra water for deep water ammonium reference </t>
  </si>
  <si>
    <t xml:space="preserve">Microplastics cast; Niskin 1,2,3,4 (bottom set) and 21,22,23,24 (5m set) tripped with stop; Niskin 1-4: white chunk of something caught in the sieve; Niskin 5-8: tripped between 404-397m; Niskin 9-12: tripped between 203-199m; Nisking 13-16: tripped between 160-156m; Niskin 17-20: tripped between 52-49m </t>
  </si>
  <si>
    <t>Jellyfish tentacle on the rosette; Oxygen bottle # 826 broken; Niskin 9: fired at 361m, depth of target property (34.78) originally written as 365, then crossed out and replaced with 349; Niskin 18: slow drip from bottom end cap; Niskin 22: did not close; Niskin 23 and 24: yo-yo stop before closing bottles, but there was a bit of confusion so after 1m up, 2m down, the winch man brought it to the surface instead of waiting at 5m</t>
  </si>
  <si>
    <t>Niskin 23: CTD S=27.682.   Giant jelly fish - Gary took a picture.</t>
  </si>
  <si>
    <t>Niskin 1: too busy with sounder settungm thought it was B-100.  Niskin 24: USM CTD S-27.887</t>
  </si>
  <si>
    <t>Niskin 21,22,23,24: USM CTD S=27.179.  Tripped on fly, except for 5 m bottels - yoy-yo first,</t>
  </si>
  <si>
    <t>Niskin 8: leaky vent.  Niskin 10: lid broke  Niskin 24: USM CTD S=27.447</t>
  </si>
  <si>
    <t>Niskin 16, 17, 18, 22, 23, 24: USM</t>
  </si>
  <si>
    <t>Niskin 11: leak from  bottom cap, lanyard caught cap at #12, Niskin 18: slow leak from bottom end cap</t>
  </si>
  <si>
    <t>Niskin 5: Mid for SUNA (Xin)  Niskin 9: took NH4 samples for test (6x40ml)   Niskin 14: High for SUNA (Xin)  Niskin 20: to capture second peak in chlorophyll + temp  Niskin 24: low ofr SINA (Xin)    * Kenny Reagent #2 is getting bubbke more often than usual, may wana check bottke dispenser.</t>
  </si>
  <si>
    <t xml:space="preserve">Niskin 4: lost bacteria sample, spilled sample while adding paraformaldehyde  Niskin 8: drip from spigot  Niskin14: no water for DOM  Niskin 19: drip from bottom end cap  </t>
  </si>
  <si>
    <t>Niskin 22: oxygen redraw</t>
  </si>
  <si>
    <t>Niskin 7: 18 stds+blanks for nh4  Niskin 18: slow drip from bottom end cap after oxy  Niskin 24: Chla(b) -&gt; DOM -&gt; Chla(a).  *No longer taking bacteria from all Niskins</t>
  </si>
  <si>
    <t>Niskin 2: Slow leak from bottom cap   Niskin 7: 18 NH4 std + blanks</t>
  </si>
  <si>
    <t>Niskin 2: Oxygen 801 messed up,  Niskin 3, did not close  Niskin 18: bottle replace  Niskin 22: take sampke for Arthi  Niskin 24: take sample for Arthi</t>
  </si>
  <si>
    <t>CTD only</t>
  </si>
  <si>
    <t>Niskin 3: took 2x18 tubes for NH4 (backup for Std for BL-2)</t>
  </si>
  <si>
    <t>Trans is spiky - good to check connectors.   Greenish blue water</t>
  </si>
  <si>
    <t>Niskin 1,2,3: missed bottom 3 for NH4.  No Usm, seas were too rough for stopping at 5 meter. So stopped at 10, waited then came straight and out of water</t>
  </si>
  <si>
    <t>Niskin 1: slow drip from bottom end cap  Niskin 8: slow drip from bottom end cap.   Seas were too rough for stopping @ 5 m.   Roseete was stopped at 10 m, paused and chris waited for good opportunity to pull rosette straight up and out without  swinging.  5 meter bottle tripped witthout stopping</t>
  </si>
  <si>
    <t>Niskin 9: leak bottom cap</t>
  </si>
  <si>
    <t>Niskin 9, 10: leak bottom end cap</t>
  </si>
  <si>
    <t>Niskin 9,10: bottom end cap leak</t>
  </si>
  <si>
    <t>Niskin 5: bottom cap leaking.  Niskin 20: 19's lanyard wrapped around 20</t>
  </si>
  <si>
    <t>Niskin 18: tripped but did not close</t>
  </si>
  <si>
    <t>Niskin 9: don't sample CDOM   Niskin 10: change bacteria from Niskin 9 to 10 because depth has changed</t>
  </si>
  <si>
    <t>Niskin 16, 17, 18: yo-yo</t>
  </si>
  <si>
    <t>Niskin 13: bottom cap leaking</t>
  </si>
  <si>
    <t>Niskin 5: air vent was open</t>
  </si>
  <si>
    <t xml:space="preserve">Niskin 1: slow drip Niskin 8: slow drip Niskin 13 TO 20:  probably forgot yo-yo. </t>
  </si>
  <si>
    <t>Niskin 1: Deep water salt ref  Niskin 9: fast leak  Niskin 13: steady leak from end cap</t>
  </si>
  <si>
    <t>Ignore bottle file as cast was redone.  Samples collected on cast 50</t>
  </si>
  <si>
    <t>Niskin 5,8,14: use new 500 ml bottle, no rinse.  Niskin 24: use 1L bottle from Chl &amp; Nuts labs (brown nalgone bottle)</t>
  </si>
  <si>
    <t>Niskin 1: bottom cap slow leak  Niskin 8: top cap leaks (significant)  Niskin 23: move oxy dup from sample # 1194 to 1193</t>
  </si>
  <si>
    <t>Niskin 8: 2 standard racks needed for NH4, 14 in one, 18 in other) from 450 m to 500 m water</t>
  </si>
  <si>
    <t>Niskin 6: 2 standard racks needed (14 in each) for NH4 from 450 m to 500 m water  Niskin 13: slow drip from spigot</t>
  </si>
  <si>
    <t>Nisikin 8: leak from spigot  Niksin 19: leak from spigot (vent was closed, top cap?)</t>
  </si>
  <si>
    <t>Niskin 1,2,3: did not yo-yo on bottom, out of caution.  Niskin 1: Slow leak from bottom end cap.  Niskin 4,5,6: not really t-max, asymptote (??)</t>
  </si>
  <si>
    <t>Niskin 1:  Drip from lower o-ring; New ice</t>
  </si>
  <si>
    <t>No samples; Can't read comment</t>
  </si>
  <si>
    <t>New ice</t>
  </si>
  <si>
    <t>Can't read comment</t>
  </si>
  <si>
    <t>No samples</t>
  </si>
  <si>
    <t>Go-Pro short cast; Niskins fired but no samples.  No soak. Could use upcast instead of down…only down to ~5m.</t>
  </si>
  <si>
    <t xml:space="preserve">DATE </t>
  </si>
  <si>
    <t>STATION</t>
  </si>
  <si>
    <t>CAST TYPE</t>
  </si>
  <si>
    <t>EVENT No.</t>
  </si>
  <si>
    <t>TIME CODE</t>
  </si>
  <si>
    <t>TIME (UTC)</t>
  </si>
  <si>
    <t>FIRING METHOD</t>
  </si>
  <si>
    <t>Lat Deg</t>
  </si>
  <si>
    <t>BOTTOM DEPTH</t>
  </si>
  <si>
    <t>MAX DEPTH</t>
  </si>
  <si>
    <t xml:space="preserve">SAMPLE NUMBERS </t>
  </si>
  <si>
    <t>Loggers
Initials</t>
  </si>
  <si>
    <t>COMMENTS</t>
  </si>
  <si>
    <t>XCTD3</t>
  </si>
  <si>
    <t>x-16</t>
  </si>
  <si>
    <t>Not initialed</t>
  </si>
  <si>
    <t>File: C5_00019, S/N: 16016704, 15 knots</t>
  </si>
  <si>
    <t>Cape Bathurst</t>
  </si>
  <si>
    <t>DRIFT</t>
  </si>
  <si>
    <t>D-1</t>
  </si>
  <si>
    <t>KS</t>
  </si>
  <si>
    <t>#716 - sounder was reading zero</t>
  </si>
  <si>
    <t>D-2</t>
  </si>
  <si>
    <t>#717 - sounder was reading zero</t>
  </si>
  <si>
    <t>D-3</t>
  </si>
  <si>
    <t>#718 - sounder was reading zero</t>
  </si>
  <si>
    <t>D-4</t>
  </si>
  <si>
    <t>#719 - sounder was reading zero</t>
  </si>
  <si>
    <t>CSB Mid</t>
  </si>
  <si>
    <t>D-5</t>
  </si>
  <si>
    <t>05.979</t>
  </si>
  <si>
    <t>#720 - sounder still reading zero</t>
  </si>
  <si>
    <t>D-6</t>
  </si>
  <si>
    <t>06.047</t>
  </si>
  <si>
    <t>#721 - sounder still reading zero</t>
  </si>
  <si>
    <t>D-7</t>
  </si>
  <si>
    <t>06.106</t>
  </si>
  <si>
    <t>#722 - sounder still reading zero</t>
  </si>
  <si>
    <t>D-8</t>
  </si>
  <si>
    <t>16.178</t>
  </si>
  <si>
    <t>#723 - sounder still reading zero</t>
  </si>
  <si>
    <t>CBS Break</t>
  </si>
  <si>
    <t>D-9</t>
  </si>
  <si>
    <t>23.422</t>
  </si>
  <si>
    <t>#724</t>
  </si>
  <si>
    <t>D-10</t>
  </si>
  <si>
    <t>23.452</t>
  </si>
  <si>
    <t>#725</t>
  </si>
  <si>
    <t>D-11</t>
  </si>
  <si>
    <t>23.528</t>
  </si>
  <si>
    <t>#726</t>
  </si>
  <si>
    <t>D-12</t>
  </si>
  <si>
    <t>23.581</t>
  </si>
  <si>
    <t>#727</t>
  </si>
  <si>
    <t>ROS</t>
  </si>
  <si>
    <t>001</t>
  </si>
  <si>
    <t>BE</t>
  </si>
  <si>
    <t>NIGHT</t>
  </si>
  <si>
    <t>BO</t>
  </si>
  <si>
    <t>Altimeter not responding, stop at 1123</t>
  </si>
  <si>
    <t>EN</t>
  </si>
  <si>
    <t>NET</t>
  </si>
  <si>
    <t>GN</t>
  </si>
  <si>
    <t>Bongo VNH</t>
  </si>
  <si>
    <t>XCTD</t>
  </si>
  <si>
    <t>17</t>
  </si>
  <si>
    <t>DE</t>
  </si>
  <si>
    <t>05.7632</t>
  </si>
  <si>
    <t>SZ</t>
  </si>
  <si>
    <t>002</t>
  </si>
  <si>
    <t>EF</t>
  </si>
  <si>
    <t>~15 meters off bottom, altimeter not working</t>
  </si>
  <si>
    <t>Not recorded</t>
  </si>
  <si>
    <t>18</t>
  </si>
  <si>
    <t>MD/SZ/GC</t>
  </si>
  <si>
    <t>XCTD1/C3_00021/SN 16017051</t>
  </si>
  <si>
    <t>003</t>
  </si>
  <si>
    <t>NCS</t>
  </si>
  <si>
    <t xml:space="preserve">Altimeter spiking all through cast. Altimeter starts working close to bottom althoughspiking until that point. Bottom ~50m no spiking until bottom, good signal. </t>
  </si>
  <si>
    <t>off</t>
  </si>
  <si>
    <t xml:space="preserve">SPAR reading 0 compared to continuous sensor </t>
  </si>
  <si>
    <t>19</t>
  </si>
  <si>
    <t>GC/JZ (?)</t>
  </si>
  <si>
    <t>XCTD1/C3_00022/SN 6017054</t>
  </si>
  <si>
    <t>004</t>
  </si>
  <si>
    <t>Possible problem w/chlorophyll sensor (?) large values even past 500m</t>
  </si>
  <si>
    <t>20</t>
  </si>
  <si>
    <t>CC/SZ</t>
  </si>
  <si>
    <t>XCTD3/C5_00023/SN 16016707</t>
  </si>
  <si>
    <t>005</t>
  </si>
  <si>
    <t>21</t>
  </si>
  <si>
    <t>SZ/SH</t>
  </si>
  <si>
    <t>CB_00024 / SN 16017053 / XCTD-1</t>
  </si>
  <si>
    <t>006</t>
  </si>
  <si>
    <t>Issues with CTD pump control ~6 hours to fix it, hence late deployent of CTD</t>
  </si>
  <si>
    <t>0.057 VI block beam. 4.61 open beam in air.</t>
  </si>
  <si>
    <t>007</t>
  </si>
  <si>
    <t>22</t>
  </si>
  <si>
    <t>EF/SZ</t>
  </si>
  <si>
    <t>C3_00025 / SN 160117049 / XCTD-1</t>
  </si>
  <si>
    <t>145 -&gt; 168</t>
  </si>
  <si>
    <t>Tested release at 3219</t>
  </si>
  <si>
    <t>008</t>
  </si>
  <si>
    <t>XCTD-1</t>
  </si>
  <si>
    <t>23</t>
  </si>
  <si>
    <t>ST</t>
  </si>
  <si>
    <t>Used 2017-11-0006.xm/wn file. .ros and .btl file generated from this configuration file.</t>
  </si>
  <si>
    <t>NICOLE PLEASE READ TO MAKE SURE I COULD READ YOUR WRITING -GINA</t>
  </si>
  <si>
    <t>009</t>
  </si>
  <si>
    <t>24</t>
  </si>
  <si>
    <t>GE/DT</t>
  </si>
  <si>
    <t>C3_00028 / SN 16017052 / XCTD-1</t>
  </si>
  <si>
    <t>193 -&gt; 216</t>
  </si>
  <si>
    <t>Alt = 10</t>
  </si>
  <si>
    <t>FYI: Wire tension from BOT block, calm seas at CB17.  3000m: 1180# down, 1330# up.</t>
  </si>
  <si>
    <t>10</t>
  </si>
  <si>
    <t>25</t>
  </si>
  <si>
    <t>GN/CD/SH</t>
  </si>
  <si>
    <t>C3_00029 / SN 16017055 / XCTD-1</t>
  </si>
  <si>
    <t>26</t>
  </si>
  <si>
    <t>SH/ GLEN</t>
  </si>
  <si>
    <t>C3_00030 / SN 16017056 / XCTD-1</t>
  </si>
  <si>
    <t>27</t>
  </si>
  <si>
    <t>SH</t>
  </si>
  <si>
    <t>C3_00031 / SN 16017060 / XCTD-1</t>
  </si>
  <si>
    <t xml:space="preserve">Pump turned on at 50 m. CTD brought back to surface and re-lowered. </t>
  </si>
  <si>
    <t>Release test at bottom.</t>
  </si>
  <si>
    <t>11</t>
  </si>
  <si>
    <t>WHOI Gyro added to frame for cast. Niskin #6 replaced before cast (mount broke).</t>
  </si>
  <si>
    <t>12</t>
  </si>
  <si>
    <t>29</t>
  </si>
  <si>
    <t>SN 16017-058  /  C3_00033</t>
  </si>
  <si>
    <t>Data acquisition stopped at 5m, 5m to surface in 2017-11-0012-pump.</t>
  </si>
  <si>
    <t>013</t>
  </si>
  <si>
    <t>XCTD-3</t>
  </si>
  <si>
    <t>30</t>
  </si>
  <si>
    <t>Too fast. C5_00034  /  SN 16016710.</t>
  </si>
  <si>
    <t>13</t>
  </si>
  <si>
    <t>Zooplankton town (100, 500m) could not be performed due to high winds &gt; 25 kts.</t>
  </si>
  <si>
    <t>XCT-1</t>
  </si>
  <si>
    <t>31</t>
  </si>
  <si>
    <t>EF, Natasha</t>
  </si>
  <si>
    <t>C3-00035  /  S/N 16017010.  No signal after 102 metres.</t>
  </si>
  <si>
    <t>XCTD-2</t>
  </si>
  <si>
    <t>32</t>
  </si>
  <si>
    <t>C4_00036  /  S/N 15115767.  2 knots. No signal after 1472</t>
  </si>
  <si>
    <t>33</t>
  </si>
  <si>
    <t>C4_00037  /  S/N 151157110.</t>
  </si>
  <si>
    <t>34</t>
  </si>
  <si>
    <t>C4_00038  /  S/N 151157111  / Ship speed 0 knt.</t>
  </si>
  <si>
    <t>35</t>
  </si>
  <si>
    <t>GC, SH, NS</t>
  </si>
  <si>
    <t>C4_00039  / S/N 15115712  / Ship stopped</t>
  </si>
  <si>
    <t>36</t>
  </si>
  <si>
    <t>C3_00040  /  S/N 16017006</t>
  </si>
  <si>
    <t>014</t>
  </si>
  <si>
    <t>Night</t>
  </si>
  <si>
    <t>Ice chummy on</t>
  </si>
  <si>
    <t>15</t>
  </si>
  <si>
    <t>14</t>
  </si>
  <si>
    <t>DRF</t>
  </si>
  <si>
    <t>ICE SURVEY</t>
  </si>
  <si>
    <t xml:space="preserve">Snow pits at 0, 25m and 50m along 1st 0-50m transect. 2x 0-50m ice thickness every 10m, snow depth every 1m. </t>
  </si>
  <si>
    <t>5x ice cores: at 0m IT,s, 2x RNA/DNA, 2x microplastics; at 50 m IT,s (Temperature and salinity) core.</t>
  </si>
  <si>
    <t>38</t>
  </si>
  <si>
    <t>C4_00042  /  S/N 15116019  /  Ship very slowly</t>
  </si>
  <si>
    <t>39</t>
  </si>
  <si>
    <t>GC/NS</t>
  </si>
  <si>
    <t>C4_00043  /  SN: 15116013  /  Ship stopped, dropped in hole in ice.</t>
  </si>
  <si>
    <t>16</t>
  </si>
  <si>
    <t>Put ice chummy @ bottom</t>
  </si>
  <si>
    <t>8:30 Sept 16: Clear PCO2 Air Intake, Snow/Falls</t>
  </si>
  <si>
    <t>Microplastic cast</t>
  </si>
  <si>
    <t>40</t>
  </si>
  <si>
    <t>C4_00044  /  S/N 15116014  /  Ship speed 3kt</t>
  </si>
  <si>
    <t>41</t>
  </si>
  <si>
    <t>GC</t>
  </si>
  <si>
    <t>C4_00045  /  SN 15116017  /  Ship stopped</t>
  </si>
  <si>
    <t>42</t>
  </si>
  <si>
    <t>C4_00046  /  S/N 15116020  /  Ship stopped</t>
  </si>
  <si>
    <t>CC/GN</t>
  </si>
  <si>
    <t>43</t>
  </si>
  <si>
    <t>C4_00047  /  S/N 15116018</t>
  </si>
  <si>
    <t xml:space="preserve">BO </t>
  </si>
  <si>
    <t>44</t>
  </si>
  <si>
    <t>Broke early so launching another XCTD-2. C4_00048 / SN 15116021</t>
  </si>
  <si>
    <t>45</t>
  </si>
  <si>
    <t>C4_00049  /  S/N 15116023</t>
  </si>
  <si>
    <t>Depth based on estimate from past, sounder dysfunctional. Changed to 60 m/min at ~330m.</t>
  </si>
  <si>
    <t>Sounder not working, bottom depth based on past record.</t>
  </si>
  <si>
    <t>46</t>
  </si>
  <si>
    <t>SZ/GN</t>
  </si>
  <si>
    <t>C4_00049  /  SN 15116023 / XCTD-2</t>
  </si>
  <si>
    <t>CB9 Plastic</t>
  </si>
  <si>
    <t>47</t>
  </si>
  <si>
    <t>C3_00052  /  S/N 16017007</t>
  </si>
  <si>
    <t>End from bridge</t>
  </si>
  <si>
    <t>EZ</t>
  </si>
  <si>
    <t xml:space="preserve">14:49 clean PCO2 funel. </t>
  </si>
  <si>
    <t>49</t>
  </si>
  <si>
    <t>Accidentally  stopped early (mis-communication)</t>
  </si>
  <si>
    <t>Down at 60 m/min at 366m</t>
  </si>
  <si>
    <t>50</t>
  </si>
  <si>
    <t>C5_00055 / SN 16016771 / XCTD-3 94/95</t>
  </si>
  <si>
    <t>51</t>
  </si>
  <si>
    <t>C4_00056  /  SN 15116038</t>
  </si>
  <si>
    <t>52</t>
  </si>
  <si>
    <t xml:space="preserve"> DE</t>
  </si>
  <si>
    <t>C5_00057  /  SN16016775</t>
  </si>
  <si>
    <t>BUCKET</t>
  </si>
  <si>
    <t>VNA1</t>
  </si>
  <si>
    <t>SALTS AND VNA</t>
  </si>
  <si>
    <t>28</t>
  </si>
  <si>
    <t>53</t>
  </si>
  <si>
    <t>~3800</t>
  </si>
  <si>
    <t>C3_00058  /  SN 16017004  / Depth sounder not working, check with bridge</t>
  </si>
  <si>
    <t>VNA2</t>
  </si>
  <si>
    <t>CB2A</t>
  </si>
  <si>
    <t>54</t>
  </si>
  <si>
    <t>SURFACE SAMPLE VNA</t>
  </si>
  <si>
    <t>SURFACE SAMPLE AT START OF BL8 CAST</t>
  </si>
  <si>
    <t>55</t>
  </si>
  <si>
    <t>C3_00060  /  SN 16017012</t>
  </si>
  <si>
    <t>A bit late for beginning</t>
  </si>
  <si>
    <t>Beginning pressure: 0.9 db</t>
  </si>
  <si>
    <t>End pressure: 0.9 db</t>
  </si>
  <si>
    <t>Altimeter didn’t come in, so stopped the CTD at 1151m</t>
  </si>
  <si>
    <t>110 m wire out (20 degree wire angle)</t>
  </si>
  <si>
    <t>Large Jellyfish in ocean surface</t>
  </si>
  <si>
    <t>Seas have been picking up.</t>
  </si>
  <si>
    <t>ALT -6</t>
  </si>
  <si>
    <t>Coordinates from bridge</t>
  </si>
  <si>
    <t>91m out, 35m on RBR reading</t>
  </si>
  <si>
    <t>Wire angle ~60 degrees</t>
  </si>
  <si>
    <t xml:space="preserve">BLW </t>
  </si>
  <si>
    <t>56</t>
  </si>
  <si>
    <t>Shp @ 10kts open water</t>
  </si>
  <si>
    <t>57</t>
  </si>
  <si>
    <t>C3_00062  /  SN 16016777 Ship 10knt</t>
  </si>
  <si>
    <t>XCTD-3 Deployed as XCTD-1 - Data OK?</t>
  </si>
  <si>
    <t>37</t>
  </si>
  <si>
    <t>Altimeter does not show till 40m off bottom, may need to change frequency to 5 Hz.</t>
  </si>
  <si>
    <t>CC / GN</t>
  </si>
  <si>
    <t>58</t>
  </si>
  <si>
    <t>C5_00063  /  SN 16016778</t>
  </si>
  <si>
    <t>Bottle #9 and 10 leaking. #9 had a chip at top so niskin was replaced. Bottle ten looks fine so replaced O-rings.</t>
  </si>
  <si>
    <t>59</t>
  </si>
  <si>
    <t>C5_00064  / SN 16016776</t>
  </si>
  <si>
    <t>60</t>
  </si>
  <si>
    <t>C3_00065  /  SN 16017003</t>
  </si>
  <si>
    <t>CB4 / BGOSA</t>
  </si>
  <si>
    <t>MOR</t>
  </si>
  <si>
    <t>61</t>
  </si>
  <si>
    <t>C5_00066  /  SN 16016779</t>
  </si>
  <si>
    <t>62</t>
  </si>
  <si>
    <t>C5_00067  / SN 16016773</t>
  </si>
  <si>
    <t>For xctd below:C5_00068  /  SN 16016781, Ship speed 15 kts</t>
  </si>
  <si>
    <t>63</t>
  </si>
  <si>
    <t>64</t>
  </si>
  <si>
    <t>C5_00069  /  SN 16016784 /  15KT</t>
  </si>
  <si>
    <t>65</t>
  </si>
  <si>
    <t>C5_00070  /  SN 16016783  /  15KT</t>
  </si>
  <si>
    <t>66</t>
  </si>
  <si>
    <t>C5_00071  /  SN 16016782</t>
  </si>
  <si>
    <t>67</t>
  </si>
  <si>
    <t>C5_00072  /  SN 15115625</t>
  </si>
  <si>
    <t>CB22 REP</t>
  </si>
  <si>
    <t>68</t>
  </si>
  <si>
    <t>C5_00073  / SN 15115626</t>
  </si>
  <si>
    <t>CB21 PLASTIC</t>
  </si>
  <si>
    <t>1026-1050</t>
  </si>
  <si>
    <t>69</t>
  </si>
  <si>
    <t>C5_00074  / SN 15115628</t>
  </si>
  <si>
    <t>70</t>
  </si>
  <si>
    <t>C5_00073  /  SN 15115636</t>
  </si>
  <si>
    <t>48</t>
  </si>
  <si>
    <t>Stop @ 300 meter for cups. Receive cups @ 324 meters.</t>
  </si>
  <si>
    <t>This event failed. Top nozzle not closed.</t>
  </si>
  <si>
    <t>71</t>
  </si>
  <si>
    <t>C5_00076 / SN 15115636 / Ship speed 14kts</t>
  </si>
  <si>
    <t>72</t>
  </si>
  <si>
    <t>C5_00077 / SN 151155634 / Ship speed 15 kts</t>
  </si>
  <si>
    <t>73</t>
  </si>
  <si>
    <t>CC</t>
  </si>
  <si>
    <t>C5_00078 / SN 151155631 / Ship speed 15 kts</t>
  </si>
  <si>
    <t>74</t>
  </si>
  <si>
    <t>C5_00079  /  SN 15115632</t>
  </si>
  <si>
    <t>STNA</t>
  </si>
  <si>
    <t>VNA</t>
  </si>
  <si>
    <t>BUCKET SURFACE</t>
  </si>
  <si>
    <t>NCS/GC</t>
  </si>
  <si>
    <t>2 x sal samples. 1 VNA sample. Bucket from fore deck.</t>
  </si>
  <si>
    <t>75</t>
  </si>
  <si>
    <t>C5_00080  /  SN 1511629  /  Ship speed 15.9 knots</t>
  </si>
  <si>
    <t>76</t>
  </si>
  <si>
    <t>C5_00081 /  SN 15115630  / Ship speed 12.0 knots</t>
  </si>
  <si>
    <t>77</t>
  </si>
  <si>
    <t>C5_00082 /  SN 15115627  /  Ship speed 15.5 knots, open water</t>
  </si>
  <si>
    <t>78</t>
  </si>
  <si>
    <t>C5_00083 / SN 15115633 / Ship speed 15 knots</t>
  </si>
  <si>
    <t>79</t>
  </si>
  <si>
    <t>2500-3000</t>
  </si>
  <si>
    <t>C5_00084 / SN 16016772 / Ship speed 15 knots</t>
  </si>
  <si>
    <t>80</t>
  </si>
  <si>
    <t>C5_00085 / SN 16016771 / Ship speed 15 knots</t>
  </si>
  <si>
    <t>81</t>
  </si>
  <si>
    <t>C5_00086 / SN 16016770 / Ship speed 15 knots</t>
  </si>
  <si>
    <t>82</t>
  </si>
  <si>
    <t>C5_00087 / SN 16016767 / Ship speed 15 knots</t>
  </si>
  <si>
    <t>CB28B</t>
  </si>
  <si>
    <t>MK4</t>
  </si>
  <si>
    <t>83</t>
  </si>
  <si>
    <t>C5_00088 / SN 16016768 / Ship speed 12.2 knots</t>
  </si>
  <si>
    <t>VNA/BUCKET</t>
  </si>
  <si>
    <t>Taken before ship set up for station</t>
  </si>
  <si>
    <t>MK2</t>
  </si>
  <si>
    <t>84</t>
  </si>
  <si>
    <t>C5_00089 / SN 16016769</t>
  </si>
  <si>
    <t>MK1</t>
  </si>
  <si>
    <t>85</t>
  </si>
  <si>
    <t>C5_00090 / SN 16016766</t>
  </si>
  <si>
    <t>VNA / BUCKET</t>
  </si>
  <si>
    <t>VNA sample in "clean water" before ship setup</t>
  </si>
  <si>
    <t>Pump wasn’t on, brought up to surface and deployed again @ 18:04.</t>
  </si>
  <si>
    <t>C5_00091 / SN 16016763 / Ship speed 15 knots</t>
  </si>
  <si>
    <t xml:space="preserve">LSSL JOIS 2017 Underway Loop Sampling Log </t>
  </si>
  <si>
    <t>FORMULA</t>
  </si>
  <si>
    <t>Microplastic</t>
  </si>
  <si>
    <t>UTC Date
2017
(dd-mmm)</t>
  </si>
  <si>
    <t>Time (hh:mm:ss)</t>
  </si>
  <si>
    <t>yyyy-mm-dd HH:MM</t>
  </si>
  <si>
    <t>Julian Day 
(Date,Time - 42735) (42735 is Jan 1 2017 - 1)</t>
  </si>
  <si>
    <t>Latitude [degrees_N]</t>
  </si>
  <si>
    <t>Long Deg</t>
  </si>
  <si>
    <t>Long Min</t>
  </si>
  <si>
    <t>Longitude [degrees_E]</t>
  </si>
  <si>
    <t>Who</t>
  </si>
  <si>
    <t>Loop #</t>
  </si>
  <si>
    <t>Mark #</t>
  </si>
  <si>
    <t>CDOM (Gueguen)</t>
  </si>
  <si>
    <t>Chl</t>
  </si>
  <si>
    <t>SAL</t>
  </si>
  <si>
    <t>VNA (Kohei)</t>
  </si>
  <si>
    <t>Sieved Sample</t>
  </si>
  <si>
    <t>1L</t>
  </si>
  <si>
    <t>Air Blank</t>
  </si>
  <si>
    <t>1L Blank</t>
  </si>
  <si>
    <t>Sieved Blank</t>
  </si>
  <si>
    <t>Length of Sieving Time (mm:ss:msms)</t>
  </si>
  <si>
    <t>Flow Rate - Fluorometer (L/min)</t>
  </si>
  <si>
    <t>Flow Rate - TSG (L/min)</t>
  </si>
  <si>
    <t>Flow Rate - PCO2 (L/min)</t>
  </si>
  <si>
    <t>What type of Sample? 2=CDOM [For ODV]</t>
  </si>
  <si>
    <t>X</t>
  </si>
  <si>
    <t>wore lab coat, 25 min filter, 20 min collect, 500 ml rinse</t>
  </si>
  <si>
    <t>2/3</t>
  </si>
  <si>
    <t>20 min collect, 1000 ml rinse</t>
  </si>
  <si>
    <t>MD</t>
  </si>
  <si>
    <t>start: 12:32, stop: 12:52</t>
  </si>
  <si>
    <t>20 min collect; start: 12:06, stop: 12:26; 500 ml rinse</t>
  </si>
  <si>
    <t>stop 12:54; 1250 ml rinse</t>
  </si>
  <si>
    <t>1015-1030, 1 litre rinse</t>
  </si>
  <si>
    <t>pCO2 system is up and running but now there is no flow on the fluorometer line.  Fluorometer line opened a bit more but sink is beginning to fill (drain can't keep up) so TSG flow is reduced.</t>
  </si>
  <si>
    <t>In summary:  TSG flow is reduced from before, fluorometer line is much reduced although there was a gap in data and now pCO2 added.</t>
  </si>
  <si>
    <t>JW</t>
  </si>
  <si>
    <t>33s/10L</t>
  </si>
  <si>
    <t>TSG</t>
  </si>
  <si>
    <t>5 min 14 sec/10L (314s)</t>
  </si>
  <si>
    <t>5 min 10 sec/10L (310s)</t>
  </si>
  <si>
    <t>2 min 59 sec/10L (179s)</t>
  </si>
  <si>
    <t>Flr</t>
  </si>
  <si>
    <t>3 min 0 sec/10L (180s)</t>
  </si>
  <si>
    <t>CG</t>
  </si>
  <si>
    <t>SAQ</t>
  </si>
  <si>
    <t>24:11:67</t>
  </si>
  <si>
    <t>3:56:02 min/7L</t>
  </si>
  <si>
    <t>pco3</t>
  </si>
  <si>
    <t>26 to 50</t>
  </si>
  <si>
    <t>CD</t>
  </si>
  <si>
    <t>NS</t>
  </si>
  <si>
    <t>- 0.5186 C, 26.612</t>
  </si>
  <si>
    <t>- 0.5471 C (1), 26.932 PSU</t>
  </si>
  <si>
    <t>seas are stopped and restarted; new file is 2017-TSG-2017-09-11_Z154.hex</t>
  </si>
  <si>
    <t>-0.0995 C, 27.076 PSU</t>
  </si>
  <si>
    <t>-0.4555 C, 27.434 PSU</t>
  </si>
  <si>
    <t>-0.5231 C, 27.570 PSU\</t>
  </si>
  <si>
    <t>-0.4795 C, 27.550 PSU</t>
  </si>
  <si>
    <t>-0.2905 C, 27.653 PSU</t>
  </si>
  <si>
    <t>-0.4599 C, 27.773 PSU</t>
  </si>
  <si>
    <t>-0.5933 C, 27.892 PSU</t>
  </si>
  <si>
    <t>-0.6717 C, 28.062 PSU</t>
  </si>
  <si>
    <t>-0.7520 C, 28.048 PSU</t>
  </si>
  <si>
    <t>GI</t>
  </si>
  <si>
    <t>1.2439 C, 28.056 PSU</t>
  </si>
  <si>
    <t>-0.8163 C, 28.594 PSU</t>
  </si>
  <si>
    <t>-0.6040 C, 28.700 PSU</t>
  </si>
  <si>
    <t>-0.8020 C, 28.966 PSU</t>
  </si>
  <si>
    <t>-0.8136 C, 29.152 PSU</t>
  </si>
  <si>
    <t xml:space="preserve">-0.7824 C, 29.291 PSU </t>
  </si>
  <si>
    <t>XX</t>
  </si>
  <si>
    <t>-0.8136 C, 29.589 PSU</t>
  </si>
  <si>
    <t>No flow for at least 20 min</t>
  </si>
  <si>
    <t xml:space="preserve">Still not working </t>
  </si>
  <si>
    <t>Working</t>
  </si>
  <si>
    <t xml:space="preserve">-0.7877/28.823 </t>
  </si>
  <si>
    <t>-0.455/26.697</t>
  </si>
  <si>
    <t>-0.823/27.646</t>
  </si>
  <si>
    <t>-0.0538/27.689 low flow</t>
  </si>
  <si>
    <t>-</t>
  </si>
  <si>
    <t>-1.1861/27.716 (flow 5'16" sec/10 L = 316 sec, 31.6 sec/L)</t>
  </si>
  <si>
    <t>flow 5'15" = 315 sec/10 L, 31.5 s/L</t>
  </si>
  <si>
    <t>32 sec/10 L</t>
  </si>
  <si>
    <t>2"39' = 159 s/10 L</t>
  </si>
  <si>
    <t>2"40' flow rate adjusted</t>
  </si>
  <si>
    <t>-0.7877, 27.707</t>
  </si>
  <si>
    <t>Flow rate adjusted (4'53" = 293sec/10L)</t>
  </si>
  <si>
    <t>-1.1423/27.297</t>
  </si>
  <si>
    <t>-0.5382/27.169</t>
  </si>
  <si>
    <t>Clean flowmenter and restart fluorometer flow (Celine)</t>
  </si>
  <si>
    <t>START</t>
  </si>
  <si>
    <t>22:04.81</t>
  </si>
  <si>
    <t>END (4:33:41/10 L)</t>
  </si>
  <si>
    <t>-0.9769/26.995</t>
  </si>
  <si>
    <t>On</t>
  </si>
  <si>
    <t>Leaving</t>
  </si>
  <si>
    <t>No flow. Reset the pump</t>
  </si>
  <si>
    <t>Senior Eng restarted the pump. The pressure is now 18.05</t>
  </si>
  <si>
    <t>0.3610/25.876</t>
  </si>
  <si>
    <t>0.3610/25.472</t>
  </si>
  <si>
    <r>
      <t xml:space="preserve">Intake T not </t>
    </r>
    <r>
      <rPr>
        <strike/>
        <sz val="10"/>
        <rFont val="Arial"/>
        <family val="2"/>
      </rPr>
      <t>recorded</t>
    </r>
    <r>
      <rPr>
        <sz val="10"/>
        <rFont val="Arial"/>
        <family val="2"/>
      </rPr>
      <t xml:space="preserve"> updated (data communication problem) from 263.941 to 264.3774. Data record fills in with T=0.3610 C though this is not a valid temperature.</t>
    </r>
  </si>
  <si>
    <t>Leaving CB-2</t>
  </si>
  <si>
    <t>5.0170/25.498</t>
  </si>
  <si>
    <t>On BL-8</t>
  </si>
  <si>
    <t>4.5378/25.687</t>
  </si>
  <si>
    <t>START (2:20.28/5 L)</t>
  </si>
  <si>
    <t>3.8443/29.901</t>
  </si>
  <si>
    <t>4.3102/30.802</t>
  </si>
  <si>
    <t>3.4265/29.184</t>
  </si>
  <si>
    <t>X (.03907)</t>
  </si>
  <si>
    <t>3.19/25.79 Bioluminescence in water</t>
  </si>
  <si>
    <t>On CBSW</t>
  </si>
  <si>
    <t>2.3368/25.815</t>
  </si>
  <si>
    <t>1.0601/26.063</t>
  </si>
  <si>
    <t>Mike</t>
  </si>
  <si>
    <r>
      <t>#1267, 1219 O</t>
    </r>
    <r>
      <rPr>
        <vertAlign val="subscript"/>
        <sz val="10"/>
        <rFont val="Arial"/>
        <family val="2"/>
      </rPr>
      <t>2</t>
    </r>
    <r>
      <rPr>
        <sz val="10"/>
        <rFont val="Arial"/>
        <family val="2"/>
      </rPr>
      <t xml:space="preserve"> Sample</t>
    </r>
  </si>
  <si>
    <t>0.6336/26.321</t>
  </si>
  <si>
    <t>Stopped + started new TSG file</t>
  </si>
  <si>
    <t>21:45.87</t>
  </si>
  <si>
    <t>START (2:25.54 min/5L)</t>
  </si>
  <si>
    <t>0.1877/26.440</t>
  </si>
  <si>
    <t>On CBC2</t>
  </si>
  <si>
    <t>0.3089/26.603</t>
  </si>
  <si>
    <t>0.4079/26.468</t>
  </si>
  <si>
    <t>22:11.40</t>
  </si>
  <si>
    <t>flow 2:25.84 min/5L</t>
  </si>
  <si>
    <t>-0.2952/26.445</t>
  </si>
  <si>
    <r>
      <t>O</t>
    </r>
    <r>
      <rPr>
        <vertAlign val="subscript"/>
        <sz val="10"/>
        <rFont val="Arial"/>
        <family val="2"/>
      </rPr>
      <t>2</t>
    </r>
    <r>
      <rPr>
        <sz val="10"/>
        <rFont val="Arial"/>
        <family val="2"/>
      </rPr>
      <t xml:space="preserve"> loop #1244, 1260 CB-27</t>
    </r>
  </si>
  <si>
    <t>-0.5077/25.603</t>
  </si>
  <si>
    <t>Leaving CB22</t>
  </si>
  <si>
    <t>0.2290/26.504</t>
  </si>
  <si>
    <t>-0.0876/26.310</t>
  </si>
  <si>
    <t>-0.1913/26.462</t>
  </si>
  <si>
    <t>On CB19</t>
  </si>
  <si>
    <t>Fluorometer flow rate measured by Celine (1.8, 2.0,and 2.0L/min)</t>
  </si>
  <si>
    <t>On CB21</t>
  </si>
  <si>
    <t>-0.0357/26.094</t>
  </si>
  <si>
    <t>-0.0911/25.617</t>
  </si>
  <si>
    <t>0.8017/25.464</t>
  </si>
  <si>
    <t>0.6870/25.307</t>
  </si>
  <si>
    <t>Bottle</t>
  </si>
  <si>
    <t>O2 loop sample, SST= 1.52℃, #1252, 1228, Station A</t>
  </si>
  <si>
    <t>21:11.25</t>
  </si>
  <si>
    <t>Flow rate 02:20.02/5L</t>
  </si>
  <si>
    <t>2.6359/25.988</t>
  </si>
  <si>
    <t>3.8169/25.745</t>
  </si>
  <si>
    <t>3.713/25.573, CDOM: .0415</t>
  </si>
  <si>
    <t>1.408/26.223, CDOM: .0378</t>
  </si>
  <si>
    <r>
      <t>O</t>
    </r>
    <r>
      <rPr>
        <vertAlign val="subscript"/>
        <sz val="10"/>
        <rFont val="Arial"/>
        <family val="2"/>
      </rPr>
      <t>2</t>
    </r>
    <r>
      <rPr>
        <sz val="10"/>
        <rFont val="Arial"/>
        <family val="2"/>
      </rPr>
      <t xml:space="preserve"> from loop T=0.54℃ (loop T), #1241, 1224 Station CB-29</t>
    </r>
  </si>
  <si>
    <t>@MK4 XCTD, 1.4871/26.945</t>
  </si>
  <si>
    <t>@MK2 XCTD, 1.3889/27.379</t>
  </si>
  <si>
    <t>@MK1 XCTD, 2.583/27.754</t>
  </si>
  <si>
    <t>x (sieved blank done close but not exactly with sample 125)</t>
  </si>
  <si>
    <t>20:14.05</t>
  </si>
  <si>
    <t>START (flow 2:18.91 min/5 L), (sieved blank done close but not exactly with sample 125)</t>
  </si>
  <si>
    <t>4.043/27.672</t>
  </si>
  <si>
    <t>Fluorometer flow rate measured by Celine (2.0 and 2.0L/min)</t>
  </si>
  <si>
    <t>1.394/30.048, .03907</t>
  </si>
  <si>
    <t>Arriving at AG5</t>
  </si>
  <si>
    <t>AG5 on</t>
  </si>
  <si>
    <t>At AG5 measuring flow rate</t>
  </si>
  <si>
    <t>Stopped flow on Fluorometers to remove and clean the CDOM sensor w/ cotton swabs</t>
  </si>
  <si>
    <t>Flow restarted so Sarah Ann could take microplastics - flow is fast 58se/5L</t>
  </si>
  <si>
    <t>x =broken in transit</t>
  </si>
  <si>
    <t>Start (flow 5L in 0.58.54 minutes)</t>
  </si>
  <si>
    <t>End</t>
  </si>
  <si>
    <t>Fluorometer flow adjusted back to typical flow (4min35sec/10L = 275sec). Chl and CDOM readings taken before and after adjustment. CDOM is the same, Chl value increases with slower flow.</t>
  </si>
  <si>
    <t>4.4023/26.302</t>
  </si>
  <si>
    <t>JE</t>
  </si>
  <si>
    <t>0.09/26.06</t>
  </si>
  <si>
    <t>-1.18/26.34</t>
  </si>
  <si>
    <t>KH</t>
  </si>
  <si>
    <t>-1.08/26.28, erratic salinities around this time</t>
  </si>
  <si>
    <t>-1.19/26.43</t>
  </si>
  <si>
    <t>-1.16/26.26</t>
  </si>
  <si>
    <t>-1.14/29.1</t>
  </si>
  <si>
    <t>-1.22/29.62</t>
  </si>
  <si>
    <t>-1.27/30.69</t>
  </si>
  <si>
    <t>-1.39/29.89</t>
  </si>
  <si>
    <t>JE/KH</t>
  </si>
  <si>
    <t>-1.40/14.83?</t>
  </si>
  <si>
    <t>J</t>
  </si>
  <si>
    <t>-1.45/30.64</t>
  </si>
  <si>
    <t>CTD,Nut</t>
  </si>
  <si>
    <t>Alkalinity</t>
  </si>
  <si>
    <t>Replaced the "x" and "xc" with 3, 4 and 5.</t>
  </si>
  <si>
    <t>Chl #185 was -0.10 changed to 0, Phae #423 changed from -0.06 to 0.</t>
  </si>
  <si>
    <t>SAL - replicates not used, no averaging, updated sal comments, removed -99 values from final column</t>
  </si>
  <si>
    <t>OXY - replicates not used, no averaging, updated comments, removed -99 values from final column</t>
  </si>
  <si>
    <t xml:space="preserve">NUT - replicates not used, no averaging, updated comments, removed -"0" from QC columns  </t>
  </si>
  <si>
    <t>NH4 - replicates used and average made.  Updated comments.</t>
  </si>
  <si>
    <t>CHL - replicates not used, no averaging, updated comments</t>
  </si>
  <si>
    <t>DIC - replicates used and average made, updated comments</t>
  </si>
  <si>
    <t>O18 - replicates not used, no averaging, updated comments.</t>
  </si>
  <si>
    <t>Salt - 1278 and 1279, surface values too high, set to QF5. No analysis issue (checked paper sheets).  Other water chemistries match with CTD Salt so not a Niskin issue.</t>
  </si>
  <si>
    <t>Rosette Bottle Number</t>
  </si>
  <si>
    <t>Somewhere between the  version of 2018-04-27 and the distribution version 2018-04-30, the bottle number (ie 1 to 24) got replaced with the sample number.  I used the version from 2018-04-27 to put the bottle number back in place.</t>
  </si>
  <si>
    <t>Bottle Stop Method</t>
  </si>
  <si>
    <t>Reviewed and updated the bottle stop method based on rosette sheets and many double checks with Seasave plots of Pressure vs. Scan number. In particular I checked the microplasitc and DNA casts (ex. cast 14, 23, 36,42, 50).</t>
  </si>
  <si>
    <t>18O</t>
  </si>
  <si>
    <t>SZ:  18O Analysis added.</t>
  </si>
  <si>
    <t>Analyst Comment</t>
  </si>
  <si>
    <t>Analsyt Comments</t>
  </si>
  <si>
    <t>O18 [‰ VSMOW]</t>
  </si>
  <si>
    <t>2017-011</t>
  </si>
  <si>
    <t>NUT:  Misfired.</t>
  </si>
  <si>
    <t>Leak from Niskin bottom end cap.</t>
  </si>
  <si>
    <t>SAL:  Leak from Niskin bottom end cap.</t>
  </si>
  <si>
    <t>OXY:  Leak from Niskin bottom end cap.</t>
  </si>
  <si>
    <t>DIC: Misfired Niskin</t>
  </si>
  <si>
    <t>Alk:  Misfired Niskin</t>
  </si>
  <si>
    <t>O18:  Misfired Niskin</t>
  </si>
  <si>
    <t>DIC:  Sample lost</t>
  </si>
  <si>
    <t>Alk: Sample lost</t>
  </si>
  <si>
    <t>DIC:  Value lower than expected</t>
  </si>
  <si>
    <t>CHL: Misfired Niskin</t>
  </si>
  <si>
    <t>SAL:  Matches CTD value at 19db.</t>
  </si>
  <si>
    <t xml:space="preserve">SAL:  chipped bottle     </t>
  </si>
  <si>
    <t>SAL:  Matches CTD value at 276db.</t>
  </si>
  <si>
    <t>SAL:  Matches CTD value at 248db.</t>
  </si>
  <si>
    <t>SAL:  Misfired. S and O match CTD at 95 to 105dbar.</t>
  </si>
  <si>
    <t>OXY:  Matches value at 105dbar.</t>
  </si>
  <si>
    <t>SAL:  Matches CTD value at 23dbar.</t>
  </si>
  <si>
    <t>OXY:  Small bubble in sample.</t>
  </si>
  <si>
    <t>Alk:  Value low</t>
  </si>
  <si>
    <t>Due to lanyards being offset by 1 Niskin on water sampler, Niskin 24 actually tripped first at bottom of Cast 5 CB50.</t>
  </si>
  <si>
    <t>OXY:  Niskin bottle opened before oxygen.  Sample was not collected.</t>
  </si>
  <si>
    <t>SAL:  Matches CTD value at 17db.</t>
  </si>
  <si>
    <t>CHL:  Sample volume not recorded.  Used typical sample volume.</t>
  </si>
  <si>
    <t>Alk:  Replicate sample lost</t>
  </si>
  <si>
    <t>CHL: Chl value was -0.1 and Phaeo was 0.25.  Values are outliers.</t>
  </si>
  <si>
    <t>SAL:  Matches CTD value at 21db.</t>
  </si>
  <si>
    <t>O18:  Value too high to be real.</t>
  </si>
  <si>
    <t>NUT:  Value is same as deeper sample and does not fit with salinity.  Suspect point.</t>
  </si>
  <si>
    <t>SAL:  Matches CTD value at 34db.</t>
  </si>
  <si>
    <t>DIC:  Value higher than expected</t>
  </si>
  <si>
    <t>Alk:  Value high</t>
  </si>
  <si>
    <t>SAL:  Matches CTD at 14dbar.</t>
  </si>
  <si>
    <t>DIC:  Value lower than expected. Replicates agree.</t>
  </si>
  <si>
    <t>SAL:  Matches CTD at 30dbar.</t>
  </si>
  <si>
    <t>OXY:  Matches CTD at 290dbar.</t>
  </si>
  <si>
    <t>OXY:  Matches CTD at 185dbar.</t>
  </si>
  <si>
    <t>OXY:  Matches CTD at 45dbar.</t>
  </si>
  <si>
    <t>OXY:  Matches CTD at 218dbar.</t>
  </si>
  <si>
    <t>SAL:  Matches CTD at 190dbar.</t>
  </si>
  <si>
    <t>OXY:  Matches CTD at 170dbar.</t>
  </si>
  <si>
    <t>OXY:  Matches CTD at 152dbar.</t>
  </si>
  <si>
    <t>NUT:  Value is same as next shallower sample and does not fit with salinity.  Suspect point.</t>
  </si>
  <si>
    <t>CHL: Phae value of -0.06 changed to 0</t>
  </si>
  <si>
    <t>OXY:  Niskin bottle did not close properly.</t>
  </si>
  <si>
    <t>SAL:  Misfire - slightly deeper water. S and O match at 69 and 72dbar.</t>
  </si>
  <si>
    <t>OXY:  Matches CTD at 72dbar.</t>
  </si>
  <si>
    <t>NUT:  Misfire</t>
  </si>
  <si>
    <t xml:space="preserve"> Leaky Niskin vent.</t>
  </si>
  <si>
    <t>SAL:   Leaky Niskin vent.</t>
  </si>
  <si>
    <t>OXY:  Leaky Niskin vent.</t>
  </si>
  <si>
    <t>SAL:  Matches CTD value at 32dbar.</t>
  </si>
  <si>
    <t>SAL:  Matches CTD value at 214dbar.</t>
  </si>
  <si>
    <t xml:space="preserve">SAL:  leaky insert     </t>
  </si>
  <si>
    <t>OXY:  Matches CTD value at 2550dbar.</t>
  </si>
  <si>
    <t>SAL:  Matches CTD value at 245dbar.</t>
  </si>
  <si>
    <t>OXY:  Forgot to remove water seal before removing stopper.  Suspect value.</t>
  </si>
  <si>
    <t>OXY:  Matches CTD value at 315dbat.</t>
  </si>
  <si>
    <t>SAL:  Matches CTD value at 234dbar.</t>
  </si>
  <si>
    <t>SAL:  Matches CTD value at 55dbar.</t>
  </si>
  <si>
    <t>OXY:  Matches CTD value at 239dbar.</t>
  </si>
  <si>
    <t>NH4:  Replicate-1 contaminated. Did not use.</t>
  </si>
  <si>
    <t>NH4:  Replicate-2 contaminated. Did not use.</t>
  </si>
  <si>
    <t>NH4:  Replicates differ by 0.03mmol/m3.  Used average.</t>
  </si>
  <si>
    <t>OXY:  Matches downcast CTD value at 320dbar, but may be real down and upcast differences.</t>
  </si>
  <si>
    <t>OXY:  Matches downcast CTD value at 305dbar, but may be real down and upcast differences.</t>
  </si>
  <si>
    <t>SAL:  Matches CTD value at 230dbar.</t>
  </si>
  <si>
    <t>CHL:  Filter stored unfolded, may have lost sample to the storage wrapping.</t>
  </si>
  <si>
    <t>NH4:  Replicates differ by 0.06mmol/m3. Used average.</t>
  </si>
  <si>
    <t>SAL:  Matches CTD value at 297dbar.</t>
  </si>
  <si>
    <t>NH4:  dup (755b) was out of range  (recal to 1.0uM/S4); did not re-analyze 755a too, but should have</t>
  </si>
  <si>
    <t>SAL:  Matches CTD value at 42dbar.</t>
  </si>
  <si>
    <t>SAL:  No salinity taken from this bottle</t>
  </si>
  <si>
    <t>SAL:  Matches CTD value at 46dbar.</t>
  </si>
  <si>
    <t>SAL:  Matches CTD value at 294dbar.</t>
  </si>
  <si>
    <t>SAL:  Matches CTD value at 267dbar.</t>
  </si>
  <si>
    <t>SAL:  Matches CTD value at 237dbar.</t>
  </si>
  <si>
    <t>SAL:  Matches CTD value at 243dbar.</t>
  </si>
  <si>
    <t>OXY:  Does not match downcast but may be a real down /upcast difference.</t>
  </si>
  <si>
    <t>OXY:  Messy titration curve.  Over titration (0.5707) was not much better.  Sample looked normal and no bubbles.; Matches CTD value at 245 or 285dbar.</t>
  </si>
  <si>
    <t xml:space="preserve">OXY:  Large bubble in sample.  </t>
  </si>
  <si>
    <t>OXY:  Value appears low by at least  ~0.03ml/l</t>
  </si>
  <si>
    <t>OXY:  Very poor duplication.  Perhaps due to large gradient in water.</t>
  </si>
  <si>
    <t>OXY:  Steady leak from end cap.</t>
  </si>
  <si>
    <t>OXY:  Matches upcast value and may be real down and up differences.</t>
  </si>
  <si>
    <t>OXY:  Replicates are not great.</t>
  </si>
  <si>
    <t>SAL:  Matches CTD value at 94dbar.</t>
  </si>
  <si>
    <t>OXY:  Matches CTD value at 91dbar.</t>
  </si>
  <si>
    <t>O18:  Value looks slightly high</t>
  </si>
  <si>
    <t>SAL:  Matches CTD value at 219dbar.</t>
  </si>
  <si>
    <t>SAL:  Data point did not exist.  Sample missing?</t>
  </si>
  <si>
    <t>SAL:  Matches CTD value at 450dbar.</t>
  </si>
  <si>
    <t xml:space="preserve">O18:  Replicates differ by 0.07. </t>
  </si>
  <si>
    <t>OXY:  Matches CTD value at 38dbar.</t>
  </si>
  <si>
    <t>SAL:  Matches CTD value at 27dbar.</t>
  </si>
  <si>
    <t>SAL:  No issues with analysis but value is too high.  CTD Salt matches with other water chemistry so not a Niskin issue.</t>
  </si>
  <si>
    <t>OXY:  Values are low</t>
  </si>
  <si>
    <t>SAL:  Matches CTD value at 33dbar.</t>
  </si>
  <si>
    <t>SAL:  Matches CTD value at 78dbar.</t>
  </si>
  <si>
    <t>SAL:  Matches CTD value at 75dbar.</t>
  </si>
  <si>
    <t>SAL:  Matches CTD value at 18dbar.</t>
  </si>
  <si>
    <t>Oxygen Draw T-1 (°C) for umol/kg calc</t>
  </si>
  <si>
    <t>Notes 2025-03-05</t>
  </si>
  <si>
    <t>Calculated from final CTD oxygen using potential temperature and saturation formula from Garcia and Gordon, 1992</t>
  </si>
  <si>
    <t>In-air full and blocked measurements applied, no further processing</t>
  </si>
  <si>
    <t>Factory calibration applied</t>
  </si>
  <si>
    <t>Notes:</t>
  </si>
  <si>
    <t>Pad value of -99 is used to represent 'no useable data'</t>
  </si>
  <si>
    <t>If water sample is bad with QF of 5, the value is typically not reported.</t>
  </si>
  <si>
    <t>If the Niskin has been flagged as questionable (Bottle QF of 3) or bad (Bottle QF of 4) all sample values are set to questionable or bad.</t>
  </si>
  <si>
    <t>In the distribution version,  the records with bad or failed Bottle quality flags ( Bottle QF of 4 or 5) have been removed.</t>
  </si>
  <si>
    <t>Sample Quality Flags:</t>
  </si>
  <si>
    <t>1 = Sample for this measurement was drawn from water bottle but not analyzed (not normally used).</t>
  </si>
  <si>
    <t xml:space="preserve">3 = Questionable measurement </t>
  </si>
  <si>
    <t xml:space="preserve">4 = Bad measurement </t>
  </si>
  <si>
    <t>SZ:  For JOIS, it is typical to use 5 instead of 4 and value not reported.</t>
  </si>
  <si>
    <t>9 = Sample not drawn for this measurement from this bottle (not normally used)</t>
  </si>
  <si>
    <t xml:space="preserve">Bottle (Niskin) Quality Flag </t>
  </si>
  <si>
    <t>1= Did not pass intial Niskin integrity checks during sampling but no problem seen in data ( may not be used).</t>
  </si>
  <si>
    <t>2= Good (may not be used).</t>
  </si>
  <si>
    <t>3= Questionable (water differs from CTD depth by &lt; 10m)</t>
  </si>
  <si>
    <t>4= Bad (water differs from CTD depth by  &gt;10m), misfire or bottle flushing issue.</t>
  </si>
  <si>
    <t>5= Bad (did not close, or other major fail)</t>
  </si>
  <si>
    <t>CTDOxy [volts] raw downcast</t>
  </si>
  <si>
    <t>Data added.  Units of umol/kg calculated with water sample salts</t>
  </si>
  <si>
    <t>All</t>
  </si>
  <si>
    <t xml:space="preserve">Set negative nitrate value of sample 139 to 0 mmol/m3.  </t>
  </si>
  <si>
    <t>SZ:  Added Niskin comment on sample 120 regarding the bottle was fired at bottom of cast due to error in rigging lanyards to water sampler one position off, so Niskin 24 fired first, then Niskin 2 etc.  CTD has been matched correctly to sample numbers.  Its unusual order, but all bottles behaved fine.</t>
  </si>
  <si>
    <t>Updated excel display of significant figures for CTD variables and water samples.</t>
  </si>
  <si>
    <t>Alk - replicates used and average made, updated comments.  Added QF to 6 for averaged samples.  Values with QF=5 removed. Based on plots of data:  Samples 666, 880,1024  QF 3 changed to good, Sample 469 comment removed.</t>
  </si>
  <si>
    <t xml:space="preserve">Michiyo Yamamoto-Kawai updated Alkalinity so that all samples have been calculated with WS salt.  </t>
  </si>
  <si>
    <t>Missing or bad CTD data that had been labeled "-9" changed to "-99" ( for CTDFlr Casts 2 to 6, CTDTrans % for samples 1360)</t>
  </si>
  <si>
    <t>Nutrients</t>
  </si>
  <si>
    <t>Distribution - Original</t>
  </si>
  <si>
    <t>Distribution - New</t>
  </si>
  <si>
    <t>Removed</t>
  </si>
  <si>
    <t>S Zimmermann (SZ):  New Distribution file made.  Main changes are addition of O18, Alkalinity and DIC samples.
Distribution spreadsheet  and log of cruise activities.  
Records with Failed Niskin (Bottle QF=5) and Bad Niskin (Bottle QF=4, misfire) have been removed from the distribution version.
See "ChemMetaData" sheet for Sample and Bottle Quality Flag code</t>
  </si>
  <si>
    <t xml:space="preserve">Analysed at-sea </t>
  </si>
  <si>
    <t>Analysed at DFO-IOS</t>
  </si>
  <si>
    <t>Analysed at OSU's Stable Isotope Lab</t>
  </si>
  <si>
    <t>Analysed at-sea. Water sample salt used for calculation of units umol/kg</t>
  </si>
  <si>
    <t>Analysed at-sea . Water sample salt used for calculation of units umol/kg</t>
  </si>
  <si>
    <t>Done</t>
  </si>
  <si>
    <t>Completed</t>
  </si>
  <si>
    <t>Post - Cruise, Celine Gueguen</t>
  </si>
  <si>
    <t>Post - Cruise, Connie Lovejoy and David Walsh</t>
  </si>
  <si>
    <t>Post - Cruise, John Smith</t>
  </si>
  <si>
    <t>Collected, though may not be analysed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</si>
</sst>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5" formatCode="0.0000"/>
    <numFmt numFmtId="166" formatCode="0.000"/>
    <numFmt numFmtId="167" formatCode="0.0"/>
    <numFmt numFmtId="168" formatCode="mm/dd/yyyy\ hh:mm"/>
    <numFmt numFmtId="169" formatCode="[$-409]d\-mmm\-yy;@"/>
    <numFmt numFmtId="170" formatCode="yyyy/mm/dd\ hh:mm"/>
    <numFmt numFmtId="171" formatCode="[$-409]d\-mmm;@"/>
    <numFmt numFmtId="172" formatCode="h:mm:ss;@"/>
    <numFmt numFmtId="173" formatCode="hh:mm:ss;@"/>
    <numFmt numFmtId="174" formatCode="0.000000"/>
    <numFmt numFmtId="175" formatCode="h:mm;@"/>
  </numFmts>
  <fonts count="84">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b/>
      <i/>
      <sz val="10"/>
      <color indexed="8"/>
      <name val="Arial"/>
      <family val="2"/>
    </font>
    <font>
      <b/>
      <sz val="8"/>
      <name val="Arial"/>
      <family val="2"/>
    </font>
    <font>
      <sz val="1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10"/>
      <color rgb="FFFF0000"/>
      <name val="Arial"/>
      <family val="2"/>
    </font>
    <font>
      <sz val="6"/>
      <name val="ＭＳ Ｐゴシック"/>
      <family val="3"/>
      <charset val="128"/>
    </font>
    <font>
      <i/>
      <sz val="10"/>
      <name val="Arial"/>
      <family val="2"/>
    </font>
    <font>
      <sz val="12"/>
      <name val="Arial"/>
      <family val="2"/>
    </font>
    <font>
      <i/>
      <sz val="12"/>
      <name val="Arial"/>
      <family val="2"/>
    </font>
    <font>
      <b/>
      <sz val="12"/>
      <color indexed="8"/>
      <name val="Arial"/>
      <family val="2"/>
    </font>
    <font>
      <b/>
      <sz val="12"/>
      <name val="Arial"/>
      <family val="2"/>
    </font>
    <font>
      <b/>
      <i/>
      <sz val="12"/>
      <name val="Arial"/>
      <family val="2"/>
    </font>
    <font>
      <sz val="12"/>
      <name val="Calibri"/>
      <family val="2"/>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0"/>
      <color indexed="12"/>
      <name val="Arial"/>
      <family val="2"/>
    </font>
    <font>
      <sz val="9"/>
      <color indexed="12"/>
      <name val="Arial"/>
      <family val="2"/>
    </font>
    <font>
      <b/>
      <sz val="9"/>
      <color indexed="12"/>
      <name val="Arial"/>
      <family val="2"/>
    </font>
    <font>
      <sz val="8"/>
      <color indexed="12"/>
      <name val="Arial"/>
      <family val="2"/>
    </font>
    <font>
      <sz val="8"/>
      <color rgb="FFFF0000"/>
      <name val="Arial"/>
      <family val="2"/>
    </font>
    <font>
      <b/>
      <sz val="9"/>
      <color indexed="8"/>
      <name val="Calibri"/>
      <family val="2"/>
    </font>
    <font>
      <b/>
      <sz val="9"/>
      <name val="Calibri"/>
      <family val="2"/>
    </font>
    <font>
      <sz val="9"/>
      <color indexed="8"/>
      <name val="Calibri"/>
      <family val="2"/>
    </font>
    <font>
      <sz val="9"/>
      <color rgb="FF000000"/>
      <name val="Calibri"/>
      <family val="2"/>
    </font>
    <font>
      <sz val="9"/>
      <color rgb="FFFF0000"/>
      <name val="Calibri"/>
      <family val="2"/>
    </font>
    <font>
      <i/>
      <sz val="9"/>
      <name val="Calibri"/>
      <family val="2"/>
    </font>
    <font>
      <b/>
      <sz val="9"/>
      <color indexed="81"/>
      <name val="Tahoma"/>
      <family val="2"/>
    </font>
    <font>
      <sz val="9"/>
      <color indexed="81"/>
      <name val="Tahoma"/>
      <family val="2"/>
    </font>
    <font>
      <b/>
      <sz val="14"/>
      <name val="Arial"/>
      <family val="2"/>
    </font>
    <font>
      <strike/>
      <sz val="10"/>
      <name val="Arial"/>
      <family val="2"/>
    </font>
    <font>
      <vertAlign val="subscript"/>
      <sz val="10"/>
      <name val="Arial"/>
      <family val="2"/>
    </font>
    <font>
      <sz val="8"/>
      <color indexed="10"/>
      <name val="Arial"/>
      <family val="2"/>
    </font>
    <font>
      <b/>
      <sz val="10"/>
      <name val="Times New Roman"/>
      <family val="1"/>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indexed="11"/>
        <bgColor indexed="64"/>
      </patternFill>
    </fill>
    <fill>
      <patternFill patternType="solid">
        <fgColor rgb="FFCCCCFF"/>
        <bgColor indexed="64"/>
      </patternFill>
    </fill>
    <fill>
      <patternFill patternType="solid">
        <fgColor theme="9"/>
        <bgColor indexed="64"/>
      </patternFill>
    </fill>
    <fill>
      <patternFill patternType="solid">
        <fgColor indexed="62"/>
        <bgColor indexed="64"/>
      </patternFill>
    </fill>
    <fill>
      <patternFill patternType="solid">
        <fgColor indexed="57"/>
        <bgColor indexed="64"/>
      </patternFill>
    </fill>
    <fill>
      <patternFill patternType="solid">
        <fgColor theme="0" tint="-0.34998626667073579"/>
        <bgColor indexed="64"/>
      </patternFill>
    </fill>
    <fill>
      <patternFill patternType="solid">
        <fgColor indexed="55"/>
        <bgColor indexed="64"/>
      </patternFill>
    </fill>
    <fill>
      <patternFill patternType="solid">
        <fgColor indexed="40"/>
        <bgColor indexed="64"/>
      </patternFill>
    </fill>
    <fill>
      <patternFill patternType="solid">
        <fgColor rgb="FF00CDFF"/>
        <bgColor indexed="64"/>
      </patternFill>
    </fill>
    <fill>
      <patternFill patternType="solid">
        <fgColor rgb="FF969696"/>
        <bgColor indexed="64"/>
      </patternFill>
    </fill>
    <fill>
      <patternFill patternType="solid">
        <fgColor rgb="FFFFFF00"/>
        <bgColor indexed="64"/>
      </patternFill>
    </fill>
    <fill>
      <patternFill patternType="solid">
        <fgColor theme="3" tint="0.59996337778862885"/>
        <bgColor indexed="64"/>
      </patternFill>
    </fill>
    <fill>
      <patternFill patternType="solid">
        <fgColor rgb="FF00B0F0"/>
        <bgColor indexed="64"/>
      </patternFill>
    </fill>
    <fill>
      <patternFill patternType="solid">
        <fgColor theme="8" tint="0.39994506668294322"/>
        <bgColor indexed="64"/>
      </patternFill>
    </fill>
    <fill>
      <patternFill patternType="solid">
        <fgColor rgb="FFFFFF99"/>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4"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38" fillId="0" borderId="0"/>
    <xf numFmtId="0" fontId="39" fillId="0" borderId="0"/>
    <xf numFmtId="0" fontId="21" fillId="0" borderId="0"/>
    <xf numFmtId="0" fontId="6" fillId="0" borderId="0"/>
    <xf numFmtId="0" fontId="12" fillId="0" borderId="0">
      <alignment vertical="center"/>
    </xf>
    <xf numFmtId="0" fontId="13" fillId="0" borderId="0"/>
    <xf numFmtId="0" fontId="6" fillId="0" borderId="0" applyFill="0" applyBorder="0"/>
    <xf numFmtId="0" fontId="3" fillId="0" borderId="0"/>
    <xf numFmtId="0" fontId="3" fillId="0" borderId="0"/>
    <xf numFmtId="0" fontId="3" fillId="0" borderId="0"/>
    <xf numFmtId="0" fontId="3" fillId="23" borderId="7" applyNumberFormat="0" applyFont="0" applyAlignment="0" applyProtection="0"/>
    <xf numFmtId="0" fontId="34" fillId="20" borderId="8" applyNumberFormat="0" applyAlignment="0" applyProtection="0"/>
    <xf numFmtId="0" fontId="35" fillId="0" borderId="0" applyNumberFormat="0" applyFill="0" applyBorder="0" applyAlignment="0" applyProtection="0"/>
    <xf numFmtId="0" fontId="15" fillId="0" borderId="9" applyNumberFormat="0" applyFill="0" applyAlignment="0" applyProtection="0"/>
    <xf numFmtId="0" fontId="16" fillId="0" borderId="0" applyNumberFormat="0" applyFill="0" applyBorder="0" applyAlignment="0" applyProtection="0"/>
    <xf numFmtId="0" fontId="3" fillId="0" borderId="0"/>
    <xf numFmtId="0" fontId="2" fillId="0" borderId="0"/>
    <xf numFmtId="0" fontId="3" fillId="0" borderId="0"/>
    <xf numFmtId="0" fontId="3" fillId="0" borderId="0"/>
    <xf numFmtId="43" fontId="3" fillId="0" borderId="0" applyFont="0" applyFill="0" applyBorder="0" applyAlignment="0" applyProtection="0"/>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0" fillId="0" borderId="0" applyNumberFormat="0" applyFill="0" applyBorder="0" applyAlignment="0" applyProtection="0">
      <alignment vertical="center"/>
    </xf>
    <xf numFmtId="0" fontId="51" fillId="21" borderId="2" applyNumberFormat="0" applyAlignment="0" applyProtection="0">
      <alignment vertical="center"/>
    </xf>
    <xf numFmtId="0" fontId="52" fillId="22" borderId="0" applyNumberFormat="0" applyBorder="0" applyAlignment="0" applyProtection="0">
      <alignment vertical="center"/>
    </xf>
    <xf numFmtId="0" fontId="53" fillId="23" borderId="29" applyNumberFormat="0" applyFont="0" applyAlignment="0" applyProtection="0">
      <alignment vertical="center"/>
    </xf>
    <xf numFmtId="0" fontId="54" fillId="0" borderId="6" applyNumberFormat="0" applyFill="0" applyAlignment="0" applyProtection="0">
      <alignment vertical="center"/>
    </xf>
    <xf numFmtId="0" fontId="55" fillId="7" borderId="30" applyNumberFormat="0" applyAlignment="0" applyProtection="0">
      <alignment vertical="center"/>
    </xf>
    <xf numFmtId="0" fontId="56" fillId="20" borderId="31" applyNumberFormat="0" applyAlignment="0" applyProtection="0">
      <alignment vertical="center"/>
    </xf>
    <xf numFmtId="0" fontId="57" fillId="3" borderId="0" applyNumberFormat="0" applyBorder="0" applyAlignment="0" applyProtection="0">
      <alignment vertical="center"/>
    </xf>
    <xf numFmtId="0" fontId="3" fillId="0" borderId="0"/>
    <xf numFmtId="0" fontId="58" fillId="4" borderId="0" applyNumberFormat="0" applyBorder="0" applyAlignment="0" applyProtection="0">
      <alignment vertical="center"/>
    </xf>
    <xf numFmtId="0" fontId="59" fillId="0" borderId="3" applyNumberFormat="0" applyFill="0" applyAlignment="0" applyProtection="0">
      <alignment vertical="center"/>
    </xf>
    <xf numFmtId="0" fontId="60" fillId="0" borderId="4" applyNumberFormat="0" applyFill="0" applyAlignment="0" applyProtection="0">
      <alignment vertical="center"/>
    </xf>
    <xf numFmtId="0" fontId="61" fillId="0" borderId="5" applyNumberFormat="0" applyFill="0" applyAlignment="0" applyProtection="0">
      <alignment vertical="center"/>
    </xf>
    <xf numFmtId="0" fontId="61" fillId="0" borderId="0" applyNumberFormat="0" applyFill="0" applyBorder="0" applyAlignment="0" applyProtection="0">
      <alignment vertical="center"/>
    </xf>
    <xf numFmtId="0" fontId="62" fillId="20" borderId="30" applyNumberForma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32" applyNumberFormat="0" applyFill="0" applyAlignment="0" applyProtection="0">
      <alignment vertical="center"/>
    </xf>
    <xf numFmtId="0" fontId="1" fillId="0" borderId="0"/>
  </cellStyleXfs>
  <cellXfs count="507">
    <xf numFmtId="0" fontId="0" fillId="0" borderId="0" xfId="0"/>
    <xf numFmtId="15" fontId="9" fillId="0" borderId="0" xfId="0" applyNumberFormat="1" applyFont="1" applyAlignment="1">
      <alignment horizontal="left" wrapText="1"/>
    </xf>
    <xf numFmtId="0" fontId="10" fillId="0" borderId="0" xfId="0" applyFont="1"/>
    <xf numFmtId="0" fontId="9" fillId="0" borderId="0" xfId="0" applyFont="1" applyAlignment="1">
      <alignment horizontal="left" wrapText="1"/>
    </xf>
    <xf numFmtId="0" fontId="7" fillId="0" borderId="0" xfId="0" applyFont="1" applyBorder="1" applyAlignment="1">
      <alignment horizontal="left" wrapText="1"/>
    </xf>
    <xf numFmtId="15" fontId="7" fillId="0" borderId="0" xfId="0" applyNumberFormat="1" applyFont="1" applyAlignment="1">
      <alignment horizontal="left" wrapText="1"/>
    </xf>
    <xf numFmtId="0" fontId="3" fillId="0" borderId="0" xfId="0" applyFont="1"/>
    <xf numFmtId="0" fontId="11" fillId="0" borderId="0" xfId="0" applyFont="1"/>
    <xf numFmtId="0" fontId="5" fillId="0" borderId="0" xfId="0" applyFont="1"/>
    <xf numFmtId="0" fontId="5" fillId="0" borderId="10" xfId="0" applyFont="1" applyBorder="1"/>
    <xf numFmtId="0" fontId="11" fillId="0" borderId="10" xfId="0" applyFont="1" applyFill="1" applyBorder="1" applyAlignment="1">
      <alignment horizontal="left" vertical="center" wrapText="1"/>
    </xf>
    <xf numFmtId="0" fontId="11" fillId="0" borderId="10" xfId="0" applyFont="1" applyBorder="1"/>
    <xf numFmtId="167" fontId="11" fillId="0" borderId="10" xfId="0" applyNumberFormat="1" applyFont="1" applyFill="1" applyBorder="1" applyAlignment="1">
      <alignment horizontal="left" vertical="center" wrapText="1"/>
    </xf>
    <xf numFmtId="2" fontId="11" fillId="0" borderId="10" xfId="46" applyNumberFormat="1" applyFont="1" applyFill="1" applyBorder="1" applyAlignment="1">
      <alignment horizontal="left" vertical="center" wrapText="1"/>
    </xf>
    <xf numFmtId="0" fontId="0" fillId="0" borderId="0" xfId="0" applyAlignment="1"/>
    <xf numFmtId="0" fontId="17" fillId="0" borderId="0" xfId="0" applyFont="1"/>
    <xf numFmtId="0" fontId="11" fillId="0" borderId="10" xfId="0" applyFont="1" applyBorder="1" applyAlignment="1">
      <alignment horizontal="left"/>
    </xf>
    <xf numFmtId="0" fontId="18" fillId="24" borderId="10" xfId="0" applyFont="1" applyFill="1" applyBorder="1" applyAlignment="1">
      <alignment horizontal="left" wrapText="1"/>
    </xf>
    <xf numFmtId="0" fontId="5" fillId="24" borderId="10" xfId="0" applyFont="1" applyFill="1" applyBorder="1"/>
    <xf numFmtId="166" fontId="0" fillId="0" borderId="0" xfId="0" applyNumberFormat="1"/>
    <xf numFmtId="0" fontId="0" fillId="0" borderId="0" xfId="0" applyBorder="1"/>
    <xf numFmtId="0" fontId="0" fillId="0" borderId="14" xfId="0" applyBorder="1"/>
    <xf numFmtId="0" fontId="15" fillId="0" borderId="0" xfId="0" applyFont="1"/>
    <xf numFmtId="0" fontId="20" fillId="0" borderId="0" xfId="0" applyFont="1"/>
    <xf numFmtId="0" fontId="16" fillId="0" borderId="0" xfId="0" applyFont="1" applyFill="1"/>
    <xf numFmtId="0" fontId="3" fillId="24" borderId="0" xfId="0" applyFont="1" applyFill="1" applyAlignment="1">
      <alignment wrapText="1"/>
    </xf>
    <xf numFmtId="0" fontId="3" fillId="0" borderId="0" xfId="0" applyFont="1" applyFill="1" applyAlignment="1">
      <alignment wrapText="1"/>
    </xf>
    <xf numFmtId="0" fontId="3" fillId="0" borderId="0" xfId="0" applyFont="1" applyAlignment="1">
      <alignment vertical="center"/>
    </xf>
    <xf numFmtId="0" fontId="10" fillId="0" borderId="0" xfId="0" applyFont="1" applyAlignment="1"/>
    <xf numFmtId="0" fontId="3" fillId="0" borderId="0" xfId="0" applyFont="1" applyAlignment="1"/>
    <xf numFmtId="0" fontId="18" fillId="24" borderId="10" xfId="0" applyFont="1" applyFill="1" applyBorder="1" applyAlignment="1">
      <alignment horizontal="left"/>
    </xf>
    <xf numFmtId="0" fontId="9" fillId="24" borderId="20" xfId="0" applyFont="1" applyFill="1" applyBorder="1" applyAlignment="1">
      <alignment horizontal="left" vertical="center"/>
    </xf>
    <xf numFmtId="0" fontId="9" fillId="24" borderId="21" xfId="0" applyFont="1" applyFill="1" applyBorder="1" applyAlignment="1">
      <alignment horizontal="left" vertical="center" wrapText="1"/>
    </xf>
    <xf numFmtId="0" fontId="5" fillId="0" borderId="0" xfId="0" applyFont="1" applyAlignment="1"/>
    <xf numFmtId="0" fontId="9" fillId="0" borderId="0" xfId="0" applyFont="1" applyAlignment="1">
      <alignment horizontal="left"/>
    </xf>
    <xf numFmtId="0" fontId="7" fillId="0" borderId="0" xfId="0" applyFont="1" applyAlignment="1">
      <alignment horizontal="left"/>
    </xf>
    <xf numFmtId="0" fontId="7" fillId="0" borderId="0" xfId="0" applyFont="1" applyBorder="1" applyAlignment="1">
      <alignment horizontal="left"/>
    </xf>
    <xf numFmtId="0" fontId="10" fillId="0" borderId="0" xfId="0" applyFont="1" applyBorder="1"/>
    <xf numFmtId="169" fontId="9" fillId="24" borderId="20" xfId="0" applyNumberFormat="1" applyFont="1" applyFill="1" applyBorder="1" applyAlignment="1">
      <alignment horizontal="left"/>
    </xf>
    <xf numFmtId="169" fontId="9" fillId="24" borderId="21" xfId="0" applyNumberFormat="1" applyFont="1" applyFill="1" applyBorder="1" applyAlignment="1">
      <alignment horizontal="left" wrapText="1"/>
    </xf>
    <xf numFmtId="169" fontId="3" fillId="24" borderId="10" xfId="0" applyNumberFormat="1" applyFont="1" applyFill="1" applyBorder="1"/>
    <xf numFmtId="169" fontId="3" fillId="0" borderId="0" xfId="0" applyNumberFormat="1" applyFont="1" applyFill="1"/>
    <xf numFmtId="169" fontId="3" fillId="0" borderId="0" xfId="0" applyNumberFormat="1" applyFont="1"/>
    <xf numFmtId="169" fontId="3" fillId="24" borderId="20" xfId="0" applyNumberFormat="1" applyFont="1" applyFill="1" applyBorder="1" applyAlignment="1"/>
    <xf numFmtId="169" fontId="3" fillId="24" borderId="21" xfId="0" applyNumberFormat="1" applyFont="1" applyFill="1" applyBorder="1"/>
    <xf numFmtId="0" fontId="4" fillId="0" borderId="0" xfId="0" applyFont="1" applyFill="1" applyBorder="1" applyAlignment="1">
      <alignment horizontal="center" vertical="center" wrapText="1"/>
    </xf>
    <xf numFmtId="0" fontId="0" fillId="0" borderId="0" xfId="0" applyFont="1" applyAlignment="1"/>
    <xf numFmtId="0" fontId="0" fillId="24" borderId="10" xfId="0" applyFont="1" applyFill="1" applyBorder="1" applyAlignment="1">
      <alignment vertical="center"/>
    </xf>
    <xf numFmtId="0" fontId="3" fillId="24" borderId="10" xfId="0" applyFont="1" applyFill="1" applyBorder="1" applyAlignment="1">
      <alignment vertical="center"/>
    </xf>
    <xf numFmtId="0" fontId="0" fillId="24" borderId="10" xfId="0" applyFont="1" applyFill="1" applyBorder="1" applyAlignment="1">
      <alignment horizontal="center" vertical="center" wrapText="1"/>
    </xf>
    <xf numFmtId="0" fontId="40" fillId="0" borderId="0" xfId="0" applyFont="1" applyAlignment="1">
      <alignment horizontal="left" wrapText="1"/>
    </xf>
    <xf numFmtId="2" fontId="11" fillId="0" borderId="10" xfId="45" applyNumberFormat="1" applyFont="1" applyFill="1" applyBorder="1" applyAlignment="1">
      <alignment horizontal="left" vertical="center" wrapText="1"/>
    </xf>
    <xf numFmtId="165" fontId="11" fillId="0" borderId="10" xfId="45" applyNumberFormat="1" applyFont="1" applyFill="1" applyBorder="1" applyAlignment="1">
      <alignment horizontal="left" vertical="center" wrapText="1"/>
    </xf>
    <xf numFmtId="2" fontId="11" fillId="0" borderId="10" xfId="45" applyNumberFormat="1" applyFont="1" applyBorder="1" applyAlignment="1">
      <alignment horizontal="left" vertical="center" wrapText="1"/>
    </xf>
    <xf numFmtId="0" fontId="0" fillId="24" borderId="20" xfId="0" applyFont="1" applyFill="1" applyBorder="1" applyAlignment="1">
      <alignment vertical="center"/>
    </xf>
    <xf numFmtId="0" fontId="5" fillId="0" borderId="10" xfId="0" applyFont="1" applyFill="1" applyBorder="1"/>
    <xf numFmtId="0" fontId="42" fillId="0" borderId="10" xfId="0" applyFont="1" applyBorder="1"/>
    <xf numFmtId="0" fontId="43" fillId="31" borderId="0" xfId="0" applyFont="1" applyFill="1" applyBorder="1" applyAlignment="1">
      <alignment horizontal="center" vertical="center"/>
    </xf>
    <xf numFmtId="0" fontId="43" fillId="31" borderId="0" xfId="0" applyFont="1" applyFill="1" applyBorder="1" applyAlignment="1">
      <alignment horizontal="center"/>
    </xf>
    <xf numFmtId="0" fontId="43" fillId="31" borderId="0" xfId="55" applyFont="1" applyFill="1" applyBorder="1" applyAlignment="1">
      <alignment horizontal="center" vertical="center"/>
    </xf>
    <xf numFmtId="2" fontId="43" fillId="31" borderId="0" xfId="55" applyNumberFormat="1" applyFont="1" applyFill="1" applyBorder="1" applyAlignment="1">
      <alignment horizontal="center" vertical="center"/>
    </xf>
    <xf numFmtId="1" fontId="43" fillId="31" borderId="16" xfId="55" applyNumberFormat="1" applyFont="1" applyFill="1" applyBorder="1" applyAlignment="1">
      <alignment horizontal="center" vertical="center" wrapText="1"/>
    </xf>
    <xf numFmtId="0" fontId="43" fillId="29"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2" borderId="0" xfId="0" applyFont="1" applyFill="1" applyBorder="1" applyAlignment="1">
      <alignment vertical="center"/>
    </xf>
    <xf numFmtId="0" fontId="43" fillId="32" borderId="0" xfId="0" applyFont="1" applyFill="1" applyBorder="1" applyAlignment="1">
      <alignment horizontal="center" vertical="center"/>
    </xf>
    <xf numFmtId="0" fontId="43" fillId="32" borderId="0" xfId="0" applyFont="1" applyFill="1" applyBorder="1" applyAlignment="1">
      <alignment horizontal="left" vertical="center"/>
    </xf>
    <xf numFmtId="0" fontId="43" fillId="32" borderId="14" xfId="0" applyFont="1" applyFill="1" applyBorder="1" applyAlignment="1">
      <alignment horizontal="center" vertical="center"/>
    </xf>
    <xf numFmtId="49" fontId="43" fillId="33" borderId="14" xfId="0" applyNumberFormat="1" applyFont="1" applyFill="1" applyBorder="1" applyAlignment="1">
      <alignment vertical="center"/>
    </xf>
    <xf numFmtId="0" fontId="43" fillId="0" borderId="0" xfId="0" applyFont="1" applyBorder="1" applyAlignment="1">
      <alignment vertical="center"/>
    </xf>
    <xf numFmtId="0" fontId="43" fillId="29" borderId="13" xfId="0" applyFont="1" applyFill="1" applyBorder="1" applyAlignment="1">
      <alignment horizontal="left" vertical="center"/>
    </xf>
    <xf numFmtId="0" fontId="43" fillId="33" borderId="14" xfId="0" applyFont="1" applyFill="1" applyBorder="1" applyAlignment="1">
      <alignment horizontal="left" vertical="center"/>
    </xf>
    <xf numFmtId="1" fontId="45" fillId="0" borderId="25" xfId="0" applyNumberFormat="1" applyFont="1" applyFill="1" applyBorder="1" applyAlignment="1">
      <alignment horizontal="center" vertical="center" wrapText="1"/>
    </xf>
    <xf numFmtId="0" fontId="45" fillId="0" borderId="25" xfId="0" applyFont="1" applyFill="1" applyBorder="1" applyAlignment="1">
      <alignment horizontal="center" vertical="center" wrapText="1"/>
    </xf>
    <xf numFmtId="0" fontId="45" fillId="0" borderId="25" xfId="0" applyFont="1" applyFill="1" applyBorder="1" applyAlignment="1">
      <alignment horizontal="center" wrapText="1"/>
    </xf>
    <xf numFmtId="49" fontId="46" fillId="34" borderId="25" xfId="55" applyNumberFormat="1" applyFont="1" applyFill="1" applyBorder="1" applyAlignment="1">
      <alignment horizontal="center" vertical="center" wrapText="1"/>
    </xf>
    <xf numFmtId="2" fontId="46" fillId="35" borderId="25" xfId="55" applyNumberFormat="1" applyFont="1" applyFill="1" applyBorder="1" applyAlignment="1">
      <alignment horizontal="center" vertical="center" wrapText="1"/>
    </xf>
    <xf numFmtId="49" fontId="46" fillId="35" borderId="25" xfId="55" applyNumberFormat="1" applyFont="1" applyFill="1" applyBorder="1" applyAlignment="1">
      <alignment horizontal="center" vertical="center" wrapText="1"/>
    </xf>
    <xf numFmtId="1" fontId="46" fillId="36" borderId="26" xfId="55" applyNumberFormat="1"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3" fillId="0" borderId="22" xfId="0" applyFont="1" applyBorder="1" applyAlignment="1">
      <alignment horizontal="center" vertical="center" textRotation="90"/>
    </xf>
    <xf numFmtId="0" fontId="43" fillId="0" borderId="23" xfId="0" applyFont="1" applyBorder="1" applyAlignment="1">
      <alignment horizontal="center" vertical="center" textRotation="90"/>
    </xf>
    <xf numFmtId="0" fontId="43" fillId="0" borderId="18" xfId="0" applyFont="1" applyBorder="1" applyAlignment="1">
      <alignment horizontal="center" vertical="center" textRotation="90"/>
    </xf>
    <xf numFmtId="0" fontId="43" fillId="0" borderId="18" xfId="0" applyFont="1" applyBorder="1" applyAlignment="1">
      <alignment horizontal="center" vertical="center" textRotation="90" wrapText="1"/>
    </xf>
    <xf numFmtId="0" fontId="43" fillId="0" borderId="19" xfId="0" applyFont="1" applyBorder="1" applyAlignment="1">
      <alignment horizontal="center" vertical="center" textRotation="90"/>
    </xf>
    <xf numFmtId="0" fontId="43" fillId="0" borderId="17" xfId="0" applyFont="1" applyBorder="1" applyAlignment="1">
      <alignment horizontal="center" vertical="center" textRotation="90"/>
    </xf>
    <xf numFmtId="49" fontId="46" fillId="0" borderId="28" xfId="0" applyNumberFormat="1" applyFont="1" applyFill="1" applyBorder="1" applyAlignment="1">
      <alignment horizontal="left" vertical="center" wrapText="1"/>
    </xf>
    <xf numFmtId="0" fontId="46" fillId="0" borderId="25" xfId="0" applyFont="1" applyBorder="1" applyAlignment="1">
      <alignment vertical="center"/>
    </xf>
    <xf numFmtId="0" fontId="43" fillId="0" borderId="0" xfId="0" applyFont="1" applyAlignment="1">
      <alignment horizontal="center"/>
    </xf>
    <xf numFmtId="1" fontId="0" fillId="0" borderId="0" xfId="0" applyNumberFormat="1" applyFill="1"/>
    <xf numFmtId="2" fontId="43" fillId="35" borderId="0" xfId="0" applyNumberFormat="1" applyFont="1" applyFill="1" applyAlignment="1">
      <alignment horizontal="center"/>
    </xf>
    <xf numFmtId="1" fontId="43" fillId="35" borderId="0" xfId="0" applyNumberFormat="1" applyFont="1" applyFill="1" applyAlignment="1">
      <alignment horizontal="center"/>
    </xf>
    <xf numFmtId="0" fontId="43" fillId="37" borderId="0" xfId="0" applyFont="1" applyFill="1" applyAlignment="1">
      <alignment horizontal="center"/>
    </xf>
    <xf numFmtId="0" fontId="48" fillId="0" borderId="13" xfId="0" applyFont="1" applyBorder="1" applyAlignment="1">
      <alignment horizontal="center" vertical="center"/>
    </xf>
    <xf numFmtId="49" fontId="43" fillId="0" borderId="14" xfId="0" applyNumberFormat="1" applyFont="1" applyFill="1" applyBorder="1" applyAlignment="1">
      <alignment horizontal="center" vertical="center"/>
    </xf>
    <xf numFmtId="0" fontId="0" fillId="0" borderId="0" xfId="0" applyFont="1" applyAlignment="1">
      <alignment horizontal="right"/>
    </xf>
    <xf numFmtId="0" fontId="43" fillId="0" borderId="0" xfId="0" applyFont="1" applyFill="1"/>
    <xf numFmtId="0" fontId="43" fillId="0" borderId="14" xfId="0" applyFont="1" applyFill="1" applyBorder="1"/>
    <xf numFmtId="49" fontId="43" fillId="0" borderId="14" xfId="0" applyNumberFormat="1" applyFont="1" applyBorder="1" applyAlignment="1">
      <alignment vertical="center"/>
    </xf>
    <xf numFmtId="0" fontId="43" fillId="0" borderId="0" xfId="0" applyFont="1"/>
    <xf numFmtId="0" fontId="43" fillId="0" borderId="14" xfId="0" applyFont="1" applyBorder="1"/>
    <xf numFmtId="0" fontId="43" fillId="35" borderId="0" xfId="0" applyFont="1" applyFill="1" applyAlignment="1">
      <alignment horizontal="center"/>
    </xf>
    <xf numFmtId="0" fontId="0" fillId="0" borderId="0" xfId="0" applyFont="1"/>
    <xf numFmtId="0" fontId="0" fillId="0" borderId="0" xfId="0" applyFont="1" applyBorder="1" applyAlignment="1">
      <alignment horizontal="center"/>
    </xf>
    <xf numFmtId="49" fontId="44" fillId="0" borderId="14" xfId="0" applyNumberFormat="1" applyFont="1" applyBorder="1" applyAlignment="1">
      <alignment vertical="center"/>
    </xf>
    <xf numFmtId="2" fontId="43" fillId="38" borderId="0" xfId="0" applyNumberFormat="1" applyFont="1" applyFill="1" applyAlignment="1">
      <alignment horizontal="center"/>
    </xf>
    <xf numFmtId="0" fontId="43" fillId="38" borderId="0" xfId="0" applyFont="1" applyFill="1" applyAlignment="1">
      <alignment horizontal="center"/>
    </xf>
    <xf numFmtId="0" fontId="43" fillId="39" borderId="0" xfId="0" applyFont="1" applyFill="1" applyAlignment="1">
      <alignment horizontal="center"/>
    </xf>
    <xf numFmtId="0" fontId="43" fillId="0" borderId="0" xfId="0" applyFont="1" applyBorder="1"/>
    <xf numFmtId="0" fontId="43" fillId="0" borderId="0" xfId="0" applyFont="1" applyFill="1" applyBorder="1" applyAlignment="1">
      <alignment horizontal="center" vertical="center"/>
    </xf>
    <xf numFmtId="0" fontId="43" fillId="0" borderId="14" xfId="0" applyFont="1" applyFill="1" applyBorder="1" applyAlignment="1">
      <alignment horizontal="left" vertical="center"/>
    </xf>
    <xf numFmtId="49" fontId="43" fillId="0" borderId="14" xfId="0" applyNumberFormat="1" applyFont="1" applyFill="1" applyBorder="1" applyAlignment="1">
      <alignment vertical="center"/>
    </xf>
    <xf numFmtId="0" fontId="43" fillId="0" borderId="0" xfId="0" applyFont="1" applyFill="1" applyBorder="1" applyAlignment="1">
      <alignment vertical="center"/>
    </xf>
    <xf numFmtId="0" fontId="43" fillId="35" borderId="0" xfId="55" applyFont="1" applyFill="1" applyBorder="1" applyAlignment="1">
      <alignment horizontal="center" vertical="center"/>
    </xf>
    <xf numFmtId="2" fontId="43" fillId="35" borderId="0" xfId="55" applyNumberFormat="1" applyFont="1" applyFill="1" applyBorder="1" applyAlignment="1">
      <alignment horizontal="center" vertical="center"/>
    </xf>
    <xf numFmtId="0" fontId="43" fillId="0" borderId="14" xfId="0" applyFont="1" applyFill="1" applyBorder="1" applyAlignment="1">
      <alignment vertical="center"/>
    </xf>
    <xf numFmtId="0" fontId="43" fillId="35" borderId="0" xfId="55" applyFont="1" applyFill="1" applyBorder="1" applyAlignment="1">
      <alignment horizontal="center"/>
    </xf>
    <xf numFmtId="0" fontId="43" fillId="0" borderId="0" xfId="0" applyFont="1" applyFill="1" applyBorder="1"/>
    <xf numFmtId="1" fontId="3" fillId="0" borderId="0" xfId="45" applyNumberFormat="1" applyFont="1" applyFill="1" applyBorder="1" applyAlignment="1">
      <alignment horizontal="center"/>
    </xf>
    <xf numFmtId="0" fontId="0" fillId="0" borderId="0" xfId="0" applyFont="1" applyFill="1" applyBorder="1" applyAlignment="1">
      <alignment horizontal="left" vertical="center"/>
    </xf>
    <xf numFmtId="0" fontId="0" fillId="0" borderId="0" xfId="0" applyFont="1" applyBorder="1" applyAlignment="1">
      <alignment horizontal="left" vertical="center"/>
    </xf>
    <xf numFmtId="1" fontId="43" fillId="35" borderId="0" xfId="56" applyNumberFormat="1" applyFont="1" applyFill="1" applyBorder="1" applyAlignment="1">
      <alignment horizontal="center"/>
    </xf>
    <xf numFmtId="2" fontId="43" fillId="35" borderId="0" xfId="56" applyNumberFormat="1" applyFont="1" applyFill="1" applyBorder="1" applyAlignment="1">
      <alignment horizontal="center"/>
    </xf>
    <xf numFmtId="1" fontId="43" fillId="38" borderId="0" xfId="56" applyNumberFormat="1" applyFont="1" applyFill="1" applyBorder="1" applyAlignment="1">
      <alignment horizontal="center"/>
    </xf>
    <xf numFmtId="0" fontId="43" fillId="36" borderId="0" xfId="0" applyFont="1" applyFill="1" applyBorder="1" applyAlignment="1">
      <alignment horizontal="center"/>
    </xf>
    <xf numFmtId="0" fontId="43" fillId="0" borderId="13" xfId="0" applyFont="1" applyBorder="1" applyAlignment="1">
      <alignment horizontal="center" vertical="center"/>
    </xf>
    <xf numFmtId="0" fontId="43" fillId="40" borderId="0" xfId="0" applyFont="1" applyFill="1" applyAlignment="1">
      <alignment horizontal="center"/>
    </xf>
    <xf numFmtId="0" fontId="43" fillId="41" borderId="0" xfId="0" applyFont="1" applyFill="1" applyAlignment="1">
      <alignment horizontal="center"/>
    </xf>
    <xf numFmtId="0" fontId="43" fillId="42" borderId="0" xfId="0" applyFont="1" applyFill="1" applyAlignment="1">
      <alignment horizontal="center"/>
    </xf>
    <xf numFmtId="0" fontId="43" fillId="0" borderId="0" xfId="0" applyFont="1" applyBorder="1" applyAlignment="1">
      <alignment horizontal="center"/>
    </xf>
    <xf numFmtId="0" fontId="43" fillId="0" borderId="0" xfId="0" applyFont="1" applyFill="1" applyBorder="1" applyAlignment="1">
      <alignment horizontal="center"/>
    </xf>
    <xf numFmtId="2" fontId="43" fillId="39" borderId="0" xfId="56" applyNumberFormat="1" applyFont="1" applyFill="1" applyBorder="1" applyAlignment="1">
      <alignment horizontal="center"/>
    </xf>
    <xf numFmtId="1" fontId="43" fillId="39" borderId="0" xfId="56" applyNumberFormat="1" applyFont="1" applyFill="1" applyBorder="1" applyAlignment="1">
      <alignment horizontal="center"/>
    </xf>
    <xf numFmtId="0" fontId="43" fillId="39" borderId="0" xfId="0" applyFont="1" applyFill="1" applyBorder="1" applyAlignment="1">
      <alignment horizontal="center"/>
    </xf>
    <xf numFmtId="0" fontId="43" fillId="0" borderId="14" xfId="0" applyFont="1" applyFill="1" applyBorder="1" applyAlignment="1"/>
    <xf numFmtId="43" fontId="43" fillId="39" borderId="0" xfId="57" applyFont="1" applyFill="1" applyBorder="1" applyAlignment="1">
      <alignment horizontal="center"/>
    </xf>
    <xf numFmtId="0" fontId="48" fillId="39" borderId="13" xfId="0" applyFont="1" applyFill="1" applyBorder="1" applyAlignment="1">
      <alignment horizontal="center" vertical="center"/>
    </xf>
    <xf numFmtId="0" fontId="43" fillId="39" borderId="0" xfId="0" applyFont="1" applyFill="1"/>
    <xf numFmtId="0" fontId="43" fillId="39" borderId="14" xfId="0" applyFont="1" applyFill="1" applyBorder="1"/>
    <xf numFmtId="49" fontId="43" fillId="39" borderId="14" xfId="0" applyNumberFormat="1" applyFont="1" applyFill="1" applyBorder="1" applyAlignment="1">
      <alignment vertical="center"/>
    </xf>
    <xf numFmtId="0" fontId="0" fillId="0" borderId="0" xfId="0" applyAlignment="1">
      <alignment horizontal="left"/>
    </xf>
    <xf numFmtId="49" fontId="48" fillId="0" borderId="13" xfId="0" applyNumberFormat="1" applyFont="1" applyBorder="1" applyAlignment="1">
      <alignment horizontal="center" vertical="center"/>
    </xf>
    <xf numFmtId="1" fontId="43" fillId="34" borderId="0" xfId="56" applyNumberFormat="1" applyFont="1" applyFill="1" applyBorder="1" applyAlignment="1">
      <alignment horizontal="center"/>
    </xf>
    <xf numFmtId="0" fontId="43" fillId="0" borderId="0" xfId="0" applyFont="1" applyBorder="1" applyAlignment="1">
      <alignment horizontal="center" vertical="center"/>
    </xf>
    <xf numFmtId="0" fontId="43" fillId="0" borderId="0" xfId="0" applyFont="1" applyBorder="1" applyAlignment="1">
      <alignment horizontal="left" vertical="center"/>
    </xf>
    <xf numFmtId="0" fontId="43" fillId="34" borderId="0" xfId="55" applyFont="1" applyFill="1" applyBorder="1" applyAlignment="1">
      <alignment horizontal="center" vertical="center"/>
    </xf>
    <xf numFmtId="0" fontId="43" fillId="0" borderId="0" xfId="0" applyFont="1" applyFill="1" applyAlignment="1"/>
    <xf numFmtId="1" fontId="43" fillId="36" borderId="16" xfId="55" applyNumberFormat="1" applyFont="1" applyFill="1" applyBorder="1" applyAlignment="1">
      <alignment horizontal="center" vertical="center" wrapText="1"/>
    </xf>
    <xf numFmtId="0" fontId="43" fillId="34" borderId="0" xfId="0" applyFont="1" applyFill="1" applyBorder="1" applyAlignment="1">
      <alignment vertical="center"/>
    </xf>
    <xf numFmtId="2" fontId="43" fillId="0" borderId="0" xfId="0" applyNumberFormat="1" applyFont="1" applyFill="1" applyBorder="1" applyAlignment="1">
      <alignment horizontal="center" vertical="center"/>
    </xf>
    <xf numFmtId="1" fontId="9"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70" fontId="0" fillId="0" borderId="0" xfId="0" applyNumberFormat="1" applyFont="1" applyFill="1" applyBorder="1" applyAlignment="1">
      <alignment horizontal="center" vertical="center"/>
    </xf>
    <xf numFmtId="1" fontId="5" fillId="39" borderId="0" xfId="0" applyNumberFormat="1" applyFont="1" applyFill="1" applyBorder="1" applyAlignment="1">
      <alignment horizontal="left" vertical="center"/>
    </xf>
    <xf numFmtId="2" fontId="5" fillId="39" borderId="0" xfId="0" applyNumberFormat="1" applyFont="1" applyFill="1" applyBorder="1" applyAlignment="1">
      <alignment horizontal="center" vertical="center"/>
    </xf>
    <xf numFmtId="0" fontId="5" fillId="39" borderId="0" xfId="0" applyFont="1" applyFill="1" applyBorder="1" applyAlignment="1">
      <alignment horizontal="center" vertical="center"/>
    </xf>
    <xf numFmtId="165" fontId="5" fillId="39" borderId="0" xfId="0" applyNumberFormat="1" applyFont="1" applyFill="1" applyBorder="1" applyAlignment="1">
      <alignment horizontal="center" vertical="center"/>
    </xf>
    <xf numFmtId="1" fontId="5" fillId="39"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1" fontId="7" fillId="0" borderId="33" xfId="0" applyNumberFormat="1" applyFont="1" applyFill="1" applyBorder="1" applyAlignment="1">
      <alignment horizontal="center" vertical="center" wrapText="1"/>
    </xf>
    <xf numFmtId="0" fontId="5" fillId="0" borderId="33" xfId="0" applyFont="1" applyFill="1" applyBorder="1" applyAlignment="1">
      <alignment horizontal="center" vertical="center" wrapText="1"/>
    </xf>
    <xf numFmtId="170" fontId="5" fillId="0" borderId="33" xfId="0" applyNumberFormat="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0" fontId="7" fillId="0" borderId="33" xfId="0" applyFont="1" applyFill="1" applyBorder="1" applyAlignment="1">
      <alignment horizontal="center" vertical="center" wrapText="1"/>
    </xf>
    <xf numFmtId="165" fontId="7" fillId="0" borderId="33"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0" fontId="5" fillId="0" borderId="33" xfId="0" applyFont="1" applyFill="1" applyBorder="1" applyAlignment="1">
      <alignment horizontal="center" vertical="center"/>
    </xf>
    <xf numFmtId="0" fontId="0" fillId="0" borderId="0" xfId="0" quotePrefix="1" applyFont="1" applyAlignment="1">
      <alignment horizontal="center" vertical="center"/>
    </xf>
    <xf numFmtId="0" fontId="0" fillId="0" borderId="0" xfId="0" applyFont="1" applyAlignment="1">
      <alignment horizontal="center" vertical="center"/>
    </xf>
    <xf numFmtId="170" fontId="0" fillId="0" borderId="0" xfId="0" applyNumberFormat="1" applyFont="1" applyAlignment="1">
      <alignment horizontal="center" vertical="center"/>
    </xf>
    <xf numFmtId="165" fontId="0" fillId="0" borderId="0" xfId="0" applyNumberFormat="1" applyFont="1" applyAlignment="1">
      <alignment horizontal="center" vertical="center"/>
    </xf>
    <xf numFmtId="1" fontId="0" fillId="0" borderId="0" xfId="0" applyNumberFormat="1" applyFont="1" applyAlignment="1">
      <alignment horizontal="center" vertical="center"/>
    </xf>
    <xf numFmtId="16" fontId="0" fillId="0" borderId="0" xfId="0" applyNumberFormat="1" applyFont="1" applyFill="1" applyBorder="1" applyAlignment="1">
      <alignment horizontal="center" vertical="center"/>
    </xf>
    <xf numFmtId="170" fontId="9"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vertical="center"/>
    </xf>
    <xf numFmtId="0" fontId="43" fillId="0" borderId="0" xfId="0" applyFont="1" applyAlignment="1">
      <alignment horizontal="left" vertical="center"/>
    </xf>
    <xf numFmtId="0" fontId="43" fillId="0" borderId="0" xfId="0" applyFont="1" applyAlignment="1">
      <alignment horizontal="center" vertical="center"/>
    </xf>
    <xf numFmtId="0" fontId="11" fillId="0" borderId="0" xfId="0" applyFont="1" applyAlignment="1">
      <alignment vertical="center" wrapText="1"/>
    </xf>
    <xf numFmtId="0" fontId="3" fillId="0" borderId="0" xfId="0" applyFont="1" applyAlignment="1">
      <alignment horizontal="center" vertical="center"/>
    </xf>
    <xf numFmtId="1" fontId="3" fillId="0" borderId="0" xfId="0" applyNumberFormat="1" applyFont="1" applyAlignment="1">
      <alignment horizontal="center" vertical="center"/>
    </xf>
    <xf numFmtId="0" fontId="3" fillId="0" borderId="0" xfId="0" applyFont="1" applyFill="1" applyAlignment="1">
      <alignment horizontal="center" vertical="center" wrapText="1"/>
    </xf>
    <xf numFmtId="0" fontId="3" fillId="0" borderId="0" xfId="0" applyFont="1" applyAlignment="1">
      <alignment horizontal="left" vertical="center" wrapText="1"/>
    </xf>
    <xf numFmtId="0" fontId="66" fillId="0" borderId="0" xfId="0" applyFont="1" applyAlignment="1">
      <alignment horizontal="center" vertical="center" wrapText="1"/>
    </xf>
    <xf numFmtId="0" fontId="36" fillId="0" borderId="0" xfId="0" applyFont="1" applyBorder="1" applyAlignment="1">
      <alignment horizontal="left" vertical="center"/>
    </xf>
    <xf numFmtId="0" fontId="36" fillId="0" borderId="0" xfId="0" applyFont="1" applyBorder="1" applyAlignment="1">
      <alignment vertical="center"/>
    </xf>
    <xf numFmtId="0" fontId="37" fillId="0" borderId="0" xfId="0" applyFont="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Fill="1" applyAlignment="1">
      <alignment horizontal="center" vertical="center" wrapText="1"/>
    </xf>
    <xf numFmtId="0" fontId="11" fillId="0" borderId="0" xfId="0" applyFont="1" applyAlignment="1">
      <alignment horizontal="left" vertical="center" wrapText="1"/>
    </xf>
    <xf numFmtId="0" fontId="67" fillId="0" borderId="0" xfId="0" applyFont="1" applyAlignment="1">
      <alignment horizontal="center" vertical="center" wrapText="1"/>
    </xf>
    <xf numFmtId="171" fontId="11" fillId="0" borderId="0" xfId="0" applyNumberFormat="1" applyFont="1" applyAlignment="1">
      <alignment horizontal="center" vertical="center"/>
    </xf>
    <xf numFmtId="0" fontId="11" fillId="0" borderId="0" xfId="0" applyFont="1" applyAlignment="1">
      <alignment horizontal="center" vertical="center" wrapText="1"/>
    </xf>
    <xf numFmtId="0" fontId="68" fillId="0" borderId="0" xfId="0" applyFont="1" applyAlignment="1">
      <alignment horizontal="center" vertical="center" wrapText="1"/>
    </xf>
    <xf numFmtId="171" fontId="19" fillId="0" borderId="33" xfId="0" applyNumberFormat="1" applyFont="1" applyBorder="1" applyAlignment="1">
      <alignment horizontal="center" vertical="center" wrapText="1"/>
    </xf>
    <xf numFmtId="0" fontId="19" fillId="0" borderId="33" xfId="0" applyFont="1" applyBorder="1" applyAlignment="1">
      <alignment horizontal="center" vertical="center" wrapText="1"/>
    </xf>
    <xf numFmtId="0" fontId="19" fillId="0" borderId="33" xfId="0" applyFont="1" applyBorder="1" applyAlignment="1">
      <alignment horizontal="center" vertical="center"/>
    </xf>
    <xf numFmtId="0" fontId="19" fillId="0" borderId="33" xfId="0" applyFont="1" applyBorder="1" applyAlignment="1">
      <alignment horizontal="left" vertical="center" wrapText="1"/>
    </xf>
    <xf numFmtId="1" fontId="19" fillId="0" borderId="33" xfId="0" applyNumberFormat="1" applyFont="1" applyBorder="1" applyAlignment="1">
      <alignment horizontal="center" vertical="center" wrapText="1"/>
    </xf>
    <xf numFmtId="0" fontId="19" fillId="0" borderId="33" xfId="0" applyFont="1" applyFill="1" applyBorder="1" applyAlignment="1">
      <alignment horizontal="center" vertical="center" wrapText="1"/>
    </xf>
    <xf numFmtId="0" fontId="69" fillId="0" borderId="33" xfId="0" applyFont="1" applyBorder="1" applyAlignment="1">
      <alignment horizontal="center" vertical="center" wrapText="1"/>
    </xf>
    <xf numFmtId="0" fontId="4" fillId="0" borderId="33" xfId="0" applyFont="1" applyBorder="1"/>
    <xf numFmtId="171"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1" fontId="4" fillId="0" borderId="0" xfId="0" applyNumberFormat="1" applyFont="1" applyBorder="1" applyAlignment="1">
      <alignment horizontal="center" vertical="center" wrapText="1"/>
    </xf>
    <xf numFmtId="0" fontId="69" fillId="0" borderId="0" xfId="0" applyFont="1" applyBorder="1" applyAlignment="1">
      <alignment horizontal="center" vertical="center" wrapText="1"/>
    </xf>
    <xf numFmtId="0" fontId="4" fillId="0" borderId="0" xfId="0" applyFont="1" applyBorder="1"/>
    <xf numFmtId="1" fontId="4" fillId="0" borderId="0" xfId="0" applyNumberFormat="1" applyFont="1" applyFill="1" applyAlignment="1">
      <alignment horizontal="left"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8" fillId="0" borderId="0" xfId="40" applyFont="1" applyFill="1" applyAlignment="1">
      <alignment horizontal="left" vertical="center" wrapText="1"/>
    </xf>
    <xf numFmtId="1" fontId="4" fillId="0" borderId="0" xfId="0" applyNumberFormat="1" applyFont="1" applyFill="1" applyAlignment="1">
      <alignment horizontal="center" vertical="center"/>
    </xf>
    <xf numFmtId="0" fontId="4" fillId="0" borderId="0" xfId="0" applyFont="1" applyFill="1" applyAlignment="1">
      <alignment horizontal="left" vertical="center" wrapText="1"/>
    </xf>
    <xf numFmtId="0" fontId="69" fillId="0" borderId="0" xfId="0" applyFont="1" applyFill="1" applyAlignment="1">
      <alignment horizontal="center" vertical="center" wrapText="1"/>
    </xf>
    <xf numFmtId="0" fontId="4" fillId="0" borderId="0" xfId="0" applyFont="1" applyFill="1"/>
    <xf numFmtId="171" fontId="4" fillId="0" borderId="0" xfId="0" applyNumberFormat="1"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wrapText="1"/>
    </xf>
    <xf numFmtId="1" fontId="4" fillId="0" borderId="0" xfId="0" applyNumberFormat="1" applyFont="1" applyAlignment="1">
      <alignment horizontal="center" vertical="center"/>
    </xf>
    <xf numFmtId="0" fontId="4" fillId="0" borderId="0" xfId="0" applyFont="1" applyAlignment="1">
      <alignment horizontal="left" vertical="center" wrapText="1"/>
    </xf>
    <xf numFmtId="0" fontId="69" fillId="0" borderId="0" xfId="0" applyFont="1" applyAlignment="1">
      <alignment horizontal="center" vertical="center" wrapText="1"/>
    </xf>
    <xf numFmtId="0" fontId="4" fillId="0" borderId="0" xfId="0" applyFont="1"/>
    <xf numFmtId="0" fontId="4" fillId="0" borderId="0" xfId="0" applyFont="1" applyAlignment="1">
      <alignment horizontal="left" vertical="top" wrapText="1"/>
    </xf>
    <xf numFmtId="171" fontId="4" fillId="0" borderId="0" xfId="0" applyNumberFormat="1" applyFont="1" applyFill="1" applyAlignment="1">
      <alignment horizontal="center" vertical="center"/>
    </xf>
    <xf numFmtId="0" fontId="4" fillId="0" borderId="0" xfId="0" applyFont="1" applyFill="1" applyAlignment="1">
      <alignment vertical="center" wrapText="1"/>
    </xf>
    <xf numFmtId="0" fontId="4" fillId="0" borderId="0" xfId="0" applyFont="1" applyFill="1" applyBorder="1" applyAlignment="1">
      <alignment horizontal="center" vertical="center"/>
    </xf>
    <xf numFmtId="1" fontId="8" fillId="0" borderId="0" xfId="0" applyNumberFormat="1" applyFont="1" applyFill="1" applyBorder="1" applyAlignment="1">
      <alignment horizontal="center" vertical="center"/>
    </xf>
    <xf numFmtId="0" fontId="4" fillId="0" borderId="0" xfId="0" applyFont="1" applyAlignment="1">
      <alignment horizontal="left"/>
    </xf>
    <xf numFmtId="0" fontId="4" fillId="0" borderId="0" xfId="0" applyFont="1" applyAlignment="1">
      <alignment horizontal="left" wrapText="1"/>
    </xf>
    <xf numFmtId="0" fontId="70" fillId="0" borderId="0" xfId="0" applyFont="1" applyAlignment="1">
      <alignment vertical="center" wrapText="1"/>
    </xf>
    <xf numFmtId="0" fontId="8" fillId="0" borderId="0" xfId="0" applyFont="1" applyAlignment="1">
      <alignment horizontal="left" wrapText="1"/>
    </xf>
    <xf numFmtId="0" fontId="71" fillId="0" borderId="34" xfId="100" applyFont="1" applyFill="1" applyBorder="1" applyAlignment="1">
      <alignment horizontal="center" vertical="center" wrapText="1"/>
    </xf>
    <xf numFmtId="0" fontId="72" fillId="0" borderId="34" xfId="100" applyFont="1" applyFill="1" applyBorder="1" applyAlignment="1">
      <alignment horizontal="center" vertical="center" wrapText="1"/>
    </xf>
    <xf numFmtId="49" fontId="72" fillId="0" borderId="34" xfId="100" applyNumberFormat="1" applyFont="1" applyFill="1" applyBorder="1" applyAlignment="1">
      <alignment horizontal="center" vertical="center" wrapText="1"/>
    </xf>
    <xf numFmtId="172" fontId="72" fillId="0" borderId="34" xfId="100" applyNumberFormat="1" applyFont="1" applyFill="1" applyBorder="1" applyAlignment="1">
      <alignment horizontal="center" vertical="center" wrapText="1"/>
    </xf>
    <xf numFmtId="166" fontId="72" fillId="0" borderId="34" xfId="100" applyNumberFormat="1" applyFont="1" applyFill="1" applyBorder="1" applyAlignment="1">
      <alignment horizontal="center" vertical="center" wrapText="1"/>
    </xf>
    <xf numFmtId="0" fontId="72" fillId="0" borderId="34" xfId="100" applyFont="1" applyFill="1" applyBorder="1" applyAlignment="1">
      <alignment horizontal="center" vertical="top" wrapText="1"/>
    </xf>
    <xf numFmtId="165" fontId="71" fillId="0" borderId="34" xfId="100" applyNumberFormat="1" applyFont="1" applyFill="1" applyBorder="1" applyAlignment="1">
      <alignment horizontal="right" vertical="center" wrapText="1"/>
    </xf>
    <xf numFmtId="16" fontId="73" fillId="0" borderId="0" xfId="0" applyNumberFormat="1" applyFont="1" applyFill="1" applyAlignment="1">
      <alignment horizontal="left"/>
    </xf>
    <xf numFmtId="0" fontId="14" fillId="0" borderId="0" xfId="0" applyFont="1" applyFill="1" applyAlignment="1">
      <alignment horizontal="left"/>
    </xf>
    <xf numFmtId="49" fontId="14" fillId="0" borderId="0" xfId="0" applyNumberFormat="1" applyFont="1" applyFill="1" applyAlignment="1">
      <alignment horizontal="left"/>
    </xf>
    <xf numFmtId="172" fontId="14" fillId="0" borderId="0" xfId="0" applyNumberFormat="1" applyFont="1" applyFill="1" applyAlignment="1">
      <alignment horizontal="left"/>
    </xf>
    <xf numFmtId="166" fontId="14" fillId="0" borderId="0" xfId="0" applyNumberFormat="1" applyFont="1" applyFill="1" applyAlignment="1">
      <alignment horizontal="left"/>
    </xf>
    <xf numFmtId="0" fontId="14" fillId="0" borderId="0" xfId="100" applyFont="1" applyFill="1" applyBorder="1" applyAlignment="1">
      <alignment horizontal="left"/>
    </xf>
    <xf numFmtId="165" fontId="73" fillId="0" borderId="0" xfId="0" applyNumberFormat="1" applyFont="1" applyFill="1" applyAlignment="1">
      <alignment horizontal="right"/>
    </xf>
    <xf numFmtId="0" fontId="73" fillId="0" borderId="0" xfId="0" applyFont="1" applyFill="1" applyAlignment="1">
      <alignment horizontal="left"/>
    </xf>
    <xf numFmtId="0" fontId="14" fillId="0" borderId="0" xfId="0" applyFont="1" applyFill="1" applyAlignment="1">
      <alignment horizontal="left" wrapText="1"/>
    </xf>
    <xf numFmtId="0" fontId="14" fillId="0" borderId="0" xfId="0" applyFont="1" applyAlignment="1">
      <alignment horizontal="left"/>
    </xf>
    <xf numFmtId="172" fontId="14" fillId="0" borderId="0" xfId="0" applyNumberFormat="1" applyFont="1" applyAlignment="1">
      <alignment horizontal="left"/>
    </xf>
    <xf numFmtId="166" fontId="14" fillId="0" borderId="0" xfId="0" applyNumberFormat="1" applyFont="1" applyAlignment="1">
      <alignment horizontal="left"/>
    </xf>
    <xf numFmtId="0" fontId="14" fillId="0" borderId="0" xfId="0" applyFont="1" applyAlignment="1">
      <alignment horizontal="left" vertical="top"/>
    </xf>
    <xf numFmtId="49" fontId="14" fillId="0" borderId="0" xfId="0" applyNumberFormat="1" applyFont="1" applyAlignment="1">
      <alignment horizontal="left"/>
    </xf>
    <xf numFmtId="0" fontId="14" fillId="0" borderId="0" xfId="0" applyFont="1" applyAlignment="1">
      <alignment horizontal="left" wrapText="1"/>
    </xf>
    <xf numFmtId="165" fontId="73" fillId="0" borderId="0" xfId="0" applyNumberFormat="1" applyFont="1" applyAlignment="1">
      <alignment horizontal="right"/>
    </xf>
    <xf numFmtId="0" fontId="73" fillId="0" borderId="0" xfId="0" applyFont="1" applyAlignment="1">
      <alignment horizontal="left"/>
    </xf>
    <xf numFmtId="166" fontId="14" fillId="0" borderId="0" xfId="0" applyNumberFormat="1" applyFont="1" applyAlignment="1">
      <alignment horizontal="left" vertical="top"/>
    </xf>
    <xf numFmtId="16" fontId="73" fillId="0" borderId="0" xfId="0" applyNumberFormat="1" applyFont="1" applyAlignment="1">
      <alignment horizontal="left"/>
    </xf>
    <xf numFmtId="49" fontId="14" fillId="0" borderId="0" xfId="0" applyNumberFormat="1" applyFont="1" applyAlignment="1">
      <alignment horizontal="left" vertical="top"/>
    </xf>
    <xf numFmtId="172" fontId="14" fillId="39" borderId="0" xfId="0" applyNumberFormat="1" applyFont="1" applyFill="1" applyAlignment="1">
      <alignment horizontal="left"/>
    </xf>
    <xf numFmtId="0" fontId="74" fillId="0" borderId="0" xfId="0" applyFont="1" applyAlignment="1">
      <alignment horizontal="left"/>
    </xf>
    <xf numFmtId="166" fontId="73" fillId="0" borderId="0" xfId="0" applyNumberFormat="1" applyFont="1" applyAlignment="1">
      <alignment horizontal="left"/>
    </xf>
    <xf numFmtId="0" fontId="14" fillId="0" borderId="0" xfId="0" applyFont="1" applyFill="1" applyAlignment="1">
      <alignment horizontal="left" vertical="top"/>
    </xf>
    <xf numFmtId="0" fontId="14" fillId="39" borderId="0" xfId="0" applyFont="1" applyFill="1" applyAlignment="1">
      <alignment horizontal="left"/>
    </xf>
    <xf numFmtId="166" fontId="14" fillId="39" borderId="0" xfId="0" applyNumberFormat="1" applyFont="1" applyFill="1" applyAlignment="1">
      <alignment horizontal="left"/>
    </xf>
    <xf numFmtId="0" fontId="14" fillId="39" borderId="0" xfId="100" applyFont="1" applyFill="1" applyBorder="1" applyAlignment="1">
      <alignment horizontal="left"/>
    </xf>
    <xf numFmtId="0" fontId="14" fillId="39" borderId="0" xfId="0" applyFont="1" applyFill="1" applyAlignment="1">
      <alignment horizontal="left" vertical="top"/>
    </xf>
    <xf numFmtId="49" fontId="14" fillId="39" borderId="0" xfId="0" applyNumberFormat="1" applyFont="1" applyFill="1" applyAlignment="1">
      <alignment horizontal="left"/>
    </xf>
    <xf numFmtId="172" fontId="75" fillId="0" borderId="0" xfId="0" applyNumberFormat="1" applyFont="1" applyAlignment="1">
      <alignment horizontal="left"/>
    </xf>
    <xf numFmtId="172" fontId="76" fillId="0" borderId="0" xfId="0" applyNumberFormat="1" applyFont="1" applyAlignment="1">
      <alignment horizontal="left"/>
    </xf>
    <xf numFmtId="49" fontId="73" fillId="0" borderId="0" xfId="0" applyNumberFormat="1" applyFont="1" applyAlignment="1">
      <alignment horizontal="left"/>
    </xf>
    <xf numFmtId="0" fontId="73" fillId="0" borderId="0" xfId="0" applyFont="1" applyAlignment="1">
      <alignment horizontal="left" vertical="top"/>
    </xf>
    <xf numFmtId="166" fontId="73" fillId="0" borderId="0" xfId="0" applyNumberFormat="1" applyFont="1" applyFill="1" applyAlignment="1">
      <alignment horizontal="left"/>
    </xf>
    <xf numFmtId="0" fontId="73" fillId="0" borderId="0" xfId="0" applyFont="1" applyFill="1" applyAlignment="1">
      <alignment horizontal="left" vertical="top"/>
    </xf>
    <xf numFmtId="0" fontId="73" fillId="0" borderId="0" xfId="0" applyFont="1" applyAlignment="1">
      <alignment horizontal="left" wrapText="1"/>
    </xf>
    <xf numFmtId="0" fontId="73" fillId="39" borderId="0" xfId="0" applyFont="1" applyFill="1" applyAlignment="1">
      <alignment horizontal="left"/>
    </xf>
    <xf numFmtId="166" fontId="73" fillId="39" borderId="0" xfId="0" applyNumberFormat="1" applyFont="1" applyFill="1" applyAlignment="1">
      <alignment horizontal="left"/>
    </xf>
    <xf numFmtId="0" fontId="73" fillId="39" borderId="0" xfId="0" applyFont="1" applyFill="1" applyAlignment="1">
      <alignment horizontal="left" vertical="top"/>
    </xf>
    <xf numFmtId="49" fontId="73" fillId="39" borderId="0" xfId="0" applyNumberFormat="1" applyFont="1" applyFill="1" applyAlignment="1">
      <alignment horizontal="left"/>
    </xf>
    <xf numFmtId="20" fontId="14" fillId="0" borderId="0" xfId="0" applyNumberFormat="1" applyFont="1" applyAlignment="1">
      <alignment horizontal="left"/>
    </xf>
    <xf numFmtId="0" fontId="79" fillId="0" borderId="0" xfId="0" applyFont="1"/>
    <xf numFmtId="173" fontId="0" fillId="0" borderId="0" xfId="0" applyNumberFormat="1"/>
    <xf numFmtId="170" fontId="0" fillId="0" borderId="0" xfId="0" applyNumberFormat="1"/>
    <xf numFmtId="174" fontId="0" fillId="0" borderId="0" xfId="0" applyNumberFormat="1"/>
    <xf numFmtId="165" fontId="0" fillId="0" borderId="0" xfId="0" applyNumberFormat="1"/>
    <xf numFmtId="165" fontId="0" fillId="0" borderId="35" xfId="0" applyNumberFormat="1" applyBorder="1"/>
    <xf numFmtId="1" fontId="0" fillId="0" borderId="0" xfId="0" applyNumberFormat="1"/>
    <xf numFmtId="0" fontId="0" fillId="0" borderId="0" xfId="0" applyAlignment="1">
      <alignment horizontal="center"/>
    </xf>
    <xf numFmtId="0" fontId="0" fillId="0" borderId="0" xfId="0" applyBorder="1" applyAlignment="1">
      <alignment horizontal="center"/>
    </xf>
    <xf numFmtId="49" fontId="0" fillId="0" borderId="0" xfId="0" applyNumberFormat="1" applyBorder="1"/>
    <xf numFmtId="170" fontId="3" fillId="0" borderId="0" xfId="0" applyNumberFormat="1" applyFont="1"/>
    <xf numFmtId="174" fontId="3" fillId="0" borderId="0" xfId="0" applyNumberFormat="1" applyFont="1"/>
    <xf numFmtId="0" fontId="0" fillId="0" borderId="11" xfId="0" applyBorder="1" applyAlignment="1">
      <alignment horizontal="center"/>
    </xf>
    <xf numFmtId="0" fontId="19" fillId="0" borderId="39" xfId="0" applyFont="1" applyBorder="1" applyAlignment="1">
      <alignment horizontal="center" vertical="center" wrapText="1" shrinkToFit="1"/>
    </xf>
    <xf numFmtId="173" fontId="19" fillId="0" borderId="39" xfId="0" applyNumberFormat="1" applyFont="1" applyBorder="1" applyAlignment="1">
      <alignment horizontal="center" vertical="center" wrapText="1" shrinkToFit="1"/>
    </xf>
    <xf numFmtId="170" fontId="19" fillId="0" borderId="40" xfId="45" applyNumberFormat="1" applyFont="1" applyFill="1" applyBorder="1" applyAlignment="1">
      <alignment horizontal="center" vertical="center" wrapText="1"/>
    </xf>
    <xf numFmtId="174" fontId="19" fillId="0" borderId="41" xfId="45" applyNumberFormat="1" applyFont="1" applyFill="1" applyBorder="1" applyAlignment="1">
      <alignment horizontal="center" vertical="center" wrapText="1"/>
    </xf>
    <xf numFmtId="1" fontId="19" fillId="0" borderId="42" xfId="0" applyNumberFormat="1" applyFont="1" applyBorder="1" applyAlignment="1">
      <alignment vertical="center" wrapText="1" shrinkToFit="1"/>
    </xf>
    <xf numFmtId="166" fontId="19" fillId="0" borderId="39" xfId="0" applyNumberFormat="1" applyFont="1" applyBorder="1" applyAlignment="1">
      <alignment vertical="center" wrapText="1" shrinkToFit="1"/>
    </xf>
    <xf numFmtId="0" fontId="19" fillId="0" borderId="43" xfId="0" applyFont="1" applyBorder="1" applyAlignment="1">
      <alignment horizontal="center" vertical="center" wrapText="1" shrinkToFit="1"/>
    </xf>
    <xf numFmtId="165" fontId="19" fillId="0" borderId="43" xfId="0" applyNumberFormat="1" applyFont="1" applyBorder="1" applyAlignment="1">
      <alignment horizontal="center" vertical="center" wrapText="1" shrinkToFit="1"/>
    </xf>
    <xf numFmtId="1" fontId="19" fillId="0" borderId="43" xfId="0" applyNumberFormat="1" applyFont="1" applyBorder="1" applyAlignment="1">
      <alignment horizontal="center" vertical="center" wrapText="1" shrinkToFit="1"/>
    </xf>
    <xf numFmtId="166" fontId="19" fillId="0" borderId="43" xfId="0" applyNumberFormat="1" applyFont="1" applyBorder="1" applyAlignment="1">
      <alignment horizontal="center" vertical="center" wrapText="1" shrinkToFit="1"/>
    </xf>
    <xf numFmtId="165" fontId="19" fillId="0" borderId="39" xfId="0" applyNumberFormat="1" applyFont="1" applyBorder="1" applyAlignment="1">
      <alignment horizontal="center" vertical="center" wrapText="1" shrinkToFit="1"/>
    </xf>
    <xf numFmtId="1" fontId="19" fillId="0" borderId="39" xfId="0" applyNumberFormat="1" applyFont="1" applyBorder="1" applyAlignment="1">
      <alignment horizontal="center" vertical="center" wrapText="1" shrinkToFit="1"/>
    </xf>
    <xf numFmtId="0" fontId="19" fillId="0" borderId="42" xfId="0" applyFont="1" applyBorder="1" applyAlignment="1">
      <alignment horizontal="center" vertical="center" wrapText="1" shrinkToFit="1"/>
    </xf>
    <xf numFmtId="0" fontId="19" fillId="0" borderId="44" xfId="0" applyFont="1" applyBorder="1" applyAlignment="1">
      <alignment horizontal="center" vertical="center" wrapText="1" shrinkToFit="1"/>
    </xf>
    <xf numFmtId="0" fontId="19" fillId="0" borderId="45" xfId="0" applyFont="1" applyBorder="1" applyAlignment="1">
      <alignment horizontal="center" vertical="center" wrapText="1" shrinkToFit="1"/>
    </xf>
    <xf numFmtId="49" fontId="19" fillId="0" borderId="42" xfId="0" applyNumberFormat="1" applyFont="1" applyBorder="1" applyAlignment="1">
      <alignment horizontal="center" vertical="center" wrapText="1" shrinkToFit="1"/>
    </xf>
    <xf numFmtId="0" fontId="5" fillId="0" borderId="40" xfId="0" applyFont="1" applyBorder="1" applyAlignment="1">
      <alignment vertical="center" wrapText="1" shrinkToFit="1"/>
    </xf>
    <xf numFmtId="0" fontId="5" fillId="0" borderId="0" xfId="0" applyFont="1" applyBorder="1" applyAlignment="1">
      <alignment vertical="center" wrapText="1" shrinkToFit="1"/>
    </xf>
    <xf numFmtId="16" fontId="0" fillId="0" borderId="35" xfId="0" applyNumberFormat="1" applyBorder="1"/>
    <xf numFmtId="173" fontId="0" fillId="0" borderId="35" xfId="0" applyNumberFormat="1" applyBorder="1"/>
    <xf numFmtId="170" fontId="0" fillId="0" borderId="35" xfId="0" applyNumberFormat="1" applyBorder="1"/>
    <xf numFmtId="174" fontId="0" fillId="0" borderId="35" xfId="0" applyNumberFormat="1" applyBorder="1"/>
    <xf numFmtId="1" fontId="0" fillId="0" borderId="35" xfId="0" applyNumberFormat="1" applyBorder="1"/>
    <xf numFmtId="0" fontId="0" fillId="0" borderId="35" xfId="0" applyBorder="1"/>
    <xf numFmtId="0" fontId="3" fillId="0" borderId="35" xfId="0" applyFont="1" applyBorder="1"/>
    <xf numFmtId="0" fontId="0" fillId="0" borderId="35" xfId="0" applyBorder="1" applyAlignment="1">
      <alignment horizontal="center"/>
    </xf>
    <xf numFmtId="0" fontId="0" fillId="0" borderId="12" xfId="0" applyBorder="1" applyAlignment="1">
      <alignment horizontal="center"/>
    </xf>
    <xf numFmtId="0" fontId="0" fillId="0" borderId="46" xfId="0" applyBorder="1" applyAlignment="1">
      <alignment horizontal="center"/>
    </xf>
    <xf numFmtId="0" fontId="0" fillId="0" borderId="15" xfId="0" applyBorder="1" applyAlignment="1">
      <alignment horizontal="center"/>
    </xf>
    <xf numFmtId="49" fontId="0" fillId="0" borderId="12" xfId="0" applyNumberFormat="1" applyBorder="1"/>
    <xf numFmtId="16" fontId="0" fillId="0" borderId="47" xfId="0" applyNumberFormat="1" applyBorder="1"/>
    <xf numFmtId="173" fontId="0" fillId="0" borderId="47" xfId="0" applyNumberFormat="1" applyBorder="1"/>
    <xf numFmtId="1" fontId="0" fillId="0" borderId="47" xfId="0" applyNumberFormat="1" applyBorder="1"/>
    <xf numFmtId="165" fontId="0" fillId="0" borderId="47" xfId="0" applyNumberFormat="1" applyBorder="1"/>
    <xf numFmtId="0" fontId="0" fillId="0" borderId="47" xfId="0" applyBorder="1"/>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49" fontId="0" fillId="0" borderId="48" xfId="0" applyNumberFormat="1" applyBorder="1"/>
    <xf numFmtId="49" fontId="3" fillId="0" borderId="48" xfId="0" applyNumberFormat="1" applyFont="1" applyBorder="1"/>
    <xf numFmtId="166" fontId="0" fillId="0" borderId="47" xfId="0" applyNumberFormat="1" applyBorder="1"/>
    <xf numFmtId="0" fontId="0" fillId="0" borderId="16" xfId="0" applyFill="1" applyBorder="1"/>
    <xf numFmtId="21" fontId="0" fillId="0" borderId="47" xfId="0" applyNumberFormat="1" applyBorder="1" applyAlignment="1">
      <alignment horizontal="center"/>
    </xf>
    <xf numFmtId="0" fontId="0" fillId="0" borderId="47" xfId="0" applyNumberFormat="1" applyBorder="1"/>
    <xf numFmtId="175" fontId="0" fillId="0" borderId="47" xfId="0" applyNumberFormat="1" applyBorder="1"/>
    <xf numFmtId="16" fontId="3" fillId="0" borderId="47" xfId="0" applyNumberFormat="1" applyFont="1" applyBorder="1"/>
    <xf numFmtId="175" fontId="3" fillId="0" borderId="47" xfId="0" applyNumberFormat="1" applyFont="1" applyBorder="1"/>
    <xf numFmtId="174" fontId="0" fillId="0" borderId="35" xfId="0" applyNumberFormat="1" applyFill="1" applyBorder="1"/>
    <xf numFmtId="0" fontId="3" fillId="0" borderId="47" xfId="0" applyFont="1" applyBorder="1"/>
    <xf numFmtId="0" fontId="3" fillId="0" borderId="47" xfId="0" applyFont="1" applyBorder="1" applyAlignment="1">
      <alignment horizontal="center"/>
    </xf>
    <xf numFmtId="0" fontId="3" fillId="0" borderId="48" xfId="0" applyFont="1" applyBorder="1" applyAlignment="1">
      <alignment horizontal="center"/>
    </xf>
    <xf numFmtId="16" fontId="0" fillId="0" borderId="50" xfId="0" applyNumberFormat="1" applyBorder="1"/>
    <xf numFmtId="173" fontId="0" fillId="0" borderId="50" xfId="0" applyNumberFormat="1" applyBorder="1"/>
    <xf numFmtId="0" fontId="0" fillId="0" borderId="50" xfId="0" applyBorder="1"/>
    <xf numFmtId="166" fontId="0" fillId="0" borderId="50" xfId="0" applyNumberFormat="1" applyBorder="1"/>
    <xf numFmtId="0" fontId="3" fillId="0" borderId="50" xfId="0" applyFont="1" applyBorder="1"/>
    <xf numFmtId="1" fontId="0" fillId="0" borderId="50" xfId="0" applyNumberFormat="1" applyBorder="1"/>
    <xf numFmtId="0" fontId="0" fillId="0" borderId="50" xfId="0" applyBorder="1" applyAlignment="1">
      <alignment horizontal="center"/>
    </xf>
    <xf numFmtId="0" fontId="0" fillId="0" borderId="41" xfId="0" applyBorder="1" applyAlignment="1">
      <alignment horizontal="center"/>
    </xf>
    <xf numFmtId="0" fontId="0" fillId="0" borderId="51" xfId="0" applyBorder="1" applyAlignment="1">
      <alignment horizontal="center"/>
    </xf>
    <xf numFmtId="0" fontId="3" fillId="0" borderId="16" xfId="0" applyFont="1" applyFill="1" applyBorder="1"/>
    <xf numFmtId="175" fontId="0" fillId="0" borderId="50" xfId="0" applyNumberFormat="1" applyBorder="1"/>
    <xf numFmtId="0" fontId="3" fillId="0" borderId="13" xfId="0" applyFont="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49" fontId="0" fillId="0" borderId="13" xfId="0" applyNumberFormat="1" applyBorder="1"/>
    <xf numFmtId="0" fontId="3" fillId="0" borderId="47" xfId="0" applyFont="1" applyFill="1" applyBorder="1"/>
    <xf numFmtId="0" fontId="0" fillId="0" borderId="47" xfId="0" applyFill="1" applyBorder="1"/>
    <xf numFmtId="2" fontId="0" fillId="0" borderId="47" xfId="0" applyNumberFormat="1" applyBorder="1"/>
    <xf numFmtId="0" fontId="0" fillId="0" borderId="47" xfId="0" applyFont="1" applyFill="1" applyBorder="1"/>
    <xf numFmtId="166" fontId="0" fillId="39" borderId="47" xfId="0" applyNumberFormat="1" applyFill="1" applyBorder="1"/>
    <xf numFmtId="174" fontId="0" fillId="39" borderId="35" xfId="0" applyNumberFormat="1" applyFill="1" applyBorder="1"/>
    <xf numFmtId="173" fontId="40" fillId="0" borderId="47" xfId="0" applyNumberFormat="1" applyFont="1" applyBorder="1"/>
    <xf numFmtId="49" fontId="0" fillId="0" borderId="47" xfId="0" quotePrefix="1" applyNumberFormat="1" applyBorder="1" applyAlignment="1">
      <alignment horizontal="center"/>
    </xf>
    <xf numFmtId="49" fontId="0" fillId="0" borderId="48" xfId="0" applyNumberFormat="1" applyFont="1" applyBorder="1"/>
    <xf numFmtId="47" fontId="0" fillId="0" borderId="47" xfId="0" quotePrefix="1" applyNumberFormat="1" applyBorder="1" applyAlignment="1">
      <alignment horizontal="center"/>
    </xf>
    <xf numFmtId="0" fontId="0" fillId="0" borderId="47" xfId="0" applyFont="1" applyBorder="1" applyAlignment="1">
      <alignment horizontal="center"/>
    </xf>
    <xf numFmtId="49" fontId="0" fillId="0" borderId="47" xfId="0" applyNumberFormat="1" applyBorder="1"/>
    <xf numFmtId="49" fontId="3" fillId="0" borderId="47" xfId="0" applyNumberFormat="1" applyFont="1" applyBorder="1"/>
    <xf numFmtId="2" fontId="0" fillId="0" borderId="47" xfId="0" applyNumberFormat="1" applyBorder="1" applyAlignment="1">
      <alignment horizontal="center"/>
    </xf>
    <xf numFmtId="0" fontId="0" fillId="0" borderId="47" xfId="0" applyBorder="1" applyAlignment="1">
      <alignment horizontal="left"/>
    </xf>
    <xf numFmtId="0" fontId="3" fillId="0" borderId="47" xfId="0" applyFont="1" applyBorder="1" applyAlignment="1">
      <alignment horizontal="left"/>
    </xf>
    <xf numFmtId="47" fontId="3" fillId="0" borderId="47" xfId="0" quotePrefix="1" applyNumberFormat="1" applyFont="1" applyBorder="1" applyAlignment="1">
      <alignment horizontal="center"/>
    </xf>
    <xf numFmtId="16" fontId="0" fillId="0" borderId="47" xfId="0" applyNumberFormat="1" applyFill="1" applyBorder="1"/>
    <xf numFmtId="173" fontId="0" fillId="0" borderId="47" xfId="0" applyNumberFormat="1" applyFill="1" applyBorder="1"/>
    <xf numFmtId="170" fontId="0" fillId="0" borderId="35" xfId="0" applyNumberFormat="1" applyFill="1" applyBorder="1"/>
    <xf numFmtId="166" fontId="0" fillId="0" borderId="47" xfId="0" applyNumberFormat="1" applyFill="1" applyBorder="1"/>
    <xf numFmtId="165" fontId="0" fillId="0" borderId="47" xfId="0" applyNumberFormat="1" applyFill="1" applyBorder="1"/>
    <xf numFmtId="1" fontId="0" fillId="0" borderId="47" xfId="0" applyNumberFormat="1" applyFill="1" applyBorder="1"/>
    <xf numFmtId="0" fontId="0" fillId="0" borderId="47" xfId="0" applyFill="1" applyBorder="1" applyAlignment="1">
      <alignment horizontal="center"/>
    </xf>
    <xf numFmtId="49" fontId="3" fillId="0" borderId="47" xfId="0" applyNumberFormat="1" applyFont="1" applyFill="1" applyBorder="1"/>
    <xf numFmtId="0" fontId="0" fillId="0" borderId="0" xfId="0" applyFill="1"/>
    <xf numFmtId="173" fontId="3" fillId="0" borderId="47" xfId="0" applyNumberFormat="1" applyFont="1" applyFill="1" applyBorder="1"/>
    <xf numFmtId="170" fontId="0" fillId="0" borderId="47" xfId="0" applyNumberFormat="1" applyBorder="1"/>
    <xf numFmtId="174" fontId="0" fillId="0" borderId="47" xfId="0" applyNumberFormat="1" applyBorder="1"/>
    <xf numFmtId="169" fontId="0" fillId="24" borderId="47" xfId="0" applyNumberFormat="1" applyFill="1" applyBorder="1"/>
    <xf numFmtId="0" fontId="0" fillId="24" borderId="47" xfId="0" applyFill="1" applyBorder="1" applyAlignment="1">
      <alignment vertical="center" wrapText="1"/>
    </xf>
    <xf numFmtId="0" fontId="40" fillId="0" borderId="0" xfId="0" applyFont="1"/>
    <xf numFmtId="0" fontId="0" fillId="0" borderId="0" xfId="0" applyAlignment="1">
      <alignment horizontal="left" vertical="center"/>
    </xf>
    <xf numFmtId="0" fontId="4" fillId="0" borderId="0" xfId="45" applyFont="1" applyAlignment="1">
      <alignment horizontal="center" vertical="center" wrapText="1"/>
    </xf>
    <xf numFmtId="1" fontId="8" fillId="0" borderId="0" xfId="45" applyNumberFormat="1" applyFont="1" applyAlignment="1">
      <alignment horizontal="center" vertical="center" wrapText="1"/>
    </xf>
    <xf numFmtId="168" fontId="4" fillId="0" borderId="0" xfId="45" applyNumberFormat="1" applyFont="1" applyAlignment="1">
      <alignment horizontal="center" vertical="center" wrapText="1"/>
    </xf>
    <xf numFmtId="0" fontId="8" fillId="0" borderId="0" xfId="45" applyFont="1" applyAlignment="1">
      <alignment horizontal="center" vertical="center" wrapText="1"/>
    </xf>
    <xf numFmtId="165" fontId="8" fillId="0" borderId="0" xfId="45" applyNumberFormat="1" applyFont="1" applyAlignment="1">
      <alignment horizontal="center" vertical="center" wrapText="1"/>
    </xf>
    <xf numFmtId="1" fontId="4" fillId="25" borderId="0" xfId="45" applyNumberFormat="1" applyFont="1" applyFill="1" applyAlignment="1">
      <alignment horizontal="center" vertical="center" wrapText="1"/>
    </xf>
    <xf numFmtId="49" fontId="4" fillId="30" borderId="0" xfId="45" applyNumberFormat="1" applyFont="1" applyFill="1" applyAlignment="1">
      <alignment horizontal="left" vertical="center" wrapText="1"/>
    </xf>
    <xf numFmtId="0" fontId="4" fillId="0" borderId="0" xfId="45" applyFont="1" applyAlignment="1">
      <alignment horizontal="left" vertical="center" wrapText="1"/>
    </xf>
    <xf numFmtId="49" fontId="4" fillId="26" borderId="0" xfId="45" applyNumberFormat="1" applyFont="1" applyFill="1" applyAlignment="1">
      <alignment horizontal="center" vertical="center" wrapText="1"/>
    </xf>
    <xf numFmtId="0" fontId="4" fillId="26" borderId="0" xfId="0" applyFont="1" applyFill="1" applyAlignment="1">
      <alignment horizontal="center" vertical="center" wrapText="1"/>
    </xf>
    <xf numFmtId="167" fontId="4" fillId="26" borderId="0" xfId="0" applyNumberFormat="1" applyFont="1" applyFill="1" applyAlignment="1">
      <alignment horizontal="center" vertical="center" wrapText="1"/>
    </xf>
    <xf numFmtId="2" fontId="4" fillId="26" borderId="0" xfId="0" applyNumberFormat="1" applyFont="1" applyFill="1" applyAlignment="1">
      <alignment horizontal="center" vertical="center" wrapText="1"/>
    </xf>
    <xf numFmtId="2" fontId="4" fillId="26" borderId="0" xfId="45" applyNumberFormat="1" applyFont="1" applyFill="1" applyAlignment="1">
      <alignment horizontal="center" vertical="center" wrapText="1"/>
    </xf>
    <xf numFmtId="165" fontId="11" fillId="27" borderId="0" xfId="45" applyNumberFormat="1" applyFont="1" applyFill="1" applyAlignment="1">
      <alignment horizontal="center" vertical="center" wrapText="1"/>
    </xf>
    <xf numFmtId="3" fontId="4" fillId="27" borderId="0" xfId="45" applyNumberFormat="1" applyFont="1" applyFill="1" applyAlignment="1">
      <alignment horizontal="center" vertical="center" wrapText="1"/>
    </xf>
    <xf numFmtId="3" fontId="4" fillId="27" borderId="0" xfId="45" applyNumberFormat="1" applyFont="1" applyFill="1" applyAlignment="1">
      <alignment horizontal="left" vertical="center" wrapText="1"/>
    </xf>
    <xf numFmtId="2" fontId="36" fillId="27" borderId="0" xfId="45" applyNumberFormat="1" applyFont="1" applyFill="1" applyAlignment="1">
      <alignment horizontal="center" vertical="center" wrapText="1"/>
    </xf>
    <xf numFmtId="1" fontId="11" fillId="27" borderId="0" xfId="45" applyNumberFormat="1" applyFont="1" applyFill="1" applyAlignment="1">
      <alignment horizontal="center" vertical="center" wrapText="1"/>
    </xf>
    <xf numFmtId="1" fontId="11" fillId="27" borderId="0" xfId="45" applyNumberFormat="1" applyFont="1" applyFill="1" applyAlignment="1">
      <alignment horizontal="left" vertical="center" wrapText="1"/>
    </xf>
    <xf numFmtId="1" fontId="4" fillId="27" borderId="0" xfId="45" applyNumberFormat="1" applyFont="1" applyFill="1" applyAlignment="1">
      <alignment horizontal="center" vertical="center" wrapText="1"/>
    </xf>
    <xf numFmtId="2" fontId="4" fillId="27" borderId="0" xfId="0" applyNumberFormat="1" applyFont="1" applyFill="1" applyAlignment="1">
      <alignment horizontal="center" vertical="center" wrapText="1"/>
    </xf>
    <xf numFmtId="1" fontId="4" fillId="27" borderId="0" xfId="45" applyNumberFormat="1" applyFont="1" applyFill="1" applyAlignment="1">
      <alignment vertical="center" wrapText="1"/>
    </xf>
    <xf numFmtId="2" fontId="4" fillId="27" borderId="0" xfId="45" applyNumberFormat="1" applyFont="1" applyFill="1" applyAlignment="1">
      <alignment horizontal="center" vertical="center" wrapText="1"/>
    </xf>
    <xf numFmtId="2" fontId="4" fillId="27" borderId="0" xfId="45" applyNumberFormat="1" applyFont="1" applyFill="1" applyAlignment="1">
      <alignment horizontal="left" vertical="center" wrapText="1"/>
    </xf>
    <xf numFmtId="165" fontId="4" fillId="27" borderId="0" xfId="45" applyNumberFormat="1" applyFont="1" applyFill="1" applyAlignment="1">
      <alignment horizontal="center" vertical="center" wrapText="1"/>
    </xf>
    <xf numFmtId="165" fontId="4" fillId="27" borderId="0" xfId="45" applyNumberFormat="1" applyFont="1" applyFill="1" applyAlignment="1">
      <alignment horizontal="left" vertical="center" wrapText="1"/>
    </xf>
    <xf numFmtId="2" fontId="4" fillId="27" borderId="0" xfId="46" applyNumberFormat="1" applyFont="1" applyFill="1" applyAlignment="1">
      <alignment horizontal="center" vertical="center" wrapText="1"/>
    </xf>
    <xf numFmtId="2" fontId="4" fillId="27" borderId="0" xfId="46" applyNumberFormat="1" applyFont="1" applyFill="1" applyAlignment="1">
      <alignment horizontal="left" vertical="center" wrapText="1"/>
    </xf>
    <xf numFmtId="0" fontId="82" fillId="28" borderId="0" xfId="45" applyFont="1" applyFill="1" applyAlignment="1">
      <alignment horizontal="center" vertical="center" textRotation="90" wrapText="1"/>
    </xf>
    <xf numFmtId="1" fontId="11" fillId="25" borderId="0" xfId="45" applyNumberFormat="1" applyFont="1" applyFill="1" applyAlignment="1">
      <alignment horizontal="center"/>
    </xf>
    <xf numFmtId="0" fontId="11" fillId="0" borderId="0" xfId="0" applyFont="1" applyAlignment="1">
      <alignment horizontal="left"/>
    </xf>
    <xf numFmtId="165" fontId="11" fillId="0" borderId="0" xfId="0" applyNumberFormat="1" applyFont="1"/>
    <xf numFmtId="165" fontId="11" fillId="0" borderId="0" xfId="45" applyNumberFormat="1" applyFont="1" applyAlignment="1">
      <alignment horizontal="center"/>
    </xf>
    <xf numFmtId="1" fontId="11" fillId="0" borderId="0" xfId="45" applyNumberFormat="1" applyFont="1" applyAlignment="1">
      <alignment horizontal="center"/>
    </xf>
    <xf numFmtId="0" fontId="11" fillId="0" borderId="0" xfId="45" applyFont="1"/>
    <xf numFmtId="3" fontId="11" fillId="0" borderId="0" xfId="45" applyNumberFormat="1" applyFont="1" applyAlignment="1">
      <alignment horizontal="center"/>
    </xf>
    <xf numFmtId="3" fontId="11" fillId="0" borderId="0" xfId="45" applyNumberFormat="1" applyFont="1" applyAlignment="1">
      <alignment horizontal="left"/>
    </xf>
    <xf numFmtId="166" fontId="11" fillId="0" borderId="0" xfId="45" applyNumberFormat="1" applyFont="1" applyAlignment="1">
      <alignment horizontal="center"/>
    </xf>
    <xf numFmtId="0" fontId="11" fillId="0" borderId="0" xfId="45" applyFont="1" applyAlignment="1">
      <alignment horizontal="center"/>
    </xf>
    <xf numFmtId="166" fontId="11" fillId="0" borderId="0" xfId="45" applyNumberFormat="1" applyFont="1" applyAlignment="1">
      <alignment horizontal="left"/>
    </xf>
    <xf numFmtId="167" fontId="11" fillId="0" borderId="0" xfId="45" applyNumberFormat="1" applyFont="1" applyAlignment="1">
      <alignment horizontal="center"/>
    </xf>
    <xf numFmtId="2" fontId="11" fillId="0" borderId="0" xfId="0" applyNumberFormat="1" applyFont="1"/>
    <xf numFmtId="1" fontId="11" fillId="0" borderId="0" xfId="45" applyNumberFormat="1" applyFont="1" applyAlignment="1">
      <alignment horizontal="left"/>
    </xf>
    <xf numFmtId="2" fontId="11" fillId="0" borderId="0" xfId="45" applyNumberFormat="1" applyFont="1" applyAlignment="1">
      <alignment horizontal="center"/>
    </xf>
    <xf numFmtId="166" fontId="4" fillId="0" borderId="0" xfId="0" applyNumberFormat="1" applyFont="1"/>
    <xf numFmtId="1" fontId="11" fillId="0" borderId="0" xfId="45" applyNumberFormat="1" applyFont="1"/>
    <xf numFmtId="2" fontId="11" fillId="25" borderId="0" xfId="45" applyNumberFormat="1" applyFont="1" applyFill="1" applyAlignment="1">
      <alignment horizontal="center"/>
    </xf>
    <xf numFmtId="1" fontId="4" fillId="0" borderId="0" xfId="0" applyNumberFormat="1" applyFont="1"/>
    <xf numFmtId="2" fontId="11" fillId="0" borderId="0" xfId="45" applyNumberFormat="1" applyFont="1" applyAlignment="1">
      <alignment horizontal="left"/>
    </xf>
    <xf numFmtId="2" fontId="0" fillId="0" borderId="0" xfId="0" applyNumberFormat="1"/>
    <xf numFmtId="0" fontId="11" fillId="0" borderId="0" xfId="45" applyFont="1" applyAlignment="1">
      <alignment horizontal="left"/>
    </xf>
    <xf numFmtId="167" fontId="11" fillId="0" borderId="0" xfId="45" applyNumberFormat="1" applyFont="1" applyAlignment="1">
      <alignment horizontal="left"/>
    </xf>
    <xf numFmtId="1" fontId="36" fillId="0" borderId="0" xfId="45" applyNumberFormat="1" applyFont="1"/>
    <xf numFmtId="168" fontId="11" fillId="0" borderId="0" xfId="45" applyNumberFormat="1" applyFont="1"/>
    <xf numFmtId="165" fontId="11" fillId="0" borderId="0" xfId="45" applyNumberFormat="1" applyFont="1"/>
    <xf numFmtId="1" fontId="36" fillId="0" borderId="0" xfId="45" applyNumberFormat="1" applyFont="1" applyAlignment="1">
      <alignment horizontal="right"/>
    </xf>
    <xf numFmtId="168" fontId="11" fillId="0" borderId="0" xfId="45" applyNumberFormat="1" applyFont="1" applyAlignment="1">
      <alignment horizontal="center"/>
    </xf>
    <xf numFmtId="2" fontId="4" fillId="0" borderId="0" xfId="47" applyNumberFormat="1" applyFont="1" applyAlignment="1">
      <alignment horizontal="center"/>
    </xf>
    <xf numFmtId="0" fontId="37" fillId="0" borderId="0" xfId="45" applyFont="1" applyAlignment="1">
      <alignment horizontal="left"/>
    </xf>
    <xf numFmtId="0" fontId="37" fillId="0" borderId="0" xfId="0" applyFont="1" applyAlignment="1">
      <alignment horizontal="left"/>
    </xf>
    <xf numFmtId="0" fontId="3" fillId="0" borderId="0" xfId="0" applyFont="1" applyAlignment="1">
      <alignment horizontal="left"/>
    </xf>
    <xf numFmtId="167" fontId="11" fillId="0" borderId="0" xfId="0" applyNumberFormat="1" applyFont="1"/>
    <xf numFmtId="1" fontId="11" fillId="0" borderId="0" xfId="0" applyNumberFormat="1" applyFont="1" applyAlignment="1">
      <alignment horizontal="center"/>
    </xf>
    <xf numFmtId="1" fontId="11" fillId="25" borderId="0" xfId="47" applyNumberFormat="1" applyFont="1" applyFill="1" applyAlignment="1">
      <alignment horizontal="center"/>
    </xf>
    <xf numFmtId="2" fontId="11" fillId="25" borderId="0" xfId="45" applyNumberFormat="1" applyFont="1" applyFill="1"/>
    <xf numFmtId="3" fontId="11" fillId="25" borderId="0" xfId="45" applyNumberFormat="1" applyFont="1" applyFill="1" applyAlignment="1">
      <alignment horizontal="center"/>
    </xf>
    <xf numFmtId="3" fontId="11" fillId="25" borderId="0" xfId="45" applyNumberFormat="1" applyFont="1" applyFill="1" applyAlignment="1">
      <alignment horizontal="left"/>
    </xf>
    <xf numFmtId="167" fontId="11" fillId="25" borderId="0" xfId="45" applyNumberFormat="1" applyFont="1" applyFill="1" applyAlignment="1">
      <alignment horizontal="center"/>
    </xf>
    <xf numFmtId="167" fontId="11" fillId="25" borderId="0" xfId="45" applyNumberFormat="1" applyFont="1" applyFill="1" applyAlignment="1">
      <alignment horizontal="left"/>
    </xf>
    <xf numFmtId="167" fontId="4" fillId="25" borderId="0" xfId="47" applyNumberFormat="1" applyFont="1" applyFill="1" applyAlignment="1">
      <alignment horizontal="center"/>
    </xf>
    <xf numFmtId="167" fontId="4" fillId="25" borderId="0" xfId="47" applyNumberFormat="1" applyFont="1" applyFill="1" applyAlignment="1">
      <alignment horizontal="left"/>
    </xf>
    <xf numFmtId="2" fontId="4" fillId="0" borderId="0" xfId="0" applyNumberFormat="1" applyFont="1"/>
    <xf numFmtId="0" fontId="42" fillId="0" borderId="47" xfId="0" applyFont="1" applyBorder="1"/>
    <xf numFmtId="2" fontId="37" fillId="0" borderId="0" xfId="46" applyNumberFormat="1" applyFont="1" applyAlignment="1">
      <alignment horizontal="left" vertical="center" wrapText="1"/>
    </xf>
    <xf numFmtId="2" fontId="3" fillId="0" borderId="0" xfId="46" applyNumberFormat="1" applyAlignment="1">
      <alignment horizontal="left" vertical="center"/>
    </xf>
    <xf numFmtId="0" fontId="83" fillId="0" borderId="0" xfId="0" applyFont="1"/>
    <xf numFmtId="167" fontId="0" fillId="0" borderId="0" xfId="0" applyNumberFormat="1"/>
    <xf numFmtId="165" fontId="4" fillId="26" borderId="0" xfId="0" applyNumberFormat="1" applyFont="1" applyFill="1" applyAlignment="1">
      <alignment horizontal="center" vertical="center" wrapText="1"/>
    </xf>
    <xf numFmtId="0" fontId="0" fillId="0" borderId="0" xfId="0" applyAlignment="1">
      <alignment vertical="center"/>
    </xf>
    <xf numFmtId="0" fontId="9" fillId="0" borderId="0" xfId="0" applyFont="1" applyAlignment="1">
      <alignment horizontal="left" vertical="center" wrapText="1"/>
    </xf>
    <xf numFmtId="0" fontId="10" fillId="0" borderId="0" xfId="0" applyFont="1" applyAlignment="1">
      <alignment vertical="center"/>
    </xf>
    <xf numFmtId="0" fontId="9" fillId="0" borderId="0" xfId="0" applyFont="1" applyAlignment="1">
      <alignment horizontal="center"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18" fillId="24" borderId="10" xfId="0" applyFont="1" applyFill="1" applyBorder="1" applyAlignment="1">
      <alignment horizontal="center" vertical="center"/>
    </xf>
    <xf numFmtId="169" fontId="9" fillId="24" borderId="24" xfId="0" applyNumberFormat="1" applyFont="1" applyFill="1" applyBorder="1" applyAlignment="1">
      <alignment horizontal="center" vertical="center"/>
    </xf>
    <xf numFmtId="169" fontId="3" fillId="24" borderId="24" xfId="0" applyNumberFormat="1" applyFont="1" applyFill="1" applyBorder="1" applyAlignment="1">
      <alignment horizontal="center" vertical="center"/>
    </xf>
    <xf numFmtId="0" fontId="9" fillId="24" borderId="24" xfId="0" applyFont="1" applyFill="1" applyBorder="1" applyAlignment="1">
      <alignment horizontal="center" vertical="center"/>
    </xf>
    <xf numFmtId="0" fontId="10" fillId="0" borderId="0" xfId="0" applyFont="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Alignment="1">
      <alignment horizontal="center" vertical="center"/>
    </xf>
    <xf numFmtId="0" fontId="16" fillId="0" borderId="0" xfId="0" applyFont="1" applyFill="1" applyAlignment="1">
      <alignment horizontal="center" vertical="center"/>
    </xf>
    <xf numFmtId="14" fontId="5" fillId="0" borderId="0" xfId="0" applyNumberFormat="1" applyFont="1" applyAlignment="1">
      <alignment horizontal="center" vertical="center"/>
    </xf>
    <xf numFmtId="15" fontId="9" fillId="43" borderId="0" xfId="0" applyNumberFormat="1" applyFont="1" applyFill="1" applyAlignment="1">
      <alignment horizontal="center" vertical="center" wrapText="1"/>
    </xf>
    <xf numFmtId="15" fontId="3" fillId="0" borderId="0" xfId="0" applyNumberFormat="1" applyFont="1" applyAlignment="1">
      <alignment horizontal="center" vertical="center"/>
    </xf>
    <xf numFmtId="15" fontId="10" fillId="43" borderId="0" xfId="0" applyNumberFormat="1" applyFont="1" applyFill="1" applyAlignment="1">
      <alignment horizontal="center" vertical="center"/>
    </xf>
    <xf numFmtId="0" fontId="0" fillId="43" borderId="0" xfId="0" applyFill="1" applyAlignment="1">
      <alignment vertical="center"/>
    </xf>
    <xf numFmtId="0" fontId="9" fillId="43" borderId="0" xfId="0" applyFont="1" applyFill="1" applyAlignment="1">
      <alignment horizontal="left" vertical="center" wrapText="1"/>
    </xf>
    <xf numFmtId="0" fontId="0" fillId="0" borderId="0" xfId="0" applyFont="1" applyAlignment="1">
      <alignment vertical="center"/>
    </xf>
    <xf numFmtId="0" fontId="0" fillId="0" borderId="0" xfId="0" applyFont="1" applyAlignment="1">
      <alignment horizontal="left" vertical="center" wrapText="1"/>
    </xf>
    <xf numFmtId="0" fontId="9" fillId="0" borderId="0" xfId="0" quotePrefix="1" applyFont="1" applyAlignment="1">
      <alignment horizontal="left" vertical="center" wrapText="1"/>
    </xf>
    <xf numFmtId="0" fontId="0" fillId="0" borderId="0" xfId="0" applyAlignment="1">
      <alignment horizontal="left" vertical="center" wrapText="1"/>
    </xf>
    <xf numFmtId="0" fontId="11" fillId="0" borderId="10" xfId="0" applyFont="1" applyFill="1" applyBorder="1"/>
    <xf numFmtId="0" fontId="73" fillId="0" borderId="0" xfId="0" applyFont="1" applyAlignment="1">
      <alignment horizontal="center" vertical="center" wrapText="1"/>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169" fontId="3" fillId="24" borderId="47" xfId="0" applyNumberFormat="1" applyFont="1" applyFill="1" applyBorder="1"/>
  </cellXfs>
  <cellStyles count="10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アクセント 1" xfId="58" xr:uid="{00000000-0005-0000-0000-000006000000}"/>
    <cellStyle name="20% - アクセント 2" xfId="59" xr:uid="{00000000-0005-0000-0000-000007000000}"/>
    <cellStyle name="20% - アクセント 3" xfId="60" xr:uid="{00000000-0005-0000-0000-000008000000}"/>
    <cellStyle name="20% - アクセント 4" xfId="61" xr:uid="{00000000-0005-0000-0000-000009000000}"/>
    <cellStyle name="20% - アクセント 5" xfId="62" xr:uid="{00000000-0005-0000-0000-00000A000000}"/>
    <cellStyle name="20% - アクセント 6" xfId="63" xr:uid="{00000000-0005-0000-0000-00000B000000}"/>
    <cellStyle name="40% - Accent1" xfId="7" xr:uid="{00000000-0005-0000-0000-00000C000000}"/>
    <cellStyle name="40% - Accent2" xfId="8" xr:uid="{00000000-0005-0000-0000-00000D000000}"/>
    <cellStyle name="40% - Accent3" xfId="9" xr:uid="{00000000-0005-0000-0000-00000E000000}"/>
    <cellStyle name="40% - Accent4" xfId="10" xr:uid="{00000000-0005-0000-0000-00000F000000}"/>
    <cellStyle name="40% - Accent5" xfId="11" xr:uid="{00000000-0005-0000-0000-000010000000}"/>
    <cellStyle name="40% - Accent6" xfId="12" xr:uid="{00000000-0005-0000-0000-000011000000}"/>
    <cellStyle name="40% - アクセント 1" xfId="64" xr:uid="{00000000-0005-0000-0000-000012000000}"/>
    <cellStyle name="40% - アクセント 2" xfId="65" xr:uid="{00000000-0005-0000-0000-000013000000}"/>
    <cellStyle name="40% - アクセント 3" xfId="66" xr:uid="{00000000-0005-0000-0000-000014000000}"/>
    <cellStyle name="40% - アクセント 4" xfId="67" xr:uid="{00000000-0005-0000-0000-000015000000}"/>
    <cellStyle name="40% - アクセント 5" xfId="68" xr:uid="{00000000-0005-0000-0000-000016000000}"/>
    <cellStyle name="40% - アクセント 6" xfId="69" xr:uid="{00000000-0005-0000-0000-000017000000}"/>
    <cellStyle name="60% - Accent1" xfId="13" xr:uid="{00000000-0005-0000-0000-000018000000}"/>
    <cellStyle name="60% - Accent2" xfId="14" xr:uid="{00000000-0005-0000-0000-000019000000}"/>
    <cellStyle name="60% - Accent3" xfId="15" xr:uid="{00000000-0005-0000-0000-00001A000000}"/>
    <cellStyle name="60% - Accent4" xfId="16" xr:uid="{00000000-0005-0000-0000-00001B000000}"/>
    <cellStyle name="60% - Accent5" xfId="17" xr:uid="{00000000-0005-0000-0000-00001C000000}"/>
    <cellStyle name="60% - Accent6" xfId="18" xr:uid="{00000000-0005-0000-0000-00001D000000}"/>
    <cellStyle name="60% - アクセント 1" xfId="70" xr:uid="{00000000-0005-0000-0000-00001E000000}"/>
    <cellStyle name="60% - アクセント 2" xfId="71" xr:uid="{00000000-0005-0000-0000-00001F000000}"/>
    <cellStyle name="60% - アクセント 3" xfId="72" xr:uid="{00000000-0005-0000-0000-000020000000}"/>
    <cellStyle name="60% - アクセント 4" xfId="73" xr:uid="{00000000-0005-0000-0000-000021000000}"/>
    <cellStyle name="60% - アクセント 5" xfId="74" xr:uid="{00000000-0005-0000-0000-000022000000}"/>
    <cellStyle name="60% - アクセント 6" xfId="75" xr:uid="{00000000-0005-0000-0000-000023000000}"/>
    <cellStyle name="Accent1" xfId="19" xr:uid="{00000000-0005-0000-0000-000024000000}"/>
    <cellStyle name="Accent2" xfId="20" xr:uid="{00000000-0005-0000-0000-000025000000}"/>
    <cellStyle name="Accent3" xfId="21" xr:uid="{00000000-0005-0000-0000-000026000000}"/>
    <cellStyle name="Accent4" xfId="22" xr:uid="{00000000-0005-0000-0000-000027000000}"/>
    <cellStyle name="Accent5" xfId="23" xr:uid="{00000000-0005-0000-0000-000028000000}"/>
    <cellStyle name="Accent6" xfId="24" xr:uid="{00000000-0005-0000-0000-000029000000}"/>
    <cellStyle name="Bad" xfId="25" xr:uid="{00000000-0005-0000-0000-00002A000000}"/>
    <cellStyle name="Calculation" xfId="26" xr:uid="{00000000-0005-0000-0000-00002B000000}"/>
    <cellStyle name="Check Cell" xfId="27" xr:uid="{00000000-0005-0000-0000-00002C000000}"/>
    <cellStyle name="Comma 2" xfId="57" xr:uid="{00000000-0005-0000-0000-00002D000000}"/>
    <cellStyle name="Currency 2" xfId="28" xr:uid="{00000000-0005-0000-0000-00002E000000}"/>
    <cellStyle name="Explanatory Text" xfId="29" xr:uid="{00000000-0005-0000-0000-00002F000000}"/>
    <cellStyle name="Good" xfId="30" xr:uid="{00000000-0005-0000-0000-000030000000}"/>
    <cellStyle name="Heading 1" xfId="31" xr:uid="{00000000-0005-0000-0000-000031000000}"/>
    <cellStyle name="Heading 2" xfId="32" xr:uid="{00000000-0005-0000-0000-000032000000}"/>
    <cellStyle name="Heading 3" xfId="33" xr:uid="{00000000-0005-0000-0000-000033000000}"/>
    <cellStyle name="Heading 4" xfId="34" xr:uid="{00000000-0005-0000-0000-000034000000}"/>
    <cellStyle name="Input" xfId="35" xr:uid="{00000000-0005-0000-0000-000035000000}"/>
    <cellStyle name="Linked Cell" xfId="36" xr:uid="{00000000-0005-0000-0000-000036000000}"/>
    <cellStyle name="Neutral" xfId="37" xr:uid="{00000000-0005-0000-0000-000037000000}"/>
    <cellStyle name="Normal" xfId="0" builtinId="0"/>
    <cellStyle name="Normal 2" xfId="38" xr:uid="{00000000-0005-0000-0000-000039000000}"/>
    <cellStyle name="Normal 2 2" xfId="39" xr:uid="{00000000-0005-0000-0000-00003A000000}"/>
    <cellStyle name="Normal 2 3" xfId="54" xr:uid="{00000000-0005-0000-0000-00003B000000}"/>
    <cellStyle name="Normal 2 4" xfId="100" xr:uid="{00000000-0005-0000-0000-00003C000000}"/>
    <cellStyle name="Normal 2_2012-11_LSSL_Logs-2012-10-16" xfId="40" xr:uid="{00000000-0005-0000-0000-00003D000000}"/>
    <cellStyle name="Normal 3" xfId="41" xr:uid="{00000000-0005-0000-0000-00003E000000}"/>
    <cellStyle name="Normal 4" xfId="42" xr:uid="{00000000-0005-0000-0000-00003F000000}"/>
    <cellStyle name="Normal 5" xfId="43" xr:uid="{00000000-0005-0000-0000-000040000000}"/>
    <cellStyle name="Normal 6" xfId="44" xr:uid="{00000000-0005-0000-0000-000041000000}"/>
    <cellStyle name="Normal_CHEMData_LSSL2006-18_30Aug06 2" xfId="45" xr:uid="{00000000-0005-0000-0000-000043000000}"/>
    <cellStyle name="Normal_CHEMData_LSSL2006-18_30Aug06_2007-20_LSSL_Chem_30jan08" xfId="46" xr:uid="{00000000-0005-0000-0000-000044000000}"/>
    <cellStyle name="Normal_CHEMData_LSSL2006-18_30Aug06_2007-20_LSSL_Chem_30May2008" xfId="47" xr:uid="{00000000-0005-0000-0000-000045000000}"/>
    <cellStyle name="Normal_CHEMData_LSSL2006-18_30Aug06_2012-11_LSSL_Logs-2012-10-16" xfId="56" xr:uid="{00000000-0005-0000-0000-000046000000}"/>
    <cellStyle name="Normal_CHEMData_LSSL2006-18_30Aug06_EDF" xfId="55" xr:uid="{00000000-0005-0000-0000-000047000000}"/>
    <cellStyle name="Note" xfId="48" xr:uid="{00000000-0005-0000-0000-000048000000}"/>
    <cellStyle name="Output" xfId="49" xr:uid="{00000000-0005-0000-0000-000049000000}"/>
    <cellStyle name="Title" xfId="50" xr:uid="{00000000-0005-0000-0000-00004A000000}"/>
    <cellStyle name="Total" xfId="51" xr:uid="{00000000-0005-0000-0000-00004B000000}"/>
    <cellStyle name="Warning Text" xfId="52" xr:uid="{00000000-0005-0000-0000-00004C000000}"/>
    <cellStyle name="アクセント 1" xfId="76" xr:uid="{00000000-0005-0000-0000-00004D000000}"/>
    <cellStyle name="アクセント 2" xfId="77" xr:uid="{00000000-0005-0000-0000-00004E000000}"/>
    <cellStyle name="アクセント 3" xfId="78" xr:uid="{00000000-0005-0000-0000-00004F000000}"/>
    <cellStyle name="アクセント 4" xfId="79" xr:uid="{00000000-0005-0000-0000-000050000000}"/>
    <cellStyle name="アクセント 5" xfId="80" xr:uid="{00000000-0005-0000-0000-000051000000}"/>
    <cellStyle name="アクセント 6" xfId="81" xr:uid="{00000000-0005-0000-0000-000052000000}"/>
    <cellStyle name="タイトル" xfId="82" xr:uid="{00000000-0005-0000-0000-000053000000}"/>
    <cellStyle name="チェック セル" xfId="83" xr:uid="{00000000-0005-0000-0000-000054000000}"/>
    <cellStyle name="どちらでもない" xfId="84" xr:uid="{00000000-0005-0000-0000-000055000000}"/>
    <cellStyle name="メモ" xfId="85" xr:uid="{00000000-0005-0000-0000-000056000000}"/>
    <cellStyle name="リンク セル" xfId="86" xr:uid="{00000000-0005-0000-0000-000057000000}"/>
    <cellStyle name="入力" xfId="87" xr:uid="{00000000-0005-0000-0000-000058000000}"/>
    <cellStyle name="出力" xfId="88" xr:uid="{00000000-0005-0000-0000-000059000000}"/>
    <cellStyle name="悪い" xfId="89" xr:uid="{00000000-0005-0000-0000-00005A000000}"/>
    <cellStyle name="標準 2" xfId="53" xr:uid="{00000000-0005-0000-0000-00005B000000}"/>
    <cellStyle name="標準_Salinity_calib" xfId="90" xr:uid="{00000000-0005-0000-0000-00005C000000}"/>
    <cellStyle name="良い" xfId="91" xr:uid="{00000000-0005-0000-0000-00005D000000}"/>
    <cellStyle name="見出し 1" xfId="92" xr:uid="{00000000-0005-0000-0000-00005E000000}"/>
    <cellStyle name="見出し 2" xfId="93" xr:uid="{00000000-0005-0000-0000-00005F000000}"/>
    <cellStyle name="見出し 3" xfId="94" xr:uid="{00000000-0005-0000-0000-000060000000}"/>
    <cellStyle name="見出し 4" xfId="95" xr:uid="{00000000-0005-0000-0000-000061000000}"/>
    <cellStyle name="計算" xfId="96" xr:uid="{00000000-0005-0000-0000-000062000000}"/>
    <cellStyle name="説明文" xfId="97" xr:uid="{00000000-0005-0000-0000-000063000000}"/>
    <cellStyle name="警告文" xfId="98" xr:uid="{00000000-0005-0000-0000-000064000000}"/>
    <cellStyle name="集計" xfId="99" xr:uid="{00000000-0005-0000-0000-000065000000}"/>
  </cellStyles>
  <dxfs count="1">
    <dxf>
      <font>
        <b/>
        <i val="0"/>
        <color indexed="20"/>
      </font>
      <fill>
        <patternFill>
          <bgColor indexed="45"/>
        </patternFill>
      </fill>
    </dxf>
  </dxfs>
  <tableStyles count="0" defaultTableStyle="TableStyleMedium9" defaultPivotStyle="PivotStyleLight16"/>
  <colors>
    <mruColors>
      <color rgb="FFFFFF99"/>
      <color rgb="FFFFFFCC"/>
      <color rgb="FF66CCFF"/>
      <color rgb="FF99CCFF"/>
      <color rgb="FFCC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102"/>
  <sheetViews>
    <sheetView topLeftCell="A50" workbookViewId="0">
      <selection activeCell="C18" sqref="C18"/>
    </sheetView>
  </sheetViews>
  <sheetFormatPr defaultColWidth="9.33203125" defaultRowHeight="13.2"/>
  <cols>
    <col min="1" max="1" width="18.109375" style="28" customWidth="1"/>
    <col min="2" max="2" width="15.33203125" style="486" customWidth="1"/>
    <col min="3" max="3" width="67.5546875" style="3" customWidth="1"/>
    <col min="4" max="4" width="13.6640625" style="2" customWidth="1"/>
    <col min="5" max="5" width="10.6640625" style="2" customWidth="1"/>
    <col min="6" max="6" width="10.33203125" style="2" customWidth="1"/>
    <col min="7" max="7" width="11.33203125" style="2" customWidth="1"/>
    <col min="8" max="8" width="10.5546875" style="2" customWidth="1"/>
    <col min="9" max="9" width="11.109375" style="2" customWidth="1"/>
    <col min="10" max="10" width="10.33203125" style="2" customWidth="1"/>
    <col min="11" max="11" width="14.33203125" style="2" customWidth="1"/>
    <col min="12" max="17" width="13.33203125" style="2" customWidth="1"/>
    <col min="18" max="16384" width="9.33203125" style="2"/>
  </cols>
  <sheetData>
    <row r="1" spans="1:18" s="6" customFormat="1">
      <c r="A1" s="34"/>
      <c r="B1" s="479"/>
    </row>
    <row r="2" spans="1:18" s="6" customFormat="1">
      <c r="B2" s="182"/>
    </row>
    <row r="3" spans="1:18" s="6" customFormat="1">
      <c r="A3" s="35" t="s">
        <v>133</v>
      </c>
      <c r="B3" s="480"/>
    </row>
    <row r="4" spans="1:18" s="6" customFormat="1">
      <c r="A4" s="35" t="s">
        <v>262</v>
      </c>
      <c r="B4" s="480"/>
    </row>
    <row r="5" spans="1:18" s="37" customFormat="1">
      <c r="A5" s="36"/>
      <c r="B5" s="481"/>
      <c r="C5" s="4"/>
    </row>
    <row r="6" spans="1:18" s="6" customFormat="1">
      <c r="A6" s="29"/>
      <c r="B6" s="182"/>
      <c r="C6" s="1"/>
    </row>
    <row r="7" spans="1:18" s="6" customFormat="1">
      <c r="A7" s="30" t="s">
        <v>99</v>
      </c>
      <c r="B7" s="482"/>
      <c r="C7" s="17"/>
      <c r="D7" s="18" t="s">
        <v>94</v>
      </c>
      <c r="E7" s="18" t="s">
        <v>95</v>
      </c>
      <c r="F7" s="18" t="s">
        <v>96</v>
      </c>
      <c r="G7" s="18" t="s">
        <v>97</v>
      </c>
      <c r="H7" s="18" t="s">
        <v>101</v>
      </c>
      <c r="I7" s="18" t="s">
        <v>98</v>
      </c>
      <c r="J7" s="18" t="s">
        <v>20</v>
      </c>
      <c r="K7" s="18" t="s">
        <v>102</v>
      </c>
      <c r="L7" s="18" t="s">
        <v>103</v>
      </c>
      <c r="M7" s="18" t="s">
        <v>104</v>
      </c>
      <c r="N7" s="18" t="s">
        <v>105</v>
      </c>
      <c r="O7" s="18" t="s">
        <v>129</v>
      </c>
      <c r="P7" s="18" t="s">
        <v>0</v>
      </c>
      <c r="Q7" s="18" t="s">
        <v>261</v>
      </c>
    </row>
    <row r="8" spans="1:18" s="42" customFormat="1">
      <c r="A8" s="38" t="s">
        <v>100</v>
      </c>
      <c r="B8" s="483"/>
      <c r="C8" s="39"/>
      <c r="D8" s="40"/>
      <c r="E8" s="40"/>
      <c r="F8" s="40"/>
      <c r="G8" s="40"/>
      <c r="H8" s="40"/>
      <c r="I8" s="40"/>
      <c r="J8" s="40"/>
      <c r="K8" s="40"/>
      <c r="L8" s="40"/>
      <c r="M8" s="40"/>
      <c r="N8" s="40"/>
      <c r="O8" s="40"/>
      <c r="P8" s="40"/>
      <c r="Q8" s="40"/>
      <c r="R8" s="41"/>
    </row>
    <row r="9" spans="1:18" s="42" customFormat="1">
      <c r="A9" s="43" t="s">
        <v>126</v>
      </c>
      <c r="B9" s="484"/>
      <c r="C9" s="44"/>
      <c r="D9" s="506">
        <v>43219</v>
      </c>
      <c r="E9" s="394">
        <v>43220</v>
      </c>
      <c r="F9" s="394">
        <v>43220</v>
      </c>
      <c r="G9" s="506">
        <v>43219</v>
      </c>
      <c r="H9" s="394">
        <v>43178</v>
      </c>
      <c r="I9" s="394">
        <v>43759</v>
      </c>
      <c r="J9" s="506">
        <v>43219</v>
      </c>
      <c r="K9" s="506">
        <v>43217</v>
      </c>
      <c r="L9" s="506"/>
      <c r="M9" s="506">
        <v>43754</v>
      </c>
      <c r="N9" s="506"/>
      <c r="O9" s="506"/>
      <c r="P9" s="506"/>
      <c r="Q9" s="506"/>
      <c r="R9" s="41"/>
    </row>
    <row r="10" spans="1:18" s="25" customFormat="1" ht="39" customHeight="1">
      <c r="A10" s="31" t="s">
        <v>60</v>
      </c>
      <c r="B10" s="485"/>
      <c r="C10" s="32"/>
      <c r="D10" s="395" t="s">
        <v>1173</v>
      </c>
      <c r="E10" s="395" t="s">
        <v>1173</v>
      </c>
      <c r="F10" s="395" t="s">
        <v>1173</v>
      </c>
      <c r="G10" s="395" t="s">
        <v>1173</v>
      </c>
      <c r="H10" s="395" t="s">
        <v>1173</v>
      </c>
      <c r="I10" s="395" t="s">
        <v>1173</v>
      </c>
      <c r="J10" s="395" t="s">
        <v>1173</v>
      </c>
      <c r="K10" s="395" t="s">
        <v>1173</v>
      </c>
      <c r="L10" s="395" t="s">
        <v>1178</v>
      </c>
      <c r="M10" s="395" t="s">
        <v>1174</v>
      </c>
      <c r="N10" s="395" t="s">
        <v>1175</v>
      </c>
      <c r="O10" s="395" t="s">
        <v>1176</v>
      </c>
      <c r="P10" s="395" t="s">
        <v>1176</v>
      </c>
      <c r="Q10" s="395" t="s">
        <v>1177</v>
      </c>
      <c r="R10" s="26"/>
    </row>
    <row r="11" spans="1:18" s="27" customFormat="1" ht="43.5" customHeight="1">
      <c r="A11" s="31" t="s">
        <v>127</v>
      </c>
      <c r="B11" s="485"/>
      <c r="C11" s="32"/>
      <c r="D11" s="54"/>
      <c r="E11" s="54"/>
      <c r="F11" s="54"/>
      <c r="G11" s="54"/>
      <c r="H11" s="49"/>
      <c r="I11" s="47"/>
      <c r="J11" s="47"/>
      <c r="K11" s="54"/>
      <c r="L11" s="48"/>
      <c r="M11" s="48"/>
      <c r="N11" s="48"/>
      <c r="O11" s="48"/>
      <c r="P11" s="48"/>
      <c r="Q11" s="48"/>
    </row>
    <row r="12" spans="1:18">
      <c r="C12" s="5"/>
    </row>
    <row r="13" spans="1:18">
      <c r="C13" s="1"/>
    </row>
    <row r="15" spans="1:18" customFormat="1" ht="14.4">
      <c r="A15" s="22" t="s">
        <v>130</v>
      </c>
      <c r="B15" s="487"/>
      <c r="C15" s="22"/>
    </row>
    <row r="16" spans="1:18" customFormat="1">
      <c r="A16" t="s">
        <v>109</v>
      </c>
      <c r="B16" s="488"/>
    </row>
    <row r="17" spans="1:3" customFormat="1">
      <c r="A17" t="s">
        <v>110</v>
      </c>
      <c r="B17" s="488"/>
    </row>
    <row r="18" spans="1:3" customFormat="1">
      <c r="A18" t="s">
        <v>111</v>
      </c>
      <c r="B18" s="488"/>
    </row>
    <row r="19" spans="1:3" customFormat="1">
      <c r="A19" t="s">
        <v>112</v>
      </c>
      <c r="B19" s="488"/>
    </row>
    <row r="20" spans="1:3" customFormat="1">
      <c r="A20" t="s">
        <v>113</v>
      </c>
      <c r="B20" s="488"/>
    </row>
    <row r="21" spans="1:3" customFormat="1">
      <c r="A21" t="s">
        <v>114</v>
      </c>
      <c r="B21" s="488"/>
    </row>
    <row r="22" spans="1:3" customFormat="1" ht="14.4">
      <c r="A22" s="23" t="s">
        <v>115</v>
      </c>
      <c r="B22" s="489"/>
      <c r="C22" s="23"/>
    </row>
    <row r="23" spans="1:3" customFormat="1" ht="14.4">
      <c r="A23" s="23" t="s">
        <v>116</v>
      </c>
      <c r="B23" s="489"/>
      <c r="C23" s="23"/>
    </row>
    <row r="24" spans="1:3" customFormat="1" ht="14.4">
      <c r="A24" s="24" t="s">
        <v>117</v>
      </c>
      <c r="B24" s="490"/>
      <c r="C24" s="24"/>
    </row>
    <row r="25" spans="1:3" customFormat="1">
      <c r="A25" t="s">
        <v>118</v>
      </c>
      <c r="B25" s="488"/>
    </row>
    <row r="26" spans="1:3" customFormat="1">
      <c r="A26" t="s">
        <v>119</v>
      </c>
      <c r="B26" s="488"/>
    </row>
    <row r="27" spans="1:3" customFormat="1">
      <c r="A27" t="s">
        <v>120</v>
      </c>
      <c r="B27" s="488"/>
    </row>
    <row r="28" spans="1:3" customFormat="1">
      <c r="A28" t="s">
        <v>121</v>
      </c>
      <c r="B28" s="488"/>
    </row>
    <row r="29" spans="1:3" customFormat="1">
      <c r="A29" t="s">
        <v>122</v>
      </c>
      <c r="B29" s="488"/>
    </row>
    <row r="30" spans="1:3" customFormat="1">
      <c r="A30" t="s">
        <v>123</v>
      </c>
      <c r="B30" s="488"/>
    </row>
    <row r="31" spans="1:3" customFormat="1">
      <c r="A31" s="14"/>
      <c r="B31" s="488"/>
    </row>
    <row r="34" spans="1:3">
      <c r="A34" s="33" t="s">
        <v>286</v>
      </c>
      <c r="B34" s="491" t="s">
        <v>287</v>
      </c>
      <c r="C34" s="8" t="s">
        <v>288</v>
      </c>
    </row>
    <row r="35" spans="1:3" s="478" customFormat="1">
      <c r="A35" s="495" t="s">
        <v>1164</v>
      </c>
      <c r="B35" s="492">
        <v>43220</v>
      </c>
      <c r="C35" s="496" t="s">
        <v>289</v>
      </c>
    </row>
    <row r="36" spans="1:3" s="478" customFormat="1">
      <c r="B36" s="486"/>
      <c r="C36" s="477"/>
    </row>
    <row r="37" spans="1:3" s="478" customFormat="1">
      <c r="A37" s="476" t="s">
        <v>1025</v>
      </c>
      <c r="B37" s="493">
        <v>43754</v>
      </c>
      <c r="C37" s="477" t="s">
        <v>1026</v>
      </c>
    </row>
    <row r="38" spans="1:3" s="478" customFormat="1">
      <c r="A38" s="27"/>
      <c r="B38" s="182"/>
      <c r="C38" s="477"/>
    </row>
    <row r="39" spans="1:3" s="478" customFormat="1" ht="52.8">
      <c r="A39" s="476" t="s">
        <v>1009</v>
      </c>
      <c r="B39" s="493">
        <v>43754</v>
      </c>
      <c r="C39" s="477" t="s">
        <v>1158</v>
      </c>
    </row>
    <row r="40" spans="1:3" s="478" customFormat="1" ht="26.4">
      <c r="A40" s="476" t="s">
        <v>1010</v>
      </c>
      <c r="B40" s="493">
        <v>43759</v>
      </c>
      <c r="C40" s="477" t="s">
        <v>1161</v>
      </c>
    </row>
    <row r="41" spans="1:3" s="478" customFormat="1">
      <c r="A41" s="27" t="s">
        <v>101</v>
      </c>
      <c r="B41" s="493">
        <v>43759</v>
      </c>
      <c r="C41" s="477" t="s">
        <v>1155</v>
      </c>
    </row>
    <row r="42" spans="1:3" s="478" customFormat="1" ht="26.4">
      <c r="A42" s="497" t="s">
        <v>1156</v>
      </c>
      <c r="B42" s="493">
        <v>45636</v>
      </c>
      <c r="C42" s="498" t="s">
        <v>1159</v>
      </c>
    </row>
    <row r="43" spans="1:3" s="478" customFormat="1">
      <c r="A43" s="476" t="s">
        <v>290</v>
      </c>
      <c r="B43" s="493">
        <v>45636</v>
      </c>
      <c r="C43" s="477" t="s">
        <v>1011</v>
      </c>
    </row>
    <row r="44" spans="1:3" s="478" customFormat="1" ht="26.4">
      <c r="A44" s="27" t="s">
        <v>94</v>
      </c>
      <c r="B44" s="493">
        <v>45636</v>
      </c>
      <c r="C44" s="499" t="s">
        <v>1162</v>
      </c>
    </row>
    <row r="45" spans="1:3" s="478" customFormat="1">
      <c r="A45" s="497" t="s">
        <v>837</v>
      </c>
      <c r="B45" s="493">
        <v>45636</v>
      </c>
      <c r="C45" s="477" t="s">
        <v>1012</v>
      </c>
    </row>
    <row r="46" spans="1:3" s="478" customFormat="1" ht="26.4">
      <c r="A46" s="497" t="s">
        <v>19</v>
      </c>
      <c r="B46" s="493">
        <v>45636</v>
      </c>
      <c r="C46" s="477" t="s">
        <v>1013</v>
      </c>
    </row>
    <row r="47" spans="1:3" s="478" customFormat="1" ht="26.4">
      <c r="A47" s="497" t="s">
        <v>124</v>
      </c>
      <c r="B47" s="493">
        <v>45636</v>
      </c>
      <c r="C47" s="477" t="s">
        <v>1014</v>
      </c>
    </row>
    <row r="48" spans="1:3" s="478" customFormat="1">
      <c r="A48" s="497" t="s">
        <v>1163</v>
      </c>
      <c r="B48" s="493">
        <v>45636</v>
      </c>
      <c r="C48" s="500" t="s">
        <v>1157</v>
      </c>
    </row>
    <row r="49" spans="1:3" s="478" customFormat="1" ht="26.4">
      <c r="A49" s="497" t="s">
        <v>1163</v>
      </c>
      <c r="B49" s="493">
        <v>45636</v>
      </c>
      <c r="C49" s="477" t="s">
        <v>1015</v>
      </c>
    </row>
    <row r="50" spans="1:3" s="478" customFormat="1">
      <c r="A50" s="497" t="s">
        <v>20</v>
      </c>
      <c r="B50" s="493">
        <v>45636</v>
      </c>
      <c r="C50" s="477" t="s">
        <v>1016</v>
      </c>
    </row>
    <row r="51" spans="1:3" s="478" customFormat="1">
      <c r="A51" s="497" t="s">
        <v>837</v>
      </c>
      <c r="B51" s="493">
        <v>45636</v>
      </c>
      <c r="C51" s="477" t="s">
        <v>1017</v>
      </c>
    </row>
    <row r="52" spans="1:3" s="478" customFormat="1">
      <c r="A52" s="497" t="s">
        <v>101</v>
      </c>
      <c r="B52" s="493">
        <v>45636</v>
      </c>
      <c r="C52" s="477" t="s">
        <v>1018</v>
      </c>
    </row>
    <row r="53" spans="1:3" s="478" customFormat="1" ht="52.8">
      <c r="A53" s="497" t="s">
        <v>1010</v>
      </c>
      <c r="B53" s="493">
        <v>45636</v>
      </c>
      <c r="C53" s="477" t="s">
        <v>1160</v>
      </c>
    </row>
    <row r="54" spans="1:3" s="478" customFormat="1">
      <c r="A54" s="497" t="s">
        <v>104</v>
      </c>
      <c r="B54" s="493">
        <v>45636</v>
      </c>
      <c r="C54" s="477" t="s">
        <v>1019</v>
      </c>
    </row>
    <row r="55" spans="1:3" s="478" customFormat="1" ht="39.6">
      <c r="A55" s="476" t="s">
        <v>19</v>
      </c>
      <c r="B55" s="493">
        <v>45636</v>
      </c>
      <c r="C55" s="477" t="s">
        <v>1020</v>
      </c>
    </row>
    <row r="56" spans="1:3" s="478" customFormat="1" ht="39.6">
      <c r="A56" s="397" t="s">
        <v>1021</v>
      </c>
      <c r="B56" s="493">
        <v>45636</v>
      </c>
      <c r="C56" s="500" t="s">
        <v>1022</v>
      </c>
    </row>
    <row r="57" spans="1:3" s="478" customFormat="1" ht="39.6">
      <c r="A57" s="476" t="s">
        <v>1023</v>
      </c>
      <c r="B57" s="493">
        <v>45636</v>
      </c>
      <c r="C57" s="477" t="s">
        <v>1024</v>
      </c>
    </row>
    <row r="58" spans="1:3" ht="79.2">
      <c r="A58" s="495" t="s">
        <v>1165</v>
      </c>
      <c r="B58" s="494">
        <v>45721</v>
      </c>
      <c r="C58" s="496" t="s">
        <v>1167</v>
      </c>
    </row>
    <row r="71" spans="1:3">
      <c r="A71" s="46"/>
      <c r="B71" s="171"/>
    </row>
    <row r="73" spans="1:3">
      <c r="A73" s="46"/>
      <c r="B73" s="171"/>
    </row>
    <row r="74" spans="1:3">
      <c r="A74" s="46"/>
      <c r="B74" s="171"/>
    </row>
    <row r="75" spans="1:3">
      <c r="C75" s="50"/>
    </row>
    <row r="76" spans="1:3">
      <c r="A76" s="46"/>
      <c r="B76" s="171"/>
    </row>
    <row r="77" spans="1:3">
      <c r="A77" s="46"/>
      <c r="B77" s="171"/>
    </row>
    <row r="78" spans="1:3">
      <c r="A78" s="46"/>
      <c r="B78" s="171"/>
    </row>
    <row r="80" spans="1:3">
      <c r="A80" s="46"/>
      <c r="B80" s="171"/>
    </row>
    <row r="82" spans="1:2">
      <c r="A82" s="46"/>
      <c r="B82" s="171"/>
    </row>
    <row r="84" spans="1:2">
      <c r="A84" s="46"/>
      <c r="B84" s="171"/>
    </row>
    <row r="86" spans="1:2">
      <c r="A86" s="46"/>
      <c r="B86" s="171"/>
    </row>
    <row r="88" spans="1:2">
      <c r="A88" s="46"/>
      <c r="B88" s="171"/>
    </row>
    <row r="90" spans="1:2">
      <c r="A90" s="46"/>
      <c r="B90" s="171"/>
    </row>
    <row r="91" spans="1:2">
      <c r="A91" s="46"/>
      <c r="B91" s="171"/>
    </row>
    <row r="93" spans="1:2">
      <c r="A93" s="46"/>
      <c r="B93" s="171"/>
    </row>
    <row r="94" spans="1:2">
      <c r="A94" s="46"/>
      <c r="B94" s="171"/>
    </row>
    <row r="98" spans="1:3">
      <c r="A98" s="46"/>
      <c r="B98" s="171"/>
    </row>
    <row r="100" spans="1:3">
      <c r="A100" s="46"/>
      <c r="B100" s="171"/>
      <c r="C100" s="50"/>
    </row>
    <row r="102" spans="1:3">
      <c r="A102" s="46"/>
      <c r="B102" s="171"/>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77"/>
  <sheetViews>
    <sheetView topLeftCell="C1" zoomScaleNormal="100" workbookViewId="0">
      <pane ySplit="1" topLeftCell="A440" activePane="bottomLeft" state="frozen"/>
      <selection pane="bottomLeft" activeCell="R95" sqref="R95"/>
    </sheetView>
  </sheetViews>
  <sheetFormatPr defaultColWidth="11.44140625" defaultRowHeight="12"/>
  <cols>
    <col min="1" max="1" width="11.44140625" style="261" customWidth="1"/>
    <col min="2" max="2" width="12" style="261" customWidth="1"/>
    <col min="3" max="3" width="9.44140625" style="261" customWidth="1"/>
    <col min="4" max="4" width="6.44140625" style="276" customWidth="1"/>
    <col min="5" max="5" width="6.44140625" style="261" customWidth="1"/>
    <col min="6" max="6" width="9" style="255" bestFit="1" customWidth="1"/>
    <col min="7" max="7" width="6.6640625" style="261" customWidth="1"/>
    <col min="8" max="8" width="6.109375" style="261" bestFit="1" customWidth="1"/>
    <col min="9" max="9" width="8.33203125" style="267" bestFit="1" customWidth="1"/>
    <col min="10" max="10" width="3.109375" style="261" customWidth="1"/>
    <col min="11" max="11" width="4.44140625" style="277" bestFit="1" customWidth="1"/>
    <col min="12" max="12" width="9.109375" style="267" bestFit="1" customWidth="1"/>
    <col min="13" max="13" width="3.44140625" style="261" bestFit="1" customWidth="1"/>
    <col min="14" max="14" width="12.44140625" style="261" bestFit="1" customWidth="1"/>
    <col min="15" max="15" width="5.6640625" style="261" bestFit="1" customWidth="1"/>
    <col min="16" max="16" width="8.44140625" style="276" bestFit="1" customWidth="1"/>
    <col min="17" max="17" width="16.6640625" style="261" customWidth="1"/>
    <col min="18" max="18" width="59.109375" style="261" customWidth="1"/>
    <col min="19" max="20" width="11.44140625" style="260" customWidth="1"/>
    <col min="21" max="256" width="11.44140625" style="261"/>
    <col min="257" max="257" width="11.44140625" style="261" customWidth="1"/>
    <col min="258" max="258" width="12" style="261" customWidth="1"/>
    <col min="259" max="259" width="9.44140625" style="261" customWidth="1"/>
    <col min="260" max="261" width="6.44140625" style="261" customWidth="1"/>
    <col min="262" max="262" width="9" style="261" bestFit="1" customWidth="1"/>
    <col min="263" max="263" width="6.6640625" style="261" customWidth="1"/>
    <col min="264" max="264" width="6.109375" style="261" bestFit="1" customWidth="1"/>
    <col min="265" max="265" width="8.33203125" style="261" bestFit="1" customWidth="1"/>
    <col min="266" max="266" width="3.109375" style="261" customWidth="1"/>
    <col min="267" max="267" width="4.44140625" style="261" bestFit="1" customWidth="1"/>
    <col min="268" max="268" width="9.109375" style="261" bestFit="1" customWidth="1"/>
    <col min="269" max="269" width="3.44140625" style="261" bestFit="1" customWidth="1"/>
    <col min="270" max="270" width="12.44140625" style="261" bestFit="1" customWidth="1"/>
    <col min="271" max="271" width="5.6640625" style="261" bestFit="1" customWidth="1"/>
    <col min="272" max="272" width="8.44140625" style="261" bestFit="1" customWidth="1"/>
    <col min="273" max="273" width="9.44140625" style="261" bestFit="1" customWidth="1"/>
    <col min="274" max="274" width="59.109375" style="261" customWidth="1"/>
    <col min="275" max="276" width="11.44140625" style="261" customWidth="1"/>
    <col min="277" max="512" width="11.44140625" style="261"/>
    <col min="513" max="513" width="11.44140625" style="261" customWidth="1"/>
    <col min="514" max="514" width="12" style="261" customWidth="1"/>
    <col min="515" max="515" width="9.44140625" style="261" customWidth="1"/>
    <col min="516" max="517" width="6.44140625" style="261" customWidth="1"/>
    <col min="518" max="518" width="9" style="261" bestFit="1" customWidth="1"/>
    <col min="519" max="519" width="6.6640625" style="261" customWidth="1"/>
    <col min="520" max="520" width="6.109375" style="261" bestFit="1" customWidth="1"/>
    <col min="521" max="521" width="8.33203125" style="261" bestFit="1" customWidth="1"/>
    <col min="522" max="522" width="3.109375" style="261" customWidth="1"/>
    <col min="523" max="523" width="4.44140625" style="261" bestFit="1" customWidth="1"/>
    <col min="524" max="524" width="9.109375" style="261" bestFit="1" customWidth="1"/>
    <col min="525" max="525" width="3.44140625" style="261" bestFit="1" customWidth="1"/>
    <col min="526" max="526" width="12.44140625" style="261" bestFit="1" customWidth="1"/>
    <col min="527" max="527" width="5.6640625" style="261" bestFit="1" customWidth="1"/>
    <col min="528" max="528" width="8.44140625" style="261" bestFit="1" customWidth="1"/>
    <col min="529" max="529" width="9.44140625" style="261" bestFit="1" customWidth="1"/>
    <col min="530" max="530" width="59.109375" style="261" customWidth="1"/>
    <col min="531" max="532" width="11.44140625" style="261" customWidth="1"/>
    <col min="533" max="768" width="11.44140625" style="261"/>
    <col min="769" max="769" width="11.44140625" style="261" customWidth="1"/>
    <col min="770" max="770" width="12" style="261" customWidth="1"/>
    <col min="771" max="771" width="9.44140625" style="261" customWidth="1"/>
    <col min="772" max="773" width="6.44140625" style="261" customWidth="1"/>
    <col min="774" max="774" width="9" style="261" bestFit="1" customWidth="1"/>
    <col min="775" max="775" width="6.6640625" style="261" customWidth="1"/>
    <col min="776" max="776" width="6.109375" style="261" bestFit="1" customWidth="1"/>
    <col min="777" max="777" width="8.33203125" style="261" bestFit="1" customWidth="1"/>
    <col min="778" max="778" width="3.109375" style="261" customWidth="1"/>
    <col min="779" max="779" width="4.44140625" style="261" bestFit="1" customWidth="1"/>
    <col min="780" max="780" width="9.109375" style="261" bestFit="1" customWidth="1"/>
    <col min="781" max="781" width="3.44140625" style="261" bestFit="1" customWidth="1"/>
    <col min="782" max="782" width="12.44140625" style="261" bestFit="1" customWidth="1"/>
    <col min="783" max="783" width="5.6640625" style="261" bestFit="1" customWidth="1"/>
    <col min="784" max="784" width="8.44140625" style="261" bestFit="1" customWidth="1"/>
    <col min="785" max="785" width="9.44140625" style="261" bestFit="1" customWidth="1"/>
    <col min="786" max="786" width="59.109375" style="261" customWidth="1"/>
    <col min="787" max="788" width="11.44140625" style="261" customWidth="1"/>
    <col min="789" max="1024" width="11.44140625" style="261"/>
    <col min="1025" max="1025" width="11.44140625" style="261" customWidth="1"/>
    <col min="1026" max="1026" width="12" style="261" customWidth="1"/>
    <col min="1027" max="1027" width="9.44140625" style="261" customWidth="1"/>
    <col min="1028" max="1029" width="6.44140625" style="261" customWidth="1"/>
    <col min="1030" max="1030" width="9" style="261" bestFit="1" customWidth="1"/>
    <col min="1031" max="1031" width="6.6640625" style="261" customWidth="1"/>
    <col min="1032" max="1032" width="6.109375" style="261" bestFit="1" customWidth="1"/>
    <col min="1033" max="1033" width="8.33203125" style="261" bestFit="1" customWidth="1"/>
    <col min="1034" max="1034" width="3.109375" style="261" customWidth="1"/>
    <col min="1035" max="1035" width="4.44140625" style="261" bestFit="1" customWidth="1"/>
    <col min="1036" max="1036" width="9.109375" style="261" bestFit="1" customWidth="1"/>
    <col min="1037" max="1037" width="3.44140625" style="261" bestFit="1" customWidth="1"/>
    <col min="1038" max="1038" width="12.44140625" style="261" bestFit="1" customWidth="1"/>
    <col min="1039" max="1039" width="5.6640625" style="261" bestFit="1" customWidth="1"/>
    <col min="1040" max="1040" width="8.44140625" style="261" bestFit="1" customWidth="1"/>
    <col min="1041" max="1041" width="9.44140625" style="261" bestFit="1" customWidth="1"/>
    <col min="1042" max="1042" width="59.109375" style="261" customWidth="1"/>
    <col min="1043" max="1044" width="11.44140625" style="261" customWidth="1"/>
    <col min="1045" max="1280" width="11.44140625" style="261"/>
    <col min="1281" max="1281" width="11.44140625" style="261" customWidth="1"/>
    <col min="1282" max="1282" width="12" style="261" customWidth="1"/>
    <col min="1283" max="1283" width="9.44140625" style="261" customWidth="1"/>
    <col min="1284" max="1285" width="6.44140625" style="261" customWidth="1"/>
    <col min="1286" max="1286" width="9" style="261" bestFit="1" customWidth="1"/>
    <col min="1287" max="1287" width="6.6640625" style="261" customWidth="1"/>
    <col min="1288" max="1288" width="6.109375" style="261" bestFit="1" customWidth="1"/>
    <col min="1289" max="1289" width="8.33203125" style="261" bestFit="1" customWidth="1"/>
    <col min="1290" max="1290" width="3.109375" style="261" customWidth="1"/>
    <col min="1291" max="1291" width="4.44140625" style="261" bestFit="1" customWidth="1"/>
    <col min="1292" max="1292" width="9.109375" style="261" bestFit="1" customWidth="1"/>
    <col min="1293" max="1293" width="3.44140625" style="261" bestFit="1" customWidth="1"/>
    <col min="1294" max="1294" width="12.44140625" style="261" bestFit="1" customWidth="1"/>
    <col min="1295" max="1295" width="5.6640625" style="261" bestFit="1" customWidth="1"/>
    <col min="1296" max="1296" width="8.44140625" style="261" bestFit="1" customWidth="1"/>
    <col min="1297" max="1297" width="9.44140625" style="261" bestFit="1" customWidth="1"/>
    <col min="1298" max="1298" width="59.109375" style="261" customWidth="1"/>
    <col min="1299" max="1300" width="11.44140625" style="261" customWidth="1"/>
    <col min="1301" max="1536" width="11.44140625" style="261"/>
    <col min="1537" max="1537" width="11.44140625" style="261" customWidth="1"/>
    <col min="1538" max="1538" width="12" style="261" customWidth="1"/>
    <col min="1539" max="1539" width="9.44140625" style="261" customWidth="1"/>
    <col min="1540" max="1541" width="6.44140625" style="261" customWidth="1"/>
    <col min="1542" max="1542" width="9" style="261" bestFit="1" customWidth="1"/>
    <col min="1543" max="1543" width="6.6640625" style="261" customWidth="1"/>
    <col min="1544" max="1544" width="6.109375" style="261" bestFit="1" customWidth="1"/>
    <col min="1545" max="1545" width="8.33203125" style="261" bestFit="1" customWidth="1"/>
    <col min="1546" max="1546" width="3.109375" style="261" customWidth="1"/>
    <col min="1547" max="1547" width="4.44140625" style="261" bestFit="1" customWidth="1"/>
    <col min="1548" max="1548" width="9.109375" style="261" bestFit="1" customWidth="1"/>
    <col min="1549" max="1549" width="3.44140625" style="261" bestFit="1" customWidth="1"/>
    <col min="1550" max="1550" width="12.44140625" style="261" bestFit="1" customWidth="1"/>
    <col min="1551" max="1551" width="5.6640625" style="261" bestFit="1" customWidth="1"/>
    <col min="1552" max="1552" width="8.44140625" style="261" bestFit="1" customWidth="1"/>
    <col min="1553" max="1553" width="9.44140625" style="261" bestFit="1" customWidth="1"/>
    <col min="1554" max="1554" width="59.109375" style="261" customWidth="1"/>
    <col min="1555" max="1556" width="11.44140625" style="261" customWidth="1"/>
    <col min="1557" max="1792" width="11.44140625" style="261"/>
    <col min="1793" max="1793" width="11.44140625" style="261" customWidth="1"/>
    <col min="1794" max="1794" width="12" style="261" customWidth="1"/>
    <col min="1795" max="1795" width="9.44140625" style="261" customWidth="1"/>
    <col min="1796" max="1797" width="6.44140625" style="261" customWidth="1"/>
    <col min="1798" max="1798" width="9" style="261" bestFit="1" customWidth="1"/>
    <col min="1799" max="1799" width="6.6640625" style="261" customWidth="1"/>
    <col min="1800" max="1800" width="6.109375" style="261" bestFit="1" customWidth="1"/>
    <col min="1801" max="1801" width="8.33203125" style="261" bestFit="1" customWidth="1"/>
    <col min="1802" max="1802" width="3.109375" style="261" customWidth="1"/>
    <col min="1803" max="1803" width="4.44140625" style="261" bestFit="1" customWidth="1"/>
    <col min="1804" max="1804" width="9.109375" style="261" bestFit="1" customWidth="1"/>
    <col min="1805" max="1805" width="3.44140625" style="261" bestFit="1" customWidth="1"/>
    <col min="1806" max="1806" width="12.44140625" style="261" bestFit="1" customWidth="1"/>
    <col min="1807" max="1807" width="5.6640625" style="261" bestFit="1" customWidth="1"/>
    <col min="1808" max="1808" width="8.44140625" style="261" bestFit="1" customWidth="1"/>
    <col min="1809" max="1809" width="9.44140625" style="261" bestFit="1" customWidth="1"/>
    <col min="1810" max="1810" width="59.109375" style="261" customWidth="1"/>
    <col min="1811" max="1812" width="11.44140625" style="261" customWidth="1"/>
    <col min="1813" max="2048" width="11.44140625" style="261"/>
    <col min="2049" max="2049" width="11.44140625" style="261" customWidth="1"/>
    <col min="2050" max="2050" width="12" style="261" customWidth="1"/>
    <col min="2051" max="2051" width="9.44140625" style="261" customWidth="1"/>
    <col min="2052" max="2053" width="6.44140625" style="261" customWidth="1"/>
    <col min="2054" max="2054" width="9" style="261" bestFit="1" customWidth="1"/>
    <col min="2055" max="2055" width="6.6640625" style="261" customWidth="1"/>
    <col min="2056" max="2056" width="6.109375" style="261" bestFit="1" customWidth="1"/>
    <col min="2057" max="2057" width="8.33203125" style="261" bestFit="1" customWidth="1"/>
    <col min="2058" max="2058" width="3.109375" style="261" customWidth="1"/>
    <col min="2059" max="2059" width="4.44140625" style="261" bestFit="1" customWidth="1"/>
    <col min="2060" max="2060" width="9.109375" style="261" bestFit="1" customWidth="1"/>
    <col min="2061" max="2061" width="3.44140625" style="261" bestFit="1" customWidth="1"/>
    <col min="2062" max="2062" width="12.44140625" style="261" bestFit="1" customWidth="1"/>
    <col min="2063" max="2063" width="5.6640625" style="261" bestFit="1" customWidth="1"/>
    <col min="2064" max="2064" width="8.44140625" style="261" bestFit="1" customWidth="1"/>
    <col min="2065" max="2065" width="9.44140625" style="261" bestFit="1" customWidth="1"/>
    <col min="2066" max="2066" width="59.109375" style="261" customWidth="1"/>
    <col min="2067" max="2068" width="11.44140625" style="261" customWidth="1"/>
    <col min="2069" max="2304" width="11.44140625" style="261"/>
    <col min="2305" max="2305" width="11.44140625" style="261" customWidth="1"/>
    <col min="2306" max="2306" width="12" style="261" customWidth="1"/>
    <col min="2307" max="2307" width="9.44140625" style="261" customWidth="1"/>
    <col min="2308" max="2309" width="6.44140625" style="261" customWidth="1"/>
    <col min="2310" max="2310" width="9" style="261" bestFit="1" customWidth="1"/>
    <col min="2311" max="2311" width="6.6640625" style="261" customWidth="1"/>
    <col min="2312" max="2312" width="6.109375" style="261" bestFit="1" customWidth="1"/>
    <col min="2313" max="2313" width="8.33203125" style="261" bestFit="1" customWidth="1"/>
    <col min="2314" max="2314" width="3.109375" style="261" customWidth="1"/>
    <col min="2315" max="2315" width="4.44140625" style="261" bestFit="1" customWidth="1"/>
    <col min="2316" max="2316" width="9.109375" style="261" bestFit="1" customWidth="1"/>
    <col min="2317" max="2317" width="3.44140625" style="261" bestFit="1" customWidth="1"/>
    <col min="2318" max="2318" width="12.44140625" style="261" bestFit="1" customWidth="1"/>
    <col min="2319" max="2319" width="5.6640625" style="261" bestFit="1" customWidth="1"/>
    <col min="2320" max="2320" width="8.44140625" style="261" bestFit="1" customWidth="1"/>
    <col min="2321" max="2321" width="9.44140625" style="261" bestFit="1" customWidth="1"/>
    <col min="2322" max="2322" width="59.109375" style="261" customWidth="1"/>
    <col min="2323" max="2324" width="11.44140625" style="261" customWidth="1"/>
    <col min="2325" max="2560" width="11.44140625" style="261"/>
    <col min="2561" max="2561" width="11.44140625" style="261" customWidth="1"/>
    <col min="2562" max="2562" width="12" style="261" customWidth="1"/>
    <col min="2563" max="2563" width="9.44140625" style="261" customWidth="1"/>
    <col min="2564" max="2565" width="6.44140625" style="261" customWidth="1"/>
    <col min="2566" max="2566" width="9" style="261" bestFit="1" customWidth="1"/>
    <col min="2567" max="2567" width="6.6640625" style="261" customWidth="1"/>
    <col min="2568" max="2568" width="6.109375" style="261" bestFit="1" customWidth="1"/>
    <col min="2569" max="2569" width="8.33203125" style="261" bestFit="1" customWidth="1"/>
    <col min="2570" max="2570" width="3.109375" style="261" customWidth="1"/>
    <col min="2571" max="2571" width="4.44140625" style="261" bestFit="1" customWidth="1"/>
    <col min="2572" max="2572" width="9.109375" style="261" bestFit="1" customWidth="1"/>
    <col min="2573" max="2573" width="3.44140625" style="261" bestFit="1" customWidth="1"/>
    <col min="2574" max="2574" width="12.44140625" style="261" bestFit="1" customWidth="1"/>
    <col min="2575" max="2575" width="5.6640625" style="261" bestFit="1" customWidth="1"/>
    <col min="2576" max="2576" width="8.44140625" style="261" bestFit="1" customWidth="1"/>
    <col min="2577" max="2577" width="9.44140625" style="261" bestFit="1" customWidth="1"/>
    <col min="2578" max="2578" width="59.109375" style="261" customWidth="1"/>
    <col min="2579" max="2580" width="11.44140625" style="261" customWidth="1"/>
    <col min="2581" max="2816" width="11.44140625" style="261"/>
    <col min="2817" max="2817" width="11.44140625" style="261" customWidth="1"/>
    <col min="2818" max="2818" width="12" style="261" customWidth="1"/>
    <col min="2819" max="2819" width="9.44140625" style="261" customWidth="1"/>
    <col min="2820" max="2821" width="6.44140625" style="261" customWidth="1"/>
    <col min="2822" max="2822" width="9" style="261" bestFit="1" customWidth="1"/>
    <col min="2823" max="2823" width="6.6640625" style="261" customWidth="1"/>
    <col min="2824" max="2824" width="6.109375" style="261" bestFit="1" customWidth="1"/>
    <col min="2825" max="2825" width="8.33203125" style="261" bestFit="1" customWidth="1"/>
    <col min="2826" max="2826" width="3.109375" style="261" customWidth="1"/>
    <col min="2827" max="2827" width="4.44140625" style="261" bestFit="1" customWidth="1"/>
    <col min="2828" max="2828" width="9.109375" style="261" bestFit="1" customWidth="1"/>
    <col min="2829" max="2829" width="3.44140625" style="261" bestFit="1" customWidth="1"/>
    <col min="2830" max="2830" width="12.44140625" style="261" bestFit="1" customWidth="1"/>
    <col min="2831" max="2831" width="5.6640625" style="261" bestFit="1" customWidth="1"/>
    <col min="2832" max="2832" width="8.44140625" style="261" bestFit="1" customWidth="1"/>
    <col min="2833" max="2833" width="9.44140625" style="261" bestFit="1" customWidth="1"/>
    <col min="2834" max="2834" width="59.109375" style="261" customWidth="1"/>
    <col min="2835" max="2836" width="11.44140625" style="261" customWidth="1"/>
    <col min="2837" max="3072" width="11.44140625" style="261"/>
    <col min="3073" max="3073" width="11.44140625" style="261" customWidth="1"/>
    <col min="3074" max="3074" width="12" style="261" customWidth="1"/>
    <col min="3075" max="3075" width="9.44140625" style="261" customWidth="1"/>
    <col min="3076" max="3077" width="6.44140625" style="261" customWidth="1"/>
    <col min="3078" max="3078" width="9" style="261" bestFit="1" customWidth="1"/>
    <col min="3079" max="3079" width="6.6640625" style="261" customWidth="1"/>
    <col min="3080" max="3080" width="6.109375" style="261" bestFit="1" customWidth="1"/>
    <col min="3081" max="3081" width="8.33203125" style="261" bestFit="1" customWidth="1"/>
    <col min="3082" max="3082" width="3.109375" style="261" customWidth="1"/>
    <col min="3083" max="3083" width="4.44140625" style="261" bestFit="1" customWidth="1"/>
    <col min="3084" max="3084" width="9.109375" style="261" bestFit="1" customWidth="1"/>
    <col min="3085" max="3085" width="3.44140625" style="261" bestFit="1" customWidth="1"/>
    <col min="3086" max="3086" width="12.44140625" style="261" bestFit="1" customWidth="1"/>
    <col min="3087" max="3087" width="5.6640625" style="261" bestFit="1" customWidth="1"/>
    <col min="3088" max="3088" width="8.44140625" style="261" bestFit="1" customWidth="1"/>
    <col min="3089" max="3089" width="9.44140625" style="261" bestFit="1" customWidth="1"/>
    <col min="3090" max="3090" width="59.109375" style="261" customWidth="1"/>
    <col min="3091" max="3092" width="11.44140625" style="261" customWidth="1"/>
    <col min="3093" max="3328" width="11.44140625" style="261"/>
    <col min="3329" max="3329" width="11.44140625" style="261" customWidth="1"/>
    <col min="3330" max="3330" width="12" style="261" customWidth="1"/>
    <col min="3331" max="3331" width="9.44140625" style="261" customWidth="1"/>
    <col min="3332" max="3333" width="6.44140625" style="261" customWidth="1"/>
    <col min="3334" max="3334" width="9" style="261" bestFit="1" customWidth="1"/>
    <col min="3335" max="3335" width="6.6640625" style="261" customWidth="1"/>
    <col min="3336" max="3336" width="6.109375" style="261" bestFit="1" customWidth="1"/>
    <col min="3337" max="3337" width="8.33203125" style="261" bestFit="1" customWidth="1"/>
    <col min="3338" max="3338" width="3.109375" style="261" customWidth="1"/>
    <col min="3339" max="3339" width="4.44140625" style="261" bestFit="1" customWidth="1"/>
    <col min="3340" max="3340" width="9.109375" style="261" bestFit="1" customWidth="1"/>
    <col min="3341" max="3341" width="3.44140625" style="261" bestFit="1" customWidth="1"/>
    <col min="3342" max="3342" width="12.44140625" style="261" bestFit="1" customWidth="1"/>
    <col min="3343" max="3343" width="5.6640625" style="261" bestFit="1" customWidth="1"/>
    <col min="3344" max="3344" width="8.44140625" style="261" bestFit="1" customWidth="1"/>
    <col min="3345" max="3345" width="9.44140625" style="261" bestFit="1" customWidth="1"/>
    <col min="3346" max="3346" width="59.109375" style="261" customWidth="1"/>
    <col min="3347" max="3348" width="11.44140625" style="261" customWidth="1"/>
    <col min="3349" max="3584" width="11.44140625" style="261"/>
    <col min="3585" max="3585" width="11.44140625" style="261" customWidth="1"/>
    <col min="3586" max="3586" width="12" style="261" customWidth="1"/>
    <col min="3587" max="3587" width="9.44140625" style="261" customWidth="1"/>
    <col min="3588" max="3589" width="6.44140625" style="261" customWidth="1"/>
    <col min="3590" max="3590" width="9" style="261" bestFit="1" customWidth="1"/>
    <col min="3591" max="3591" width="6.6640625" style="261" customWidth="1"/>
    <col min="3592" max="3592" width="6.109375" style="261" bestFit="1" customWidth="1"/>
    <col min="3593" max="3593" width="8.33203125" style="261" bestFit="1" customWidth="1"/>
    <col min="3594" max="3594" width="3.109375" style="261" customWidth="1"/>
    <col min="3595" max="3595" width="4.44140625" style="261" bestFit="1" customWidth="1"/>
    <col min="3596" max="3596" width="9.109375" style="261" bestFit="1" customWidth="1"/>
    <col min="3597" max="3597" width="3.44140625" style="261" bestFit="1" customWidth="1"/>
    <col min="3598" max="3598" width="12.44140625" style="261" bestFit="1" customWidth="1"/>
    <col min="3599" max="3599" width="5.6640625" style="261" bestFit="1" customWidth="1"/>
    <col min="3600" max="3600" width="8.44140625" style="261" bestFit="1" customWidth="1"/>
    <col min="3601" max="3601" width="9.44140625" style="261" bestFit="1" customWidth="1"/>
    <col min="3602" max="3602" width="59.109375" style="261" customWidth="1"/>
    <col min="3603" max="3604" width="11.44140625" style="261" customWidth="1"/>
    <col min="3605" max="3840" width="11.44140625" style="261"/>
    <col min="3841" max="3841" width="11.44140625" style="261" customWidth="1"/>
    <col min="3842" max="3842" width="12" style="261" customWidth="1"/>
    <col min="3843" max="3843" width="9.44140625" style="261" customWidth="1"/>
    <col min="3844" max="3845" width="6.44140625" style="261" customWidth="1"/>
    <col min="3846" max="3846" width="9" style="261" bestFit="1" customWidth="1"/>
    <col min="3847" max="3847" width="6.6640625" style="261" customWidth="1"/>
    <col min="3848" max="3848" width="6.109375" style="261" bestFit="1" customWidth="1"/>
    <col min="3849" max="3849" width="8.33203125" style="261" bestFit="1" customWidth="1"/>
    <col min="3850" max="3850" width="3.109375" style="261" customWidth="1"/>
    <col min="3851" max="3851" width="4.44140625" style="261" bestFit="1" customWidth="1"/>
    <col min="3852" max="3852" width="9.109375" style="261" bestFit="1" customWidth="1"/>
    <col min="3853" max="3853" width="3.44140625" style="261" bestFit="1" customWidth="1"/>
    <col min="3854" max="3854" width="12.44140625" style="261" bestFit="1" customWidth="1"/>
    <col min="3855" max="3855" width="5.6640625" style="261" bestFit="1" customWidth="1"/>
    <col min="3856" max="3856" width="8.44140625" style="261" bestFit="1" customWidth="1"/>
    <col min="3857" max="3857" width="9.44140625" style="261" bestFit="1" customWidth="1"/>
    <col min="3858" max="3858" width="59.109375" style="261" customWidth="1"/>
    <col min="3859" max="3860" width="11.44140625" style="261" customWidth="1"/>
    <col min="3861" max="4096" width="11.44140625" style="261"/>
    <col min="4097" max="4097" width="11.44140625" style="261" customWidth="1"/>
    <col min="4098" max="4098" width="12" style="261" customWidth="1"/>
    <col min="4099" max="4099" width="9.44140625" style="261" customWidth="1"/>
    <col min="4100" max="4101" width="6.44140625" style="261" customWidth="1"/>
    <col min="4102" max="4102" width="9" style="261" bestFit="1" customWidth="1"/>
    <col min="4103" max="4103" width="6.6640625" style="261" customWidth="1"/>
    <col min="4104" max="4104" width="6.109375" style="261" bestFit="1" customWidth="1"/>
    <col min="4105" max="4105" width="8.33203125" style="261" bestFit="1" customWidth="1"/>
    <col min="4106" max="4106" width="3.109375" style="261" customWidth="1"/>
    <col min="4107" max="4107" width="4.44140625" style="261" bestFit="1" customWidth="1"/>
    <col min="4108" max="4108" width="9.109375" style="261" bestFit="1" customWidth="1"/>
    <col min="4109" max="4109" width="3.44140625" style="261" bestFit="1" customWidth="1"/>
    <col min="4110" max="4110" width="12.44140625" style="261" bestFit="1" customWidth="1"/>
    <col min="4111" max="4111" width="5.6640625" style="261" bestFit="1" customWidth="1"/>
    <col min="4112" max="4112" width="8.44140625" style="261" bestFit="1" customWidth="1"/>
    <col min="4113" max="4113" width="9.44140625" style="261" bestFit="1" customWidth="1"/>
    <col min="4114" max="4114" width="59.109375" style="261" customWidth="1"/>
    <col min="4115" max="4116" width="11.44140625" style="261" customWidth="1"/>
    <col min="4117" max="4352" width="11.44140625" style="261"/>
    <col min="4353" max="4353" width="11.44140625" style="261" customWidth="1"/>
    <col min="4354" max="4354" width="12" style="261" customWidth="1"/>
    <col min="4355" max="4355" width="9.44140625" style="261" customWidth="1"/>
    <col min="4356" max="4357" width="6.44140625" style="261" customWidth="1"/>
    <col min="4358" max="4358" width="9" style="261" bestFit="1" customWidth="1"/>
    <col min="4359" max="4359" width="6.6640625" style="261" customWidth="1"/>
    <col min="4360" max="4360" width="6.109375" style="261" bestFit="1" customWidth="1"/>
    <col min="4361" max="4361" width="8.33203125" style="261" bestFit="1" customWidth="1"/>
    <col min="4362" max="4362" width="3.109375" style="261" customWidth="1"/>
    <col min="4363" max="4363" width="4.44140625" style="261" bestFit="1" customWidth="1"/>
    <col min="4364" max="4364" width="9.109375" style="261" bestFit="1" customWidth="1"/>
    <col min="4365" max="4365" width="3.44140625" style="261" bestFit="1" customWidth="1"/>
    <col min="4366" max="4366" width="12.44140625" style="261" bestFit="1" customWidth="1"/>
    <col min="4367" max="4367" width="5.6640625" style="261" bestFit="1" customWidth="1"/>
    <col min="4368" max="4368" width="8.44140625" style="261" bestFit="1" customWidth="1"/>
    <col min="4369" max="4369" width="9.44140625" style="261" bestFit="1" customWidth="1"/>
    <col min="4370" max="4370" width="59.109375" style="261" customWidth="1"/>
    <col min="4371" max="4372" width="11.44140625" style="261" customWidth="1"/>
    <col min="4373" max="4608" width="11.44140625" style="261"/>
    <col min="4609" max="4609" width="11.44140625" style="261" customWidth="1"/>
    <col min="4610" max="4610" width="12" style="261" customWidth="1"/>
    <col min="4611" max="4611" width="9.44140625" style="261" customWidth="1"/>
    <col min="4612" max="4613" width="6.44140625" style="261" customWidth="1"/>
    <col min="4614" max="4614" width="9" style="261" bestFit="1" customWidth="1"/>
    <col min="4615" max="4615" width="6.6640625" style="261" customWidth="1"/>
    <col min="4616" max="4616" width="6.109375" style="261" bestFit="1" customWidth="1"/>
    <col min="4617" max="4617" width="8.33203125" style="261" bestFit="1" customWidth="1"/>
    <col min="4618" max="4618" width="3.109375" style="261" customWidth="1"/>
    <col min="4619" max="4619" width="4.44140625" style="261" bestFit="1" customWidth="1"/>
    <col min="4620" max="4620" width="9.109375" style="261" bestFit="1" customWidth="1"/>
    <col min="4621" max="4621" width="3.44140625" style="261" bestFit="1" customWidth="1"/>
    <col min="4622" max="4622" width="12.44140625" style="261" bestFit="1" customWidth="1"/>
    <col min="4623" max="4623" width="5.6640625" style="261" bestFit="1" customWidth="1"/>
    <col min="4624" max="4624" width="8.44140625" style="261" bestFit="1" customWidth="1"/>
    <col min="4625" max="4625" width="9.44140625" style="261" bestFit="1" customWidth="1"/>
    <col min="4626" max="4626" width="59.109375" style="261" customWidth="1"/>
    <col min="4627" max="4628" width="11.44140625" style="261" customWidth="1"/>
    <col min="4629" max="4864" width="11.44140625" style="261"/>
    <col min="4865" max="4865" width="11.44140625" style="261" customWidth="1"/>
    <col min="4866" max="4866" width="12" style="261" customWidth="1"/>
    <col min="4867" max="4867" width="9.44140625" style="261" customWidth="1"/>
    <col min="4868" max="4869" width="6.44140625" style="261" customWidth="1"/>
    <col min="4870" max="4870" width="9" style="261" bestFit="1" customWidth="1"/>
    <col min="4871" max="4871" width="6.6640625" style="261" customWidth="1"/>
    <col min="4872" max="4872" width="6.109375" style="261" bestFit="1" customWidth="1"/>
    <col min="4873" max="4873" width="8.33203125" style="261" bestFit="1" customWidth="1"/>
    <col min="4874" max="4874" width="3.109375" style="261" customWidth="1"/>
    <col min="4875" max="4875" width="4.44140625" style="261" bestFit="1" customWidth="1"/>
    <col min="4876" max="4876" width="9.109375" style="261" bestFit="1" customWidth="1"/>
    <col min="4877" max="4877" width="3.44140625" style="261" bestFit="1" customWidth="1"/>
    <col min="4878" max="4878" width="12.44140625" style="261" bestFit="1" customWidth="1"/>
    <col min="4879" max="4879" width="5.6640625" style="261" bestFit="1" customWidth="1"/>
    <col min="4880" max="4880" width="8.44140625" style="261" bestFit="1" customWidth="1"/>
    <col min="4881" max="4881" width="9.44140625" style="261" bestFit="1" customWidth="1"/>
    <col min="4882" max="4882" width="59.109375" style="261" customWidth="1"/>
    <col min="4883" max="4884" width="11.44140625" style="261" customWidth="1"/>
    <col min="4885" max="5120" width="11.44140625" style="261"/>
    <col min="5121" max="5121" width="11.44140625" style="261" customWidth="1"/>
    <col min="5122" max="5122" width="12" style="261" customWidth="1"/>
    <col min="5123" max="5123" width="9.44140625" style="261" customWidth="1"/>
    <col min="5124" max="5125" width="6.44140625" style="261" customWidth="1"/>
    <col min="5126" max="5126" width="9" style="261" bestFit="1" customWidth="1"/>
    <col min="5127" max="5127" width="6.6640625" style="261" customWidth="1"/>
    <col min="5128" max="5128" width="6.109375" style="261" bestFit="1" customWidth="1"/>
    <col min="5129" max="5129" width="8.33203125" style="261" bestFit="1" customWidth="1"/>
    <col min="5130" max="5130" width="3.109375" style="261" customWidth="1"/>
    <col min="5131" max="5131" width="4.44140625" style="261" bestFit="1" customWidth="1"/>
    <col min="5132" max="5132" width="9.109375" style="261" bestFit="1" customWidth="1"/>
    <col min="5133" max="5133" width="3.44140625" style="261" bestFit="1" customWidth="1"/>
    <col min="5134" max="5134" width="12.44140625" style="261" bestFit="1" customWidth="1"/>
    <col min="5135" max="5135" width="5.6640625" style="261" bestFit="1" customWidth="1"/>
    <col min="5136" max="5136" width="8.44140625" style="261" bestFit="1" customWidth="1"/>
    <col min="5137" max="5137" width="9.44140625" style="261" bestFit="1" customWidth="1"/>
    <col min="5138" max="5138" width="59.109375" style="261" customWidth="1"/>
    <col min="5139" max="5140" width="11.44140625" style="261" customWidth="1"/>
    <col min="5141" max="5376" width="11.44140625" style="261"/>
    <col min="5377" max="5377" width="11.44140625" style="261" customWidth="1"/>
    <col min="5378" max="5378" width="12" style="261" customWidth="1"/>
    <col min="5379" max="5379" width="9.44140625" style="261" customWidth="1"/>
    <col min="5380" max="5381" width="6.44140625" style="261" customWidth="1"/>
    <col min="5382" max="5382" width="9" style="261" bestFit="1" customWidth="1"/>
    <col min="5383" max="5383" width="6.6640625" style="261" customWidth="1"/>
    <col min="5384" max="5384" width="6.109375" style="261" bestFit="1" customWidth="1"/>
    <col min="5385" max="5385" width="8.33203125" style="261" bestFit="1" customWidth="1"/>
    <col min="5386" max="5386" width="3.109375" style="261" customWidth="1"/>
    <col min="5387" max="5387" width="4.44140625" style="261" bestFit="1" customWidth="1"/>
    <col min="5388" max="5388" width="9.109375" style="261" bestFit="1" customWidth="1"/>
    <col min="5389" max="5389" width="3.44140625" style="261" bestFit="1" customWidth="1"/>
    <col min="5390" max="5390" width="12.44140625" style="261" bestFit="1" customWidth="1"/>
    <col min="5391" max="5391" width="5.6640625" style="261" bestFit="1" customWidth="1"/>
    <col min="5392" max="5392" width="8.44140625" style="261" bestFit="1" customWidth="1"/>
    <col min="5393" max="5393" width="9.44140625" style="261" bestFit="1" customWidth="1"/>
    <col min="5394" max="5394" width="59.109375" style="261" customWidth="1"/>
    <col min="5395" max="5396" width="11.44140625" style="261" customWidth="1"/>
    <col min="5397" max="5632" width="11.44140625" style="261"/>
    <col min="5633" max="5633" width="11.44140625" style="261" customWidth="1"/>
    <col min="5634" max="5634" width="12" style="261" customWidth="1"/>
    <col min="5635" max="5635" width="9.44140625" style="261" customWidth="1"/>
    <col min="5636" max="5637" width="6.44140625" style="261" customWidth="1"/>
    <col min="5638" max="5638" width="9" style="261" bestFit="1" customWidth="1"/>
    <col min="5639" max="5639" width="6.6640625" style="261" customWidth="1"/>
    <col min="5640" max="5640" width="6.109375" style="261" bestFit="1" customWidth="1"/>
    <col min="5641" max="5641" width="8.33203125" style="261" bestFit="1" customWidth="1"/>
    <col min="5642" max="5642" width="3.109375" style="261" customWidth="1"/>
    <col min="5643" max="5643" width="4.44140625" style="261" bestFit="1" customWidth="1"/>
    <col min="5644" max="5644" width="9.109375" style="261" bestFit="1" customWidth="1"/>
    <col min="5645" max="5645" width="3.44140625" style="261" bestFit="1" customWidth="1"/>
    <col min="5646" max="5646" width="12.44140625" style="261" bestFit="1" customWidth="1"/>
    <col min="5647" max="5647" width="5.6640625" style="261" bestFit="1" customWidth="1"/>
    <col min="5648" max="5648" width="8.44140625" style="261" bestFit="1" customWidth="1"/>
    <col min="5649" max="5649" width="9.44140625" style="261" bestFit="1" customWidth="1"/>
    <col min="5650" max="5650" width="59.109375" style="261" customWidth="1"/>
    <col min="5651" max="5652" width="11.44140625" style="261" customWidth="1"/>
    <col min="5653" max="5888" width="11.44140625" style="261"/>
    <col min="5889" max="5889" width="11.44140625" style="261" customWidth="1"/>
    <col min="5890" max="5890" width="12" style="261" customWidth="1"/>
    <col min="5891" max="5891" width="9.44140625" style="261" customWidth="1"/>
    <col min="5892" max="5893" width="6.44140625" style="261" customWidth="1"/>
    <col min="5894" max="5894" width="9" style="261" bestFit="1" customWidth="1"/>
    <col min="5895" max="5895" width="6.6640625" style="261" customWidth="1"/>
    <col min="5896" max="5896" width="6.109375" style="261" bestFit="1" customWidth="1"/>
    <col min="5897" max="5897" width="8.33203125" style="261" bestFit="1" customWidth="1"/>
    <col min="5898" max="5898" width="3.109375" style="261" customWidth="1"/>
    <col min="5899" max="5899" width="4.44140625" style="261" bestFit="1" customWidth="1"/>
    <col min="5900" max="5900" width="9.109375" style="261" bestFit="1" customWidth="1"/>
    <col min="5901" max="5901" width="3.44140625" style="261" bestFit="1" customWidth="1"/>
    <col min="5902" max="5902" width="12.44140625" style="261" bestFit="1" customWidth="1"/>
    <col min="5903" max="5903" width="5.6640625" style="261" bestFit="1" customWidth="1"/>
    <col min="5904" max="5904" width="8.44140625" style="261" bestFit="1" customWidth="1"/>
    <col min="5905" max="5905" width="9.44140625" style="261" bestFit="1" customWidth="1"/>
    <col min="5906" max="5906" width="59.109375" style="261" customWidth="1"/>
    <col min="5907" max="5908" width="11.44140625" style="261" customWidth="1"/>
    <col min="5909" max="6144" width="11.44140625" style="261"/>
    <col min="6145" max="6145" width="11.44140625" style="261" customWidth="1"/>
    <col min="6146" max="6146" width="12" style="261" customWidth="1"/>
    <col min="6147" max="6147" width="9.44140625" style="261" customWidth="1"/>
    <col min="6148" max="6149" width="6.44140625" style="261" customWidth="1"/>
    <col min="6150" max="6150" width="9" style="261" bestFit="1" customWidth="1"/>
    <col min="6151" max="6151" width="6.6640625" style="261" customWidth="1"/>
    <col min="6152" max="6152" width="6.109375" style="261" bestFit="1" customWidth="1"/>
    <col min="6153" max="6153" width="8.33203125" style="261" bestFit="1" customWidth="1"/>
    <col min="6154" max="6154" width="3.109375" style="261" customWidth="1"/>
    <col min="6155" max="6155" width="4.44140625" style="261" bestFit="1" customWidth="1"/>
    <col min="6156" max="6156" width="9.109375" style="261" bestFit="1" customWidth="1"/>
    <col min="6157" max="6157" width="3.44140625" style="261" bestFit="1" customWidth="1"/>
    <col min="6158" max="6158" width="12.44140625" style="261" bestFit="1" customWidth="1"/>
    <col min="6159" max="6159" width="5.6640625" style="261" bestFit="1" customWidth="1"/>
    <col min="6160" max="6160" width="8.44140625" style="261" bestFit="1" customWidth="1"/>
    <col min="6161" max="6161" width="9.44140625" style="261" bestFit="1" customWidth="1"/>
    <col min="6162" max="6162" width="59.109375" style="261" customWidth="1"/>
    <col min="6163" max="6164" width="11.44140625" style="261" customWidth="1"/>
    <col min="6165" max="6400" width="11.44140625" style="261"/>
    <col min="6401" max="6401" width="11.44140625" style="261" customWidth="1"/>
    <col min="6402" max="6402" width="12" style="261" customWidth="1"/>
    <col min="6403" max="6403" width="9.44140625" style="261" customWidth="1"/>
    <col min="6404" max="6405" width="6.44140625" style="261" customWidth="1"/>
    <col min="6406" max="6406" width="9" style="261" bestFit="1" customWidth="1"/>
    <col min="6407" max="6407" width="6.6640625" style="261" customWidth="1"/>
    <col min="6408" max="6408" width="6.109375" style="261" bestFit="1" customWidth="1"/>
    <col min="6409" max="6409" width="8.33203125" style="261" bestFit="1" customWidth="1"/>
    <col min="6410" max="6410" width="3.109375" style="261" customWidth="1"/>
    <col min="6411" max="6411" width="4.44140625" style="261" bestFit="1" customWidth="1"/>
    <col min="6412" max="6412" width="9.109375" style="261" bestFit="1" customWidth="1"/>
    <col min="6413" max="6413" width="3.44140625" style="261" bestFit="1" customWidth="1"/>
    <col min="6414" max="6414" width="12.44140625" style="261" bestFit="1" customWidth="1"/>
    <col min="6415" max="6415" width="5.6640625" style="261" bestFit="1" customWidth="1"/>
    <col min="6416" max="6416" width="8.44140625" style="261" bestFit="1" customWidth="1"/>
    <col min="6417" max="6417" width="9.44140625" style="261" bestFit="1" customWidth="1"/>
    <col min="6418" max="6418" width="59.109375" style="261" customWidth="1"/>
    <col min="6419" max="6420" width="11.44140625" style="261" customWidth="1"/>
    <col min="6421" max="6656" width="11.44140625" style="261"/>
    <col min="6657" max="6657" width="11.44140625" style="261" customWidth="1"/>
    <col min="6658" max="6658" width="12" style="261" customWidth="1"/>
    <col min="6659" max="6659" width="9.44140625" style="261" customWidth="1"/>
    <col min="6660" max="6661" width="6.44140625" style="261" customWidth="1"/>
    <col min="6662" max="6662" width="9" style="261" bestFit="1" customWidth="1"/>
    <col min="6663" max="6663" width="6.6640625" style="261" customWidth="1"/>
    <col min="6664" max="6664" width="6.109375" style="261" bestFit="1" customWidth="1"/>
    <col min="6665" max="6665" width="8.33203125" style="261" bestFit="1" customWidth="1"/>
    <col min="6666" max="6666" width="3.109375" style="261" customWidth="1"/>
    <col min="6667" max="6667" width="4.44140625" style="261" bestFit="1" customWidth="1"/>
    <col min="6668" max="6668" width="9.109375" style="261" bestFit="1" customWidth="1"/>
    <col min="6669" max="6669" width="3.44140625" style="261" bestFit="1" customWidth="1"/>
    <col min="6670" max="6670" width="12.44140625" style="261" bestFit="1" customWidth="1"/>
    <col min="6671" max="6671" width="5.6640625" style="261" bestFit="1" customWidth="1"/>
    <col min="6672" max="6672" width="8.44140625" style="261" bestFit="1" customWidth="1"/>
    <col min="6673" max="6673" width="9.44140625" style="261" bestFit="1" customWidth="1"/>
    <col min="6674" max="6674" width="59.109375" style="261" customWidth="1"/>
    <col min="6675" max="6676" width="11.44140625" style="261" customWidth="1"/>
    <col min="6677" max="6912" width="11.44140625" style="261"/>
    <col min="6913" max="6913" width="11.44140625" style="261" customWidth="1"/>
    <col min="6914" max="6914" width="12" style="261" customWidth="1"/>
    <col min="6915" max="6915" width="9.44140625" style="261" customWidth="1"/>
    <col min="6916" max="6917" width="6.44140625" style="261" customWidth="1"/>
    <col min="6918" max="6918" width="9" style="261" bestFit="1" customWidth="1"/>
    <col min="6919" max="6919" width="6.6640625" style="261" customWidth="1"/>
    <col min="6920" max="6920" width="6.109375" style="261" bestFit="1" customWidth="1"/>
    <col min="6921" max="6921" width="8.33203125" style="261" bestFit="1" customWidth="1"/>
    <col min="6922" max="6922" width="3.109375" style="261" customWidth="1"/>
    <col min="6923" max="6923" width="4.44140625" style="261" bestFit="1" customWidth="1"/>
    <col min="6924" max="6924" width="9.109375" style="261" bestFit="1" customWidth="1"/>
    <col min="6925" max="6925" width="3.44140625" style="261" bestFit="1" customWidth="1"/>
    <col min="6926" max="6926" width="12.44140625" style="261" bestFit="1" customWidth="1"/>
    <col min="6927" max="6927" width="5.6640625" style="261" bestFit="1" customWidth="1"/>
    <col min="6928" max="6928" width="8.44140625" style="261" bestFit="1" customWidth="1"/>
    <col min="6929" max="6929" width="9.44140625" style="261" bestFit="1" customWidth="1"/>
    <col min="6930" max="6930" width="59.109375" style="261" customWidth="1"/>
    <col min="6931" max="6932" width="11.44140625" style="261" customWidth="1"/>
    <col min="6933" max="7168" width="11.44140625" style="261"/>
    <col min="7169" max="7169" width="11.44140625" style="261" customWidth="1"/>
    <col min="7170" max="7170" width="12" style="261" customWidth="1"/>
    <col min="7171" max="7171" width="9.44140625" style="261" customWidth="1"/>
    <col min="7172" max="7173" width="6.44140625" style="261" customWidth="1"/>
    <col min="7174" max="7174" width="9" style="261" bestFit="1" customWidth="1"/>
    <col min="7175" max="7175" width="6.6640625" style="261" customWidth="1"/>
    <col min="7176" max="7176" width="6.109375" style="261" bestFit="1" customWidth="1"/>
    <col min="7177" max="7177" width="8.33203125" style="261" bestFit="1" customWidth="1"/>
    <col min="7178" max="7178" width="3.109375" style="261" customWidth="1"/>
    <col min="7179" max="7179" width="4.44140625" style="261" bestFit="1" customWidth="1"/>
    <col min="7180" max="7180" width="9.109375" style="261" bestFit="1" customWidth="1"/>
    <col min="7181" max="7181" width="3.44140625" style="261" bestFit="1" customWidth="1"/>
    <col min="7182" max="7182" width="12.44140625" style="261" bestFit="1" customWidth="1"/>
    <col min="7183" max="7183" width="5.6640625" style="261" bestFit="1" customWidth="1"/>
    <col min="7184" max="7184" width="8.44140625" style="261" bestFit="1" customWidth="1"/>
    <col min="7185" max="7185" width="9.44140625" style="261" bestFit="1" customWidth="1"/>
    <col min="7186" max="7186" width="59.109375" style="261" customWidth="1"/>
    <col min="7187" max="7188" width="11.44140625" style="261" customWidth="1"/>
    <col min="7189" max="7424" width="11.44140625" style="261"/>
    <col min="7425" max="7425" width="11.44140625" style="261" customWidth="1"/>
    <col min="7426" max="7426" width="12" style="261" customWidth="1"/>
    <col min="7427" max="7427" width="9.44140625" style="261" customWidth="1"/>
    <col min="7428" max="7429" width="6.44140625" style="261" customWidth="1"/>
    <col min="7430" max="7430" width="9" style="261" bestFit="1" customWidth="1"/>
    <col min="7431" max="7431" width="6.6640625" style="261" customWidth="1"/>
    <col min="7432" max="7432" width="6.109375" style="261" bestFit="1" customWidth="1"/>
    <col min="7433" max="7433" width="8.33203125" style="261" bestFit="1" customWidth="1"/>
    <col min="7434" max="7434" width="3.109375" style="261" customWidth="1"/>
    <col min="7435" max="7435" width="4.44140625" style="261" bestFit="1" customWidth="1"/>
    <col min="7436" max="7436" width="9.109375" style="261" bestFit="1" customWidth="1"/>
    <col min="7437" max="7437" width="3.44140625" style="261" bestFit="1" customWidth="1"/>
    <col min="7438" max="7438" width="12.44140625" style="261" bestFit="1" customWidth="1"/>
    <col min="7439" max="7439" width="5.6640625" style="261" bestFit="1" customWidth="1"/>
    <col min="7440" max="7440" width="8.44140625" style="261" bestFit="1" customWidth="1"/>
    <col min="7441" max="7441" width="9.44140625" style="261" bestFit="1" customWidth="1"/>
    <col min="7442" max="7442" width="59.109375" style="261" customWidth="1"/>
    <col min="7443" max="7444" width="11.44140625" style="261" customWidth="1"/>
    <col min="7445" max="7680" width="11.44140625" style="261"/>
    <col min="7681" max="7681" width="11.44140625" style="261" customWidth="1"/>
    <col min="7682" max="7682" width="12" style="261" customWidth="1"/>
    <col min="7683" max="7683" width="9.44140625" style="261" customWidth="1"/>
    <col min="7684" max="7685" width="6.44140625" style="261" customWidth="1"/>
    <col min="7686" max="7686" width="9" style="261" bestFit="1" customWidth="1"/>
    <col min="7687" max="7687" width="6.6640625" style="261" customWidth="1"/>
    <col min="7688" max="7688" width="6.109375" style="261" bestFit="1" customWidth="1"/>
    <col min="7689" max="7689" width="8.33203125" style="261" bestFit="1" customWidth="1"/>
    <col min="7690" max="7690" width="3.109375" style="261" customWidth="1"/>
    <col min="7691" max="7691" width="4.44140625" style="261" bestFit="1" customWidth="1"/>
    <col min="7692" max="7692" width="9.109375" style="261" bestFit="1" customWidth="1"/>
    <col min="7693" max="7693" width="3.44140625" style="261" bestFit="1" customWidth="1"/>
    <col min="7694" max="7694" width="12.44140625" style="261" bestFit="1" customWidth="1"/>
    <col min="7695" max="7695" width="5.6640625" style="261" bestFit="1" customWidth="1"/>
    <col min="7696" max="7696" width="8.44140625" style="261" bestFit="1" customWidth="1"/>
    <col min="7697" max="7697" width="9.44140625" style="261" bestFit="1" customWidth="1"/>
    <col min="7698" max="7698" width="59.109375" style="261" customWidth="1"/>
    <col min="7699" max="7700" width="11.44140625" style="261" customWidth="1"/>
    <col min="7701" max="7936" width="11.44140625" style="261"/>
    <col min="7937" max="7937" width="11.44140625" style="261" customWidth="1"/>
    <col min="7938" max="7938" width="12" style="261" customWidth="1"/>
    <col min="7939" max="7939" width="9.44140625" style="261" customWidth="1"/>
    <col min="7940" max="7941" width="6.44140625" style="261" customWidth="1"/>
    <col min="7942" max="7942" width="9" style="261" bestFit="1" customWidth="1"/>
    <col min="7943" max="7943" width="6.6640625" style="261" customWidth="1"/>
    <col min="7944" max="7944" width="6.109375" style="261" bestFit="1" customWidth="1"/>
    <col min="7945" max="7945" width="8.33203125" style="261" bestFit="1" customWidth="1"/>
    <col min="7946" max="7946" width="3.109375" style="261" customWidth="1"/>
    <col min="7947" max="7947" width="4.44140625" style="261" bestFit="1" customWidth="1"/>
    <col min="7948" max="7948" width="9.109375" style="261" bestFit="1" customWidth="1"/>
    <col min="7949" max="7949" width="3.44140625" style="261" bestFit="1" customWidth="1"/>
    <col min="7950" max="7950" width="12.44140625" style="261" bestFit="1" customWidth="1"/>
    <col min="7951" max="7951" width="5.6640625" style="261" bestFit="1" customWidth="1"/>
    <col min="7952" max="7952" width="8.44140625" style="261" bestFit="1" customWidth="1"/>
    <col min="7953" max="7953" width="9.44140625" style="261" bestFit="1" customWidth="1"/>
    <col min="7954" max="7954" width="59.109375" style="261" customWidth="1"/>
    <col min="7955" max="7956" width="11.44140625" style="261" customWidth="1"/>
    <col min="7957" max="8192" width="11.44140625" style="261"/>
    <col min="8193" max="8193" width="11.44140625" style="261" customWidth="1"/>
    <col min="8194" max="8194" width="12" style="261" customWidth="1"/>
    <col min="8195" max="8195" width="9.44140625" style="261" customWidth="1"/>
    <col min="8196" max="8197" width="6.44140625" style="261" customWidth="1"/>
    <col min="8198" max="8198" width="9" style="261" bestFit="1" customWidth="1"/>
    <col min="8199" max="8199" width="6.6640625" style="261" customWidth="1"/>
    <col min="8200" max="8200" width="6.109375" style="261" bestFit="1" customWidth="1"/>
    <col min="8201" max="8201" width="8.33203125" style="261" bestFit="1" customWidth="1"/>
    <col min="8202" max="8202" width="3.109375" style="261" customWidth="1"/>
    <col min="8203" max="8203" width="4.44140625" style="261" bestFit="1" customWidth="1"/>
    <col min="8204" max="8204" width="9.109375" style="261" bestFit="1" customWidth="1"/>
    <col min="8205" max="8205" width="3.44140625" style="261" bestFit="1" customWidth="1"/>
    <col min="8206" max="8206" width="12.44140625" style="261" bestFit="1" customWidth="1"/>
    <col min="8207" max="8207" width="5.6640625" style="261" bestFit="1" customWidth="1"/>
    <col min="8208" max="8208" width="8.44140625" style="261" bestFit="1" customWidth="1"/>
    <col min="8209" max="8209" width="9.44140625" style="261" bestFit="1" customWidth="1"/>
    <col min="8210" max="8210" width="59.109375" style="261" customWidth="1"/>
    <col min="8211" max="8212" width="11.44140625" style="261" customWidth="1"/>
    <col min="8213" max="8448" width="11.44140625" style="261"/>
    <col min="8449" max="8449" width="11.44140625" style="261" customWidth="1"/>
    <col min="8450" max="8450" width="12" style="261" customWidth="1"/>
    <col min="8451" max="8451" width="9.44140625" style="261" customWidth="1"/>
    <col min="8452" max="8453" width="6.44140625" style="261" customWidth="1"/>
    <col min="8454" max="8454" width="9" style="261" bestFit="1" customWidth="1"/>
    <col min="8455" max="8455" width="6.6640625" style="261" customWidth="1"/>
    <col min="8456" max="8456" width="6.109375" style="261" bestFit="1" customWidth="1"/>
    <col min="8457" max="8457" width="8.33203125" style="261" bestFit="1" customWidth="1"/>
    <col min="8458" max="8458" width="3.109375" style="261" customWidth="1"/>
    <col min="8459" max="8459" width="4.44140625" style="261" bestFit="1" customWidth="1"/>
    <col min="8460" max="8460" width="9.109375" style="261" bestFit="1" customWidth="1"/>
    <col min="8461" max="8461" width="3.44140625" style="261" bestFit="1" customWidth="1"/>
    <col min="8462" max="8462" width="12.44140625" style="261" bestFit="1" customWidth="1"/>
    <col min="8463" max="8463" width="5.6640625" style="261" bestFit="1" customWidth="1"/>
    <col min="8464" max="8464" width="8.44140625" style="261" bestFit="1" customWidth="1"/>
    <col min="8465" max="8465" width="9.44140625" style="261" bestFit="1" customWidth="1"/>
    <col min="8466" max="8466" width="59.109375" style="261" customWidth="1"/>
    <col min="8467" max="8468" width="11.44140625" style="261" customWidth="1"/>
    <col min="8469" max="8704" width="11.44140625" style="261"/>
    <col min="8705" max="8705" width="11.44140625" style="261" customWidth="1"/>
    <col min="8706" max="8706" width="12" style="261" customWidth="1"/>
    <col min="8707" max="8707" width="9.44140625" style="261" customWidth="1"/>
    <col min="8708" max="8709" width="6.44140625" style="261" customWidth="1"/>
    <col min="8710" max="8710" width="9" style="261" bestFit="1" customWidth="1"/>
    <col min="8711" max="8711" width="6.6640625" style="261" customWidth="1"/>
    <col min="8712" max="8712" width="6.109375" style="261" bestFit="1" customWidth="1"/>
    <col min="8713" max="8713" width="8.33203125" style="261" bestFit="1" customWidth="1"/>
    <col min="8714" max="8714" width="3.109375" style="261" customWidth="1"/>
    <col min="8715" max="8715" width="4.44140625" style="261" bestFit="1" customWidth="1"/>
    <col min="8716" max="8716" width="9.109375" style="261" bestFit="1" customWidth="1"/>
    <col min="8717" max="8717" width="3.44140625" style="261" bestFit="1" customWidth="1"/>
    <col min="8718" max="8718" width="12.44140625" style="261" bestFit="1" customWidth="1"/>
    <col min="8719" max="8719" width="5.6640625" style="261" bestFit="1" customWidth="1"/>
    <col min="8720" max="8720" width="8.44140625" style="261" bestFit="1" customWidth="1"/>
    <col min="8721" max="8721" width="9.44140625" style="261" bestFit="1" customWidth="1"/>
    <col min="8722" max="8722" width="59.109375" style="261" customWidth="1"/>
    <col min="8723" max="8724" width="11.44140625" style="261" customWidth="1"/>
    <col min="8725" max="8960" width="11.44140625" style="261"/>
    <col min="8961" max="8961" width="11.44140625" style="261" customWidth="1"/>
    <col min="8962" max="8962" width="12" style="261" customWidth="1"/>
    <col min="8963" max="8963" width="9.44140625" style="261" customWidth="1"/>
    <col min="8964" max="8965" width="6.44140625" style="261" customWidth="1"/>
    <col min="8966" max="8966" width="9" style="261" bestFit="1" customWidth="1"/>
    <col min="8967" max="8967" width="6.6640625" style="261" customWidth="1"/>
    <col min="8968" max="8968" width="6.109375" style="261" bestFit="1" customWidth="1"/>
    <col min="8969" max="8969" width="8.33203125" style="261" bestFit="1" customWidth="1"/>
    <col min="8970" max="8970" width="3.109375" style="261" customWidth="1"/>
    <col min="8971" max="8971" width="4.44140625" style="261" bestFit="1" customWidth="1"/>
    <col min="8972" max="8972" width="9.109375" style="261" bestFit="1" customWidth="1"/>
    <col min="8973" max="8973" width="3.44140625" style="261" bestFit="1" customWidth="1"/>
    <col min="8974" max="8974" width="12.44140625" style="261" bestFit="1" customWidth="1"/>
    <col min="8975" max="8975" width="5.6640625" style="261" bestFit="1" customWidth="1"/>
    <col min="8976" max="8976" width="8.44140625" style="261" bestFit="1" customWidth="1"/>
    <col min="8977" max="8977" width="9.44140625" style="261" bestFit="1" customWidth="1"/>
    <col min="8978" max="8978" width="59.109375" style="261" customWidth="1"/>
    <col min="8979" max="8980" width="11.44140625" style="261" customWidth="1"/>
    <col min="8981" max="9216" width="11.44140625" style="261"/>
    <col min="9217" max="9217" width="11.44140625" style="261" customWidth="1"/>
    <col min="9218" max="9218" width="12" style="261" customWidth="1"/>
    <col min="9219" max="9219" width="9.44140625" style="261" customWidth="1"/>
    <col min="9220" max="9221" width="6.44140625" style="261" customWidth="1"/>
    <col min="9222" max="9222" width="9" style="261" bestFit="1" customWidth="1"/>
    <col min="9223" max="9223" width="6.6640625" style="261" customWidth="1"/>
    <col min="9224" max="9224" width="6.109375" style="261" bestFit="1" customWidth="1"/>
    <col min="9225" max="9225" width="8.33203125" style="261" bestFit="1" customWidth="1"/>
    <col min="9226" max="9226" width="3.109375" style="261" customWidth="1"/>
    <col min="9227" max="9227" width="4.44140625" style="261" bestFit="1" customWidth="1"/>
    <col min="9228" max="9228" width="9.109375" style="261" bestFit="1" customWidth="1"/>
    <col min="9229" max="9229" width="3.44140625" style="261" bestFit="1" customWidth="1"/>
    <col min="9230" max="9230" width="12.44140625" style="261" bestFit="1" customWidth="1"/>
    <col min="9231" max="9231" width="5.6640625" style="261" bestFit="1" customWidth="1"/>
    <col min="9232" max="9232" width="8.44140625" style="261" bestFit="1" customWidth="1"/>
    <col min="9233" max="9233" width="9.44140625" style="261" bestFit="1" customWidth="1"/>
    <col min="9234" max="9234" width="59.109375" style="261" customWidth="1"/>
    <col min="9235" max="9236" width="11.44140625" style="261" customWidth="1"/>
    <col min="9237" max="9472" width="11.44140625" style="261"/>
    <col min="9473" max="9473" width="11.44140625" style="261" customWidth="1"/>
    <col min="9474" max="9474" width="12" style="261" customWidth="1"/>
    <col min="9475" max="9475" width="9.44140625" style="261" customWidth="1"/>
    <col min="9476" max="9477" width="6.44140625" style="261" customWidth="1"/>
    <col min="9478" max="9478" width="9" style="261" bestFit="1" customWidth="1"/>
    <col min="9479" max="9479" width="6.6640625" style="261" customWidth="1"/>
    <col min="9480" max="9480" width="6.109375" style="261" bestFit="1" customWidth="1"/>
    <col min="9481" max="9481" width="8.33203125" style="261" bestFit="1" customWidth="1"/>
    <col min="9482" max="9482" width="3.109375" style="261" customWidth="1"/>
    <col min="9483" max="9483" width="4.44140625" style="261" bestFit="1" customWidth="1"/>
    <col min="9484" max="9484" width="9.109375" style="261" bestFit="1" customWidth="1"/>
    <col min="9485" max="9485" width="3.44140625" style="261" bestFit="1" customWidth="1"/>
    <col min="9486" max="9486" width="12.44140625" style="261" bestFit="1" customWidth="1"/>
    <col min="9487" max="9487" width="5.6640625" style="261" bestFit="1" customWidth="1"/>
    <col min="9488" max="9488" width="8.44140625" style="261" bestFit="1" customWidth="1"/>
    <col min="9489" max="9489" width="9.44140625" style="261" bestFit="1" customWidth="1"/>
    <col min="9490" max="9490" width="59.109375" style="261" customWidth="1"/>
    <col min="9491" max="9492" width="11.44140625" style="261" customWidth="1"/>
    <col min="9493" max="9728" width="11.44140625" style="261"/>
    <col min="9729" max="9729" width="11.44140625" style="261" customWidth="1"/>
    <col min="9730" max="9730" width="12" style="261" customWidth="1"/>
    <col min="9731" max="9731" width="9.44140625" style="261" customWidth="1"/>
    <col min="9732" max="9733" width="6.44140625" style="261" customWidth="1"/>
    <col min="9734" max="9734" width="9" style="261" bestFit="1" customWidth="1"/>
    <col min="9735" max="9735" width="6.6640625" style="261" customWidth="1"/>
    <col min="9736" max="9736" width="6.109375" style="261" bestFit="1" customWidth="1"/>
    <col min="9737" max="9737" width="8.33203125" style="261" bestFit="1" customWidth="1"/>
    <col min="9738" max="9738" width="3.109375" style="261" customWidth="1"/>
    <col min="9739" max="9739" width="4.44140625" style="261" bestFit="1" customWidth="1"/>
    <col min="9740" max="9740" width="9.109375" style="261" bestFit="1" customWidth="1"/>
    <col min="9741" max="9741" width="3.44140625" style="261" bestFit="1" customWidth="1"/>
    <col min="9742" max="9742" width="12.44140625" style="261" bestFit="1" customWidth="1"/>
    <col min="9743" max="9743" width="5.6640625" style="261" bestFit="1" customWidth="1"/>
    <col min="9744" max="9744" width="8.44140625" style="261" bestFit="1" customWidth="1"/>
    <col min="9745" max="9745" width="9.44140625" style="261" bestFit="1" customWidth="1"/>
    <col min="9746" max="9746" width="59.109375" style="261" customWidth="1"/>
    <col min="9747" max="9748" width="11.44140625" style="261" customWidth="1"/>
    <col min="9749" max="9984" width="11.44140625" style="261"/>
    <col min="9985" max="9985" width="11.44140625" style="261" customWidth="1"/>
    <col min="9986" max="9986" width="12" style="261" customWidth="1"/>
    <col min="9987" max="9987" width="9.44140625" style="261" customWidth="1"/>
    <col min="9988" max="9989" width="6.44140625" style="261" customWidth="1"/>
    <col min="9990" max="9990" width="9" style="261" bestFit="1" customWidth="1"/>
    <col min="9991" max="9991" width="6.6640625" style="261" customWidth="1"/>
    <col min="9992" max="9992" width="6.109375" style="261" bestFit="1" customWidth="1"/>
    <col min="9993" max="9993" width="8.33203125" style="261" bestFit="1" customWidth="1"/>
    <col min="9994" max="9994" width="3.109375" style="261" customWidth="1"/>
    <col min="9995" max="9995" width="4.44140625" style="261" bestFit="1" customWidth="1"/>
    <col min="9996" max="9996" width="9.109375" style="261" bestFit="1" customWidth="1"/>
    <col min="9997" max="9997" width="3.44140625" style="261" bestFit="1" customWidth="1"/>
    <col min="9998" max="9998" width="12.44140625" style="261" bestFit="1" customWidth="1"/>
    <col min="9999" max="9999" width="5.6640625" style="261" bestFit="1" customWidth="1"/>
    <col min="10000" max="10000" width="8.44140625" style="261" bestFit="1" customWidth="1"/>
    <col min="10001" max="10001" width="9.44140625" style="261" bestFit="1" customWidth="1"/>
    <col min="10002" max="10002" width="59.109375" style="261" customWidth="1"/>
    <col min="10003" max="10004" width="11.44140625" style="261" customWidth="1"/>
    <col min="10005" max="10240" width="11.44140625" style="261"/>
    <col min="10241" max="10241" width="11.44140625" style="261" customWidth="1"/>
    <col min="10242" max="10242" width="12" style="261" customWidth="1"/>
    <col min="10243" max="10243" width="9.44140625" style="261" customWidth="1"/>
    <col min="10244" max="10245" width="6.44140625" style="261" customWidth="1"/>
    <col min="10246" max="10246" width="9" style="261" bestFit="1" customWidth="1"/>
    <col min="10247" max="10247" width="6.6640625" style="261" customWidth="1"/>
    <col min="10248" max="10248" width="6.109375" style="261" bestFit="1" customWidth="1"/>
    <col min="10249" max="10249" width="8.33203125" style="261" bestFit="1" customWidth="1"/>
    <col min="10250" max="10250" width="3.109375" style="261" customWidth="1"/>
    <col min="10251" max="10251" width="4.44140625" style="261" bestFit="1" customWidth="1"/>
    <col min="10252" max="10252" width="9.109375" style="261" bestFit="1" customWidth="1"/>
    <col min="10253" max="10253" width="3.44140625" style="261" bestFit="1" customWidth="1"/>
    <col min="10254" max="10254" width="12.44140625" style="261" bestFit="1" customWidth="1"/>
    <col min="10255" max="10255" width="5.6640625" style="261" bestFit="1" customWidth="1"/>
    <col min="10256" max="10256" width="8.44140625" style="261" bestFit="1" customWidth="1"/>
    <col min="10257" max="10257" width="9.44140625" style="261" bestFit="1" customWidth="1"/>
    <col min="10258" max="10258" width="59.109375" style="261" customWidth="1"/>
    <col min="10259" max="10260" width="11.44140625" style="261" customWidth="1"/>
    <col min="10261" max="10496" width="11.44140625" style="261"/>
    <col min="10497" max="10497" width="11.44140625" style="261" customWidth="1"/>
    <col min="10498" max="10498" width="12" style="261" customWidth="1"/>
    <col min="10499" max="10499" width="9.44140625" style="261" customWidth="1"/>
    <col min="10500" max="10501" width="6.44140625" style="261" customWidth="1"/>
    <col min="10502" max="10502" width="9" style="261" bestFit="1" customWidth="1"/>
    <col min="10503" max="10503" width="6.6640625" style="261" customWidth="1"/>
    <col min="10504" max="10504" width="6.109375" style="261" bestFit="1" customWidth="1"/>
    <col min="10505" max="10505" width="8.33203125" style="261" bestFit="1" customWidth="1"/>
    <col min="10506" max="10506" width="3.109375" style="261" customWidth="1"/>
    <col min="10507" max="10507" width="4.44140625" style="261" bestFit="1" customWidth="1"/>
    <col min="10508" max="10508" width="9.109375" style="261" bestFit="1" customWidth="1"/>
    <col min="10509" max="10509" width="3.44140625" style="261" bestFit="1" customWidth="1"/>
    <col min="10510" max="10510" width="12.44140625" style="261" bestFit="1" customWidth="1"/>
    <col min="10511" max="10511" width="5.6640625" style="261" bestFit="1" customWidth="1"/>
    <col min="10512" max="10512" width="8.44140625" style="261" bestFit="1" customWidth="1"/>
    <col min="10513" max="10513" width="9.44140625" style="261" bestFit="1" customWidth="1"/>
    <col min="10514" max="10514" width="59.109375" style="261" customWidth="1"/>
    <col min="10515" max="10516" width="11.44140625" style="261" customWidth="1"/>
    <col min="10517" max="10752" width="11.44140625" style="261"/>
    <col min="10753" max="10753" width="11.44140625" style="261" customWidth="1"/>
    <col min="10754" max="10754" width="12" style="261" customWidth="1"/>
    <col min="10755" max="10755" width="9.44140625" style="261" customWidth="1"/>
    <col min="10756" max="10757" width="6.44140625" style="261" customWidth="1"/>
    <col min="10758" max="10758" width="9" style="261" bestFit="1" customWidth="1"/>
    <col min="10759" max="10759" width="6.6640625" style="261" customWidth="1"/>
    <col min="10760" max="10760" width="6.109375" style="261" bestFit="1" customWidth="1"/>
    <col min="10761" max="10761" width="8.33203125" style="261" bestFit="1" customWidth="1"/>
    <col min="10762" max="10762" width="3.109375" style="261" customWidth="1"/>
    <col min="10763" max="10763" width="4.44140625" style="261" bestFit="1" customWidth="1"/>
    <col min="10764" max="10764" width="9.109375" style="261" bestFit="1" customWidth="1"/>
    <col min="10765" max="10765" width="3.44140625" style="261" bestFit="1" customWidth="1"/>
    <col min="10766" max="10766" width="12.44140625" style="261" bestFit="1" customWidth="1"/>
    <col min="10767" max="10767" width="5.6640625" style="261" bestFit="1" customWidth="1"/>
    <col min="10768" max="10768" width="8.44140625" style="261" bestFit="1" customWidth="1"/>
    <col min="10769" max="10769" width="9.44140625" style="261" bestFit="1" customWidth="1"/>
    <col min="10770" max="10770" width="59.109375" style="261" customWidth="1"/>
    <col min="10771" max="10772" width="11.44140625" style="261" customWidth="1"/>
    <col min="10773" max="11008" width="11.44140625" style="261"/>
    <col min="11009" max="11009" width="11.44140625" style="261" customWidth="1"/>
    <col min="11010" max="11010" width="12" style="261" customWidth="1"/>
    <col min="11011" max="11011" width="9.44140625" style="261" customWidth="1"/>
    <col min="11012" max="11013" width="6.44140625" style="261" customWidth="1"/>
    <col min="11014" max="11014" width="9" style="261" bestFit="1" customWidth="1"/>
    <col min="11015" max="11015" width="6.6640625" style="261" customWidth="1"/>
    <col min="11016" max="11016" width="6.109375" style="261" bestFit="1" customWidth="1"/>
    <col min="11017" max="11017" width="8.33203125" style="261" bestFit="1" customWidth="1"/>
    <col min="11018" max="11018" width="3.109375" style="261" customWidth="1"/>
    <col min="11019" max="11019" width="4.44140625" style="261" bestFit="1" customWidth="1"/>
    <col min="11020" max="11020" width="9.109375" style="261" bestFit="1" customWidth="1"/>
    <col min="11021" max="11021" width="3.44140625" style="261" bestFit="1" customWidth="1"/>
    <col min="11022" max="11022" width="12.44140625" style="261" bestFit="1" customWidth="1"/>
    <col min="11023" max="11023" width="5.6640625" style="261" bestFit="1" customWidth="1"/>
    <col min="11024" max="11024" width="8.44140625" style="261" bestFit="1" customWidth="1"/>
    <col min="11025" max="11025" width="9.44140625" style="261" bestFit="1" customWidth="1"/>
    <col min="11026" max="11026" width="59.109375" style="261" customWidth="1"/>
    <col min="11027" max="11028" width="11.44140625" style="261" customWidth="1"/>
    <col min="11029" max="11264" width="11.44140625" style="261"/>
    <col min="11265" max="11265" width="11.44140625" style="261" customWidth="1"/>
    <col min="11266" max="11266" width="12" style="261" customWidth="1"/>
    <col min="11267" max="11267" width="9.44140625" style="261" customWidth="1"/>
    <col min="11268" max="11269" width="6.44140625" style="261" customWidth="1"/>
    <col min="11270" max="11270" width="9" style="261" bestFit="1" customWidth="1"/>
    <col min="11271" max="11271" width="6.6640625" style="261" customWidth="1"/>
    <col min="11272" max="11272" width="6.109375" style="261" bestFit="1" customWidth="1"/>
    <col min="11273" max="11273" width="8.33203125" style="261" bestFit="1" customWidth="1"/>
    <col min="11274" max="11274" width="3.109375" style="261" customWidth="1"/>
    <col min="11275" max="11275" width="4.44140625" style="261" bestFit="1" customWidth="1"/>
    <col min="11276" max="11276" width="9.109375" style="261" bestFit="1" customWidth="1"/>
    <col min="11277" max="11277" width="3.44140625" style="261" bestFit="1" customWidth="1"/>
    <col min="11278" max="11278" width="12.44140625" style="261" bestFit="1" customWidth="1"/>
    <col min="11279" max="11279" width="5.6640625" style="261" bestFit="1" customWidth="1"/>
    <col min="11280" max="11280" width="8.44140625" style="261" bestFit="1" customWidth="1"/>
    <col min="11281" max="11281" width="9.44140625" style="261" bestFit="1" customWidth="1"/>
    <col min="11282" max="11282" width="59.109375" style="261" customWidth="1"/>
    <col min="11283" max="11284" width="11.44140625" style="261" customWidth="1"/>
    <col min="11285" max="11520" width="11.44140625" style="261"/>
    <col min="11521" max="11521" width="11.44140625" style="261" customWidth="1"/>
    <col min="11522" max="11522" width="12" style="261" customWidth="1"/>
    <col min="11523" max="11523" width="9.44140625" style="261" customWidth="1"/>
    <col min="11524" max="11525" width="6.44140625" style="261" customWidth="1"/>
    <col min="11526" max="11526" width="9" style="261" bestFit="1" customWidth="1"/>
    <col min="11527" max="11527" width="6.6640625" style="261" customWidth="1"/>
    <col min="11528" max="11528" width="6.109375" style="261" bestFit="1" customWidth="1"/>
    <col min="11529" max="11529" width="8.33203125" style="261" bestFit="1" customWidth="1"/>
    <col min="11530" max="11530" width="3.109375" style="261" customWidth="1"/>
    <col min="11531" max="11531" width="4.44140625" style="261" bestFit="1" customWidth="1"/>
    <col min="11532" max="11532" width="9.109375" style="261" bestFit="1" customWidth="1"/>
    <col min="11533" max="11533" width="3.44140625" style="261" bestFit="1" customWidth="1"/>
    <col min="11534" max="11534" width="12.44140625" style="261" bestFit="1" customWidth="1"/>
    <col min="11535" max="11535" width="5.6640625" style="261" bestFit="1" customWidth="1"/>
    <col min="11536" max="11536" width="8.44140625" style="261" bestFit="1" customWidth="1"/>
    <col min="11537" max="11537" width="9.44140625" style="261" bestFit="1" customWidth="1"/>
    <col min="11538" max="11538" width="59.109375" style="261" customWidth="1"/>
    <col min="11539" max="11540" width="11.44140625" style="261" customWidth="1"/>
    <col min="11541" max="11776" width="11.44140625" style="261"/>
    <col min="11777" max="11777" width="11.44140625" style="261" customWidth="1"/>
    <col min="11778" max="11778" width="12" style="261" customWidth="1"/>
    <col min="11779" max="11779" width="9.44140625" style="261" customWidth="1"/>
    <col min="11780" max="11781" width="6.44140625" style="261" customWidth="1"/>
    <col min="11782" max="11782" width="9" style="261" bestFit="1" customWidth="1"/>
    <col min="11783" max="11783" width="6.6640625" style="261" customWidth="1"/>
    <col min="11784" max="11784" width="6.109375" style="261" bestFit="1" customWidth="1"/>
    <col min="11785" max="11785" width="8.33203125" style="261" bestFit="1" customWidth="1"/>
    <col min="11786" max="11786" width="3.109375" style="261" customWidth="1"/>
    <col min="11787" max="11787" width="4.44140625" style="261" bestFit="1" customWidth="1"/>
    <col min="11788" max="11788" width="9.109375" style="261" bestFit="1" customWidth="1"/>
    <col min="11789" max="11789" width="3.44140625" style="261" bestFit="1" customWidth="1"/>
    <col min="11790" max="11790" width="12.44140625" style="261" bestFit="1" customWidth="1"/>
    <col min="11791" max="11791" width="5.6640625" style="261" bestFit="1" customWidth="1"/>
    <col min="11792" max="11792" width="8.44140625" style="261" bestFit="1" customWidth="1"/>
    <col min="11793" max="11793" width="9.44140625" style="261" bestFit="1" customWidth="1"/>
    <col min="11794" max="11794" width="59.109375" style="261" customWidth="1"/>
    <col min="11795" max="11796" width="11.44140625" style="261" customWidth="1"/>
    <col min="11797" max="12032" width="11.44140625" style="261"/>
    <col min="12033" max="12033" width="11.44140625" style="261" customWidth="1"/>
    <col min="12034" max="12034" width="12" style="261" customWidth="1"/>
    <col min="12035" max="12035" width="9.44140625" style="261" customWidth="1"/>
    <col min="12036" max="12037" width="6.44140625" style="261" customWidth="1"/>
    <col min="12038" max="12038" width="9" style="261" bestFit="1" customWidth="1"/>
    <col min="12039" max="12039" width="6.6640625" style="261" customWidth="1"/>
    <col min="12040" max="12040" width="6.109375" style="261" bestFit="1" customWidth="1"/>
    <col min="12041" max="12041" width="8.33203125" style="261" bestFit="1" customWidth="1"/>
    <col min="12042" max="12042" width="3.109375" style="261" customWidth="1"/>
    <col min="12043" max="12043" width="4.44140625" style="261" bestFit="1" customWidth="1"/>
    <col min="12044" max="12044" width="9.109375" style="261" bestFit="1" customWidth="1"/>
    <col min="12045" max="12045" width="3.44140625" style="261" bestFit="1" customWidth="1"/>
    <col min="12046" max="12046" width="12.44140625" style="261" bestFit="1" customWidth="1"/>
    <col min="12047" max="12047" width="5.6640625" style="261" bestFit="1" customWidth="1"/>
    <col min="12048" max="12048" width="8.44140625" style="261" bestFit="1" customWidth="1"/>
    <col min="12049" max="12049" width="9.44140625" style="261" bestFit="1" customWidth="1"/>
    <col min="12050" max="12050" width="59.109375" style="261" customWidth="1"/>
    <col min="12051" max="12052" width="11.44140625" style="261" customWidth="1"/>
    <col min="12053" max="12288" width="11.44140625" style="261"/>
    <col min="12289" max="12289" width="11.44140625" style="261" customWidth="1"/>
    <col min="12290" max="12290" width="12" style="261" customWidth="1"/>
    <col min="12291" max="12291" width="9.44140625" style="261" customWidth="1"/>
    <col min="12292" max="12293" width="6.44140625" style="261" customWidth="1"/>
    <col min="12294" max="12294" width="9" style="261" bestFit="1" customWidth="1"/>
    <col min="12295" max="12295" width="6.6640625" style="261" customWidth="1"/>
    <col min="12296" max="12296" width="6.109375" style="261" bestFit="1" customWidth="1"/>
    <col min="12297" max="12297" width="8.33203125" style="261" bestFit="1" customWidth="1"/>
    <col min="12298" max="12298" width="3.109375" style="261" customWidth="1"/>
    <col min="12299" max="12299" width="4.44140625" style="261" bestFit="1" customWidth="1"/>
    <col min="12300" max="12300" width="9.109375" style="261" bestFit="1" customWidth="1"/>
    <col min="12301" max="12301" width="3.44140625" style="261" bestFit="1" customWidth="1"/>
    <col min="12302" max="12302" width="12.44140625" style="261" bestFit="1" customWidth="1"/>
    <col min="12303" max="12303" width="5.6640625" style="261" bestFit="1" customWidth="1"/>
    <col min="12304" max="12304" width="8.44140625" style="261" bestFit="1" customWidth="1"/>
    <col min="12305" max="12305" width="9.44140625" style="261" bestFit="1" customWidth="1"/>
    <col min="12306" max="12306" width="59.109375" style="261" customWidth="1"/>
    <col min="12307" max="12308" width="11.44140625" style="261" customWidth="1"/>
    <col min="12309" max="12544" width="11.44140625" style="261"/>
    <col min="12545" max="12545" width="11.44140625" style="261" customWidth="1"/>
    <col min="12546" max="12546" width="12" style="261" customWidth="1"/>
    <col min="12547" max="12547" width="9.44140625" style="261" customWidth="1"/>
    <col min="12548" max="12549" width="6.44140625" style="261" customWidth="1"/>
    <col min="12550" max="12550" width="9" style="261" bestFit="1" customWidth="1"/>
    <col min="12551" max="12551" width="6.6640625" style="261" customWidth="1"/>
    <col min="12552" max="12552" width="6.109375" style="261" bestFit="1" customWidth="1"/>
    <col min="12553" max="12553" width="8.33203125" style="261" bestFit="1" customWidth="1"/>
    <col min="12554" max="12554" width="3.109375" style="261" customWidth="1"/>
    <col min="12555" max="12555" width="4.44140625" style="261" bestFit="1" customWidth="1"/>
    <col min="12556" max="12556" width="9.109375" style="261" bestFit="1" customWidth="1"/>
    <col min="12557" max="12557" width="3.44140625" style="261" bestFit="1" customWidth="1"/>
    <col min="12558" max="12558" width="12.44140625" style="261" bestFit="1" customWidth="1"/>
    <col min="12559" max="12559" width="5.6640625" style="261" bestFit="1" customWidth="1"/>
    <col min="12560" max="12560" width="8.44140625" style="261" bestFit="1" customWidth="1"/>
    <col min="12561" max="12561" width="9.44140625" style="261" bestFit="1" customWidth="1"/>
    <col min="12562" max="12562" width="59.109375" style="261" customWidth="1"/>
    <col min="12563" max="12564" width="11.44140625" style="261" customWidth="1"/>
    <col min="12565" max="12800" width="11.44140625" style="261"/>
    <col min="12801" max="12801" width="11.44140625" style="261" customWidth="1"/>
    <col min="12802" max="12802" width="12" style="261" customWidth="1"/>
    <col min="12803" max="12803" width="9.44140625" style="261" customWidth="1"/>
    <col min="12804" max="12805" width="6.44140625" style="261" customWidth="1"/>
    <col min="12806" max="12806" width="9" style="261" bestFit="1" customWidth="1"/>
    <col min="12807" max="12807" width="6.6640625" style="261" customWidth="1"/>
    <col min="12808" max="12808" width="6.109375" style="261" bestFit="1" customWidth="1"/>
    <col min="12809" max="12809" width="8.33203125" style="261" bestFit="1" customWidth="1"/>
    <col min="12810" max="12810" width="3.109375" style="261" customWidth="1"/>
    <col min="12811" max="12811" width="4.44140625" style="261" bestFit="1" customWidth="1"/>
    <col min="12812" max="12812" width="9.109375" style="261" bestFit="1" customWidth="1"/>
    <col min="12813" max="12813" width="3.44140625" style="261" bestFit="1" customWidth="1"/>
    <col min="12814" max="12814" width="12.44140625" style="261" bestFit="1" customWidth="1"/>
    <col min="12815" max="12815" width="5.6640625" style="261" bestFit="1" customWidth="1"/>
    <col min="12816" max="12816" width="8.44140625" style="261" bestFit="1" customWidth="1"/>
    <col min="12817" max="12817" width="9.44140625" style="261" bestFit="1" customWidth="1"/>
    <col min="12818" max="12818" width="59.109375" style="261" customWidth="1"/>
    <col min="12819" max="12820" width="11.44140625" style="261" customWidth="1"/>
    <col min="12821" max="13056" width="11.44140625" style="261"/>
    <col min="13057" max="13057" width="11.44140625" style="261" customWidth="1"/>
    <col min="13058" max="13058" width="12" style="261" customWidth="1"/>
    <col min="13059" max="13059" width="9.44140625" style="261" customWidth="1"/>
    <col min="13060" max="13061" width="6.44140625" style="261" customWidth="1"/>
    <col min="13062" max="13062" width="9" style="261" bestFit="1" customWidth="1"/>
    <col min="13063" max="13063" width="6.6640625" style="261" customWidth="1"/>
    <col min="13064" max="13064" width="6.109375" style="261" bestFit="1" customWidth="1"/>
    <col min="13065" max="13065" width="8.33203125" style="261" bestFit="1" customWidth="1"/>
    <col min="13066" max="13066" width="3.109375" style="261" customWidth="1"/>
    <col min="13067" max="13067" width="4.44140625" style="261" bestFit="1" customWidth="1"/>
    <col min="13068" max="13068" width="9.109375" style="261" bestFit="1" customWidth="1"/>
    <col min="13069" max="13069" width="3.44140625" style="261" bestFit="1" customWidth="1"/>
    <col min="13070" max="13070" width="12.44140625" style="261" bestFit="1" customWidth="1"/>
    <col min="13071" max="13071" width="5.6640625" style="261" bestFit="1" customWidth="1"/>
    <col min="13072" max="13072" width="8.44140625" style="261" bestFit="1" customWidth="1"/>
    <col min="13073" max="13073" width="9.44140625" style="261" bestFit="1" customWidth="1"/>
    <col min="13074" max="13074" width="59.109375" style="261" customWidth="1"/>
    <col min="13075" max="13076" width="11.44140625" style="261" customWidth="1"/>
    <col min="13077" max="13312" width="11.44140625" style="261"/>
    <col min="13313" max="13313" width="11.44140625" style="261" customWidth="1"/>
    <col min="13314" max="13314" width="12" style="261" customWidth="1"/>
    <col min="13315" max="13315" width="9.44140625" style="261" customWidth="1"/>
    <col min="13316" max="13317" width="6.44140625" style="261" customWidth="1"/>
    <col min="13318" max="13318" width="9" style="261" bestFit="1" customWidth="1"/>
    <col min="13319" max="13319" width="6.6640625" style="261" customWidth="1"/>
    <col min="13320" max="13320" width="6.109375" style="261" bestFit="1" customWidth="1"/>
    <col min="13321" max="13321" width="8.33203125" style="261" bestFit="1" customWidth="1"/>
    <col min="13322" max="13322" width="3.109375" style="261" customWidth="1"/>
    <col min="13323" max="13323" width="4.44140625" style="261" bestFit="1" customWidth="1"/>
    <col min="13324" max="13324" width="9.109375" style="261" bestFit="1" customWidth="1"/>
    <col min="13325" max="13325" width="3.44140625" style="261" bestFit="1" customWidth="1"/>
    <col min="13326" max="13326" width="12.44140625" style="261" bestFit="1" customWidth="1"/>
    <col min="13327" max="13327" width="5.6640625" style="261" bestFit="1" customWidth="1"/>
    <col min="13328" max="13328" width="8.44140625" style="261" bestFit="1" customWidth="1"/>
    <col min="13329" max="13329" width="9.44140625" style="261" bestFit="1" customWidth="1"/>
    <col min="13330" max="13330" width="59.109375" style="261" customWidth="1"/>
    <col min="13331" max="13332" width="11.44140625" style="261" customWidth="1"/>
    <col min="13333" max="13568" width="11.44140625" style="261"/>
    <col min="13569" max="13569" width="11.44140625" style="261" customWidth="1"/>
    <col min="13570" max="13570" width="12" style="261" customWidth="1"/>
    <col min="13571" max="13571" width="9.44140625" style="261" customWidth="1"/>
    <col min="13572" max="13573" width="6.44140625" style="261" customWidth="1"/>
    <col min="13574" max="13574" width="9" style="261" bestFit="1" customWidth="1"/>
    <col min="13575" max="13575" width="6.6640625" style="261" customWidth="1"/>
    <col min="13576" max="13576" width="6.109375" style="261" bestFit="1" customWidth="1"/>
    <col min="13577" max="13577" width="8.33203125" style="261" bestFit="1" customWidth="1"/>
    <col min="13578" max="13578" width="3.109375" style="261" customWidth="1"/>
    <col min="13579" max="13579" width="4.44140625" style="261" bestFit="1" customWidth="1"/>
    <col min="13580" max="13580" width="9.109375" style="261" bestFit="1" customWidth="1"/>
    <col min="13581" max="13581" width="3.44140625" style="261" bestFit="1" customWidth="1"/>
    <col min="13582" max="13582" width="12.44140625" style="261" bestFit="1" customWidth="1"/>
    <col min="13583" max="13583" width="5.6640625" style="261" bestFit="1" customWidth="1"/>
    <col min="13584" max="13584" width="8.44140625" style="261" bestFit="1" customWidth="1"/>
    <col min="13585" max="13585" width="9.44140625" style="261" bestFit="1" customWidth="1"/>
    <col min="13586" max="13586" width="59.109375" style="261" customWidth="1"/>
    <col min="13587" max="13588" width="11.44140625" style="261" customWidth="1"/>
    <col min="13589" max="13824" width="11.44140625" style="261"/>
    <col min="13825" max="13825" width="11.44140625" style="261" customWidth="1"/>
    <col min="13826" max="13826" width="12" style="261" customWidth="1"/>
    <col min="13827" max="13827" width="9.44140625" style="261" customWidth="1"/>
    <col min="13828" max="13829" width="6.44140625" style="261" customWidth="1"/>
    <col min="13830" max="13830" width="9" style="261" bestFit="1" customWidth="1"/>
    <col min="13831" max="13831" width="6.6640625" style="261" customWidth="1"/>
    <col min="13832" max="13832" width="6.109375" style="261" bestFit="1" customWidth="1"/>
    <col min="13833" max="13833" width="8.33203125" style="261" bestFit="1" customWidth="1"/>
    <col min="13834" max="13834" width="3.109375" style="261" customWidth="1"/>
    <col min="13835" max="13835" width="4.44140625" style="261" bestFit="1" customWidth="1"/>
    <col min="13836" max="13836" width="9.109375" style="261" bestFit="1" customWidth="1"/>
    <col min="13837" max="13837" width="3.44140625" style="261" bestFit="1" customWidth="1"/>
    <col min="13838" max="13838" width="12.44140625" style="261" bestFit="1" customWidth="1"/>
    <col min="13839" max="13839" width="5.6640625" style="261" bestFit="1" customWidth="1"/>
    <col min="13840" max="13840" width="8.44140625" style="261" bestFit="1" customWidth="1"/>
    <col min="13841" max="13841" width="9.44140625" style="261" bestFit="1" customWidth="1"/>
    <col min="13842" max="13842" width="59.109375" style="261" customWidth="1"/>
    <col min="13843" max="13844" width="11.44140625" style="261" customWidth="1"/>
    <col min="13845" max="14080" width="11.44140625" style="261"/>
    <col min="14081" max="14081" width="11.44140625" style="261" customWidth="1"/>
    <col min="14082" max="14082" width="12" style="261" customWidth="1"/>
    <col min="14083" max="14083" width="9.44140625" style="261" customWidth="1"/>
    <col min="14084" max="14085" width="6.44140625" style="261" customWidth="1"/>
    <col min="14086" max="14086" width="9" style="261" bestFit="1" customWidth="1"/>
    <col min="14087" max="14087" width="6.6640625" style="261" customWidth="1"/>
    <col min="14088" max="14088" width="6.109375" style="261" bestFit="1" customWidth="1"/>
    <col min="14089" max="14089" width="8.33203125" style="261" bestFit="1" customWidth="1"/>
    <col min="14090" max="14090" width="3.109375" style="261" customWidth="1"/>
    <col min="14091" max="14091" width="4.44140625" style="261" bestFit="1" customWidth="1"/>
    <col min="14092" max="14092" width="9.109375" style="261" bestFit="1" customWidth="1"/>
    <col min="14093" max="14093" width="3.44140625" style="261" bestFit="1" customWidth="1"/>
    <col min="14094" max="14094" width="12.44140625" style="261" bestFit="1" customWidth="1"/>
    <col min="14095" max="14095" width="5.6640625" style="261" bestFit="1" customWidth="1"/>
    <col min="14096" max="14096" width="8.44140625" style="261" bestFit="1" customWidth="1"/>
    <col min="14097" max="14097" width="9.44140625" style="261" bestFit="1" customWidth="1"/>
    <col min="14098" max="14098" width="59.109375" style="261" customWidth="1"/>
    <col min="14099" max="14100" width="11.44140625" style="261" customWidth="1"/>
    <col min="14101" max="14336" width="11.44140625" style="261"/>
    <col min="14337" max="14337" width="11.44140625" style="261" customWidth="1"/>
    <col min="14338" max="14338" width="12" style="261" customWidth="1"/>
    <col min="14339" max="14339" width="9.44140625" style="261" customWidth="1"/>
    <col min="14340" max="14341" width="6.44140625" style="261" customWidth="1"/>
    <col min="14342" max="14342" width="9" style="261" bestFit="1" customWidth="1"/>
    <col min="14343" max="14343" width="6.6640625" style="261" customWidth="1"/>
    <col min="14344" max="14344" width="6.109375" style="261" bestFit="1" customWidth="1"/>
    <col min="14345" max="14345" width="8.33203125" style="261" bestFit="1" customWidth="1"/>
    <col min="14346" max="14346" width="3.109375" style="261" customWidth="1"/>
    <col min="14347" max="14347" width="4.44140625" style="261" bestFit="1" customWidth="1"/>
    <col min="14348" max="14348" width="9.109375" style="261" bestFit="1" customWidth="1"/>
    <col min="14349" max="14349" width="3.44140625" style="261" bestFit="1" customWidth="1"/>
    <col min="14350" max="14350" width="12.44140625" style="261" bestFit="1" customWidth="1"/>
    <col min="14351" max="14351" width="5.6640625" style="261" bestFit="1" customWidth="1"/>
    <col min="14352" max="14352" width="8.44140625" style="261" bestFit="1" customWidth="1"/>
    <col min="14353" max="14353" width="9.44140625" style="261" bestFit="1" customWidth="1"/>
    <col min="14354" max="14354" width="59.109375" style="261" customWidth="1"/>
    <col min="14355" max="14356" width="11.44140625" style="261" customWidth="1"/>
    <col min="14357" max="14592" width="11.44140625" style="261"/>
    <col min="14593" max="14593" width="11.44140625" style="261" customWidth="1"/>
    <col min="14594" max="14594" width="12" style="261" customWidth="1"/>
    <col min="14595" max="14595" width="9.44140625" style="261" customWidth="1"/>
    <col min="14596" max="14597" width="6.44140625" style="261" customWidth="1"/>
    <col min="14598" max="14598" width="9" style="261" bestFit="1" customWidth="1"/>
    <col min="14599" max="14599" width="6.6640625" style="261" customWidth="1"/>
    <col min="14600" max="14600" width="6.109375" style="261" bestFit="1" customWidth="1"/>
    <col min="14601" max="14601" width="8.33203125" style="261" bestFit="1" customWidth="1"/>
    <col min="14602" max="14602" width="3.109375" style="261" customWidth="1"/>
    <col min="14603" max="14603" width="4.44140625" style="261" bestFit="1" customWidth="1"/>
    <col min="14604" max="14604" width="9.109375" style="261" bestFit="1" customWidth="1"/>
    <col min="14605" max="14605" width="3.44140625" style="261" bestFit="1" customWidth="1"/>
    <col min="14606" max="14606" width="12.44140625" style="261" bestFit="1" customWidth="1"/>
    <col min="14607" max="14607" width="5.6640625" style="261" bestFit="1" customWidth="1"/>
    <col min="14608" max="14608" width="8.44140625" style="261" bestFit="1" customWidth="1"/>
    <col min="14609" max="14609" width="9.44140625" style="261" bestFit="1" customWidth="1"/>
    <col min="14610" max="14610" width="59.109375" style="261" customWidth="1"/>
    <col min="14611" max="14612" width="11.44140625" style="261" customWidth="1"/>
    <col min="14613" max="14848" width="11.44140625" style="261"/>
    <col min="14849" max="14849" width="11.44140625" style="261" customWidth="1"/>
    <col min="14850" max="14850" width="12" style="261" customWidth="1"/>
    <col min="14851" max="14851" width="9.44140625" style="261" customWidth="1"/>
    <col min="14852" max="14853" width="6.44140625" style="261" customWidth="1"/>
    <col min="14854" max="14854" width="9" style="261" bestFit="1" customWidth="1"/>
    <col min="14855" max="14855" width="6.6640625" style="261" customWidth="1"/>
    <col min="14856" max="14856" width="6.109375" style="261" bestFit="1" customWidth="1"/>
    <col min="14857" max="14857" width="8.33203125" style="261" bestFit="1" customWidth="1"/>
    <col min="14858" max="14858" width="3.109375" style="261" customWidth="1"/>
    <col min="14859" max="14859" width="4.44140625" style="261" bestFit="1" customWidth="1"/>
    <col min="14860" max="14860" width="9.109375" style="261" bestFit="1" customWidth="1"/>
    <col min="14861" max="14861" width="3.44140625" style="261" bestFit="1" customWidth="1"/>
    <col min="14862" max="14862" width="12.44140625" style="261" bestFit="1" customWidth="1"/>
    <col min="14863" max="14863" width="5.6640625" style="261" bestFit="1" customWidth="1"/>
    <col min="14864" max="14864" width="8.44140625" style="261" bestFit="1" customWidth="1"/>
    <col min="14865" max="14865" width="9.44140625" style="261" bestFit="1" customWidth="1"/>
    <col min="14866" max="14866" width="59.109375" style="261" customWidth="1"/>
    <col min="14867" max="14868" width="11.44140625" style="261" customWidth="1"/>
    <col min="14869" max="15104" width="11.44140625" style="261"/>
    <col min="15105" max="15105" width="11.44140625" style="261" customWidth="1"/>
    <col min="15106" max="15106" width="12" style="261" customWidth="1"/>
    <col min="15107" max="15107" width="9.44140625" style="261" customWidth="1"/>
    <col min="15108" max="15109" width="6.44140625" style="261" customWidth="1"/>
    <col min="15110" max="15110" width="9" style="261" bestFit="1" customWidth="1"/>
    <col min="15111" max="15111" width="6.6640625" style="261" customWidth="1"/>
    <col min="15112" max="15112" width="6.109375" style="261" bestFit="1" customWidth="1"/>
    <col min="15113" max="15113" width="8.33203125" style="261" bestFit="1" customWidth="1"/>
    <col min="15114" max="15114" width="3.109375" style="261" customWidth="1"/>
    <col min="15115" max="15115" width="4.44140625" style="261" bestFit="1" customWidth="1"/>
    <col min="15116" max="15116" width="9.109375" style="261" bestFit="1" customWidth="1"/>
    <col min="15117" max="15117" width="3.44140625" style="261" bestFit="1" customWidth="1"/>
    <col min="15118" max="15118" width="12.44140625" style="261" bestFit="1" customWidth="1"/>
    <col min="15119" max="15119" width="5.6640625" style="261" bestFit="1" customWidth="1"/>
    <col min="15120" max="15120" width="8.44140625" style="261" bestFit="1" customWidth="1"/>
    <col min="15121" max="15121" width="9.44140625" style="261" bestFit="1" customWidth="1"/>
    <col min="15122" max="15122" width="59.109375" style="261" customWidth="1"/>
    <col min="15123" max="15124" width="11.44140625" style="261" customWidth="1"/>
    <col min="15125" max="15360" width="11.44140625" style="261"/>
    <col min="15361" max="15361" width="11.44140625" style="261" customWidth="1"/>
    <col min="15362" max="15362" width="12" style="261" customWidth="1"/>
    <col min="15363" max="15363" width="9.44140625" style="261" customWidth="1"/>
    <col min="15364" max="15365" width="6.44140625" style="261" customWidth="1"/>
    <col min="15366" max="15366" width="9" style="261" bestFit="1" customWidth="1"/>
    <col min="15367" max="15367" width="6.6640625" style="261" customWidth="1"/>
    <col min="15368" max="15368" width="6.109375" style="261" bestFit="1" customWidth="1"/>
    <col min="15369" max="15369" width="8.33203125" style="261" bestFit="1" customWidth="1"/>
    <col min="15370" max="15370" width="3.109375" style="261" customWidth="1"/>
    <col min="15371" max="15371" width="4.44140625" style="261" bestFit="1" customWidth="1"/>
    <col min="15372" max="15372" width="9.109375" style="261" bestFit="1" customWidth="1"/>
    <col min="15373" max="15373" width="3.44140625" style="261" bestFit="1" customWidth="1"/>
    <col min="15374" max="15374" width="12.44140625" style="261" bestFit="1" customWidth="1"/>
    <col min="15375" max="15375" width="5.6640625" style="261" bestFit="1" customWidth="1"/>
    <col min="15376" max="15376" width="8.44140625" style="261" bestFit="1" customWidth="1"/>
    <col min="15377" max="15377" width="9.44140625" style="261" bestFit="1" customWidth="1"/>
    <col min="15378" max="15378" width="59.109375" style="261" customWidth="1"/>
    <col min="15379" max="15380" width="11.44140625" style="261" customWidth="1"/>
    <col min="15381" max="15616" width="11.44140625" style="261"/>
    <col min="15617" max="15617" width="11.44140625" style="261" customWidth="1"/>
    <col min="15618" max="15618" width="12" style="261" customWidth="1"/>
    <col min="15619" max="15619" width="9.44140625" style="261" customWidth="1"/>
    <col min="15620" max="15621" width="6.44140625" style="261" customWidth="1"/>
    <col min="15622" max="15622" width="9" style="261" bestFit="1" customWidth="1"/>
    <col min="15623" max="15623" width="6.6640625" style="261" customWidth="1"/>
    <col min="15624" max="15624" width="6.109375" style="261" bestFit="1" customWidth="1"/>
    <col min="15625" max="15625" width="8.33203125" style="261" bestFit="1" customWidth="1"/>
    <col min="15626" max="15626" width="3.109375" style="261" customWidth="1"/>
    <col min="15627" max="15627" width="4.44140625" style="261" bestFit="1" customWidth="1"/>
    <col min="15628" max="15628" width="9.109375" style="261" bestFit="1" customWidth="1"/>
    <col min="15629" max="15629" width="3.44140625" style="261" bestFit="1" customWidth="1"/>
    <col min="15630" max="15630" width="12.44140625" style="261" bestFit="1" customWidth="1"/>
    <col min="15631" max="15631" width="5.6640625" style="261" bestFit="1" customWidth="1"/>
    <col min="15632" max="15632" width="8.44140625" style="261" bestFit="1" customWidth="1"/>
    <col min="15633" max="15633" width="9.44140625" style="261" bestFit="1" customWidth="1"/>
    <col min="15634" max="15634" width="59.109375" style="261" customWidth="1"/>
    <col min="15635" max="15636" width="11.44140625" style="261" customWidth="1"/>
    <col min="15637" max="15872" width="11.44140625" style="261"/>
    <col min="15873" max="15873" width="11.44140625" style="261" customWidth="1"/>
    <col min="15874" max="15874" width="12" style="261" customWidth="1"/>
    <col min="15875" max="15875" width="9.44140625" style="261" customWidth="1"/>
    <col min="15876" max="15877" width="6.44140625" style="261" customWidth="1"/>
    <col min="15878" max="15878" width="9" style="261" bestFit="1" customWidth="1"/>
    <col min="15879" max="15879" width="6.6640625" style="261" customWidth="1"/>
    <col min="15880" max="15880" width="6.109375" style="261" bestFit="1" customWidth="1"/>
    <col min="15881" max="15881" width="8.33203125" style="261" bestFit="1" customWidth="1"/>
    <col min="15882" max="15882" width="3.109375" style="261" customWidth="1"/>
    <col min="15883" max="15883" width="4.44140625" style="261" bestFit="1" customWidth="1"/>
    <col min="15884" max="15884" width="9.109375" style="261" bestFit="1" customWidth="1"/>
    <col min="15885" max="15885" width="3.44140625" style="261" bestFit="1" customWidth="1"/>
    <col min="15886" max="15886" width="12.44140625" style="261" bestFit="1" customWidth="1"/>
    <col min="15887" max="15887" width="5.6640625" style="261" bestFit="1" customWidth="1"/>
    <col min="15888" max="15888" width="8.44140625" style="261" bestFit="1" customWidth="1"/>
    <col min="15889" max="15889" width="9.44140625" style="261" bestFit="1" customWidth="1"/>
    <col min="15890" max="15890" width="59.109375" style="261" customWidth="1"/>
    <col min="15891" max="15892" width="11.44140625" style="261" customWidth="1"/>
    <col min="15893" max="16128" width="11.44140625" style="261"/>
    <col min="16129" max="16129" width="11.44140625" style="261" customWidth="1"/>
    <col min="16130" max="16130" width="12" style="261" customWidth="1"/>
    <col min="16131" max="16131" width="9.44140625" style="261" customWidth="1"/>
    <col min="16132" max="16133" width="6.44140625" style="261" customWidth="1"/>
    <col min="16134" max="16134" width="9" style="261" bestFit="1" customWidth="1"/>
    <col min="16135" max="16135" width="6.6640625" style="261" customWidth="1"/>
    <col min="16136" max="16136" width="6.109375" style="261" bestFit="1" customWidth="1"/>
    <col min="16137" max="16137" width="8.33203125" style="261" bestFit="1" customWidth="1"/>
    <col min="16138" max="16138" width="3.109375" style="261" customWidth="1"/>
    <col min="16139" max="16139" width="4.44140625" style="261" bestFit="1" customWidth="1"/>
    <col min="16140" max="16140" width="9.109375" style="261" bestFit="1" customWidth="1"/>
    <col min="16141" max="16141" width="3.44140625" style="261" bestFit="1" customWidth="1"/>
    <col min="16142" max="16142" width="12.44140625" style="261" bestFit="1" customWidth="1"/>
    <col min="16143" max="16143" width="5.6640625" style="261" bestFit="1" customWidth="1"/>
    <col min="16144" max="16144" width="8.44140625" style="261" bestFit="1" customWidth="1"/>
    <col min="16145" max="16145" width="9.44140625" style="261" bestFit="1" customWidth="1"/>
    <col min="16146" max="16146" width="59.109375" style="261" customWidth="1"/>
    <col min="16147" max="16148" width="11.44140625" style="261" customWidth="1"/>
    <col min="16149" max="16384" width="11.44140625" style="261"/>
  </cols>
  <sheetData>
    <row r="1" spans="1:20" s="238" customFormat="1" ht="28.5" customHeight="1">
      <c r="A1" s="238" t="s">
        <v>497</v>
      </c>
      <c r="B1" s="239" t="s">
        <v>498</v>
      </c>
      <c r="C1" s="239" t="s">
        <v>499</v>
      </c>
      <c r="D1" s="240" t="s">
        <v>500</v>
      </c>
      <c r="E1" s="240" t="s">
        <v>501</v>
      </c>
      <c r="F1" s="241" t="s">
        <v>502</v>
      </c>
      <c r="G1" s="239" t="s">
        <v>503</v>
      </c>
      <c r="H1" s="239" t="s">
        <v>504</v>
      </c>
      <c r="I1" s="242" t="s">
        <v>351</v>
      </c>
      <c r="J1" s="239" t="s">
        <v>61</v>
      </c>
      <c r="K1" s="243" t="s">
        <v>353</v>
      </c>
      <c r="L1" s="242" t="s">
        <v>354</v>
      </c>
      <c r="M1" s="239" t="s">
        <v>62</v>
      </c>
      <c r="N1" s="239" t="s">
        <v>505</v>
      </c>
      <c r="O1" s="239" t="s">
        <v>506</v>
      </c>
      <c r="P1" s="240" t="s">
        <v>507</v>
      </c>
      <c r="Q1" s="239" t="s">
        <v>508</v>
      </c>
      <c r="R1" s="239" t="s">
        <v>509</v>
      </c>
      <c r="S1" s="244"/>
      <c r="T1" s="244"/>
    </row>
    <row r="2" spans="1:20" s="252" customFormat="1">
      <c r="A2" s="245">
        <v>42986</v>
      </c>
      <c r="B2" s="246" t="s">
        <v>258</v>
      </c>
      <c r="C2" s="246" t="s">
        <v>510</v>
      </c>
      <c r="D2" s="247" t="s">
        <v>511</v>
      </c>
      <c r="E2" s="246"/>
      <c r="F2" s="248">
        <v>0.64097222222222217</v>
      </c>
      <c r="G2" s="246"/>
      <c r="H2" s="246">
        <v>70</v>
      </c>
      <c r="I2" s="249">
        <v>33.043900000000001</v>
      </c>
      <c r="J2" s="250" t="s">
        <v>61</v>
      </c>
      <c r="K2" s="246">
        <v>122</v>
      </c>
      <c r="L2" s="249">
        <v>66.860299999999995</v>
      </c>
      <c r="M2" s="250" t="s">
        <v>62</v>
      </c>
      <c r="N2" s="246">
        <v>633</v>
      </c>
      <c r="O2" s="246">
        <v>654</v>
      </c>
      <c r="P2" s="247"/>
      <c r="Q2" s="246" t="s">
        <v>512</v>
      </c>
      <c r="R2" s="246" t="s">
        <v>513</v>
      </c>
      <c r="S2" s="251"/>
      <c r="T2" s="251"/>
    </row>
    <row r="3" spans="1:20" s="252" customFormat="1">
      <c r="A3" s="245"/>
      <c r="B3" s="246"/>
      <c r="C3" s="246"/>
      <c r="D3" s="247"/>
      <c r="E3" s="246"/>
      <c r="F3" s="248"/>
      <c r="G3" s="246"/>
      <c r="H3" s="246"/>
      <c r="I3" s="249"/>
      <c r="J3" s="250" t="s">
        <v>61</v>
      </c>
      <c r="K3" s="246"/>
      <c r="L3" s="249"/>
      <c r="M3" s="250" t="s">
        <v>62</v>
      </c>
      <c r="N3" s="246"/>
      <c r="O3" s="246"/>
      <c r="P3" s="247"/>
      <c r="Q3" s="246"/>
      <c r="R3" s="246"/>
      <c r="S3" s="251"/>
      <c r="T3" s="251"/>
    </row>
    <row r="4" spans="1:20" s="252" customFormat="1">
      <c r="A4" s="245">
        <v>42987</v>
      </c>
      <c r="B4" s="246" t="s">
        <v>514</v>
      </c>
      <c r="C4" s="246" t="s">
        <v>515</v>
      </c>
      <c r="D4" s="247" t="s">
        <v>516</v>
      </c>
      <c r="E4" s="246"/>
      <c r="F4" s="248">
        <v>0.8930555555555556</v>
      </c>
      <c r="G4" s="246"/>
      <c r="H4" s="246">
        <v>70</v>
      </c>
      <c r="I4" s="249">
        <v>33.618000000000002</v>
      </c>
      <c r="J4" s="250" t="s">
        <v>61</v>
      </c>
      <c r="K4" s="246">
        <v>127</v>
      </c>
      <c r="L4" s="249">
        <v>40.981999999999999</v>
      </c>
      <c r="M4" s="250" t="s">
        <v>62</v>
      </c>
      <c r="N4" s="246"/>
      <c r="O4" s="246"/>
      <c r="P4" s="247"/>
      <c r="Q4" s="246" t="s">
        <v>517</v>
      </c>
      <c r="R4" s="253" t="s">
        <v>518</v>
      </c>
      <c r="S4" s="251"/>
      <c r="T4" s="251"/>
    </row>
    <row r="5" spans="1:20">
      <c r="A5" s="245">
        <v>42987</v>
      </c>
      <c r="B5" s="246" t="s">
        <v>514</v>
      </c>
      <c r="C5" s="246" t="s">
        <v>515</v>
      </c>
      <c r="D5" s="247" t="s">
        <v>519</v>
      </c>
      <c r="E5" s="254"/>
      <c r="F5" s="255">
        <v>0.89444444444444438</v>
      </c>
      <c r="G5" s="254"/>
      <c r="H5" s="246">
        <v>70</v>
      </c>
      <c r="I5" s="256">
        <v>33.259</v>
      </c>
      <c r="J5" s="250" t="s">
        <v>61</v>
      </c>
      <c r="K5" s="257">
        <v>127</v>
      </c>
      <c r="L5" s="256">
        <v>41.587000000000003</v>
      </c>
      <c r="M5" s="250" t="s">
        <v>62</v>
      </c>
      <c r="N5" s="254"/>
      <c r="O5" s="254"/>
      <c r="P5" s="258"/>
      <c r="Q5" s="246" t="s">
        <v>517</v>
      </c>
      <c r="R5" s="259" t="s">
        <v>520</v>
      </c>
    </row>
    <row r="6" spans="1:20">
      <c r="A6" s="245">
        <v>42987</v>
      </c>
      <c r="B6" s="246" t="s">
        <v>514</v>
      </c>
      <c r="C6" s="246" t="s">
        <v>515</v>
      </c>
      <c r="D6" s="247" t="s">
        <v>521</v>
      </c>
      <c r="E6" s="254"/>
      <c r="F6" s="255">
        <v>0.89513888888888893</v>
      </c>
      <c r="G6" s="254"/>
      <c r="H6" s="246">
        <v>70</v>
      </c>
      <c r="I6" s="256">
        <v>33.311</v>
      </c>
      <c r="J6" s="250" t="s">
        <v>61</v>
      </c>
      <c r="K6" s="257">
        <v>127</v>
      </c>
      <c r="L6" s="256">
        <v>41.712000000000003</v>
      </c>
      <c r="M6" s="250" t="s">
        <v>62</v>
      </c>
      <c r="N6" s="254"/>
      <c r="O6" s="254"/>
      <c r="P6" s="258"/>
      <c r="Q6" s="246" t="s">
        <v>517</v>
      </c>
      <c r="R6" s="259" t="s">
        <v>522</v>
      </c>
    </row>
    <row r="7" spans="1:20">
      <c r="A7" s="245">
        <v>42987</v>
      </c>
      <c r="B7" s="246" t="s">
        <v>514</v>
      </c>
      <c r="C7" s="246" t="s">
        <v>515</v>
      </c>
      <c r="D7" s="247" t="s">
        <v>523</v>
      </c>
      <c r="E7" s="254"/>
      <c r="F7" s="255">
        <v>0.89583333333333337</v>
      </c>
      <c r="G7" s="254"/>
      <c r="H7" s="246">
        <v>70</v>
      </c>
      <c r="I7" s="256">
        <v>33.363</v>
      </c>
      <c r="J7" s="250" t="s">
        <v>61</v>
      </c>
      <c r="K7" s="257">
        <v>127</v>
      </c>
      <c r="L7" s="256">
        <v>41.896999999999998</v>
      </c>
      <c r="M7" s="250" t="s">
        <v>62</v>
      </c>
      <c r="N7" s="254"/>
      <c r="O7" s="254"/>
      <c r="P7" s="258"/>
      <c r="Q7" s="246" t="s">
        <v>517</v>
      </c>
      <c r="R7" s="259" t="s">
        <v>524</v>
      </c>
    </row>
    <row r="8" spans="1:20">
      <c r="A8" s="245">
        <v>42987</v>
      </c>
      <c r="B8" s="246" t="s">
        <v>525</v>
      </c>
      <c r="C8" s="246" t="s">
        <v>515</v>
      </c>
      <c r="D8" s="247" t="s">
        <v>526</v>
      </c>
      <c r="E8" s="254"/>
      <c r="F8" s="255">
        <v>6.0416666666666667E-2</v>
      </c>
      <c r="G8" s="254"/>
      <c r="H8" s="254">
        <v>71</v>
      </c>
      <c r="I8" s="258" t="s">
        <v>527</v>
      </c>
      <c r="J8" s="250" t="s">
        <v>61</v>
      </c>
      <c r="K8" s="257">
        <v>129</v>
      </c>
      <c r="L8" s="256">
        <v>33.109000000000002</v>
      </c>
      <c r="M8" s="250" t="s">
        <v>62</v>
      </c>
      <c r="N8" s="254"/>
      <c r="O8" s="254"/>
      <c r="P8" s="258"/>
      <c r="Q8" s="254"/>
      <c r="R8" s="259" t="s">
        <v>528</v>
      </c>
    </row>
    <row r="9" spans="1:20">
      <c r="A9" s="245">
        <v>42987</v>
      </c>
      <c r="B9" s="246" t="s">
        <v>525</v>
      </c>
      <c r="C9" s="246" t="s">
        <v>515</v>
      </c>
      <c r="D9" s="247" t="s">
        <v>529</v>
      </c>
      <c r="E9" s="254"/>
      <c r="F9" s="255">
        <v>6.1111111111111116E-2</v>
      </c>
      <c r="G9" s="254"/>
      <c r="H9" s="254">
        <v>71</v>
      </c>
      <c r="I9" s="258" t="s">
        <v>530</v>
      </c>
      <c r="J9" s="250" t="s">
        <v>61</v>
      </c>
      <c r="K9" s="257">
        <v>129</v>
      </c>
      <c r="L9" s="256">
        <v>33.289000000000001</v>
      </c>
      <c r="M9" s="250" t="s">
        <v>62</v>
      </c>
      <c r="N9" s="254"/>
      <c r="O9" s="254"/>
      <c r="P9" s="258"/>
      <c r="Q9" s="254"/>
      <c r="R9" s="259" t="s">
        <v>531</v>
      </c>
    </row>
    <row r="10" spans="1:20">
      <c r="A10" s="245">
        <v>42987</v>
      </c>
      <c r="B10" s="246" t="s">
        <v>525</v>
      </c>
      <c r="C10" s="246" t="s">
        <v>515</v>
      </c>
      <c r="D10" s="247" t="s">
        <v>532</v>
      </c>
      <c r="E10" s="254"/>
      <c r="F10" s="255">
        <v>6.1805555555555558E-2</v>
      </c>
      <c r="G10" s="254"/>
      <c r="H10" s="254">
        <v>71</v>
      </c>
      <c r="I10" s="258" t="s">
        <v>533</v>
      </c>
      <c r="J10" s="250" t="s">
        <v>61</v>
      </c>
      <c r="K10" s="257">
        <v>129</v>
      </c>
      <c r="L10" s="256">
        <v>33.494</v>
      </c>
      <c r="M10" s="250" t="s">
        <v>62</v>
      </c>
      <c r="N10" s="254"/>
      <c r="O10" s="254"/>
      <c r="P10" s="258"/>
      <c r="Q10" s="254"/>
      <c r="R10" s="259" t="s">
        <v>534</v>
      </c>
    </row>
    <row r="11" spans="1:20">
      <c r="A11" s="245">
        <v>42987</v>
      </c>
      <c r="B11" s="246" t="s">
        <v>525</v>
      </c>
      <c r="C11" s="246" t="s">
        <v>515</v>
      </c>
      <c r="D11" s="247" t="s">
        <v>535</v>
      </c>
      <c r="E11" s="254"/>
      <c r="F11" s="255">
        <v>6.25E-2</v>
      </c>
      <c r="G11" s="254"/>
      <c r="H11" s="254">
        <v>71</v>
      </c>
      <c r="I11" s="258" t="s">
        <v>536</v>
      </c>
      <c r="J11" s="250" t="s">
        <v>61</v>
      </c>
      <c r="K11" s="257">
        <v>129</v>
      </c>
      <c r="L11" s="262">
        <v>33.768999999999998</v>
      </c>
      <c r="M11" s="250" t="s">
        <v>62</v>
      </c>
      <c r="N11" s="254"/>
      <c r="O11" s="254"/>
      <c r="P11" s="258"/>
      <c r="Q11" s="254"/>
      <c r="R11" s="259" t="s">
        <v>537</v>
      </c>
    </row>
    <row r="12" spans="1:20">
      <c r="A12" s="245">
        <v>42987</v>
      </c>
      <c r="B12" s="254" t="s">
        <v>538</v>
      </c>
      <c r="C12" s="246" t="s">
        <v>515</v>
      </c>
      <c r="D12" s="247" t="s">
        <v>539</v>
      </c>
      <c r="E12" s="254"/>
      <c r="F12" s="255">
        <v>0.13958333333333334</v>
      </c>
      <c r="G12" s="254"/>
      <c r="H12" s="254">
        <v>71</v>
      </c>
      <c r="I12" s="258" t="s">
        <v>540</v>
      </c>
      <c r="J12" s="250" t="s">
        <v>61</v>
      </c>
      <c r="K12" s="257">
        <v>130</v>
      </c>
      <c r="L12" s="262">
        <v>33.542999999999999</v>
      </c>
      <c r="M12" s="250" t="s">
        <v>62</v>
      </c>
      <c r="N12" s="254">
        <v>104</v>
      </c>
      <c r="O12" s="254"/>
      <c r="P12" s="258"/>
      <c r="Q12" s="254"/>
      <c r="R12" s="259" t="s">
        <v>541</v>
      </c>
    </row>
    <row r="13" spans="1:20">
      <c r="A13" s="245">
        <v>42987</v>
      </c>
      <c r="B13" s="254" t="s">
        <v>538</v>
      </c>
      <c r="C13" s="246" t="s">
        <v>515</v>
      </c>
      <c r="D13" s="247" t="s">
        <v>542</v>
      </c>
      <c r="E13" s="254"/>
      <c r="F13" s="255">
        <v>0.14027777777777778</v>
      </c>
      <c r="G13" s="254"/>
      <c r="H13" s="254">
        <v>71</v>
      </c>
      <c r="I13" s="258" t="s">
        <v>543</v>
      </c>
      <c r="J13" s="250" t="s">
        <v>61</v>
      </c>
      <c r="K13" s="257">
        <v>130</v>
      </c>
      <c r="L13" s="256">
        <v>33.673000000000002</v>
      </c>
      <c r="M13" s="250" t="s">
        <v>62</v>
      </c>
      <c r="N13" s="254"/>
      <c r="O13" s="254"/>
      <c r="P13" s="258"/>
      <c r="Q13" s="254"/>
      <c r="R13" s="259" t="s">
        <v>544</v>
      </c>
    </row>
    <row r="14" spans="1:20">
      <c r="A14" s="245">
        <v>42987</v>
      </c>
      <c r="B14" s="254" t="s">
        <v>538</v>
      </c>
      <c r="C14" s="246" t="s">
        <v>515</v>
      </c>
      <c r="D14" s="247" t="s">
        <v>545</v>
      </c>
      <c r="E14" s="254"/>
      <c r="F14" s="255">
        <v>0.14097222222222222</v>
      </c>
      <c r="G14" s="254"/>
      <c r="H14" s="254">
        <v>71</v>
      </c>
      <c r="I14" s="258" t="s">
        <v>546</v>
      </c>
      <c r="J14" s="250" t="s">
        <v>61</v>
      </c>
      <c r="K14" s="257">
        <v>130</v>
      </c>
      <c r="L14" s="256">
        <v>34.006</v>
      </c>
      <c r="M14" s="250" t="s">
        <v>62</v>
      </c>
      <c r="N14" s="254"/>
      <c r="O14" s="254"/>
      <c r="P14" s="258"/>
      <c r="Q14" s="254"/>
      <c r="R14" s="259" t="s">
        <v>547</v>
      </c>
    </row>
    <row r="15" spans="1:20">
      <c r="A15" s="245">
        <v>42987</v>
      </c>
      <c r="B15" s="254" t="s">
        <v>538</v>
      </c>
      <c r="C15" s="246" t="s">
        <v>515</v>
      </c>
      <c r="D15" s="247" t="s">
        <v>548</v>
      </c>
      <c r="E15" s="254"/>
      <c r="F15" s="255">
        <v>0.14166666666666666</v>
      </c>
      <c r="G15" s="254"/>
      <c r="H15" s="254">
        <v>71</v>
      </c>
      <c r="I15" s="258" t="s">
        <v>549</v>
      </c>
      <c r="J15" s="250" t="s">
        <v>61</v>
      </c>
      <c r="K15" s="257">
        <v>130</v>
      </c>
      <c r="L15" s="262">
        <v>34.225000000000001</v>
      </c>
      <c r="M15" s="250" t="s">
        <v>62</v>
      </c>
      <c r="N15" s="254"/>
      <c r="O15" s="254"/>
      <c r="P15" s="258"/>
      <c r="Q15" s="254"/>
      <c r="R15" s="259" t="s">
        <v>550</v>
      </c>
    </row>
    <row r="16" spans="1:20">
      <c r="A16" s="245"/>
      <c r="B16" s="254"/>
      <c r="C16" s="254"/>
      <c r="D16" s="258"/>
      <c r="E16" s="254"/>
      <c r="G16" s="254"/>
      <c r="H16" s="254"/>
      <c r="I16" s="256"/>
      <c r="J16" s="250" t="s">
        <v>61</v>
      </c>
      <c r="K16" s="257"/>
      <c r="L16" s="256"/>
      <c r="M16" s="250" t="s">
        <v>62</v>
      </c>
      <c r="N16" s="254"/>
      <c r="O16" s="254"/>
      <c r="P16" s="258"/>
      <c r="Q16" s="254"/>
      <c r="R16" s="259"/>
    </row>
    <row r="17" spans="1:18">
      <c r="A17" s="263">
        <v>42987</v>
      </c>
      <c r="B17" s="254" t="s">
        <v>135</v>
      </c>
      <c r="C17" s="254" t="s">
        <v>551</v>
      </c>
      <c r="D17" s="258" t="s">
        <v>552</v>
      </c>
      <c r="E17" s="254" t="s">
        <v>553</v>
      </c>
      <c r="F17" s="255">
        <v>0.25555555555555559</v>
      </c>
      <c r="G17" s="254"/>
      <c r="H17" s="254">
        <v>71</v>
      </c>
      <c r="I17" s="256">
        <v>46.875999999999998</v>
      </c>
      <c r="J17" s="250" t="s">
        <v>61</v>
      </c>
      <c r="K17" s="257">
        <v>131</v>
      </c>
      <c r="L17" s="256">
        <v>52.783000000000001</v>
      </c>
      <c r="M17" s="250" t="s">
        <v>62</v>
      </c>
      <c r="N17" s="254">
        <v>1127</v>
      </c>
      <c r="O17" s="254"/>
      <c r="P17" s="258"/>
      <c r="Q17" s="254" t="s">
        <v>554</v>
      </c>
      <c r="R17" s="259"/>
    </row>
    <row r="18" spans="1:18">
      <c r="B18" s="254"/>
      <c r="C18" s="254"/>
      <c r="D18" s="258"/>
      <c r="E18" s="254" t="s">
        <v>555</v>
      </c>
      <c r="F18" s="255">
        <v>0.27777777777777779</v>
      </c>
      <c r="G18" s="254"/>
      <c r="H18" s="254">
        <v>71</v>
      </c>
      <c r="I18" s="256">
        <v>46.86</v>
      </c>
      <c r="J18" s="250" t="s">
        <v>61</v>
      </c>
      <c r="K18" s="257">
        <v>131</v>
      </c>
      <c r="L18" s="256">
        <v>53.654000000000003</v>
      </c>
      <c r="M18" s="250" t="s">
        <v>62</v>
      </c>
      <c r="N18" s="254"/>
      <c r="O18" s="254">
        <v>1123</v>
      </c>
      <c r="P18" s="258"/>
      <c r="Q18" s="254"/>
      <c r="R18" s="259" t="s">
        <v>556</v>
      </c>
    </row>
    <row r="19" spans="1:18">
      <c r="B19" s="254"/>
      <c r="C19" s="254"/>
      <c r="D19" s="258"/>
      <c r="E19" s="254" t="s">
        <v>557</v>
      </c>
      <c r="F19" s="255">
        <v>0.2986111111111111</v>
      </c>
      <c r="G19" s="254"/>
      <c r="H19" s="254">
        <v>71</v>
      </c>
      <c r="I19" s="256">
        <v>46.915999999999997</v>
      </c>
      <c r="J19" s="250" t="s">
        <v>61</v>
      </c>
      <c r="K19" s="257">
        <v>131</v>
      </c>
      <c r="L19" s="256">
        <v>54.582000000000001</v>
      </c>
      <c r="M19" s="250" t="s">
        <v>62</v>
      </c>
      <c r="N19" s="254"/>
      <c r="O19" s="254"/>
      <c r="P19" s="258"/>
      <c r="Q19" s="254"/>
      <c r="R19" s="259"/>
    </row>
    <row r="20" spans="1:18">
      <c r="B20" s="254"/>
      <c r="C20" s="254"/>
      <c r="D20" s="258"/>
      <c r="E20" s="254"/>
      <c r="G20" s="254"/>
      <c r="H20" s="254"/>
      <c r="I20" s="256"/>
      <c r="J20" s="250" t="s">
        <v>61</v>
      </c>
      <c r="K20" s="257"/>
      <c r="L20" s="256"/>
      <c r="M20" s="250" t="s">
        <v>62</v>
      </c>
      <c r="N20" s="254"/>
      <c r="O20" s="254"/>
      <c r="P20" s="258"/>
      <c r="Q20" s="254"/>
      <c r="R20" s="259"/>
    </row>
    <row r="21" spans="1:18">
      <c r="A21" s="263">
        <v>42987</v>
      </c>
      <c r="B21" s="254" t="s">
        <v>135</v>
      </c>
      <c r="C21" s="254" t="s">
        <v>558</v>
      </c>
      <c r="D21" s="258" t="s">
        <v>552</v>
      </c>
      <c r="E21" s="254" t="s">
        <v>553</v>
      </c>
      <c r="F21" s="255">
        <v>0.27708333333333335</v>
      </c>
      <c r="G21" s="254"/>
      <c r="H21" s="254">
        <v>71</v>
      </c>
      <c r="I21" s="256">
        <v>46.87</v>
      </c>
      <c r="J21" s="250" t="s">
        <v>61</v>
      </c>
      <c r="K21" s="257">
        <v>131</v>
      </c>
      <c r="L21" s="256">
        <v>53.61</v>
      </c>
      <c r="M21" s="250" t="s">
        <v>62</v>
      </c>
      <c r="N21" s="254"/>
      <c r="O21" s="254"/>
      <c r="P21" s="258"/>
      <c r="Q21" s="254" t="s">
        <v>559</v>
      </c>
      <c r="R21" s="259" t="s">
        <v>560</v>
      </c>
    </row>
    <row r="22" spans="1:18">
      <c r="B22" s="254"/>
      <c r="C22" s="254"/>
      <c r="D22" s="258"/>
      <c r="E22" s="254" t="s">
        <v>555</v>
      </c>
      <c r="F22" s="255">
        <v>0.27986111111111112</v>
      </c>
      <c r="G22" s="254"/>
      <c r="H22" s="254">
        <v>71</v>
      </c>
      <c r="I22" s="256">
        <v>46.86</v>
      </c>
      <c r="J22" s="250" t="s">
        <v>61</v>
      </c>
      <c r="K22" s="257">
        <v>131</v>
      </c>
      <c r="L22" s="256">
        <v>53.74</v>
      </c>
      <c r="M22" s="250" t="s">
        <v>62</v>
      </c>
      <c r="N22" s="254">
        <v>1132</v>
      </c>
      <c r="O22" s="254">
        <v>100</v>
      </c>
      <c r="P22" s="258"/>
      <c r="Q22" s="254"/>
      <c r="R22" s="259"/>
    </row>
    <row r="23" spans="1:18">
      <c r="B23" s="254"/>
      <c r="C23" s="254"/>
      <c r="D23" s="258"/>
      <c r="E23" s="254" t="s">
        <v>557</v>
      </c>
      <c r="F23" s="255">
        <v>0.28194444444444444</v>
      </c>
      <c r="G23" s="254"/>
      <c r="H23" s="254">
        <v>71</v>
      </c>
      <c r="I23" s="256">
        <v>46.86</v>
      </c>
      <c r="J23" s="250" t="s">
        <v>61</v>
      </c>
      <c r="K23" s="257">
        <v>131</v>
      </c>
      <c r="L23" s="256">
        <v>53.83</v>
      </c>
      <c r="M23" s="250" t="s">
        <v>62</v>
      </c>
      <c r="N23" s="254"/>
      <c r="O23" s="254"/>
      <c r="P23" s="258"/>
      <c r="Q23" s="254"/>
      <c r="R23" s="259"/>
    </row>
    <row r="24" spans="1:18">
      <c r="B24" s="254"/>
      <c r="C24" s="254"/>
      <c r="D24" s="258"/>
      <c r="E24" s="254"/>
      <c r="G24" s="254"/>
      <c r="H24" s="254"/>
      <c r="I24" s="256"/>
      <c r="J24" s="250" t="s">
        <v>61</v>
      </c>
      <c r="K24" s="257"/>
      <c r="L24" s="256"/>
      <c r="M24" s="250" t="s">
        <v>62</v>
      </c>
      <c r="N24" s="254"/>
      <c r="O24" s="254"/>
      <c r="P24" s="264"/>
      <c r="Q24" s="254"/>
      <c r="R24" s="259"/>
    </row>
    <row r="25" spans="1:18">
      <c r="A25" s="263">
        <v>42987</v>
      </c>
      <c r="B25" s="254"/>
      <c r="C25" s="254" t="s">
        <v>561</v>
      </c>
      <c r="D25" s="258" t="s">
        <v>562</v>
      </c>
      <c r="E25" s="254" t="s">
        <v>563</v>
      </c>
      <c r="F25" s="255">
        <v>0.44722222222222219</v>
      </c>
      <c r="G25" s="254"/>
      <c r="H25" s="254">
        <v>72</v>
      </c>
      <c r="I25" s="258" t="s">
        <v>564</v>
      </c>
      <c r="J25" s="250" t="s">
        <v>61</v>
      </c>
      <c r="K25" s="257">
        <v>133</v>
      </c>
      <c r="L25" s="256">
        <v>1.8506</v>
      </c>
      <c r="M25" s="250" t="s">
        <v>62</v>
      </c>
      <c r="N25" s="254">
        <v>1722</v>
      </c>
      <c r="O25" s="254">
        <v>1000</v>
      </c>
      <c r="P25" s="258"/>
      <c r="Q25" s="254" t="s">
        <v>565</v>
      </c>
      <c r="R25" s="259"/>
    </row>
    <row r="26" spans="1:18">
      <c r="B26" s="254"/>
      <c r="C26" s="254"/>
      <c r="D26" s="258"/>
      <c r="E26" s="254"/>
      <c r="G26" s="254"/>
      <c r="H26" s="254"/>
      <c r="I26" s="256"/>
      <c r="J26" s="250" t="s">
        <v>61</v>
      </c>
      <c r="K26" s="257"/>
      <c r="L26" s="256"/>
      <c r="M26" s="250" t="s">
        <v>62</v>
      </c>
      <c r="N26" s="254"/>
      <c r="O26" s="254"/>
      <c r="P26" s="258"/>
      <c r="Q26" s="254"/>
      <c r="R26" s="259"/>
    </row>
    <row r="27" spans="1:18">
      <c r="A27" s="263">
        <v>42987</v>
      </c>
      <c r="B27" s="254" t="s">
        <v>136</v>
      </c>
      <c r="C27" s="254" t="s">
        <v>551</v>
      </c>
      <c r="D27" s="258" t="s">
        <v>566</v>
      </c>
      <c r="E27" s="254" t="s">
        <v>553</v>
      </c>
      <c r="F27" s="255">
        <v>0.59097222222222223</v>
      </c>
      <c r="G27" s="254"/>
      <c r="H27" s="254">
        <v>72</v>
      </c>
      <c r="I27" s="256">
        <v>21.151</v>
      </c>
      <c r="J27" s="250" t="s">
        <v>61</v>
      </c>
      <c r="K27" s="257">
        <v>134</v>
      </c>
      <c r="L27" s="256">
        <v>0.35599999999999998</v>
      </c>
      <c r="M27" s="250" t="s">
        <v>62</v>
      </c>
      <c r="N27" s="254"/>
      <c r="O27" s="254"/>
      <c r="P27" s="258"/>
      <c r="Q27" s="254" t="s">
        <v>567</v>
      </c>
      <c r="R27" s="259" t="s">
        <v>568</v>
      </c>
    </row>
    <row r="28" spans="1:18">
      <c r="B28" s="254"/>
      <c r="C28" s="254"/>
      <c r="D28" s="258"/>
      <c r="E28" s="254" t="s">
        <v>555</v>
      </c>
      <c r="F28" s="255">
        <v>0.62708333333333333</v>
      </c>
      <c r="G28" s="254"/>
      <c r="H28" s="254">
        <v>72</v>
      </c>
      <c r="I28" s="256">
        <v>21.004000000000001</v>
      </c>
      <c r="J28" s="250" t="s">
        <v>61</v>
      </c>
      <c r="K28" s="257">
        <v>134</v>
      </c>
      <c r="L28" s="256">
        <v>1.0900000000000001</v>
      </c>
      <c r="M28" s="250" t="s">
        <v>62</v>
      </c>
      <c r="N28" s="254">
        <v>2062</v>
      </c>
      <c r="O28" s="254">
        <v>2028</v>
      </c>
      <c r="P28" s="258"/>
      <c r="Q28" s="254"/>
      <c r="R28" s="259"/>
    </row>
    <row r="29" spans="1:18">
      <c r="B29" s="254"/>
      <c r="C29" s="254"/>
      <c r="D29" s="258"/>
      <c r="E29" s="254" t="s">
        <v>557</v>
      </c>
      <c r="F29" s="255">
        <v>0.65763888888888888</v>
      </c>
      <c r="G29" s="254"/>
      <c r="H29" s="254">
        <v>72</v>
      </c>
      <c r="I29" s="256">
        <v>20.914999999999999</v>
      </c>
      <c r="J29" s="250" t="s">
        <v>61</v>
      </c>
      <c r="K29" s="257">
        <v>134</v>
      </c>
      <c r="L29" s="256">
        <v>2.0750000000000002</v>
      </c>
      <c r="M29" s="250" t="s">
        <v>62</v>
      </c>
      <c r="N29" s="254"/>
      <c r="O29" s="254"/>
      <c r="P29" s="258"/>
      <c r="Q29" s="254"/>
      <c r="R29" s="259"/>
    </row>
    <row r="30" spans="1:18">
      <c r="B30" s="254"/>
      <c r="C30" s="254"/>
      <c r="D30" s="258"/>
      <c r="E30" s="254"/>
      <c r="G30" s="254"/>
      <c r="H30" s="254"/>
      <c r="I30" s="256"/>
      <c r="J30" s="250" t="s">
        <v>61</v>
      </c>
      <c r="K30" s="257"/>
      <c r="L30" s="256"/>
      <c r="M30" s="250" t="s">
        <v>62</v>
      </c>
      <c r="N30" s="254"/>
      <c r="O30" s="254"/>
      <c r="P30" s="258"/>
      <c r="Q30" s="254"/>
      <c r="R30" s="259"/>
    </row>
    <row r="31" spans="1:18">
      <c r="A31" s="263">
        <v>42987</v>
      </c>
      <c r="B31" s="254" t="s">
        <v>136</v>
      </c>
      <c r="C31" s="254" t="s">
        <v>558</v>
      </c>
      <c r="D31" s="258" t="s">
        <v>566</v>
      </c>
      <c r="E31" s="254" t="s">
        <v>553</v>
      </c>
      <c r="F31" s="255">
        <v>0.60347222222222219</v>
      </c>
      <c r="G31" s="254"/>
      <c r="H31" s="254">
        <v>72</v>
      </c>
      <c r="I31" s="256">
        <v>21.079000000000001</v>
      </c>
      <c r="J31" s="250" t="s">
        <v>61</v>
      </c>
      <c r="K31" s="257">
        <v>134</v>
      </c>
      <c r="L31" s="256">
        <v>0.55000000000000004</v>
      </c>
      <c r="M31" s="250" t="s">
        <v>62</v>
      </c>
      <c r="N31" s="254">
        <v>2063</v>
      </c>
      <c r="O31" s="254">
        <v>100</v>
      </c>
      <c r="P31" s="258"/>
      <c r="Q31" s="254" t="s">
        <v>559</v>
      </c>
      <c r="R31" s="259" t="s">
        <v>560</v>
      </c>
    </row>
    <row r="32" spans="1:18">
      <c r="B32" s="254"/>
      <c r="C32" s="254"/>
      <c r="D32" s="258"/>
      <c r="E32" s="254" t="s">
        <v>555</v>
      </c>
      <c r="F32" s="255" t="s">
        <v>569</v>
      </c>
      <c r="G32" s="254"/>
      <c r="H32" s="254"/>
      <c r="I32" s="256"/>
      <c r="J32" s="250" t="s">
        <v>61</v>
      </c>
      <c r="K32" s="257"/>
      <c r="L32" s="256"/>
      <c r="M32" s="250" t="s">
        <v>62</v>
      </c>
      <c r="N32" s="254"/>
      <c r="O32" s="254"/>
      <c r="P32" s="258"/>
      <c r="Q32" s="254"/>
      <c r="R32" s="259"/>
    </row>
    <row r="33" spans="1:18">
      <c r="B33" s="254"/>
      <c r="C33" s="254"/>
      <c r="D33" s="258"/>
      <c r="E33" s="254" t="s">
        <v>557</v>
      </c>
      <c r="F33" s="255">
        <v>0.60833333333333328</v>
      </c>
      <c r="G33" s="254"/>
      <c r="H33" s="254">
        <v>72</v>
      </c>
      <c r="I33" s="256">
        <v>21.09</v>
      </c>
      <c r="J33" s="250" t="s">
        <v>61</v>
      </c>
      <c r="K33" s="257">
        <v>134</v>
      </c>
      <c r="L33" s="256">
        <v>0.56999999999999995</v>
      </c>
      <c r="M33" s="250" t="s">
        <v>62</v>
      </c>
      <c r="N33" s="254">
        <v>2063</v>
      </c>
      <c r="O33" s="254">
        <v>100</v>
      </c>
      <c r="P33" s="258"/>
      <c r="Q33" s="254" t="s">
        <v>512</v>
      </c>
      <c r="R33" s="259"/>
    </row>
    <row r="34" spans="1:18">
      <c r="B34" s="254"/>
      <c r="C34" s="254"/>
      <c r="D34" s="258"/>
      <c r="E34" s="254"/>
      <c r="G34" s="254"/>
      <c r="H34" s="254"/>
      <c r="I34" s="256"/>
      <c r="J34" s="250" t="s">
        <v>61</v>
      </c>
      <c r="K34" s="257"/>
      <c r="L34" s="256"/>
      <c r="M34" s="250" t="s">
        <v>62</v>
      </c>
      <c r="N34" s="254"/>
      <c r="O34" s="254"/>
      <c r="P34" s="258"/>
      <c r="Q34" s="254"/>
      <c r="R34" s="259"/>
    </row>
    <row r="35" spans="1:18">
      <c r="A35" s="263">
        <v>42987</v>
      </c>
      <c r="B35" s="254"/>
      <c r="C35" s="254" t="s">
        <v>561</v>
      </c>
      <c r="D35" s="258" t="s">
        <v>570</v>
      </c>
      <c r="E35" s="254" t="s">
        <v>563</v>
      </c>
      <c r="F35" s="255">
        <v>0.76666666666666661</v>
      </c>
      <c r="G35" s="254"/>
      <c r="H35" s="254">
        <v>72</v>
      </c>
      <c r="I35" s="256">
        <v>37.716000000000001</v>
      </c>
      <c r="J35" s="250" t="s">
        <v>61</v>
      </c>
      <c r="K35" s="257">
        <v>134</v>
      </c>
      <c r="L35" s="256">
        <v>59.462000000000003</v>
      </c>
      <c r="M35" s="250" t="s">
        <v>62</v>
      </c>
      <c r="N35" s="254">
        <v>2509</v>
      </c>
      <c r="O35" s="254">
        <v>1000</v>
      </c>
      <c r="P35" s="258"/>
      <c r="Q35" s="254" t="s">
        <v>571</v>
      </c>
      <c r="R35" s="259" t="s">
        <v>572</v>
      </c>
    </row>
    <row r="36" spans="1:18">
      <c r="B36" s="254"/>
      <c r="C36" s="254"/>
      <c r="D36" s="258"/>
      <c r="E36" s="254"/>
      <c r="G36" s="254"/>
      <c r="H36" s="254"/>
      <c r="I36" s="256"/>
      <c r="J36" s="250" t="s">
        <v>61</v>
      </c>
      <c r="K36" s="257"/>
      <c r="L36" s="256"/>
      <c r="M36" s="250" t="s">
        <v>62</v>
      </c>
      <c r="N36" s="254"/>
      <c r="O36" s="254"/>
      <c r="P36" s="258"/>
      <c r="Q36" s="254"/>
      <c r="R36" s="259"/>
    </row>
    <row r="37" spans="1:18" ht="36">
      <c r="A37" s="263">
        <v>42987</v>
      </c>
      <c r="B37" s="254" t="s">
        <v>137</v>
      </c>
      <c r="C37" s="254" t="s">
        <v>551</v>
      </c>
      <c r="D37" s="258" t="s">
        <v>573</v>
      </c>
      <c r="E37" s="254" t="s">
        <v>553</v>
      </c>
      <c r="F37" s="255">
        <v>0.88844907407407403</v>
      </c>
      <c r="G37" s="254"/>
      <c r="H37" s="254">
        <v>72</v>
      </c>
      <c r="I37" s="256">
        <v>53.779000000000003</v>
      </c>
      <c r="J37" s="250" t="s">
        <v>61</v>
      </c>
      <c r="K37" s="257">
        <v>135</v>
      </c>
      <c r="L37" s="256">
        <v>59.521000000000001</v>
      </c>
      <c r="M37" s="250" t="s">
        <v>62</v>
      </c>
      <c r="N37" s="254">
        <v>2722</v>
      </c>
      <c r="O37" s="254"/>
      <c r="P37" s="258"/>
      <c r="Q37" s="254" t="s">
        <v>574</v>
      </c>
      <c r="R37" s="259" t="s">
        <v>575</v>
      </c>
    </row>
    <row r="38" spans="1:18">
      <c r="B38" s="254"/>
      <c r="C38" s="254"/>
      <c r="D38" s="258"/>
      <c r="E38" s="254" t="s">
        <v>555</v>
      </c>
      <c r="F38" s="255">
        <v>0.93003472222222217</v>
      </c>
      <c r="G38" s="254"/>
      <c r="H38" s="254">
        <v>72</v>
      </c>
      <c r="I38" s="256">
        <v>53.53</v>
      </c>
      <c r="J38" s="250" t="s">
        <v>61</v>
      </c>
      <c r="K38" s="257">
        <v>135</v>
      </c>
      <c r="L38" s="256">
        <v>58.546999999999997</v>
      </c>
      <c r="M38" s="250" t="s">
        <v>62</v>
      </c>
      <c r="N38" s="254" t="s">
        <v>576</v>
      </c>
      <c r="O38" s="254">
        <v>2737</v>
      </c>
      <c r="P38" s="258"/>
      <c r="Q38" s="254"/>
      <c r="R38" s="259" t="s">
        <v>577</v>
      </c>
    </row>
    <row r="39" spans="1:18">
      <c r="B39" s="254"/>
      <c r="C39" s="254"/>
      <c r="D39" s="258"/>
      <c r="E39" s="254" t="s">
        <v>557</v>
      </c>
      <c r="F39" s="255">
        <v>0.98496527777777787</v>
      </c>
      <c r="G39" s="254"/>
      <c r="H39" s="254">
        <v>72</v>
      </c>
      <c r="I39" s="256">
        <v>53.322000000000003</v>
      </c>
      <c r="J39" s="250" t="s">
        <v>61</v>
      </c>
      <c r="K39" s="257">
        <v>135</v>
      </c>
      <c r="L39" s="256">
        <v>57.448</v>
      </c>
      <c r="M39" s="250" t="s">
        <v>62</v>
      </c>
      <c r="N39" s="254"/>
      <c r="O39" s="254"/>
      <c r="P39" s="258"/>
      <c r="Q39" s="254"/>
      <c r="R39" s="259"/>
    </row>
    <row r="40" spans="1:18">
      <c r="B40" s="254"/>
      <c r="C40" s="254"/>
      <c r="D40" s="258"/>
      <c r="E40" s="254"/>
      <c r="G40" s="254"/>
      <c r="H40" s="254"/>
      <c r="I40" s="256"/>
      <c r="J40" s="250" t="s">
        <v>61</v>
      </c>
      <c r="K40" s="257"/>
      <c r="L40" s="256"/>
      <c r="M40" s="250" t="s">
        <v>62</v>
      </c>
      <c r="N40" s="254"/>
      <c r="O40" s="254"/>
      <c r="P40" s="258"/>
      <c r="Q40" s="254"/>
      <c r="R40" s="259"/>
    </row>
    <row r="41" spans="1:18">
      <c r="A41" s="263">
        <v>42987</v>
      </c>
      <c r="B41" s="254" t="s">
        <v>137</v>
      </c>
      <c r="C41" s="254" t="s">
        <v>558</v>
      </c>
      <c r="D41" s="258" t="s">
        <v>573</v>
      </c>
      <c r="E41" s="254" t="s">
        <v>553</v>
      </c>
      <c r="F41" s="255">
        <v>0.89722222222222225</v>
      </c>
      <c r="G41" s="254"/>
      <c r="H41" s="254">
        <v>72</v>
      </c>
      <c r="I41" s="256">
        <v>53.63</v>
      </c>
      <c r="J41" s="250" t="s">
        <v>61</v>
      </c>
      <c r="K41" s="257">
        <v>135</v>
      </c>
      <c r="L41" s="256">
        <v>59.57</v>
      </c>
      <c r="M41" s="250" t="s">
        <v>62</v>
      </c>
      <c r="N41" s="254">
        <v>2723</v>
      </c>
      <c r="O41" s="254"/>
      <c r="P41" s="258"/>
      <c r="Q41" s="254" t="s">
        <v>559</v>
      </c>
      <c r="R41" s="259" t="s">
        <v>560</v>
      </c>
    </row>
    <row r="42" spans="1:18">
      <c r="B42" s="254"/>
      <c r="C42" s="254"/>
      <c r="D42" s="258"/>
      <c r="E42" s="254" t="s">
        <v>555</v>
      </c>
      <c r="F42" s="255">
        <v>0.89930555555555547</v>
      </c>
      <c r="G42" s="254"/>
      <c r="H42" s="254">
        <v>72</v>
      </c>
      <c r="I42" s="256">
        <v>53.63</v>
      </c>
      <c r="J42" s="250" t="s">
        <v>61</v>
      </c>
      <c r="K42" s="257">
        <v>135</v>
      </c>
      <c r="L42" s="256">
        <v>59.19</v>
      </c>
      <c r="M42" s="250" t="s">
        <v>62</v>
      </c>
      <c r="N42" s="254"/>
      <c r="O42" s="254">
        <v>100</v>
      </c>
      <c r="P42" s="258"/>
      <c r="Q42" s="254"/>
      <c r="R42" s="259"/>
    </row>
    <row r="43" spans="1:18">
      <c r="B43" s="254"/>
      <c r="C43" s="254"/>
      <c r="D43" s="258"/>
      <c r="E43" s="254" t="s">
        <v>557</v>
      </c>
      <c r="F43" s="255">
        <v>0.90138888888888891</v>
      </c>
      <c r="G43" s="254"/>
      <c r="H43" s="254">
        <v>72</v>
      </c>
      <c r="I43" s="256">
        <v>53.64</v>
      </c>
      <c r="J43" s="250" t="s">
        <v>61</v>
      </c>
      <c r="K43" s="257">
        <v>135</v>
      </c>
      <c r="L43" s="256">
        <v>59.1</v>
      </c>
      <c r="M43" s="250" t="s">
        <v>62</v>
      </c>
      <c r="N43" s="254"/>
      <c r="O43" s="254"/>
      <c r="P43" s="258"/>
      <c r="Q43" s="254"/>
      <c r="R43" s="259"/>
    </row>
    <row r="44" spans="1:18">
      <c r="B44" s="254"/>
      <c r="C44" s="254"/>
      <c r="D44" s="258"/>
      <c r="E44" s="254"/>
      <c r="G44" s="254"/>
      <c r="H44" s="254"/>
      <c r="I44" s="256"/>
      <c r="J44" s="250" t="s">
        <v>61</v>
      </c>
      <c r="K44" s="257"/>
      <c r="L44" s="256"/>
      <c r="M44" s="250" t="s">
        <v>62</v>
      </c>
      <c r="N44" s="254"/>
      <c r="O44" s="254"/>
      <c r="P44" s="258"/>
      <c r="Q44" s="254"/>
      <c r="R44" s="259"/>
    </row>
    <row r="45" spans="1:18">
      <c r="A45" s="263">
        <v>42988</v>
      </c>
      <c r="B45" s="254"/>
      <c r="C45" s="254" t="s">
        <v>561</v>
      </c>
      <c r="D45" s="258" t="s">
        <v>578</v>
      </c>
      <c r="E45" s="254" t="s">
        <v>563</v>
      </c>
      <c r="F45" s="255">
        <v>0.11388888888888889</v>
      </c>
      <c r="G45" s="254"/>
      <c r="H45" s="254">
        <v>73</v>
      </c>
      <c r="I45" s="256">
        <v>11.845000000000001</v>
      </c>
      <c r="J45" s="250" t="s">
        <v>61</v>
      </c>
      <c r="K45" s="257">
        <v>137</v>
      </c>
      <c r="L45" s="256">
        <v>1.486</v>
      </c>
      <c r="M45" s="250" t="s">
        <v>62</v>
      </c>
      <c r="N45" s="254">
        <v>2961</v>
      </c>
      <c r="O45" s="254">
        <v>1000</v>
      </c>
      <c r="P45" s="258"/>
      <c r="Q45" s="254" t="s">
        <v>579</v>
      </c>
      <c r="R45" s="259" t="s">
        <v>580</v>
      </c>
    </row>
    <row r="46" spans="1:18">
      <c r="B46" s="254"/>
      <c r="C46" s="254"/>
      <c r="D46" s="258"/>
      <c r="E46" s="254"/>
      <c r="G46" s="254"/>
      <c r="H46" s="254"/>
      <c r="I46" s="256"/>
      <c r="J46" s="250" t="s">
        <v>61</v>
      </c>
      <c r="K46" s="257"/>
      <c r="L46" s="256"/>
      <c r="M46" s="250" t="s">
        <v>62</v>
      </c>
      <c r="N46" s="254"/>
      <c r="O46" s="254"/>
      <c r="P46" s="258"/>
      <c r="Q46" s="254"/>
      <c r="R46" s="259"/>
    </row>
    <row r="47" spans="1:18">
      <c r="A47" s="263">
        <v>42988</v>
      </c>
      <c r="B47" s="254" t="s">
        <v>152</v>
      </c>
      <c r="C47" s="254" t="s">
        <v>551</v>
      </c>
      <c r="D47" s="258" t="s">
        <v>581</v>
      </c>
      <c r="E47" s="254" t="s">
        <v>553</v>
      </c>
      <c r="F47" s="255">
        <v>0.19375000000000001</v>
      </c>
      <c r="G47" s="254"/>
      <c r="H47" s="254">
        <v>73</v>
      </c>
      <c r="I47" s="256">
        <v>26.856000000000002</v>
      </c>
      <c r="J47" s="250" t="s">
        <v>61</v>
      </c>
      <c r="K47" s="257">
        <v>138</v>
      </c>
      <c r="L47" s="256">
        <v>1.2999999999999999E-2</v>
      </c>
      <c r="M47" s="250" t="s">
        <v>62</v>
      </c>
      <c r="N47" s="254">
        <v>3087</v>
      </c>
      <c r="O47" s="254"/>
      <c r="P47" s="258"/>
      <c r="Q47" s="254" t="s">
        <v>574</v>
      </c>
      <c r="R47" s="259" t="s">
        <v>582</v>
      </c>
    </row>
    <row r="48" spans="1:18">
      <c r="B48" s="254"/>
      <c r="C48" s="254"/>
      <c r="D48" s="258"/>
      <c r="E48" s="254" t="s">
        <v>555</v>
      </c>
      <c r="F48" s="255">
        <v>0.23263888888888887</v>
      </c>
      <c r="G48" s="254"/>
      <c r="H48" s="254">
        <v>73</v>
      </c>
      <c r="I48" s="256">
        <v>26.539000000000001</v>
      </c>
      <c r="J48" s="250" t="s">
        <v>61</v>
      </c>
      <c r="K48" s="257">
        <v>137</v>
      </c>
      <c r="L48" s="256">
        <v>59.923999999999999</v>
      </c>
      <c r="M48" s="250" t="s">
        <v>62</v>
      </c>
      <c r="N48" s="254"/>
      <c r="O48" s="254">
        <v>3076</v>
      </c>
      <c r="P48" s="258"/>
      <c r="Q48" s="254"/>
      <c r="R48" s="259"/>
    </row>
    <row r="49" spans="1:18">
      <c r="B49" s="254"/>
      <c r="C49" s="254"/>
      <c r="D49" s="258"/>
      <c r="E49" s="254" t="s">
        <v>557</v>
      </c>
      <c r="F49" s="255">
        <v>0.27777777777777779</v>
      </c>
      <c r="G49" s="254"/>
      <c r="H49" s="254">
        <v>73</v>
      </c>
      <c r="I49" s="256">
        <v>26.213000000000001</v>
      </c>
      <c r="J49" s="250" t="s">
        <v>61</v>
      </c>
      <c r="K49" s="257">
        <v>137</v>
      </c>
      <c r="L49" s="256">
        <v>59.854999999999997</v>
      </c>
      <c r="M49" s="250" t="s">
        <v>62</v>
      </c>
      <c r="N49" s="254"/>
      <c r="O49" s="254"/>
      <c r="P49" s="258"/>
      <c r="Q49" s="254"/>
      <c r="R49" s="259"/>
    </row>
    <row r="50" spans="1:18">
      <c r="B50" s="254"/>
      <c r="C50" s="254"/>
      <c r="D50" s="258"/>
      <c r="E50" s="254"/>
      <c r="G50" s="254"/>
      <c r="H50" s="254"/>
      <c r="I50" s="256"/>
      <c r="J50" s="250" t="s">
        <v>61</v>
      </c>
      <c r="K50" s="257"/>
      <c r="L50" s="256"/>
      <c r="M50" s="250" t="s">
        <v>62</v>
      </c>
      <c r="N50" s="254"/>
      <c r="O50" s="254"/>
      <c r="P50" s="258"/>
      <c r="Q50" s="254"/>
      <c r="R50" s="259"/>
    </row>
    <row r="51" spans="1:18">
      <c r="A51" s="263">
        <v>42988</v>
      </c>
      <c r="B51" s="254" t="s">
        <v>152</v>
      </c>
      <c r="C51" s="254" t="s">
        <v>558</v>
      </c>
      <c r="D51" s="258" t="s">
        <v>581</v>
      </c>
      <c r="E51" s="254" t="s">
        <v>553</v>
      </c>
      <c r="F51" s="255">
        <v>0.20347222222222219</v>
      </c>
      <c r="G51" s="254"/>
      <c r="H51" s="254">
        <v>73</v>
      </c>
      <c r="I51" s="256">
        <v>26.7</v>
      </c>
      <c r="J51" s="250" t="s">
        <v>61</v>
      </c>
      <c r="K51" s="257">
        <v>137</v>
      </c>
      <c r="L51" s="256">
        <v>59.902000000000001</v>
      </c>
      <c r="M51" s="250" t="s">
        <v>62</v>
      </c>
      <c r="N51" s="254">
        <v>3087</v>
      </c>
      <c r="O51" s="254"/>
      <c r="P51" s="258"/>
      <c r="Q51" s="254" t="s">
        <v>574</v>
      </c>
      <c r="R51" s="259" t="s">
        <v>560</v>
      </c>
    </row>
    <row r="52" spans="1:18">
      <c r="B52" s="254"/>
      <c r="C52" s="254"/>
      <c r="D52" s="258"/>
      <c r="E52" s="254" t="s">
        <v>555</v>
      </c>
      <c r="F52" s="255">
        <v>0.20625000000000002</v>
      </c>
      <c r="G52" s="254"/>
      <c r="H52" s="254">
        <v>73</v>
      </c>
      <c r="I52" s="256">
        <v>26.657</v>
      </c>
      <c r="J52" s="250" t="s">
        <v>61</v>
      </c>
      <c r="K52" s="257">
        <v>137</v>
      </c>
      <c r="L52" s="256">
        <v>59.970999999999997</v>
      </c>
      <c r="M52" s="250" t="s">
        <v>62</v>
      </c>
      <c r="N52" s="254"/>
      <c r="O52" s="254">
        <v>100</v>
      </c>
      <c r="P52" s="258"/>
      <c r="Q52" s="254"/>
      <c r="R52" s="259"/>
    </row>
    <row r="53" spans="1:18">
      <c r="B53" s="254"/>
      <c r="C53" s="254"/>
      <c r="D53" s="258"/>
      <c r="E53" s="254" t="s">
        <v>557</v>
      </c>
      <c r="F53" s="255">
        <v>0.20694444444444446</v>
      </c>
      <c r="G53" s="254"/>
      <c r="H53" s="254">
        <v>73</v>
      </c>
      <c r="I53" s="256">
        <v>26.666</v>
      </c>
      <c r="J53" s="250" t="s">
        <v>61</v>
      </c>
      <c r="K53" s="257">
        <v>138</v>
      </c>
      <c r="L53" s="256">
        <v>3.1E-2</v>
      </c>
      <c r="M53" s="250" t="s">
        <v>62</v>
      </c>
      <c r="N53" s="254"/>
      <c r="O53" s="254"/>
      <c r="P53" s="258"/>
      <c r="Q53" s="254"/>
      <c r="R53" s="259"/>
    </row>
    <row r="54" spans="1:18">
      <c r="B54" s="254"/>
      <c r="C54" s="254"/>
      <c r="D54" s="258"/>
      <c r="E54" s="254"/>
      <c r="G54" s="254"/>
      <c r="H54" s="254"/>
      <c r="I54" s="256"/>
      <c r="J54" s="250" t="s">
        <v>61</v>
      </c>
      <c r="K54" s="257"/>
      <c r="L54" s="256"/>
      <c r="M54" s="250" t="s">
        <v>62</v>
      </c>
      <c r="N54" s="254"/>
      <c r="O54" s="254"/>
      <c r="P54" s="258"/>
      <c r="Q54" s="254"/>
      <c r="R54" s="259"/>
    </row>
    <row r="55" spans="1:18">
      <c r="A55" s="263">
        <v>42988</v>
      </c>
      <c r="B55" s="254"/>
      <c r="C55" s="254" t="s">
        <v>561</v>
      </c>
      <c r="D55" s="258" t="s">
        <v>583</v>
      </c>
      <c r="E55" s="254" t="s">
        <v>563</v>
      </c>
      <c r="F55" s="255">
        <v>0.41666666666666669</v>
      </c>
      <c r="G55" s="254"/>
      <c r="H55" s="254">
        <v>73</v>
      </c>
      <c r="I55" s="256">
        <v>28.3169</v>
      </c>
      <c r="J55" s="250" t="s">
        <v>61</v>
      </c>
      <c r="K55" s="257">
        <v>136</v>
      </c>
      <c r="L55" s="256">
        <v>8.0449999999999999</v>
      </c>
      <c r="M55" s="250" t="s">
        <v>62</v>
      </c>
      <c r="N55" s="254">
        <v>3037</v>
      </c>
      <c r="O55" s="254">
        <v>1000</v>
      </c>
      <c r="P55" s="258"/>
      <c r="Q55" s="254" t="s">
        <v>584</v>
      </c>
      <c r="R55" s="259" t="s">
        <v>585</v>
      </c>
    </row>
    <row r="56" spans="1:18">
      <c r="B56" s="254"/>
      <c r="C56" s="254"/>
      <c r="D56" s="258"/>
      <c r="E56" s="254"/>
      <c r="G56" s="254"/>
      <c r="H56" s="254"/>
      <c r="I56" s="256"/>
      <c r="J56" s="250" t="s">
        <v>61</v>
      </c>
      <c r="K56" s="257"/>
      <c r="L56" s="256"/>
      <c r="M56" s="250" t="s">
        <v>62</v>
      </c>
      <c r="N56" s="254"/>
      <c r="O56" s="254"/>
      <c r="P56" s="258"/>
      <c r="Q56" s="254"/>
      <c r="R56" s="259"/>
    </row>
    <row r="57" spans="1:18">
      <c r="A57" s="263">
        <v>42988</v>
      </c>
      <c r="B57" s="254" t="s">
        <v>138</v>
      </c>
      <c r="C57" s="254" t="s">
        <v>551</v>
      </c>
      <c r="D57" s="258" t="s">
        <v>586</v>
      </c>
      <c r="E57" s="254" t="s">
        <v>553</v>
      </c>
      <c r="F57" s="255">
        <v>0.56597222222222221</v>
      </c>
      <c r="G57" s="254"/>
      <c r="H57" s="254">
        <v>73</v>
      </c>
      <c r="I57" s="256">
        <v>30.138000000000002</v>
      </c>
      <c r="J57" s="250" t="s">
        <v>61</v>
      </c>
      <c r="K57" s="257">
        <v>134</v>
      </c>
      <c r="L57" s="256">
        <v>13.781000000000001</v>
      </c>
      <c r="M57" s="250" t="s">
        <v>62</v>
      </c>
      <c r="N57" s="254">
        <v>2858</v>
      </c>
      <c r="O57" s="254"/>
      <c r="P57" s="258"/>
      <c r="Q57" s="254" t="s">
        <v>554</v>
      </c>
      <c r="R57" s="259"/>
    </row>
    <row r="58" spans="1:18">
      <c r="B58" s="254"/>
      <c r="C58" s="254"/>
      <c r="D58" s="258"/>
      <c r="E58" s="254" t="s">
        <v>555</v>
      </c>
      <c r="F58" s="255">
        <v>0.60833333333333328</v>
      </c>
      <c r="G58" s="254"/>
      <c r="H58" s="254">
        <v>73</v>
      </c>
      <c r="I58" s="256">
        <v>29.792000000000002</v>
      </c>
      <c r="J58" s="250" t="s">
        <v>61</v>
      </c>
      <c r="K58" s="257">
        <v>134</v>
      </c>
      <c r="L58" s="256">
        <v>13.193</v>
      </c>
      <c r="M58" s="250" t="s">
        <v>62</v>
      </c>
      <c r="N58" s="254">
        <v>2855</v>
      </c>
      <c r="O58" s="254">
        <v>2869</v>
      </c>
      <c r="P58" s="258"/>
      <c r="Q58" s="254"/>
      <c r="R58" s="259"/>
    </row>
    <row r="59" spans="1:18">
      <c r="B59" s="254"/>
      <c r="C59" s="254"/>
      <c r="D59" s="258"/>
      <c r="E59" s="254" t="s">
        <v>557</v>
      </c>
      <c r="F59" s="255">
        <v>0.6479166666666667</v>
      </c>
      <c r="G59" s="254"/>
      <c r="H59" s="254">
        <v>73</v>
      </c>
      <c r="I59" s="256">
        <v>29.579000000000001</v>
      </c>
      <c r="J59" s="250" t="s">
        <v>61</v>
      </c>
      <c r="K59" s="257">
        <v>134</v>
      </c>
      <c r="L59" s="256">
        <v>12.976000000000001</v>
      </c>
      <c r="M59" s="250" t="s">
        <v>62</v>
      </c>
      <c r="N59" s="254"/>
      <c r="O59" s="254"/>
      <c r="P59" s="258"/>
      <c r="Q59" s="254"/>
      <c r="R59" s="259"/>
    </row>
    <row r="60" spans="1:18">
      <c r="B60" s="254"/>
      <c r="C60" s="254"/>
      <c r="D60" s="258"/>
      <c r="E60" s="254"/>
      <c r="G60" s="254"/>
      <c r="H60" s="254"/>
      <c r="I60" s="256"/>
      <c r="J60" s="250" t="s">
        <v>61</v>
      </c>
      <c r="K60" s="257"/>
      <c r="L60" s="256"/>
      <c r="M60" s="250" t="s">
        <v>62</v>
      </c>
      <c r="N60" s="254"/>
      <c r="O60" s="254"/>
      <c r="P60" s="258"/>
      <c r="Q60" s="254"/>
      <c r="R60" s="259"/>
    </row>
    <row r="61" spans="1:18">
      <c r="A61" s="263">
        <v>42988</v>
      </c>
      <c r="B61" s="254" t="s">
        <v>138</v>
      </c>
      <c r="C61" s="254" t="s">
        <v>558</v>
      </c>
      <c r="D61" s="258" t="s">
        <v>586</v>
      </c>
      <c r="E61" s="254" t="s">
        <v>553</v>
      </c>
      <c r="F61" s="255">
        <v>0.57847222222222217</v>
      </c>
      <c r="G61" s="254"/>
      <c r="H61" s="254">
        <v>73</v>
      </c>
      <c r="I61" s="256">
        <v>30.004999999999999</v>
      </c>
      <c r="J61" s="250" t="s">
        <v>61</v>
      </c>
      <c r="K61" s="257">
        <v>134</v>
      </c>
      <c r="L61" s="256">
        <v>13.519</v>
      </c>
      <c r="M61" s="250" t="s">
        <v>62</v>
      </c>
      <c r="N61" s="254">
        <v>2854</v>
      </c>
      <c r="O61" s="254"/>
      <c r="P61" s="258"/>
      <c r="Q61" s="254" t="s">
        <v>512</v>
      </c>
      <c r="R61" s="259"/>
    </row>
    <row r="62" spans="1:18">
      <c r="B62" s="254"/>
      <c r="C62" s="254"/>
      <c r="D62" s="258"/>
      <c r="E62" s="254" t="s">
        <v>555</v>
      </c>
      <c r="G62" s="254"/>
      <c r="H62" s="254"/>
      <c r="I62" s="256"/>
      <c r="J62" s="250" t="s">
        <v>61</v>
      </c>
      <c r="K62" s="257"/>
      <c r="L62" s="256"/>
      <c r="M62" s="250" t="s">
        <v>62</v>
      </c>
      <c r="N62" s="254"/>
      <c r="O62" s="254">
        <v>100</v>
      </c>
      <c r="P62" s="258"/>
      <c r="Q62" s="254"/>
      <c r="R62" s="259"/>
    </row>
    <row r="63" spans="1:18">
      <c r="B63" s="254"/>
      <c r="C63" s="254"/>
      <c r="D63" s="258"/>
      <c r="E63" s="254" t="s">
        <v>557</v>
      </c>
      <c r="F63" s="255">
        <v>0.58402777777777781</v>
      </c>
      <c r="G63" s="254"/>
      <c r="H63" s="254">
        <v>73</v>
      </c>
      <c r="I63" s="256">
        <v>30.013000000000002</v>
      </c>
      <c r="J63" s="250" t="s">
        <v>61</v>
      </c>
      <c r="K63" s="257">
        <v>134</v>
      </c>
      <c r="L63" s="256">
        <v>13</v>
      </c>
      <c r="M63" s="250" t="s">
        <v>62</v>
      </c>
      <c r="N63" s="254"/>
      <c r="O63" s="254"/>
      <c r="P63" s="258"/>
      <c r="Q63" s="254"/>
      <c r="R63" s="259"/>
    </row>
    <row r="64" spans="1:18">
      <c r="B64" s="254"/>
      <c r="C64" s="254"/>
      <c r="D64" s="258"/>
      <c r="E64" s="254"/>
      <c r="G64" s="254"/>
      <c r="H64" s="254"/>
      <c r="I64" s="256"/>
      <c r="J64" s="250" t="s">
        <v>61</v>
      </c>
      <c r="K64" s="257"/>
      <c r="L64" s="256"/>
      <c r="M64" s="250" t="s">
        <v>62</v>
      </c>
      <c r="N64" s="254"/>
      <c r="O64" s="254"/>
      <c r="P64" s="258"/>
      <c r="Q64" s="254"/>
      <c r="R64" s="259"/>
    </row>
    <row r="65" spans="1:18">
      <c r="A65" s="263">
        <v>42988</v>
      </c>
      <c r="B65" s="254"/>
      <c r="C65" s="254" t="s">
        <v>561</v>
      </c>
      <c r="D65" s="258" t="s">
        <v>587</v>
      </c>
      <c r="E65" s="254" t="s">
        <v>563</v>
      </c>
      <c r="F65" s="255">
        <v>0.79583333333333339</v>
      </c>
      <c r="G65" s="254"/>
      <c r="H65" s="254">
        <v>73</v>
      </c>
      <c r="I65" s="256">
        <v>29.7041</v>
      </c>
      <c r="J65" s="250" t="s">
        <v>61</v>
      </c>
      <c r="K65" s="257">
        <v>132</v>
      </c>
      <c r="L65" s="256">
        <v>31.049800000000001</v>
      </c>
      <c r="M65" s="250" t="s">
        <v>62</v>
      </c>
      <c r="N65" s="254">
        <v>2720</v>
      </c>
      <c r="O65" s="254">
        <v>1000</v>
      </c>
      <c r="P65" s="258"/>
      <c r="Q65" s="254" t="s">
        <v>588</v>
      </c>
      <c r="R65" s="259" t="s">
        <v>589</v>
      </c>
    </row>
    <row r="66" spans="1:18">
      <c r="B66" s="254"/>
      <c r="C66" s="254"/>
      <c r="D66" s="258"/>
      <c r="E66" s="254"/>
      <c r="G66" s="254"/>
      <c r="H66" s="254"/>
      <c r="I66" s="256"/>
      <c r="J66" s="250" t="s">
        <v>61</v>
      </c>
      <c r="K66" s="257"/>
      <c r="L66" s="256"/>
      <c r="M66" s="250" t="s">
        <v>62</v>
      </c>
      <c r="N66" s="254"/>
      <c r="O66" s="254"/>
      <c r="P66" s="258"/>
      <c r="Q66" s="254"/>
      <c r="R66" s="259"/>
    </row>
    <row r="67" spans="1:18">
      <c r="A67" s="261">
        <v>11</v>
      </c>
      <c r="B67" s="254" t="s">
        <v>153</v>
      </c>
      <c r="C67" s="254" t="s">
        <v>551</v>
      </c>
      <c r="D67" s="258" t="s">
        <v>590</v>
      </c>
      <c r="E67" s="254" t="s">
        <v>553</v>
      </c>
      <c r="F67" s="255">
        <v>0.12986111111111112</v>
      </c>
      <c r="G67" s="254"/>
      <c r="H67" s="254">
        <v>73</v>
      </c>
      <c r="I67" s="256">
        <v>29.754999999999999</v>
      </c>
      <c r="J67" s="250" t="s">
        <v>61</v>
      </c>
      <c r="K67" s="257">
        <v>131</v>
      </c>
      <c r="L67" s="256">
        <v>4.2060000000000004</v>
      </c>
      <c r="M67" s="250" t="s">
        <v>62</v>
      </c>
      <c r="N67" s="254">
        <v>2532</v>
      </c>
      <c r="O67" s="254"/>
      <c r="P67" s="258"/>
      <c r="Q67" s="254" t="s">
        <v>574</v>
      </c>
      <c r="R67" s="259" t="s">
        <v>591</v>
      </c>
    </row>
    <row r="68" spans="1:18">
      <c r="B68" s="254"/>
      <c r="C68" s="254"/>
      <c r="D68" s="258"/>
      <c r="E68" s="254" t="s">
        <v>555</v>
      </c>
      <c r="F68" s="255">
        <v>0.16597222222222222</v>
      </c>
      <c r="G68" s="254"/>
      <c r="H68" s="254">
        <v>73</v>
      </c>
      <c r="I68" s="256">
        <v>29.472000000000001</v>
      </c>
      <c r="J68" s="250" t="s">
        <v>61</v>
      </c>
      <c r="K68" s="257">
        <v>131</v>
      </c>
      <c r="L68" s="256">
        <v>3.2949999999999999</v>
      </c>
      <c r="M68" s="250" t="s">
        <v>62</v>
      </c>
      <c r="N68" s="254"/>
      <c r="O68" s="254">
        <v>2518</v>
      </c>
      <c r="P68" s="258"/>
      <c r="Q68" s="254"/>
      <c r="R68" s="259" t="s">
        <v>592</v>
      </c>
    </row>
    <row r="69" spans="1:18">
      <c r="B69" s="254"/>
      <c r="C69" s="254"/>
      <c r="D69" s="258"/>
      <c r="E69" s="254" t="s">
        <v>557</v>
      </c>
      <c r="F69" s="255">
        <v>0.20277777777777781</v>
      </c>
      <c r="G69" s="254"/>
      <c r="H69" s="254">
        <v>73</v>
      </c>
      <c r="I69" s="256">
        <v>29.137</v>
      </c>
      <c r="J69" s="250" t="s">
        <v>61</v>
      </c>
      <c r="K69" s="257">
        <v>131</v>
      </c>
      <c r="L69" s="256">
        <v>3.2749999999999999</v>
      </c>
      <c r="M69" s="250" t="s">
        <v>62</v>
      </c>
      <c r="N69" s="254"/>
      <c r="O69" s="254"/>
      <c r="P69" s="258"/>
      <c r="Q69" s="254"/>
      <c r="R69" s="259"/>
    </row>
    <row r="70" spans="1:18">
      <c r="B70" s="254"/>
      <c r="C70" s="254"/>
      <c r="D70" s="258"/>
      <c r="E70" s="254"/>
      <c r="G70" s="254"/>
      <c r="H70" s="254"/>
      <c r="I70" s="256"/>
      <c r="J70" s="250" t="s">
        <v>61</v>
      </c>
      <c r="K70" s="257"/>
      <c r="L70" s="256"/>
      <c r="M70" s="250" t="s">
        <v>62</v>
      </c>
      <c r="N70" s="254"/>
      <c r="O70" s="254"/>
      <c r="P70" s="258"/>
      <c r="Q70" s="254"/>
      <c r="R70" s="259"/>
    </row>
    <row r="71" spans="1:18">
      <c r="A71" s="261">
        <v>11</v>
      </c>
      <c r="B71" s="254" t="s">
        <v>153</v>
      </c>
      <c r="C71" s="254" t="s">
        <v>558</v>
      </c>
      <c r="D71" s="258" t="s">
        <v>590</v>
      </c>
      <c r="E71" s="254" t="s">
        <v>553</v>
      </c>
      <c r="F71" s="255">
        <v>0.13680555555555554</v>
      </c>
      <c r="G71" s="254"/>
      <c r="H71" s="254">
        <v>73</v>
      </c>
      <c r="I71" s="256">
        <v>29.587</v>
      </c>
      <c r="J71" s="250" t="s">
        <v>61</v>
      </c>
      <c r="K71" s="257">
        <v>131</v>
      </c>
      <c r="L71" s="256">
        <v>4.0010000000000003</v>
      </c>
      <c r="M71" s="250" t="s">
        <v>62</v>
      </c>
      <c r="N71" s="254">
        <v>2532</v>
      </c>
      <c r="O71" s="254"/>
      <c r="P71" s="258"/>
      <c r="Q71" s="254" t="s">
        <v>574</v>
      </c>
      <c r="R71" s="259"/>
    </row>
    <row r="72" spans="1:18">
      <c r="B72" s="254"/>
      <c r="C72" s="254"/>
      <c r="D72" s="258"/>
      <c r="E72" s="254" t="s">
        <v>555</v>
      </c>
      <c r="F72" s="255">
        <v>0.13958333333333334</v>
      </c>
      <c r="G72" s="254"/>
      <c r="H72" s="254">
        <v>73</v>
      </c>
      <c r="I72" s="256">
        <v>29.558</v>
      </c>
      <c r="J72" s="250" t="s">
        <v>61</v>
      </c>
      <c r="K72" s="257">
        <v>131</v>
      </c>
      <c r="L72" s="256">
        <v>3.911</v>
      </c>
      <c r="M72" s="250" t="s">
        <v>62</v>
      </c>
      <c r="N72" s="254"/>
      <c r="O72" s="254">
        <v>100</v>
      </c>
      <c r="P72" s="258"/>
      <c r="Q72" s="254"/>
      <c r="R72" s="259"/>
    </row>
    <row r="73" spans="1:18">
      <c r="B73" s="254"/>
      <c r="C73" s="254"/>
      <c r="D73" s="258"/>
      <c r="E73" s="254" t="s">
        <v>557</v>
      </c>
      <c r="F73" s="255">
        <v>0.14097222222222222</v>
      </c>
      <c r="G73" s="254"/>
      <c r="H73" s="254">
        <v>73</v>
      </c>
      <c r="I73" s="256">
        <v>29.556000000000001</v>
      </c>
      <c r="J73" s="250" t="s">
        <v>61</v>
      </c>
      <c r="K73" s="257">
        <v>131</v>
      </c>
      <c r="L73" s="256">
        <v>3.8719999999999999</v>
      </c>
      <c r="M73" s="250" t="s">
        <v>62</v>
      </c>
      <c r="N73" s="254"/>
      <c r="O73" s="254"/>
      <c r="P73" s="258"/>
      <c r="Q73" s="254"/>
      <c r="R73" s="259"/>
    </row>
    <row r="74" spans="1:18">
      <c r="B74" s="254"/>
      <c r="C74" s="254"/>
      <c r="D74" s="258"/>
      <c r="E74" s="254"/>
      <c r="G74" s="254"/>
      <c r="H74" s="254"/>
      <c r="I74" s="256"/>
      <c r="J74" s="250" t="s">
        <v>61</v>
      </c>
      <c r="K74" s="257"/>
      <c r="L74" s="256"/>
      <c r="M74" s="250" t="s">
        <v>62</v>
      </c>
      <c r="N74" s="254"/>
      <c r="O74" s="254"/>
      <c r="P74" s="258"/>
      <c r="Q74" s="254"/>
      <c r="R74" s="259"/>
    </row>
    <row r="75" spans="1:18">
      <c r="A75" s="261">
        <v>11</v>
      </c>
      <c r="B75" s="254" t="s">
        <v>153</v>
      </c>
      <c r="C75" s="254" t="s">
        <v>558</v>
      </c>
      <c r="D75" s="258" t="s">
        <v>593</v>
      </c>
      <c r="E75" s="254" t="s">
        <v>553</v>
      </c>
      <c r="F75" s="255">
        <v>0.14861111111111111</v>
      </c>
      <c r="G75" s="254"/>
      <c r="H75" s="254">
        <v>73</v>
      </c>
      <c r="I75" s="256">
        <v>29.577999999999999</v>
      </c>
      <c r="J75" s="250" t="s">
        <v>61</v>
      </c>
      <c r="K75" s="257">
        <v>131</v>
      </c>
      <c r="L75" s="256">
        <v>3.7909999999999999</v>
      </c>
      <c r="M75" s="250" t="s">
        <v>62</v>
      </c>
      <c r="N75" s="254">
        <v>2532</v>
      </c>
      <c r="O75" s="254"/>
      <c r="P75" s="258"/>
      <c r="Q75" s="254" t="s">
        <v>574</v>
      </c>
      <c r="R75" s="259"/>
    </row>
    <row r="76" spans="1:18">
      <c r="B76" s="254"/>
      <c r="C76" s="254"/>
      <c r="D76" s="258"/>
      <c r="E76" s="254" t="s">
        <v>555</v>
      </c>
      <c r="F76" s="255">
        <v>0.16111111111111112</v>
      </c>
      <c r="G76" s="254"/>
      <c r="H76" s="254">
        <v>73</v>
      </c>
      <c r="I76" s="256">
        <v>29.468</v>
      </c>
      <c r="J76" s="250" t="s">
        <v>61</v>
      </c>
      <c r="K76" s="257">
        <v>131</v>
      </c>
      <c r="L76" s="256">
        <v>3.476</v>
      </c>
      <c r="M76" s="250" t="s">
        <v>62</v>
      </c>
      <c r="N76" s="254"/>
      <c r="O76" s="254">
        <v>500</v>
      </c>
      <c r="P76" s="258"/>
      <c r="Q76" s="254"/>
      <c r="R76" s="259"/>
    </row>
    <row r="77" spans="1:18">
      <c r="B77" s="254"/>
      <c r="C77" s="254"/>
      <c r="D77" s="258"/>
      <c r="E77" s="254" t="s">
        <v>557</v>
      </c>
      <c r="F77" s="255">
        <v>0.16666666666666666</v>
      </c>
      <c r="G77" s="254"/>
      <c r="H77" s="254">
        <v>73</v>
      </c>
      <c r="I77" s="256">
        <v>29.460999999999999</v>
      </c>
      <c r="J77" s="250" t="s">
        <v>61</v>
      </c>
      <c r="K77" s="257">
        <v>131</v>
      </c>
      <c r="L77" s="256">
        <v>3.262</v>
      </c>
      <c r="M77" s="250" t="s">
        <v>62</v>
      </c>
      <c r="N77" s="254"/>
      <c r="O77" s="254"/>
      <c r="P77" s="258"/>
      <c r="Q77" s="254"/>
      <c r="R77" s="259"/>
    </row>
    <row r="78" spans="1:18">
      <c r="B78" s="254"/>
      <c r="C78" s="254"/>
      <c r="D78" s="258"/>
      <c r="E78" s="254"/>
      <c r="G78" s="254"/>
      <c r="H78" s="254"/>
      <c r="I78" s="256"/>
      <c r="J78" s="250" t="s">
        <v>61</v>
      </c>
      <c r="K78" s="257"/>
      <c r="L78" s="256"/>
      <c r="M78" s="250" t="s">
        <v>62</v>
      </c>
      <c r="N78" s="254"/>
      <c r="O78" s="254"/>
      <c r="P78" s="258"/>
      <c r="Q78" s="254"/>
      <c r="R78" s="259"/>
    </row>
    <row r="79" spans="1:18">
      <c r="A79" s="261">
        <v>11</v>
      </c>
      <c r="B79" s="254"/>
      <c r="C79" s="254" t="s">
        <v>561</v>
      </c>
      <c r="D79" s="258" t="s">
        <v>594</v>
      </c>
      <c r="E79" s="254" t="s">
        <v>563</v>
      </c>
      <c r="F79" s="255">
        <v>0.50624999999999998</v>
      </c>
      <c r="G79" s="254"/>
      <c r="H79" s="254">
        <v>74</v>
      </c>
      <c r="I79" s="256">
        <v>9.9239999999999995</v>
      </c>
      <c r="J79" s="250" t="s">
        <v>61</v>
      </c>
      <c r="K79" s="257">
        <v>133</v>
      </c>
      <c r="L79" s="256">
        <v>54.827100000000002</v>
      </c>
      <c r="M79" s="250" t="s">
        <v>62</v>
      </c>
      <c r="N79" s="254">
        <v>3041</v>
      </c>
      <c r="O79" s="254">
        <v>1000</v>
      </c>
      <c r="P79" s="258"/>
      <c r="Q79" s="254" t="s">
        <v>595</v>
      </c>
      <c r="R79" s="259" t="s">
        <v>596</v>
      </c>
    </row>
    <row r="80" spans="1:18">
      <c r="B80" s="254"/>
      <c r="C80" s="254"/>
      <c r="D80" s="258"/>
      <c r="E80" s="254"/>
      <c r="G80" s="254"/>
      <c r="H80" s="254"/>
      <c r="I80" s="256"/>
      <c r="J80" s="250" t="s">
        <v>61</v>
      </c>
      <c r="K80" s="257"/>
      <c r="L80" s="256"/>
      <c r="M80" s="250" t="s">
        <v>62</v>
      </c>
      <c r="N80" s="254"/>
      <c r="O80" s="254"/>
      <c r="P80" s="258"/>
      <c r="Q80" s="254"/>
      <c r="R80" s="259"/>
    </row>
    <row r="81" spans="1:18">
      <c r="A81" s="261">
        <v>11</v>
      </c>
      <c r="B81" s="254" t="s">
        <v>157</v>
      </c>
      <c r="C81" s="254" t="s">
        <v>551</v>
      </c>
      <c r="D81" s="258" t="s">
        <v>593</v>
      </c>
      <c r="E81" s="254" t="s">
        <v>553</v>
      </c>
      <c r="F81" s="255">
        <v>0.66736111111111107</v>
      </c>
      <c r="G81" s="254"/>
      <c r="H81" s="254">
        <v>74</v>
      </c>
      <c r="I81" s="256">
        <v>29.722000000000001</v>
      </c>
      <c r="J81" s="250" t="s">
        <v>61</v>
      </c>
      <c r="K81" s="257">
        <v>135</v>
      </c>
      <c r="L81" s="256">
        <v>24.608000000000001</v>
      </c>
      <c r="M81" s="250" t="s">
        <v>62</v>
      </c>
      <c r="N81" s="254">
        <v>3253</v>
      </c>
      <c r="O81" s="254"/>
      <c r="P81" s="258" t="s">
        <v>597</v>
      </c>
      <c r="Q81" s="254" t="s">
        <v>512</v>
      </c>
      <c r="R81" s="259" t="s">
        <v>598</v>
      </c>
    </row>
    <row r="82" spans="1:18">
      <c r="B82" s="254"/>
      <c r="C82" s="254"/>
      <c r="D82" s="258"/>
      <c r="E82" s="254" t="s">
        <v>555</v>
      </c>
      <c r="F82" s="255">
        <v>0.71458333333333324</v>
      </c>
      <c r="G82" s="254"/>
      <c r="H82" s="254">
        <v>74</v>
      </c>
      <c r="I82" s="256">
        <v>29.611000000000001</v>
      </c>
      <c r="J82" s="250" t="s">
        <v>61</v>
      </c>
      <c r="K82" s="257">
        <v>135</v>
      </c>
      <c r="L82" s="256">
        <v>24.234000000000002</v>
      </c>
      <c r="M82" s="250" t="s">
        <v>62</v>
      </c>
      <c r="N82" s="254"/>
      <c r="O82" s="254">
        <v>3241</v>
      </c>
      <c r="P82" s="258"/>
      <c r="Q82" s="254"/>
      <c r="R82" s="259"/>
    </row>
    <row r="83" spans="1:18">
      <c r="B83" s="254"/>
      <c r="C83" s="254"/>
      <c r="D83" s="258"/>
      <c r="E83" s="254" t="s">
        <v>557</v>
      </c>
      <c r="F83" s="255">
        <v>0.7729166666666667</v>
      </c>
      <c r="G83" s="254"/>
      <c r="H83" s="254">
        <v>74</v>
      </c>
      <c r="I83" s="256">
        <v>29.489000000000001</v>
      </c>
      <c r="J83" s="250" t="s">
        <v>61</v>
      </c>
      <c r="K83" s="257">
        <v>135</v>
      </c>
      <c r="L83" s="256">
        <v>24.173999999999999</v>
      </c>
      <c r="M83" s="250" t="s">
        <v>62</v>
      </c>
      <c r="N83" s="254"/>
      <c r="O83" s="254"/>
      <c r="P83" s="258"/>
      <c r="Q83" s="254"/>
      <c r="R83" s="259"/>
    </row>
    <row r="84" spans="1:18">
      <c r="B84" s="254"/>
      <c r="C84" s="254"/>
      <c r="D84" s="258"/>
      <c r="E84" s="254"/>
      <c r="G84" s="254"/>
      <c r="H84" s="254"/>
      <c r="I84" s="256"/>
      <c r="J84" s="250" t="s">
        <v>61</v>
      </c>
      <c r="K84" s="257"/>
      <c r="L84" s="256"/>
      <c r="M84" s="250" t="s">
        <v>62</v>
      </c>
      <c r="N84" s="254"/>
      <c r="O84" s="254"/>
      <c r="P84" s="258"/>
      <c r="Q84" s="254"/>
      <c r="R84" s="259"/>
    </row>
    <row r="85" spans="1:18">
      <c r="A85" s="261">
        <v>11</v>
      </c>
      <c r="B85" s="254" t="s">
        <v>157</v>
      </c>
      <c r="C85" s="254" t="s">
        <v>558</v>
      </c>
      <c r="D85" s="258" t="s">
        <v>599</v>
      </c>
      <c r="E85" s="254" t="s">
        <v>553</v>
      </c>
      <c r="F85" s="255">
        <v>0.67986111111111114</v>
      </c>
      <c r="G85" s="254"/>
      <c r="H85" s="254">
        <v>74</v>
      </c>
      <c r="I85" s="256">
        <v>29.683</v>
      </c>
      <c r="J85" s="250" t="s">
        <v>61</v>
      </c>
      <c r="K85" s="257">
        <v>135</v>
      </c>
      <c r="L85" s="256">
        <v>24.481999999999999</v>
      </c>
      <c r="M85" s="250" t="s">
        <v>62</v>
      </c>
      <c r="N85" s="254">
        <v>3243</v>
      </c>
      <c r="O85" s="254"/>
      <c r="P85" s="258"/>
      <c r="Q85" s="254" t="s">
        <v>512</v>
      </c>
      <c r="R85" s="259"/>
    </row>
    <row r="86" spans="1:18">
      <c r="B86" s="254"/>
      <c r="C86" s="254"/>
      <c r="D86" s="258"/>
      <c r="E86" s="254" t="s">
        <v>555</v>
      </c>
      <c r="F86" s="255">
        <v>0.68263888888888891</v>
      </c>
      <c r="G86" s="254"/>
      <c r="H86" s="254">
        <v>74</v>
      </c>
      <c r="I86" s="256">
        <v>29.7</v>
      </c>
      <c r="J86" s="250" t="s">
        <v>61</v>
      </c>
      <c r="K86" s="257">
        <v>135</v>
      </c>
      <c r="L86" s="256">
        <v>24.37</v>
      </c>
      <c r="M86" s="250" t="s">
        <v>62</v>
      </c>
      <c r="N86" s="254"/>
      <c r="O86" s="254">
        <v>100</v>
      </c>
      <c r="P86" s="258"/>
      <c r="Q86" s="254"/>
      <c r="R86" s="259"/>
    </row>
    <row r="87" spans="1:18">
      <c r="B87" s="254"/>
      <c r="C87" s="254"/>
      <c r="D87" s="258"/>
      <c r="E87" s="254" t="s">
        <v>557</v>
      </c>
      <c r="F87" s="255">
        <v>0.68402777777777779</v>
      </c>
      <c r="G87" s="254"/>
      <c r="H87" s="254">
        <v>74</v>
      </c>
      <c r="I87" s="256">
        <v>29.695</v>
      </c>
      <c r="J87" s="250" t="s">
        <v>61</v>
      </c>
      <c r="K87" s="257">
        <v>135</v>
      </c>
      <c r="L87" s="256">
        <v>24.385000000000002</v>
      </c>
      <c r="M87" s="250" t="s">
        <v>62</v>
      </c>
      <c r="N87" s="254"/>
      <c r="O87" s="254"/>
      <c r="P87" s="258"/>
      <c r="Q87" s="254"/>
      <c r="R87" s="259"/>
    </row>
    <row r="88" spans="1:18">
      <c r="B88" s="254"/>
      <c r="C88" s="254"/>
      <c r="D88" s="258"/>
      <c r="E88" s="254"/>
      <c r="G88" s="254"/>
      <c r="H88" s="254"/>
      <c r="I88" s="256"/>
      <c r="J88" s="250" t="s">
        <v>61</v>
      </c>
      <c r="K88" s="257"/>
      <c r="L88" s="256"/>
      <c r="M88" s="250" t="s">
        <v>62</v>
      </c>
      <c r="N88" s="254"/>
      <c r="O88" s="254"/>
      <c r="P88" s="258"/>
      <c r="Q88" s="254"/>
      <c r="R88" s="259"/>
    </row>
    <row r="89" spans="1:18">
      <c r="A89" s="261">
        <v>11</v>
      </c>
      <c r="B89" s="254"/>
      <c r="C89" s="254" t="s">
        <v>600</v>
      </c>
      <c r="D89" s="258" t="s">
        <v>601</v>
      </c>
      <c r="E89" s="254" t="s">
        <v>563</v>
      </c>
      <c r="F89" s="255">
        <v>0.94930555555555562</v>
      </c>
      <c r="G89" s="254"/>
      <c r="H89" s="254">
        <v>74</v>
      </c>
      <c r="I89" s="256">
        <v>45.14893</v>
      </c>
      <c r="J89" s="250" t="s">
        <v>61</v>
      </c>
      <c r="K89" s="257">
        <v>137</v>
      </c>
      <c r="L89" s="256">
        <v>42.819299999999998</v>
      </c>
      <c r="M89" s="250" t="s">
        <v>62</v>
      </c>
      <c r="N89" s="254">
        <v>3553</v>
      </c>
      <c r="O89" s="254">
        <v>1000</v>
      </c>
      <c r="P89" s="258"/>
      <c r="Q89" s="254" t="s">
        <v>602</v>
      </c>
      <c r="R89" s="253"/>
    </row>
    <row r="90" spans="1:18">
      <c r="B90" s="254"/>
      <c r="C90" s="254"/>
      <c r="D90" s="258"/>
      <c r="E90" s="254"/>
      <c r="G90" s="254"/>
      <c r="H90" s="254"/>
      <c r="I90" s="256"/>
      <c r="J90" s="250" t="s">
        <v>61</v>
      </c>
      <c r="K90" s="257"/>
      <c r="L90" s="256"/>
      <c r="M90" s="250" t="s">
        <v>62</v>
      </c>
      <c r="N90" s="254"/>
      <c r="O90" s="254"/>
      <c r="P90" s="258"/>
      <c r="Q90" s="254"/>
      <c r="R90" s="253"/>
    </row>
    <row r="91" spans="1:18" ht="24">
      <c r="A91" s="261">
        <v>12</v>
      </c>
      <c r="B91" s="254" t="s">
        <v>159</v>
      </c>
      <c r="C91" s="254" t="s">
        <v>551</v>
      </c>
      <c r="D91" s="258" t="s">
        <v>599</v>
      </c>
      <c r="E91" s="254" t="s">
        <v>553</v>
      </c>
      <c r="F91" s="255">
        <v>4.6527777777777779E-2</v>
      </c>
      <c r="G91" s="254"/>
      <c r="H91" s="254">
        <v>74</v>
      </c>
      <c r="I91" s="256">
        <v>59.982999999999997</v>
      </c>
      <c r="J91" s="250" t="s">
        <v>61</v>
      </c>
      <c r="K91" s="257">
        <v>139</v>
      </c>
      <c r="L91" s="256">
        <v>58.408999999999999</v>
      </c>
      <c r="M91" s="250" t="s">
        <v>62</v>
      </c>
      <c r="N91" s="254">
        <v>3603</v>
      </c>
      <c r="O91" s="254"/>
      <c r="P91" s="258"/>
      <c r="Q91" s="254" t="s">
        <v>574</v>
      </c>
      <c r="R91" s="253" t="s">
        <v>603</v>
      </c>
    </row>
    <row r="92" spans="1:18">
      <c r="B92" s="254"/>
      <c r="C92" s="254"/>
      <c r="D92" s="258"/>
      <c r="E92" s="254" t="s">
        <v>555</v>
      </c>
      <c r="F92" s="255">
        <v>9.7222222222222224E-2</v>
      </c>
      <c r="G92" s="254"/>
      <c r="H92" s="254">
        <v>74</v>
      </c>
      <c r="I92" s="256">
        <v>59.947000000000003</v>
      </c>
      <c r="J92" s="250" t="s">
        <v>61</v>
      </c>
      <c r="K92" s="257">
        <v>139</v>
      </c>
      <c r="L92" s="256">
        <v>57.871000000000002</v>
      </c>
      <c r="M92" s="250" t="s">
        <v>62</v>
      </c>
      <c r="N92" s="254"/>
      <c r="O92" s="254">
        <v>100</v>
      </c>
      <c r="P92" s="258"/>
      <c r="Q92" s="254"/>
      <c r="R92" s="253" t="s">
        <v>604</v>
      </c>
    </row>
    <row r="93" spans="1:18">
      <c r="B93" s="254"/>
      <c r="C93" s="254"/>
      <c r="D93" s="258"/>
      <c r="E93" s="254" t="s">
        <v>557</v>
      </c>
      <c r="F93" s="255">
        <v>0.1451388888888889</v>
      </c>
      <c r="G93" s="254"/>
      <c r="H93" s="254">
        <v>74</v>
      </c>
      <c r="I93" s="256">
        <v>59.826999999999998</v>
      </c>
      <c r="J93" s="250" t="s">
        <v>61</v>
      </c>
      <c r="K93" s="257">
        <v>139</v>
      </c>
      <c r="L93" s="256">
        <v>56.789000000000001</v>
      </c>
      <c r="M93" s="250" t="s">
        <v>62</v>
      </c>
      <c r="N93" s="254"/>
      <c r="O93" s="254"/>
      <c r="P93" s="258"/>
      <c r="Q93" s="254"/>
      <c r="R93" s="253"/>
    </row>
    <row r="94" spans="1:18">
      <c r="B94" s="254"/>
      <c r="C94" s="254"/>
      <c r="D94" s="258"/>
      <c r="E94" s="254"/>
      <c r="G94" s="254"/>
      <c r="H94" s="254"/>
      <c r="I94" s="256"/>
      <c r="J94" s="250" t="s">
        <v>61</v>
      </c>
      <c r="K94" s="257"/>
      <c r="L94" s="256"/>
      <c r="M94" s="250" t="s">
        <v>62</v>
      </c>
      <c r="N94" s="254"/>
      <c r="O94" s="254"/>
      <c r="P94" s="258"/>
      <c r="Q94" s="254"/>
      <c r="R94" s="259"/>
    </row>
    <row r="95" spans="1:18">
      <c r="A95" s="261">
        <v>12</v>
      </c>
      <c r="B95" s="254" t="s">
        <v>159</v>
      </c>
      <c r="C95" s="254" t="s">
        <v>558</v>
      </c>
      <c r="D95" s="258" t="s">
        <v>605</v>
      </c>
      <c r="E95" s="254" t="s">
        <v>553</v>
      </c>
      <c r="F95" s="255">
        <v>5.9722222222222225E-2</v>
      </c>
      <c r="G95" s="254"/>
      <c r="H95" s="254">
        <v>74</v>
      </c>
      <c r="I95" s="256">
        <v>59.968000000000004</v>
      </c>
      <c r="J95" s="250" t="s">
        <v>61</v>
      </c>
      <c r="K95" s="257">
        <v>139</v>
      </c>
      <c r="L95" s="256">
        <v>58.487000000000002</v>
      </c>
      <c r="M95" s="250" t="s">
        <v>62</v>
      </c>
      <c r="N95" s="254">
        <v>3603</v>
      </c>
      <c r="O95" s="254"/>
      <c r="P95" s="258"/>
      <c r="Q95" s="254" t="s">
        <v>574</v>
      </c>
      <c r="R95" s="259"/>
    </row>
    <row r="96" spans="1:18">
      <c r="B96" s="254"/>
      <c r="C96" s="254"/>
      <c r="D96" s="258"/>
      <c r="E96" s="254" t="s">
        <v>555</v>
      </c>
      <c r="F96" s="255">
        <v>6.1805555555555558E-2</v>
      </c>
      <c r="G96" s="254"/>
      <c r="H96" s="254">
        <v>74</v>
      </c>
      <c r="I96" s="256">
        <v>59.939</v>
      </c>
      <c r="J96" s="250" t="s">
        <v>61</v>
      </c>
      <c r="K96" s="257">
        <v>139</v>
      </c>
      <c r="L96" s="256">
        <v>58.404000000000003</v>
      </c>
      <c r="M96" s="250" t="s">
        <v>62</v>
      </c>
      <c r="N96" s="254"/>
      <c r="O96" s="254">
        <v>100</v>
      </c>
      <c r="P96" s="258"/>
      <c r="Q96" s="254"/>
      <c r="R96" s="259"/>
    </row>
    <row r="97" spans="1:18">
      <c r="B97" s="254"/>
      <c r="C97" s="254"/>
      <c r="D97" s="258"/>
      <c r="E97" s="254" t="s">
        <v>557</v>
      </c>
      <c r="F97" s="255">
        <v>6.3194444444444442E-2</v>
      </c>
      <c r="G97" s="254"/>
      <c r="H97" s="254">
        <v>74</v>
      </c>
      <c r="I97" s="256">
        <v>59.936</v>
      </c>
      <c r="J97" s="250" t="s">
        <v>61</v>
      </c>
      <c r="K97" s="257">
        <v>139</v>
      </c>
      <c r="L97" s="256">
        <v>58.357999999999997</v>
      </c>
      <c r="M97" s="250" t="s">
        <v>62</v>
      </c>
      <c r="N97" s="254"/>
      <c r="O97" s="254"/>
      <c r="P97" s="258"/>
      <c r="Q97" s="254"/>
      <c r="R97" s="259"/>
    </row>
    <row r="98" spans="1:18">
      <c r="B98" s="254"/>
      <c r="C98" s="254"/>
      <c r="D98" s="258"/>
      <c r="E98" s="254"/>
      <c r="G98" s="254"/>
      <c r="H98" s="254"/>
      <c r="I98" s="256"/>
      <c r="J98" s="250" t="s">
        <v>61</v>
      </c>
      <c r="K98" s="257"/>
      <c r="L98" s="256"/>
      <c r="M98" s="250" t="s">
        <v>62</v>
      </c>
      <c r="P98" s="258"/>
      <c r="Q98" s="254"/>
      <c r="R98" s="259"/>
    </row>
    <row r="99" spans="1:18">
      <c r="A99" s="261">
        <v>12</v>
      </c>
      <c r="B99" s="254"/>
      <c r="C99" s="254" t="s">
        <v>600</v>
      </c>
      <c r="D99" s="258" t="s">
        <v>606</v>
      </c>
      <c r="E99" s="254" t="s">
        <v>563</v>
      </c>
      <c r="F99" s="255">
        <v>0.30069444444444443</v>
      </c>
      <c r="G99" s="254"/>
      <c r="H99" s="254">
        <v>75</v>
      </c>
      <c r="I99" s="256">
        <v>30.298999999999999</v>
      </c>
      <c r="J99" s="250" t="s">
        <v>61</v>
      </c>
      <c r="K99" s="257">
        <v>139</v>
      </c>
      <c r="L99" s="256">
        <v>59.984999999999999</v>
      </c>
      <c r="M99" s="250" t="s">
        <v>62</v>
      </c>
      <c r="N99" s="254">
        <v>3664</v>
      </c>
      <c r="O99" s="254">
        <v>1000</v>
      </c>
      <c r="P99" s="258"/>
      <c r="Q99" s="254" t="s">
        <v>607</v>
      </c>
      <c r="R99" s="259" t="s">
        <v>608</v>
      </c>
    </row>
    <row r="100" spans="1:18">
      <c r="B100" s="254"/>
      <c r="C100" s="254"/>
      <c r="D100" s="258"/>
      <c r="E100" s="254"/>
      <c r="G100" s="254"/>
      <c r="H100" s="254"/>
      <c r="I100" s="256"/>
      <c r="J100" s="250" t="s">
        <v>61</v>
      </c>
      <c r="K100" s="257"/>
      <c r="L100" s="256"/>
      <c r="M100" s="250" t="s">
        <v>62</v>
      </c>
      <c r="N100" s="254"/>
      <c r="O100" s="254"/>
      <c r="P100" s="258"/>
      <c r="Q100" s="254"/>
      <c r="R100" s="259"/>
    </row>
    <row r="101" spans="1:18">
      <c r="A101" s="261">
        <v>12</v>
      </c>
      <c r="B101" s="254" t="s">
        <v>161</v>
      </c>
      <c r="C101" s="254" t="s">
        <v>551</v>
      </c>
      <c r="D101" s="258" t="s">
        <v>605</v>
      </c>
      <c r="E101" s="254" t="s">
        <v>553</v>
      </c>
      <c r="F101" s="255">
        <v>0.39999999999999997</v>
      </c>
      <c r="G101" s="254"/>
      <c r="H101" s="254">
        <v>76</v>
      </c>
      <c r="I101" s="256">
        <v>4.9000000000000002E-2</v>
      </c>
      <c r="J101" s="250" t="s">
        <v>61</v>
      </c>
      <c r="K101" s="257">
        <v>139</v>
      </c>
      <c r="L101" s="256">
        <v>59.591000000000001</v>
      </c>
      <c r="M101" s="250" t="s">
        <v>62</v>
      </c>
      <c r="N101" s="254">
        <v>3676</v>
      </c>
      <c r="O101" s="254"/>
      <c r="P101" s="258" t="s">
        <v>609</v>
      </c>
      <c r="Q101" s="254" t="s">
        <v>567</v>
      </c>
      <c r="R101" s="259"/>
    </row>
    <row r="102" spans="1:18">
      <c r="B102" s="254"/>
      <c r="C102" s="254"/>
      <c r="D102" s="258"/>
      <c r="E102" s="254" t="s">
        <v>555</v>
      </c>
      <c r="F102" s="255">
        <v>0.45</v>
      </c>
      <c r="G102" s="254"/>
      <c r="H102" s="254">
        <v>76</v>
      </c>
      <c r="I102" s="256">
        <v>0.25800000000000001</v>
      </c>
      <c r="J102" s="250" t="s">
        <v>61</v>
      </c>
      <c r="K102" s="257">
        <v>139</v>
      </c>
      <c r="L102" s="256">
        <v>58.470999999999997</v>
      </c>
      <c r="M102" s="250" t="s">
        <v>62</v>
      </c>
      <c r="N102" s="254">
        <v>3675</v>
      </c>
      <c r="O102" s="254">
        <v>3685</v>
      </c>
      <c r="P102" s="258"/>
      <c r="Q102" s="254" t="s">
        <v>565</v>
      </c>
      <c r="R102" s="259" t="s">
        <v>610</v>
      </c>
    </row>
    <row r="103" spans="1:18" ht="24">
      <c r="B103" s="254"/>
      <c r="C103" s="254"/>
      <c r="D103" s="258"/>
      <c r="E103" s="254" t="s">
        <v>557</v>
      </c>
      <c r="F103" s="255">
        <v>0.49861111111111112</v>
      </c>
      <c r="G103" s="254"/>
      <c r="H103" s="254">
        <v>76</v>
      </c>
      <c r="I103" s="256">
        <v>0.378</v>
      </c>
      <c r="J103" s="250" t="s">
        <v>61</v>
      </c>
      <c r="K103" s="257">
        <v>139</v>
      </c>
      <c r="L103" s="256">
        <v>57.569000000000003</v>
      </c>
      <c r="M103" s="250" t="s">
        <v>62</v>
      </c>
      <c r="N103" s="254"/>
      <c r="O103" s="254"/>
      <c r="P103" s="258"/>
      <c r="Q103" s="254"/>
      <c r="R103" s="259" t="s">
        <v>611</v>
      </c>
    </row>
    <row r="104" spans="1:18">
      <c r="B104" s="254"/>
      <c r="C104" s="254"/>
      <c r="D104" s="258"/>
      <c r="E104" s="254"/>
      <c r="G104" s="254"/>
      <c r="H104" s="254"/>
      <c r="I104" s="256"/>
      <c r="J104" s="250" t="s">
        <v>61</v>
      </c>
      <c r="K104" s="257"/>
      <c r="L104" s="256"/>
      <c r="M104" s="250" t="s">
        <v>62</v>
      </c>
      <c r="N104" s="254"/>
      <c r="O104" s="254"/>
      <c r="P104" s="258"/>
      <c r="Q104" s="254"/>
      <c r="R104" s="259"/>
    </row>
    <row r="105" spans="1:18">
      <c r="A105" s="261">
        <v>12</v>
      </c>
      <c r="B105" s="254" t="s">
        <v>161</v>
      </c>
      <c r="C105" s="254" t="s">
        <v>558</v>
      </c>
      <c r="D105" s="258" t="s">
        <v>612</v>
      </c>
      <c r="E105" s="254" t="s">
        <v>553</v>
      </c>
      <c r="F105" s="255">
        <v>0.42152777777777778</v>
      </c>
      <c r="G105" s="254"/>
      <c r="H105" s="254">
        <v>76</v>
      </c>
      <c r="I105" s="256">
        <v>0.21</v>
      </c>
      <c r="J105" s="250" t="s">
        <v>61</v>
      </c>
      <c r="K105" s="257">
        <v>139</v>
      </c>
      <c r="L105" s="256">
        <v>59.039000000000001</v>
      </c>
      <c r="M105" s="250" t="s">
        <v>62</v>
      </c>
      <c r="N105" s="254">
        <v>3675</v>
      </c>
      <c r="O105" s="254"/>
      <c r="P105" s="258" t="s">
        <v>565</v>
      </c>
      <c r="Q105" s="254"/>
      <c r="R105" s="259"/>
    </row>
    <row r="106" spans="1:18">
      <c r="B106" s="254"/>
      <c r="C106" s="254"/>
      <c r="D106" s="258"/>
      <c r="E106" s="254" t="s">
        <v>555</v>
      </c>
      <c r="F106" s="255">
        <v>0.4236111111111111</v>
      </c>
      <c r="G106" s="254"/>
      <c r="H106" s="254">
        <v>76</v>
      </c>
      <c r="I106" s="256">
        <v>0.21</v>
      </c>
      <c r="J106" s="250" t="s">
        <v>61</v>
      </c>
      <c r="K106" s="257">
        <v>139</v>
      </c>
      <c r="L106" s="256">
        <v>59.039000000000001</v>
      </c>
      <c r="M106" s="250" t="s">
        <v>62</v>
      </c>
      <c r="N106" s="254"/>
      <c r="O106" s="254">
        <v>100</v>
      </c>
      <c r="P106" s="258"/>
      <c r="Q106" s="254"/>
      <c r="R106" s="259"/>
    </row>
    <row r="107" spans="1:18">
      <c r="B107" s="254"/>
      <c r="C107" s="254"/>
      <c r="D107" s="258"/>
      <c r="E107" s="254" t="s">
        <v>557</v>
      </c>
      <c r="F107" s="255">
        <v>0.42499999999999999</v>
      </c>
      <c r="G107" s="254"/>
      <c r="H107" s="254">
        <v>76</v>
      </c>
      <c r="I107" s="256">
        <v>0.21</v>
      </c>
      <c r="J107" s="250" t="s">
        <v>61</v>
      </c>
      <c r="K107" s="257">
        <v>139</v>
      </c>
      <c r="L107" s="256">
        <v>59.039000000000001</v>
      </c>
      <c r="M107" s="250" t="s">
        <v>62</v>
      </c>
      <c r="N107" s="254"/>
      <c r="O107" s="254"/>
      <c r="P107" s="258"/>
      <c r="Q107" s="254"/>
      <c r="R107" s="259"/>
    </row>
    <row r="108" spans="1:18">
      <c r="B108" s="254"/>
      <c r="C108" s="254"/>
      <c r="D108" s="258"/>
      <c r="E108" s="254"/>
      <c r="G108" s="254"/>
      <c r="H108" s="254"/>
      <c r="I108" s="256"/>
      <c r="J108" s="250" t="s">
        <v>61</v>
      </c>
      <c r="K108" s="257"/>
      <c r="L108" s="256"/>
      <c r="M108" s="250" t="s">
        <v>62</v>
      </c>
      <c r="N108" s="254"/>
      <c r="O108" s="254"/>
      <c r="P108" s="258"/>
      <c r="Q108" s="254"/>
      <c r="R108" s="259"/>
    </row>
    <row r="109" spans="1:18">
      <c r="A109" s="261">
        <v>12</v>
      </c>
      <c r="B109" s="254"/>
      <c r="C109" s="254" t="s">
        <v>600</v>
      </c>
      <c r="D109" s="258" t="s">
        <v>613</v>
      </c>
      <c r="E109" s="254" t="s">
        <v>563</v>
      </c>
      <c r="F109" s="255">
        <v>0.58194444444444449</v>
      </c>
      <c r="G109" s="254"/>
      <c r="H109" s="254">
        <v>76</v>
      </c>
      <c r="I109" s="256">
        <v>3.9389599999999998</v>
      </c>
      <c r="J109" s="250" t="s">
        <v>61</v>
      </c>
      <c r="K109" s="257">
        <v>138</v>
      </c>
      <c r="L109" s="256">
        <v>9.0859400000000008</v>
      </c>
      <c r="M109" s="250" t="s">
        <v>62</v>
      </c>
      <c r="N109" s="254">
        <v>3603</v>
      </c>
      <c r="O109" s="254">
        <v>1000</v>
      </c>
      <c r="P109" s="258"/>
      <c r="Q109" s="258" t="s">
        <v>614</v>
      </c>
      <c r="R109" s="259" t="s">
        <v>615</v>
      </c>
    </row>
    <row r="110" spans="1:18">
      <c r="A110" s="261">
        <v>12</v>
      </c>
      <c r="B110" s="254"/>
      <c r="C110" s="254" t="s">
        <v>600</v>
      </c>
      <c r="D110" s="258" t="s">
        <v>616</v>
      </c>
      <c r="E110" s="254" t="s">
        <v>563</v>
      </c>
      <c r="F110" s="255">
        <v>0.66666666666666663</v>
      </c>
      <c r="G110" s="254"/>
      <c r="H110" s="254">
        <v>76</v>
      </c>
      <c r="I110" s="256">
        <v>7.3769499999999999</v>
      </c>
      <c r="J110" s="250" t="s">
        <v>61</v>
      </c>
      <c r="K110" s="257">
        <v>136</v>
      </c>
      <c r="L110" s="256">
        <v>23.25488</v>
      </c>
      <c r="M110" s="250" t="s">
        <v>62</v>
      </c>
      <c r="N110" s="254">
        <v>3543</v>
      </c>
      <c r="O110" s="254">
        <v>1000</v>
      </c>
      <c r="P110" s="258"/>
      <c r="Q110" s="258" t="s">
        <v>617</v>
      </c>
      <c r="R110" s="259" t="s">
        <v>618</v>
      </c>
    </row>
    <row r="111" spans="1:18">
      <c r="A111" s="261">
        <v>12</v>
      </c>
      <c r="B111" s="254"/>
      <c r="C111" s="254" t="s">
        <v>600</v>
      </c>
      <c r="D111" s="258" t="s">
        <v>619</v>
      </c>
      <c r="E111" s="254" t="s">
        <v>563</v>
      </c>
      <c r="F111" s="255">
        <v>0.81180555555555556</v>
      </c>
      <c r="G111" s="254"/>
      <c r="H111" s="254">
        <v>76</v>
      </c>
      <c r="I111" s="256">
        <v>11.390140000000001</v>
      </c>
      <c r="J111" s="250" t="s">
        <v>61</v>
      </c>
      <c r="K111" s="257">
        <v>134</v>
      </c>
      <c r="L111" s="256">
        <v>28.683589999999999</v>
      </c>
      <c r="M111" s="250" t="s">
        <v>62</v>
      </c>
      <c r="N111" s="254">
        <v>3385</v>
      </c>
      <c r="O111" s="254">
        <v>1000</v>
      </c>
      <c r="P111" s="258"/>
      <c r="Q111" s="254" t="s">
        <v>620</v>
      </c>
      <c r="R111" s="259" t="s">
        <v>621</v>
      </c>
    </row>
    <row r="112" spans="1:18">
      <c r="B112" s="254"/>
      <c r="C112" s="254"/>
      <c r="D112" s="258"/>
      <c r="E112" s="254"/>
      <c r="G112" s="254"/>
      <c r="H112" s="254"/>
      <c r="I112" s="256"/>
      <c r="J112" s="250" t="s">
        <v>61</v>
      </c>
      <c r="K112" s="257"/>
      <c r="L112" s="256"/>
      <c r="M112" s="250" t="s">
        <v>62</v>
      </c>
      <c r="N112" s="254"/>
      <c r="O112" s="254"/>
      <c r="P112" s="258"/>
      <c r="Q112" s="254"/>
      <c r="R112" s="259"/>
    </row>
    <row r="113" spans="1:18">
      <c r="A113" s="261">
        <v>12</v>
      </c>
      <c r="B113" s="254" t="s">
        <v>163</v>
      </c>
      <c r="C113" s="254" t="s">
        <v>551</v>
      </c>
      <c r="D113" s="258" t="s">
        <v>612</v>
      </c>
      <c r="E113" s="254" t="s">
        <v>553</v>
      </c>
      <c r="F113" s="255">
        <v>0.97430555555555554</v>
      </c>
      <c r="G113" s="254"/>
      <c r="H113" s="254">
        <v>76</v>
      </c>
      <c r="I113" s="256">
        <v>15.180999999999999</v>
      </c>
      <c r="J113" s="250" t="s">
        <v>61</v>
      </c>
      <c r="K113" s="257">
        <v>132</v>
      </c>
      <c r="L113" s="256">
        <v>28.831</v>
      </c>
      <c r="M113" s="250" t="s">
        <v>62</v>
      </c>
      <c r="N113" s="254">
        <v>3029</v>
      </c>
      <c r="O113" s="254"/>
      <c r="P113" s="258"/>
      <c r="Q113" s="254" t="s">
        <v>574</v>
      </c>
      <c r="R113" s="259" t="s">
        <v>622</v>
      </c>
    </row>
    <row r="114" spans="1:18">
      <c r="B114" s="254"/>
      <c r="C114" s="254"/>
      <c r="D114" s="258"/>
      <c r="E114" s="254" t="s">
        <v>555</v>
      </c>
      <c r="F114" s="255">
        <v>2.2916666666666669E-2</v>
      </c>
      <c r="G114" s="254"/>
      <c r="H114" s="254">
        <v>76</v>
      </c>
      <c r="I114" s="256">
        <v>15.185</v>
      </c>
      <c r="J114" s="250" t="s">
        <v>61</v>
      </c>
      <c r="K114" s="257">
        <v>132</v>
      </c>
      <c r="L114" s="256">
        <v>28.087</v>
      </c>
      <c r="M114" s="250" t="s">
        <v>62</v>
      </c>
      <c r="N114" s="254"/>
      <c r="O114" s="254">
        <v>3023</v>
      </c>
      <c r="P114" s="258"/>
      <c r="Q114" s="254"/>
      <c r="R114" s="259" t="s">
        <v>623</v>
      </c>
    </row>
    <row r="115" spans="1:18">
      <c r="B115" s="254"/>
      <c r="C115" s="254"/>
      <c r="D115" s="258"/>
      <c r="E115" s="254" t="s">
        <v>557</v>
      </c>
      <c r="F115" s="255">
        <v>7.2916666666666671E-2</v>
      </c>
      <c r="G115" s="254"/>
      <c r="H115" s="254">
        <v>76</v>
      </c>
      <c r="I115" s="256">
        <v>15.238</v>
      </c>
      <c r="J115" s="250" t="s">
        <v>61</v>
      </c>
      <c r="K115" s="257">
        <v>132</v>
      </c>
      <c r="L115" s="256">
        <v>27.606000000000002</v>
      </c>
      <c r="M115" s="250" t="s">
        <v>62</v>
      </c>
      <c r="N115" s="254"/>
      <c r="O115" s="254"/>
      <c r="P115" s="258"/>
      <c r="Q115" s="254"/>
      <c r="R115" s="259"/>
    </row>
    <row r="116" spans="1:18">
      <c r="B116" s="254"/>
      <c r="C116" s="254"/>
      <c r="D116" s="258"/>
      <c r="E116" s="254"/>
      <c r="G116" s="254"/>
      <c r="H116" s="254"/>
      <c r="I116" s="256"/>
      <c r="J116" s="250" t="s">
        <v>61</v>
      </c>
      <c r="K116" s="257"/>
      <c r="L116" s="256"/>
      <c r="M116" s="250" t="s">
        <v>62</v>
      </c>
      <c r="N116" s="254"/>
      <c r="O116" s="254"/>
      <c r="P116" s="258"/>
      <c r="Q116" s="254"/>
      <c r="R116" s="259"/>
    </row>
    <row r="117" spans="1:18">
      <c r="A117" s="261">
        <v>12</v>
      </c>
      <c r="B117" s="254" t="s">
        <v>163</v>
      </c>
      <c r="C117" s="254" t="s">
        <v>558</v>
      </c>
      <c r="D117" s="258" t="s">
        <v>624</v>
      </c>
      <c r="E117" s="254" t="s">
        <v>553</v>
      </c>
      <c r="F117" s="255">
        <v>0.9819444444444444</v>
      </c>
      <c r="G117" s="254"/>
      <c r="H117" s="254">
        <v>76</v>
      </c>
      <c r="I117" s="256">
        <v>15.18</v>
      </c>
      <c r="J117" s="250" t="s">
        <v>61</v>
      </c>
      <c r="K117" s="257">
        <v>132</v>
      </c>
      <c r="L117" s="256">
        <v>28.696999999999999</v>
      </c>
      <c r="M117" s="250" t="s">
        <v>62</v>
      </c>
      <c r="N117" s="254">
        <v>3029</v>
      </c>
      <c r="O117" s="254"/>
      <c r="P117" s="258"/>
      <c r="Q117" s="254" t="s">
        <v>574</v>
      </c>
      <c r="R117" s="259"/>
    </row>
    <row r="118" spans="1:18">
      <c r="B118" s="254"/>
      <c r="C118" s="254"/>
      <c r="D118" s="258"/>
      <c r="E118" s="254" t="s">
        <v>555</v>
      </c>
      <c r="F118" s="255">
        <v>0.98472222222222217</v>
      </c>
      <c r="G118" s="254"/>
      <c r="H118" s="254">
        <v>76</v>
      </c>
      <c r="I118" s="256">
        <v>15.18</v>
      </c>
      <c r="J118" s="250" t="s">
        <v>61</v>
      </c>
      <c r="K118" s="257">
        <v>132</v>
      </c>
      <c r="L118" s="256">
        <v>28.658000000000001</v>
      </c>
      <c r="M118" s="250" t="s">
        <v>62</v>
      </c>
      <c r="N118" s="254"/>
      <c r="O118" s="254">
        <v>100</v>
      </c>
      <c r="P118" s="258"/>
      <c r="Q118" s="254"/>
      <c r="R118" s="259"/>
    </row>
    <row r="119" spans="1:18">
      <c r="B119" s="254"/>
      <c r="C119" s="254"/>
      <c r="D119" s="258"/>
      <c r="E119" s="254" t="s">
        <v>557</v>
      </c>
      <c r="F119" s="255">
        <v>0.98611111111111116</v>
      </c>
      <c r="G119" s="254"/>
      <c r="H119" s="254">
        <v>76</v>
      </c>
      <c r="I119" s="256">
        <v>15.18</v>
      </c>
      <c r="J119" s="250" t="s">
        <v>61</v>
      </c>
      <c r="K119" s="257">
        <v>132</v>
      </c>
      <c r="L119" s="256">
        <v>28.634</v>
      </c>
      <c r="M119" s="250" t="s">
        <v>62</v>
      </c>
      <c r="N119" s="254"/>
      <c r="O119" s="254"/>
      <c r="P119" s="258"/>
      <c r="Q119" s="254"/>
      <c r="R119" s="259"/>
    </row>
    <row r="120" spans="1:18">
      <c r="B120" s="254"/>
      <c r="C120" s="254"/>
      <c r="D120" s="258"/>
      <c r="E120" s="254"/>
      <c r="G120" s="254"/>
      <c r="H120" s="254"/>
      <c r="I120" s="256"/>
      <c r="J120" s="250" t="s">
        <v>61</v>
      </c>
      <c r="K120" s="257"/>
      <c r="L120" s="256"/>
      <c r="M120" s="250" t="s">
        <v>62</v>
      </c>
      <c r="N120" s="254"/>
      <c r="O120" s="254"/>
      <c r="P120" s="258"/>
      <c r="Q120" s="254"/>
      <c r="R120" s="259"/>
    </row>
    <row r="121" spans="1:18">
      <c r="A121" s="261">
        <v>13</v>
      </c>
      <c r="B121" s="254" t="s">
        <v>165</v>
      </c>
      <c r="C121" s="254" t="s">
        <v>551</v>
      </c>
      <c r="D121" s="258" t="s">
        <v>624</v>
      </c>
      <c r="E121" s="254" t="s">
        <v>553</v>
      </c>
      <c r="F121" s="255">
        <v>0.36180555555555555</v>
      </c>
      <c r="G121" s="254"/>
      <c r="H121" s="254">
        <v>76</v>
      </c>
      <c r="I121" s="256">
        <v>32.311999999999998</v>
      </c>
      <c r="J121" s="250" t="s">
        <v>61</v>
      </c>
      <c r="K121" s="257">
        <v>135</v>
      </c>
      <c r="L121" s="256">
        <v>25.067</v>
      </c>
      <c r="M121" s="250" t="s">
        <v>62</v>
      </c>
      <c r="N121" s="254">
        <v>3564</v>
      </c>
      <c r="O121" s="254"/>
      <c r="P121" s="258" t="s">
        <v>370</v>
      </c>
      <c r="Q121" s="254" t="s">
        <v>567</v>
      </c>
      <c r="R121" s="259" t="s">
        <v>625</v>
      </c>
    </row>
    <row r="122" spans="1:18">
      <c r="B122" s="254"/>
      <c r="C122" s="254"/>
      <c r="D122" s="258"/>
      <c r="E122" s="254" t="s">
        <v>555</v>
      </c>
      <c r="F122" s="255">
        <v>0.40972222222222227</v>
      </c>
      <c r="G122" s="254"/>
      <c r="H122" s="254">
        <v>76</v>
      </c>
      <c r="I122" s="256">
        <v>32.276000000000003</v>
      </c>
      <c r="J122" s="250" t="s">
        <v>61</v>
      </c>
      <c r="K122" s="257">
        <v>135</v>
      </c>
      <c r="L122" s="256">
        <v>24.388999999999999</v>
      </c>
      <c r="M122" s="250" t="s">
        <v>62</v>
      </c>
      <c r="N122" s="254"/>
      <c r="O122" s="254">
        <v>3555</v>
      </c>
      <c r="P122" s="258"/>
      <c r="Q122" s="254"/>
      <c r="R122" s="259"/>
    </row>
    <row r="123" spans="1:18">
      <c r="B123" s="254"/>
      <c r="C123" s="254"/>
      <c r="D123" s="258"/>
      <c r="E123" s="254" t="s">
        <v>557</v>
      </c>
      <c r="F123" s="265">
        <v>8.1250000000000003E-2</v>
      </c>
      <c r="G123" s="254"/>
      <c r="H123" s="254">
        <v>76</v>
      </c>
      <c r="I123" s="256">
        <v>32.377000000000002</v>
      </c>
      <c r="J123" s="250" t="s">
        <v>61</v>
      </c>
      <c r="K123" s="257">
        <v>135</v>
      </c>
      <c r="L123" s="256">
        <v>23.969000000000001</v>
      </c>
      <c r="M123" s="250" t="s">
        <v>62</v>
      </c>
      <c r="N123" s="254"/>
      <c r="O123" s="254"/>
      <c r="P123" s="258"/>
      <c r="Q123" s="254"/>
      <c r="R123" s="259"/>
    </row>
    <row r="124" spans="1:18">
      <c r="B124" s="254"/>
      <c r="C124" s="254"/>
      <c r="D124" s="258"/>
      <c r="E124" s="254"/>
      <c r="G124" s="254"/>
      <c r="H124" s="254"/>
      <c r="I124" s="256"/>
      <c r="J124" s="250" t="s">
        <v>61</v>
      </c>
      <c r="K124" s="257"/>
      <c r="L124" s="256"/>
      <c r="M124" s="250" t="s">
        <v>62</v>
      </c>
      <c r="N124" s="254"/>
      <c r="O124" s="254"/>
      <c r="P124" s="258"/>
      <c r="Q124" s="254"/>
      <c r="R124" s="259"/>
    </row>
    <row r="125" spans="1:18">
      <c r="A125" s="261">
        <v>13</v>
      </c>
      <c r="B125" s="254" t="s">
        <v>165</v>
      </c>
      <c r="C125" s="254" t="s">
        <v>558</v>
      </c>
      <c r="D125" s="258" t="s">
        <v>626</v>
      </c>
      <c r="E125" s="254" t="s">
        <v>553</v>
      </c>
      <c r="F125" s="255">
        <v>0.375</v>
      </c>
      <c r="G125" s="254"/>
      <c r="H125" s="254">
        <v>76</v>
      </c>
      <c r="I125" s="256">
        <v>32.299999999999997</v>
      </c>
      <c r="J125" s="250" t="s">
        <v>61</v>
      </c>
      <c r="K125" s="257">
        <v>135</v>
      </c>
      <c r="L125" s="256">
        <v>24.81</v>
      </c>
      <c r="M125" s="250" t="s">
        <v>62</v>
      </c>
      <c r="N125" s="254">
        <v>3548</v>
      </c>
      <c r="O125" s="254"/>
      <c r="P125" s="258"/>
      <c r="Q125" s="254" t="s">
        <v>559</v>
      </c>
      <c r="R125" s="259"/>
    </row>
    <row r="126" spans="1:18">
      <c r="B126" s="254"/>
      <c r="C126" s="254"/>
      <c r="D126" s="258"/>
      <c r="E126" s="254" t="s">
        <v>555</v>
      </c>
      <c r="F126" s="255">
        <v>0.37708333333333338</v>
      </c>
      <c r="G126" s="254"/>
      <c r="H126" s="254">
        <v>76</v>
      </c>
      <c r="I126" s="256">
        <v>32.299999999999997</v>
      </c>
      <c r="J126" s="250" t="s">
        <v>61</v>
      </c>
      <c r="K126" s="257">
        <v>135</v>
      </c>
      <c r="L126" s="256">
        <v>24.76</v>
      </c>
      <c r="M126" s="250" t="s">
        <v>62</v>
      </c>
      <c r="N126" s="254"/>
      <c r="O126" s="254">
        <v>100</v>
      </c>
      <c r="P126" s="258"/>
      <c r="Q126" s="254"/>
      <c r="R126" s="259"/>
    </row>
    <row r="127" spans="1:18">
      <c r="B127" s="254"/>
      <c r="C127" s="254"/>
      <c r="D127" s="258"/>
      <c r="E127" s="254" t="s">
        <v>557</v>
      </c>
      <c r="F127" s="255">
        <v>0.37916666666666665</v>
      </c>
      <c r="G127" s="254"/>
      <c r="H127" s="254">
        <v>76</v>
      </c>
      <c r="I127" s="256">
        <v>32.301000000000002</v>
      </c>
      <c r="J127" s="250" t="s">
        <v>61</v>
      </c>
      <c r="K127" s="257">
        <v>135</v>
      </c>
      <c r="L127" s="256">
        <v>24.74</v>
      </c>
      <c r="M127" s="250" t="s">
        <v>62</v>
      </c>
      <c r="N127" s="254"/>
      <c r="O127" s="254"/>
      <c r="P127" s="258"/>
      <c r="Q127" s="254"/>
      <c r="R127" s="259"/>
    </row>
    <row r="128" spans="1:18">
      <c r="B128" s="254"/>
      <c r="C128" s="254"/>
      <c r="D128" s="258"/>
      <c r="E128" s="254"/>
      <c r="G128" s="254"/>
      <c r="H128" s="254"/>
      <c r="I128" s="256"/>
      <c r="J128" s="250" t="s">
        <v>61</v>
      </c>
      <c r="K128" s="257"/>
      <c r="L128" s="256"/>
      <c r="M128" s="250" t="s">
        <v>62</v>
      </c>
      <c r="N128" s="254"/>
      <c r="O128" s="254"/>
      <c r="P128" s="258"/>
      <c r="Q128" s="254"/>
      <c r="R128" s="259"/>
    </row>
    <row r="129" spans="1:18">
      <c r="A129" s="261">
        <v>13</v>
      </c>
      <c r="B129" s="254"/>
      <c r="C129" s="254" t="s">
        <v>600</v>
      </c>
      <c r="D129" s="258" t="s">
        <v>627</v>
      </c>
      <c r="E129" s="254" t="s">
        <v>563</v>
      </c>
      <c r="F129" s="255">
        <v>0.61041666666666672</v>
      </c>
      <c r="G129" s="254"/>
      <c r="H129" s="254">
        <v>76</v>
      </c>
      <c r="I129" s="256">
        <v>45.370100000000001</v>
      </c>
      <c r="J129" s="250" t="s">
        <v>61</v>
      </c>
      <c r="K129" s="257">
        <v>137</v>
      </c>
      <c r="L129" s="256">
        <v>16.020510000000002</v>
      </c>
      <c r="M129" s="250" t="s">
        <v>62</v>
      </c>
      <c r="N129" s="254">
        <v>3659</v>
      </c>
      <c r="O129" s="254">
        <v>1000</v>
      </c>
      <c r="P129" s="258"/>
      <c r="Q129" s="254" t="s">
        <v>620</v>
      </c>
      <c r="R129" s="259" t="s">
        <v>628</v>
      </c>
    </row>
    <row r="130" spans="1:18">
      <c r="B130" s="254"/>
      <c r="C130" s="254"/>
      <c r="D130" s="258"/>
      <c r="E130" s="254"/>
      <c r="G130" s="254"/>
      <c r="H130" s="254"/>
      <c r="I130" s="256"/>
      <c r="J130" s="250" t="s">
        <v>61</v>
      </c>
      <c r="K130" s="257"/>
      <c r="L130" s="256"/>
      <c r="M130" s="250" t="s">
        <v>62</v>
      </c>
      <c r="N130" s="254"/>
      <c r="O130" s="254"/>
      <c r="P130" s="258"/>
      <c r="Q130" s="254"/>
      <c r="R130" s="259"/>
    </row>
    <row r="131" spans="1:18">
      <c r="A131" s="261">
        <v>13</v>
      </c>
      <c r="B131" s="254" t="s">
        <v>167</v>
      </c>
      <c r="C131" s="254" t="s">
        <v>551</v>
      </c>
      <c r="D131" s="258" t="s">
        <v>626</v>
      </c>
      <c r="E131" s="254" t="s">
        <v>553</v>
      </c>
      <c r="F131" s="255">
        <v>0.82638888888888884</v>
      </c>
      <c r="G131" s="254"/>
      <c r="H131" s="254">
        <v>77</v>
      </c>
      <c r="I131" s="256">
        <v>0.13200000000000001</v>
      </c>
      <c r="J131" s="250" t="s">
        <v>61</v>
      </c>
      <c r="K131" s="257">
        <v>139</v>
      </c>
      <c r="L131" s="256">
        <v>59.921999999999997</v>
      </c>
      <c r="M131" s="250" t="s">
        <v>62</v>
      </c>
      <c r="N131" s="254">
        <v>3721</v>
      </c>
      <c r="O131" s="254"/>
      <c r="P131" s="258"/>
      <c r="Q131" s="254" t="s">
        <v>574</v>
      </c>
      <c r="R131" s="259" t="s">
        <v>629</v>
      </c>
    </row>
    <row r="132" spans="1:18">
      <c r="B132" s="254"/>
      <c r="C132" s="254"/>
      <c r="D132" s="258"/>
      <c r="E132" s="254" t="s">
        <v>555</v>
      </c>
      <c r="F132" s="255">
        <v>0.87916666666666676</v>
      </c>
      <c r="G132" s="254"/>
      <c r="H132" s="254">
        <v>77</v>
      </c>
      <c r="I132" s="256">
        <v>0.71599999999999997</v>
      </c>
      <c r="J132" s="250" t="s">
        <v>61</v>
      </c>
      <c r="K132" s="257">
        <v>140</v>
      </c>
      <c r="L132" s="256">
        <v>0.10100000000000001</v>
      </c>
      <c r="M132" s="250" t="s">
        <v>62</v>
      </c>
      <c r="N132" s="254"/>
      <c r="O132" s="254">
        <v>3719</v>
      </c>
      <c r="P132" s="258"/>
      <c r="Q132" s="254"/>
      <c r="R132" s="254"/>
    </row>
    <row r="133" spans="1:18">
      <c r="B133" s="254"/>
      <c r="C133" s="254"/>
      <c r="D133" s="258"/>
      <c r="E133" s="254" t="s">
        <v>557</v>
      </c>
      <c r="F133" s="255">
        <v>0.93263888888888891</v>
      </c>
      <c r="G133" s="254"/>
      <c r="H133" s="254">
        <v>77</v>
      </c>
      <c r="I133" s="256">
        <v>0.79900000000000004</v>
      </c>
      <c r="J133" s="250" t="s">
        <v>61</v>
      </c>
      <c r="K133" s="257">
        <v>140</v>
      </c>
      <c r="L133" s="256">
        <v>0.85899999999999999</v>
      </c>
      <c r="M133" s="250" t="s">
        <v>62</v>
      </c>
      <c r="N133" s="254"/>
      <c r="O133" s="254"/>
      <c r="P133" s="258"/>
      <c r="Q133" s="254"/>
      <c r="R133" s="254"/>
    </row>
    <row r="134" spans="1:18">
      <c r="B134" s="254"/>
      <c r="C134" s="254"/>
      <c r="D134" s="258"/>
      <c r="E134" s="254"/>
      <c r="G134" s="254"/>
      <c r="H134" s="254"/>
      <c r="I134" s="256"/>
      <c r="J134" s="250" t="s">
        <v>61</v>
      </c>
      <c r="K134" s="257"/>
      <c r="L134" s="256"/>
      <c r="M134" s="250" t="s">
        <v>62</v>
      </c>
      <c r="N134" s="254"/>
      <c r="O134" s="254"/>
      <c r="P134" s="258"/>
      <c r="Q134" s="254"/>
      <c r="R134" s="259"/>
    </row>
    <row r="135" spans="1:18">
      <c r="A135" s="261">
        <v>13</v>
      </c>
      <c r="B135" s="254" t="s">
        <v>167</v>
      </c>
      <c r="C135" s="254" t="s">
        <v>558</v>
      </c>
      <c r="D135" s="258" t="s">
        <v>630</v>
      </c>
      <c r="E135" s="254" t="s">
        <v>553</v>
      </c>
      <c r="F135" s="255">
        <v>0.84097222222222223</v>
      </c>
      <c r="G135" s="254"/>
      <c r="H135" s="254">
        <v>77</v>
      </c>
      <c r="I135" s="256">
        <v>0.42</v>
      </c>
      <c r="J135" s="250" t="s">
        <v>61</v>
      </c>
      <c r="K135" s="257">
        <v>140</v>
      </c>
      <c r="L135" s="256">
        <v>0.106</v>
      </c>
      <c r="M135" s="250" t="s">
        <v>62</v>
      </c>
      <c r="N135" s="254">
        <v>3721</v>
      </c>
      <c r="O135" s="254"/>
      <c r="P135" s="258"/>
      <c r="Q135" s="254" t="s">
        <v>574</v>
      </c>
      <c r="R135" s="259"/>
    </row>
    <row r="136" spans="1:18">
      <c r="B136" s="254"/>
      <c r="C136" s="254"/>
      <c r="D136" s="258"/>
      <c r="E136" s="254" t="s">
        <v>555</v>
      </c>
      <c r="F136" s="255">
        <v>0.84375</v>
      </c>
      <c r="G136" s="254"/>
      <c r="H136" s="254">
        <v>77</v>
      </c>
      <c r="I136" s="256">
        <v>0.44</v>
      </c>
      <c r="J136" s="250" t="s">
        <v>61</v>
      </c>
      <c r="K136" s="257">
        <v>140</v>
      </c>
      <c r="L136" s="256">
        <v>0.18</v>
      </c>
      <c r="M136" s="250" t="s">
        <v>62</v>
      </c>
      <c r="N136" s="254"/>
      <c r="O136" s="254">
        <v>100</v>
      </c>
      <c r="P136" s="258"/>
      <c r="Q136" s="254"/>
      <c r="R136" s="259"/>
    </row>
    <row r="137" spans="1:18">
      <c r="B137" s="254"/>
      <c r="C137" s="254"/>
      <c r="D137" s="258"/>
      <c r="E137" s="254" t="s">
        <v>557</v>
      </c>
      <c r="F137" s="255">
        <v>0.84513888888888899</v>
      </c>
      <c r="G137" s="254"/>
      <c r="H137" s="254">
        <v>77</v>
      </c>
      <c r="I137" s="256">
        <v>0.45</v>
      </c>
      <c r="J137" s="250" t="s">
        <v>61</v>
      </c>
      <c r="K137" s="257">
        <v>140</v>
      </c>
      <c r="L137" s="256">
        <v>0.17899999999999999</v>
      </c>
      <c r="M137" s="250" t="s">
        <v>62</v>
      </c>
      <c r="N137" s="254"/>
      <c r="O137" s="254"/>
      <c r="P137" s="258"/>
      <c r="Q137" s="254"/>
      <c r="R137" s="259"/>
    </row>
    <row r="138" spans="1:18">
      <c r="B138" s="254"/>
      <c r="C138" s="254"/>
      <c r="D138" s="258"/>
      <c r="E138" s="254"/>
      <c r="G138" s="254"/>
      <c r="H138" s="254"/>
      <c r="I138" s="256"/>
      <c r="J138" s="250" t="s">
        <v>61</v>
      </c>
      <c r="K138" s="257"/>
      <c r="L138" s="256"/>
      <c r="M138" s="250" t="s">
        <v>62</v>
      </c>
      <c r="N138" s="254"/>
      <c r="O138" s="254"/>
      <c r="P138" s="258"/>
      <c r="Q138" s="254"/>
      <c r="R138" s="259"/>
    </row>
    <row r="139" spans="1:18">
      <c r="A139" s="261">
        <v>14</v>
      </c>
      <c r="B139" s="254"/>
      <c r="C139" s="254" t="s">
        <v>631</v>
      </c>
      <c r="D139" s="258" t="s">
        <v>632</v>
      </c>
      <c r="E139" s="254" t="s">
        <v>563</v>
      </c>
      <c r="F139" s="255">
        <v>1.8749999999999999E-2</v>
      </c>
      <c r="G139" s="254"/>
      <c r="H139" s="254">
        <v>77</v>
      </c>
      <c r="I139" s="256">
        <v>29.3019</v>
      </c>
      <c r="J139" s="250" t="s">
        <v>61</v>
      </c>
      <c r="K139" s="257">
        <v>139</v>
      </c>
      <c r="L139" s="256">
        <v>58.27637</v>
      </c>
      <c r="M139" s="250" t="s">
        <v>62</v>
      </c>
      <c r="N139" s="254">
        <v>3174</v>
      </c>
      <c r="O139" s="254">
        <v>1000</v>
      </c>
      <c r="P139" s="258"/>
      <c r="Q139" s="254" t="s">
        <v>620</v>
      </c>
      <c r="R139" s="259" t="s">
        <v>633</v>
      </c>
    </row>
    <row r="140" spans="1:18">
      <c r="B140" s="254"/>
      <c r="C140" s="254"/>
      <c r="D140" s="258"/>
      <c r="E140" s="254"/>
      <c r="G140" s="254"/>
      <c r="H140" s="254"/>
      <c r="I140" s="256"/>
      <c r="J140" s="250" t="s">
        <v>61</v>
      </c>
      <c r="K140" s="257"/>
      <c r="L140" s="256"/>
      <c r="M140" s="250" t="s">
        <v>62</v>
      </c>
      <c r="N140" s="254"/>
      <c r="O140" s="254"/>
      <c r="P140" s="258"/>
      <c r="Q140" s="254"/>
      <c r="R140" s="259"/>
    </row>
    <row r="141" spans="1:18">
      <c r="A141" s="261">
        <v>14</v>
      </c>
      <c r="B141" s="254" t="s">
        <v>169</v>
      </c>
      <c r="C141" s="254" t="s">
        <v>551</v>
      </c>
      <c r="D141" s="258" t="s">
        <v>634</v>
      </c>
      <c r="E141" s="254" t="s">
        <v>553</v>
      </c>
      <c r="F141" s="255">
        <v>0.14097222222222222</v>
      </c>
      <c r="G141" s="254"/>
      <c r="H141" s="254">
        <v>78</v>
      </c>
      <c r="I141" s="256">
        <v>0.25700000000000001</v>
      </c>
      <c r="J141" s="250" t="s">
        <v>61</v>
      </c>
      <c r="K141" s="257">
        <v>140</v>
      </c>
      <c r="L141" s="256">
        <v>3.2639999999999998</v>
      </c>
      <c r="M141" s="250" t="s">
        <v>62</v>
      </c>
      <c r="N141" s="254">
        <v>3747</v>
      </c>
      <c r="O141" s="254"/>
      <c r="P141" s="258"/>
      <c r="Q141" s="254" t="s">
        <v>574</v>
      </c>
      <c r="R141" s="259" t="s">
        <v>635</v>
      </c>
    </row>
    <row r="142" spans="1:18">
      <c r="B142" s="254"/>
      <c r="C142" s="254"/>
      <c r="D142" s="258"/>
      <c r="E142" s="254" t="s">
        <v>555</v>
      </c>
      <c r="F142" s="255">
        <v>0.19166666666666665</v>
      </c>
      <c r="G142" s="254"/>
      <c r="H142" s="254">
        <v>78</v>
      </c>
      <c r="I142" s="256">
        <v>0.68</v>
      </c>
      <c r="J142" s="250" t="s">
        <v>61</v>
      </c>
      <c r="K142" s="257">
        <v>140</v>
      </c>
      <c r="L142" s="256">
        <v>4.6870000000000003</v>
      </c>
      <c r="M142" s="250" t="s">
        <v>62</v>
      </c>
      <c r="N142" s="254"/>
      <c r="O142" s="254">
        <v>3743</v>
      </c>
      <c r="P142" s="258"/>
      <c r="Q142" s="254"/>
      <c r="R142" s="254"/>
    </row>
    <row r="143" spans="1:18">
      <c r="B143" s="254"/>
      <c r="C143" s="254"/>
      <c r="D143" s="258"/>
      <c r="E143" s="254" t="s">
        <v>557</v>
      </c>
      <c r="F143" s="255">
        <v>0.24097222222222223</v>
      </c>
      <c r="G143" s="254"/>
      <c r="H143" s="254">
        <v>78</v>
      </c>
      <c r="I143" s="256">
        <v>1.165</v>
      </c>
      <c r="J143" s="250" t="s">
        <v>61</v>
      </c>
      <c r="K143" s="257">
        <v>140</v>
      </c>
      <c r="L143" s="256">
        <v>6.008</v>
      </c>
      <c r="M143" s="250" t="s">
        <v>62</v>
      </c>
      <c r="N143" s="254"/>
      <c r="O143" s="254"/>
      <c r="P143" s="258"/>
      <c r="Q143" s="254"/>
      <c r="R143" s="254"/>
    </row>
    <row r="144" spans="1:18">
      <c r="B144" s="254"/>
      <c r="C144" s="254"/>
      <c r="D144" s="258"/>
      <c r="E144" s="254"/>
      <c r="G144" s="254"/>
      <c r="H144" s="254"/>
      <c r="I144" s="256"/>
      <c r="J144" s="250" t="s">
        <v>61</v>
      </c>
      <c r="K144" s="257"/>
      <c r="L144" s="256"/>
      <c r="M144" s="250" t="s">
        <v>62</v>
      </c>
      <c r="N144" s="254"/>
      <c r="O144" s="254"/>
      <c r="P144" s="258"/>
      <c r="Q144" s="254"/>
      <c r="R144" s="259"/>
    </row>
    <row r="145" spans="1:18">
      <c r="A145" s="266">
        <v>14</v>
      </c>
      <c r="B145" s="254"/>
      <c r="C145" s="254" t="s">
        <v>636</v>
      </c>
      <c r="D145" s="258" t="s">
        <v>637</v>
      </c>
      <c r="E145" s="254" t="s">
        <v>563</v>
      </c>
      <c r="F145" s="255">
        <v>0.40902777777777777</v>
      </c>
      <c r="G145" s="254"/>
      <c r="H145" s="254">
        <v>78</v>
      </c>
      <c r="I145" s="256">
        <v>30.694500000000001</v>
      </c>
      <c r="J145" s="250" t="s">
        <v>61</v>
      </c>
      <c r="K145" s="257">
        <v>139</v>
      </c>
      <c r="L145" s="256">
        <v>2.3408000000000002</v>
      </c>
      <c r="M145" s="250" t="s">
        <v>62</v>
      </c>
      <c r="N145" s="254"/>
      <c r="O145" s="254">
        <v>336</v>
      </c>
      <c r="P145" s="258"/>
      <c r="Q145" s="254" t="s">
        <v>638</v>
      </c>
      <c r="R145" s="259" t="s">
        <v>639</v>
      </c>
    </row>
    <row r="146" spans="1:18">
      <c r="A146" s="266">
        <v>14</v>
      </c>
      <c r="B146" s="254"/>
      <c r="C146" s="254" t="s">
        <v>640</v>
      </c>
      <c r="D146" s="258" t="s">
        <v>641</v>
      </c>
      <c r="E146" s="254" t="s">
        <v>563</v>
      </c>
      <c r="F146" s="255">
        <v>0.41666666666666669</v>
      </c>
      <c r="G146" s="254"/>
      <c r="H146" s="254">
        <v>78</v>
      </c>
      <c r="I146" s="256">
        <v>31.8125</v>
      </c>
      <c r="J146" s="250" t="s">
        <v>61</v>
      </c>
      <c r="K146" s="257">
        <v>138</v>
      </c>
      <c r="L146" s="256">
        <v>59.572000000000003</v>
      </c>
      <c r="M146" s="250" t="s">
        <v>62</v>
      </c>
      <c r="N146" s="254">
        <v>3748</v>
      </c>
      <c r="O146" s="254">
        <v>1472</v>
      </c>
      <c r="P146" s="258"/>
      <c r="Q146" s="254" t="s">
        <v>638</v>
      </c>
      <c r="R146" s="254" t="s">
        <v>642</v>
      </c>
    </row>
    <row r="147" spans="1:18">
      <c r="A147" s="266">
        <v>14</v>
      </c>
      <c r="B147" s="254"/>
      <c r="C147" s="254" t="s">
        <v>640</v>
      </c>
      <c r="D147" s="258" t="s">
        <v>643</v>
      </c>
      <c r="E147" s="254" t="s">
        <v>563</v>
      </c>
      <c r="F147" s="255">
        <v>0.55486111111111114</v>
      </c>
      <c r="G147" s="254"/>
      <c r="H147" s="254">
        <v>78</v>
      </c>
      <c r="I147" s="256">
        <v>59.43506</v>
      </c>
      <c r="J147" s="250" t="s">
        <v>61</v>
      </c>
      <c r="K147" s="257">
        <v>137</v>
      </c>
      <c r="L147" s="256">
        <v>45.835900000000002</v>
      </c>
      <c r="M147" s="250" t="s">
        <v>62</v>
      </c>
      <c r="N147" s="254">
        <v>3733</v>
      </c>
      <c r="O147" s="254">
        <v>1800</v>
      </c>
      <c r="P147" s="258"/>
      <c r="Q147" s="254" t="s">
        <v>620</v>
      </c>
      <c r="R147" s="254" t="s">
        <v>644</v>
      </c>
    </row>
    <row r="148" spans="1:18">
      <c r="A148" s="261">
        <v>14</v>
      </c>
      <c r="B148" s="254"/>
      <c r="C148" s="254" t="s">
        <v>561</v>
      </c>
      <c r="D148" s="258" t="s">
        <v>645</v>
      </c>
      <c r="E148" s="254" t="s">
        <v>563</v>
      </c>
      <c r="F148" s="255">
        <v>0.72499999999999998</v>
      </c>
      <c r="G148" s="254"/>
      <c r="H148" s="254">
        <v>79</v>
      </c>
      <c r="I148" s="256">
        <v>22.552199999999999</v>
      </c>
      <c r="J148" s="250" t="s">
        <v>61</v>
      </c>
      <c r="K148" s="257">
        <v>136</v>
      </c>
      <c r="L148" s="256">
        <v>37.390599999999999</v>
      </c>
      <c r="M148" s="250" t="s">
        <v>62</v>
      </c>
      <c r="N148" s="254">
        <v>3711</v>
      </c>
      <c r="O148" s="254">
        <v>1850</v>
      </c>
      <c r="P148" s="258"/>
      <c r="Q148" s="254" t="s">
        <v>565</v>
      </c>
      <c r="R148" s="254" t="s">
        <v>646</v>
      </c>
    </row>
    <row r="149" spans="1:18">
      <c r="A149" s="261">
        <v>14</v>
      </c>
      <c r="B149" s="254"/>
      <c r="C149" s="254" t="s">
        <v>640</v>
      </c>
      <c r="D149" s="258" t="s">
        <v>647</v>
      </c>
      <c r="E149" s="254" t="s">
        <v>563</v>
      </c>
      <c r="F149" s="255">
        <v>0.90763888888888899</v>
      </c>
      <c r="G149" s="254"/>
      <c r="H149" s="254">
        <v>79</v>
      </c>
      <c r="I149" s="256">
        <v>52.295000000000002</v>
      </c>
      <c r="J149" s="250" t="s">
        <v>61</v>
      </c>
      <c r="K149" s="257">
        <v>135</v>
      </c>
      <c r="L149" s="256">
        <v>22.428999999999998</v>
      </c>
      <c r="M149" s="250" t="s">
        <v>62</v>
      </c>
      <c r="N149" s="254">
        <v>3699</v>
      </c>
      <c r="O149" s="254">
        <v>1850</v>
      </c>
      <c r="P149" s="258"/>
      <c r="Q149" s="254" t="s">
        <v>648</v>
      </c>
      <c r="R149" s="254" t="s">
        <v>649</v>
      </c>
    </row>
    <row r="150" spans="1:18">
      <c r="A150" s="261">
        <v>15</v>
      </c>
      <c r="B150" s="254"/>
      <c r="C150" s="254" t="s">
        <v>600</v>
      </c>
      <c r="D150" s="258" t="s">
        <v>650</v>
      </c>
      <c r="E150" s="254" t="s">
        <v>563</v>
      </c>
      <c r="F150" s="255">
        <v>7.8472222222222221E-2</v>
      </c>
      <c r="G150" s="254"/>
      <c r="H150" s="254">
        <v>80</v>
      </c>
      <c r="I150" s="256">
        <v>19.20215</v>
      </c>
      <c r="J150" s="250" t="s">
        <v>61</v>
      </c>
      <c r="K150" s="257">
        <v>134</v>
      </c>
      <c r="L150" s="256">
        <v>6.1621100000000002</v>
      </c>
      <c r="M150" s="250" t="s">
        <v>62</v>
      </c>
      <c r="N150" s="254">
        <v>3669</v>
      </c>
      <c r="O150" s="254">
        <v>1000</v>
      </c>
      <c r="P150" s="258"/>
      <c r="Q150" s="254" t="s">
        <v>620</v>
      </c>
      <c r="R150" s="254" t="s">
        <v>651</v>
      </c>
    </row>
    <row r="151" spans="1:18">
      <c r="B151" s="254"/>
      <c r="C151" s="254"/>
      <c r="D151" s="258"/>
      <c r="E151" s="254"/>
      <c r="G151" s="254"/>
      <c r="H151" s="254"/>
      <c r="I151" s="256"/>
      <c r="J151" s="250" t="s">
        <v>61</v>
      </c>
      <c r="K151" s="257"/>
      <c r="L151" s="256"/>
      <c r="M151" s="250" t="s">
        <v>62</v>
      </c>
      <c r="N151" s="254"/>
      <c r="O151" s="254"/>
      <c r="P151" s="258"/>
      <c r="R151" s="254"/>
    </row>
    <row r="152" spans="1:18">
      <c r="A152" s="261">
        <v>15</v>
      </c>
      <c r="B152" s="254" t="s">
        <v>171</v>
      </c>
      <c r="C152" s="254" t="s">
        <v>551</v>
      </c>
      <c r="D152" s="258" t="s">
        <v>652</v>
      </c>
      <c r="E152" s="254" t="s">
        <v>553</v>
      </c>
      <c r="F152" s="255">
        <v>0.35694444444444445</v>
      </c>
      <c r="G152" s="254"/>
      <c r="H152" s="254">
        <v>80</v>
      </c>
      <c r="I152" s="256">
        <v>57.558</v>
      </c>
      <c r="J152" s="250" t="s">
        <v>61</v>
      </c>
      <c r="K152" s="257">
        <v>132</v>
      </c>
      <c r="L152" s="256">
        <v>11.03</v>
      </c>
      <c r="M152" s="250" t="s">
        <v>62</v>
      </c>
      <c r="N152" s="254">
        <v>3641</v>
      </c>
      <c r="O152" s="254"/>
      <c r="P152" s="258" t="s">
        <v>373</v>
      </c>
      <c r="Q152" s="254" t="s">
        <v>653</v>
      </c>
      <c r="R152" s="254" t="s">
        <v>654</v>
      </c>
    </row>
    <row r="153" spans="1:18">
      <c r="B153" s="254"/>
      <c r="C153" s="254"/>
      <c r="D153" s="258"/>
      <c r="E153" s="254" t="s">
        <v>555</v>
      </c>
      <c r="F153" s="255">
        <v>0.375</v>
      </c>
      <c r="G153" s="254"/>
      <c r="H153" s="261">
        <v>80</v>
      </c>
      <c r="I153" s="267">
        <v>57.454000000000001</v>
      </c>
      <c r="J153" s="250" t="s">
        <v>61</v>
      </c>
      <c r="K153" s="257">
        <v>132</v>
      </c>
      <c r="L153" s="256">
        <v>10.691000000000001</v>
      </c>
      <c r="M153" s="250" t="s">
        <v>62</v>
      </c>
      <c r="N153" s="254"/>
      <c r="O153" s="254">
        <v>1000</v>
      </c>
      <c r="P153" s="258"/>
      <c r="Q153" s="254"/>
      <c r="R153" s="254"/>
    </row>
    <row r="154" spans="1:18">
      <c r="B154" s="254"/>
      <c r="C154" s="254"/>
      <c r="D154" s="258"/>
      <c r="E154" s="254" t="s">
        <v>557</v>
      </c>
      <c r="F154" s="255">
        <v>0.39583333333333331</v>
      </c>
      <c r="G154" s="254"/>
      <c r="H154" s="254">
        <v>80</v>
      </c>
      <c r="I154" s="256">
        <v>57.359000000000002</v>
      </c>
      <c r="J154" s="250" t="s">
        <v>61</v>
      </c>
      <c r="K154" s="257">
        <v>132</v>
      </c>
      <c r="L154" s="256">
        <v>10.055999999999999</v>
      </c>
      <c r="M154" s="250" t="s">
        <v>62</v>
      </c>
      <c r="N154" s="254"/>
      <c r="O154" s="254"/>
      <c r="P154" s="258"/>
      <c r="R154" s="254"/>
    </row>
    <row r="155" spans="1:18">
      <c r="B155" s="254"/>
      <c r="C155" s="254"/>
      <c r="D155" s="258"/>
      <c r="E155" s="254"/>
      <c r="G155" s="254"/>
      <c r="H155" s="254"/>
      <c r="I155" s="256"/>
      <c r="J155" s="250" t="s">
        <v>61</v>
      </c>
      <c r="K155" s="257"/>
      <c r="L155" s="256"/>
      <c r="M155" s="250" t="s">
        <v>62</v>
      </c>
      <c r="N155" s="254"/>
      <c r="O155" s="254"/>
      <c r="P155" s="258"/>
      <c r="Q155" s="254"/>
      <c r="R155" s="254"/>
    </row>
    <row r="156" spans="1:18">
      <c r="A156" s="261">
        <v>15</v>
      </c>
      <c r="B156" s="254" t="s">
        <v>171</v>
      </c>
      <c r="C156" s="254" t="s">
        <v>551</v>
      </c>
      <c r="D156" s="258" t="s">
        <v>655</v>
      </c>
      <c r="E156" s="254" t="s">
        <v>553</v>
      </c>
      <c r="F156" s="255">
        <v>0.45069444444444445</v>
      </c>
      <c r="G156" s="254"/>
      <c r="H156" s="254">
        <v>80</v>
      </c>
      <c r="I156" s="256">
        <v>57.006999999999998</v>
      </c>
      <c r="J156" s="250" t="s">
        <v>61</v>
      </c>
      <c r="K156" s="257">
        <v>132</v>
      </c>
      <c r="L156" s="256">
        <v>8.3879999999999999</v>
      </c>
      <c r="M156" s="250" t="s">
        <v>62</v>
      </c>
      <c r="N156" s="254">
        <v>3639</v>
      </c>
      <c r="O156" s="254"/>
      <c r="P156" s="258"/>
      <c r="Q156" s="254" t="s">
        <v>565</v>
      </c>
      <c r="R156" s="254"/>
    </row>
    <row r="157" spans="1:18">
      <c r="B157" s="254"/>
      <c r="C157" s="254"/>
      <c r="D157" s="258"/>
      <c r="E157" s="254" t="s">
        <v>555</v>
      </c>
      <c r="F157" s="255">
        <v>0.5</v>
      </c>
      <c r="G157" s="254"/>
      <c r="H157" s="254">
        <v>80</v>
      </c>
      <c r="I157" s="256">
        <v>56.66</v>
      </c>
      <c r="J157" s="250" t="s">
        <v>61</v>
      </c>
      <c r="K157" s="257">
        <v>132</v>
      </c>
      <c r="L157" s="256">
        <v>6.8380000000000001</v>
      </c>
      <c r="M157" s="250" t="s">
        <v>62</v>
      </c>
      <c r="N157" s="254"/>
      <c r="O157" s="254">
        <v>3634</v>
      </c>
      <c r="P157" s="258" t="s">
        <v>374</v>
      </c>
      <c r="Q157" s="254"/>
      <c r="R157" s="259"/>
    </row>
    <row r="158" spans="1:18">
      <c r="B158" s="254"/>
      <c r="C158" s="254"/>
      <c r="D158" s="258"/>
      <c r="E158" s="254" t="s">
        <v>557</v>
      </c>
      <c r="F158" s="255">
        <v>0.55902777777777779</v>
      </c>
      <c r="G158" s="254"/>
      <c r="H158" s="254">
        <v>80</v>
      </c>
      <c r="I158" s="256">
        <v>56.194000000000003</v>
      </c>
      <c r="J158" s="250" t="s">
        <v>61</v>
      </c>
      <c r="K158" s="257">
        <v>132</v>
      </c>
      <c r="L158" s="256">
        <v>5.2619999999999996</v>
      </c>
      <c r="M158" s="250" t="s">
        <v>62</v>
      </c>
      <c r="N158" s="254"/>
      <c r="O158" s="254"/>
      <c r="P158" s="258"/>
      <c r="Q158" s="254"/>
      <c r="R158" s="259"/>
    </row>
    <row r="159" spans="1:18">
      <c r="B159" s="254"/>
      <c r="C159" s="254"/>
      <c r="D159" s="258"/>
      <c r="E159" s="254"/>
      <c r="G159" s="254"/>
      <c r="H159" s="254"/>
      <c r="I159" s="256"/>
      <c r="J159" s="250" t="s">
        <v>61</v>
      </c>
      <c r="K159" s="257"/>
      <c r="L159" s="256"/>
      <c r="M159" s="250" t="s">
        <v>62</v>
      </c>
      <c r="N159" s="254"/>
      <c r="O159" s="254"/>
      <c r="P159" s="258"/>
      <c r="Q159" s="254"/>
      <c r="R159" s="254"/>
    </row>
    <row r="160" spans="1:18">
      <c r="A160" s="261">
        <v>15</v>
      </c>
      <c r="B160" s="246" t="s">
        <v>171</v>
      </c>
      <c r="C160" s="246" t="s">
        <v>558</v>
      </c>
      <c r="D160" s="247" t="s">
        <v>656</v>
      </c>
      <c r="E160" s="246" t="s">
        <v>553</v>
      </c>
      <c r="F160" s="248">
        <v>0.46111111111111108</v>
      </c>
      <c r="G160" s="246"/>
      <c r="H160" s="246">
        <v>80</v>
      </c>
      <c r="I160" s="249">
        <v>56.944000000000003</v>
      </c>
      <c r="J160" s="250" t="s">
        <v>61</v>
      </c>
      <c r="K160" s="268">
        <v>132</v>
      </c>
      <c r="L160" s="249">
        <v>7.7960000000000003</v>
      </c>
      <c r="M160" s="250" t="s">
        <v>62</v>
      </c>
      <c r="N160" s="246">
        <v>3639</v>
      </c>
      <c r="O160" s="246"/>
      <c r="P160" s="247"/>
      <c r="Q160" s="246"/>
      <c r="R160" s="246"/>
    </row>
    <row r="161" spans="1:18">
      <c r="B161" s="246"/>
      <c r="C161" s="246"/>
      <c r="D161" s="247"/>
      <c r="E161" s="246" t="s">
        <v>555</v>
      </c>
      <c r="F161" s="248">
        <v>0.46388888888888885</v>
      </c>
      <c r="G161" s="246"/>
      <c r="H161" s="246">
        <v>80</v>
      </c>
      <c r="I161" s="249">
        <v>56.944000000000003</v>
      </c>
      <c r="J161" s="250" t="s">
        <v>61</v>
      </c>
      <c r="K161" s="268">
        <v>132</v>
      </c>
      <c r="L161" s="249">
        <v>7.92</v>
      </c>
      <c r="M161" s="250" t="s">
        <v>62</v>
      </c>
      <c r="N161" s="246"/>
      <c r="O161" s="246">
        <v>100</v>
      </c>
      <c r="P161" s="247"/>
      <c r="Q161" s="246"/>
      <c r="R161" s="246"/>
    </row>
    <row r="162" spans="1:18">
      <c r="B162" s="246"/>
      <c r="C162" s="246"/>
      <c r="D162" s="247"/>
      <c r="E162" s="246" t="s">
        <v>557</v>
      </c>
      <c r="F162" s="248">
        <v>0.46527777777777773</v>
      </c>
      <c r="G162" s="246"/>
      <c r="H162" s="246">
        <v>80</v>
      </c>
      <c r="I162" s="249">
        <v>56.944000000000003</v>
      </c>
      <c r="J162" s="250" t="s">
        <v>61</v>
      </c>
      <c r="K162" s="268">
        <v>132</v>
      </c>
      <c r="L162" s="249">
        <v>7.79</v>
      </c>
      <c r="M162" s="250" t="s">
        <v>62</v>
      </c>
      <c r="N162" s="246"/>
      <c r="O162" s="246"/>
      <c r="P162" s="247"/>
      <c r="Q162" s="246"/>
      <c r="R162" s="246"/>
    </row>
    <row r="163" spans="1:18">
      <c r="B163" s="246"/>
      <c r="C163" s="246"/>
      <c r="D163" s="247"/>
      <c r="E163" s="246"/>
      <c r="F163" s="248"/>
      <c r="G163" s="246"/>
      <c r="H163" s="246"/>
      <c r="I163" s="249"/>
      <c r="J163" s="250" t="s">
        <v>61</v>
      </c>
      <c r="K163" s="268"/>
      <c r="L163" s="249"/>
      <c r="M163" s="250" t="s">
        <v>62</v>
      </c>
      <c r="N163" s="246"/>
      <c r="O163" s="246"/>
      <c r="P163" s="247"/>
      <c r="Q163" s="246"/>
      <c r="R163" s="246"/>
    </row>
    <row r="164" spans="1:18">
      <c r="A164" s="261">
        <v>15</v>
      </c>
      <c r="B164" s="246" t="s">
        <v>171</v>
      </c>
      <c r="C164" s="246" t="s">
        <v>558</v>
      </c>
      <c r="D164" s="247" t="s">
        <v>655</v>
      </c>
      <c r="E164" s="246" t="s">
        <v>553</v>
      </c>
      <c r="F164" s="248">
        <v>0.49374999999999997</v>
      </c>
      <c r="G164" s="246"/>
      <c r="H164" s="246">
        <v>80</v>
      </c>
      <c r="I164" s="249">
        <v>56.69</v>
      </c>
      <c r="J164" s="250" t="s">
        <v>61</v>
      </c>
      <c r="K164" s="268">
        <v>132</v>
      </c>
      <c r="L164" s="249">
        <v>6.69</v>
      </c>
      <c r="M164" s="250" t="s">
        <v>62</v>
      </c>
      <c r="N164" s="246">
        <v>3640</v>
      </c>
      <c r="O164" s="246"/>
      <c r="P164" s="247"/>
      <c r="Q164" s="246"/>
      <c r="R164" s="246"/>
    </row>
    <row r="165" spans="1:18">
      <c r="B165" s="246"/>
      <c r="C165" s="246"/>
      <c r="D165" s="247"/>
      <c r="E165" s="246" t="s">
        <v>555</v>
      </c>
      <c r="F165" s="248">
        <v>0.50555555555555554</v>
      </c>
      <c r="G165" s="246"/>
      <c r="H165" s="246">
        <v>80</v>
      </c>
      <c r="I165" s="249">
        <v>56.62</v>
      </c>
      <c r="J165" s="250" t="s">
        <v>61</v>
      </c>
      <c r="K165" s="268">
        <v>132</v>
      </c>
      <c r="L165" s="249">
        <v>6.55</v>
      </c>
      <c r="M165" s="250" t="s">
        <v>62</v>
      </c>
      <c r="N165" s="246"/>
      <c r="O165" s="246">
        <v>500</v>
      </c>
      <c r="P165" s="247"/>
      <c r="Q165" s="246"/>
      <c r="R165" s="246"/>
    </row>
    <row r="166" spans="1:18">
      <c r="B166" s="246"/>
      <c r="C166" s="246"/>
      <c r="D166" s="247"/>
      <c r="E166" s="246" t="s">
        <v>557</v>
      </c>
      <c r="F166" s="248">
        <v>0.51250000000000007</v>
      </c>
      <c r="G166" s="246"/>
      <c r="H166" s="246">
        <v>80</v>
      </c>
      <c r="I166" s="249">
        <v>56.22</v>
      </c>
      <c r="J166" s="250" t="s">
        <v>61</v>
      </c>
      <c r="K166" s="268">
        <v>132</v>
      </c>
      <c r="L166" s="249">
        <v>5.26</v>
      </c>
      <c r="M166" s="250" t="s">
        <v>62</v>
      </c>
      <c r="N166" s="246"/>
      <c r="O166" s="246"/>
      <c r="P166" s="247"/>
      <c r="Q166" s="246"/>
      <c r="R166" s="246"/>
    </row>
    <row r="167" spans="1:18">
      <c r="B167" s="254"/>
      <c r="C167" s="254"/>
      <c r="D167" s="258"/>
      <c r="E167" s="254"/>
      <c r="G167" s="254"/>
      <c r="H167" s="254"/>
      <c r="I167" s="256"/>
      <c r="J167" s="250" t="s">
        <v>61</v>
      </c>
      <c r="K167" s="257"/>
      <c r="L167" s="256"/>
      <c r="M167" s="250" t="s">
        <v>62</v>
      </c>
      <c r="N167" s="254"/>
      <c r="O167" s="254"/>
      <c r="P167" s="258"/>
      <c r="Q167" s="254"/>
      <c r="R167" s="254"/>
    </row>
    <row r="168" spans="1:18">
      <c r="A168" s="261">
        <v>15</v>
      </c>
      <c r="B168" s="254" t="s">
        <v>171</v>
      </c>
      <c r="C168" s="254" t="s">
        <v>657</v>
      </c>
      <c r="D168" s="258" t="s">
        <v>340</v>
      </c>
      <c r="E168" s="254" t="s">
        <v>563</v>
      </c>
      <c r="F168" s="265"/>
      <c r="G168" s="269"/>
      <c r="H168" s="269"/>
      <c r="I168" s="270"/>
      <c r="J168" s="271" t="s">
        <v>61</v>
      </c>
      <c r="K168" s="272"/>
      <c r="L168" s="270"/>
      <c r="M168" s="271" t="s">
        <v>62</v>
      </c>
      <c r="N168" s="269"/>
      <c r="O168" s="269"/>
      <c r="P168" s="273"/>
      <c r="Q168" s="269"/>
      <c r="R168" s="269"/>
    </row>
    <row r="169" spans="1:18">
      <c r="B169" s="254"/>
      <c r="C169" s="254"/>
      <c r="D169" s="258"/>
      <c r="E169" s="254"/>
      <c r="G169" s="254"/>
      <c r="H169" s="254"/>
      <c r="I169" s="256"/>
      <c r="J169" s="250" t="s">
        <v>61</v>
      </c>
      <c r="K169" s="257"/>
      <c r="L169" s="256"/>
      <c r="M169" s="250" t="s">
        <v>62</v>
      </c>
      <c r="N169" s="254"/>
      <c r="O169" s="254"/>
      <c r="P169" s="258"/>
      <c r="Q169" s="254"/>
      <c r="R169" s="254"/>
    </row>
    <row r="170" spans="1:18">
      <c r="A170" s="261">
        <v>15</v>
      </c>
      <c r="B170" s="254" t="s">
        <v>171</v>
      </c>
      <c r="C170" s="254" t="s">
        <v>658</v>
      </c>
      <c r="D170" s="258" t="s">
        <v>340</v>
      </c>
      <c r="E170" s="254"/>
      <c r="G170" s="254"/>
      <c r="H170" s="254"/>
      <c r="I170" s="256"/>
      <c r="J170" s="250" t="s">
        <v>61</v>
      </c>
      <c r="K170" s="257"/>
      <c r="L170" s="256"/>
      <c r="M170" s="250" t="s">
        <v>62</v>
      </c>
      <c r="N170" s="254"/>
      <c r="O170" s="254"/>
      <c r="P170" s="258"/>
      <c r="Q170" s="254"/>
      <c r="R170" s="254" t="s">
        <v>659</v>
      </c>
    </row>
    <row r="171" spans="1:18">
      <c r="B171" s="254"/>
      <c r="C171" s="254"/>
      <c r="D171" s="258"/>
      <c r="E171" s="254"/>
      <c r="G171" s="254"/>
      <c r="H171" s="254"/>
      <c r="I171" s="256"/>
      <c r="J171" s="250" t="s">
        <v>61</v>
      </c>
      <c r="K171" s="257"/>
      <c r="L171" s="256"/>
      <c r="M171" s="250" t="s">
        <v>62</v>
      </c>
      <c r="N171" s="254"/>
      <c r="O171" s="254"/>
      <c r="P171" s="258"/>
      <c r="Q171" s="254"/>
      <c r="R171" s="254" t="s">
        <v>660</v>
      </c>
    </row>
    <row r="172" spans="1:18">
      <c r="B172" s="254"/>
      <c r="C172" s="254"/>
      <c r="D172" s="258"/>
      <c r="E172" s="254"/>
      <c r="G172" s="254"/>
      <c r="H172" s="254"/>
      <c r="I172" s="256"/>
      <c r="J172" s="250" t="s">
        <v>61</v>
      </c>
      <c r="K172" s="257"/>
      <c r="L172" s="256"/>
      <c r="M172" s="250" t="s">
        <v>62</v>
      </c>
      <c r="N172" s="254"/>
      <c r="O172" s="246"/>
      <c r="P172" s="258"/>
      <c r="Q172" s="254"/>
      <c r="R172" s="254"/>
    </row>
    <row r="173" spans="1:18">
      <c r="A173" s="261">
        <v>16</v>
      </c>
      <c r="B173" s="254"/>
      <c r="C173" s="254" t="s">
        <v>640</v>
      </c>
      <c r="D173" s="258" t="s">
        <v>661</v>
      </c>
      <c r="E173" s="254" t="s">
        <v>563</v>
      </c>
      <c r="F173" s="255">
        <v>2.7777777777777776E-2</v>
      </c>
      <c r="G173" s="254"/>
      <c r="H173" s="254">
        <v>80</v>
      </c>
      <c r="I173" s="256">
        <v>48.556640000000002</v>
      </c>
      <c r="J173" s="250" t="s">
        <v>61</v>
      </c>
      <c r="K173" s="257">
        <v>135</v>
      </c>
      <c r="L173" s="256">
        <v>26.027339999999999</v>
      </c>
      <c r="M173" s="250" t="s">
        <v>62</v>
      </c>
      <c r="N173" s="254">
        <v>3694</v>
      </c>
      <c r="O173" s="269">
        <v>1</v>
      </c>
      <c r="P173" s="258"/>
      <c r="Q173" s="254" t="s">
        <v>620</v>
      </c>
      <c r="R173" s="254" t="s">
        <v>662</v>
      </c>
    </row>
    <row r="174" spans="1:18">
      <c r="B174" s="254"/>
      <c r="C174" s="254" t="s">
        <v>640</v>
      </c>
      <c r="D174" s="258" t="s">
        <v>663</v>
      </c>
      <c r="E174" s="254" t="s">
        <v>563</v>
      </c>
      <c r="F174" s="255">
        <v>0.17777777777777778</v>
      </c>
      <c r="G174" s="254"/>
      <c r="H174" s="254">
        <v>80</v>
      </c>
      <c r="I174" s="256">
        <v>41.349600000000002</v>
      </c>
      <c r="J174" s="250" t="s">
        <v>61</v>
      </c>
      <c r="K174" s="257">
        <v>138</v>
      </c>
      <c r="L174" s="256">
        <v>36.335999999999999</v>
      </c>
      <c r="M174" s="250" t="s">
        <v>62</v>
      </c>
      <c r="N174" s="254">
        <v>3730</v>
      </c>
      <c r="O174" s="254">
        <v>1850</v>
      </c>
      <c r="P174" s="258"/>
      <c r="Q174" s="254" t="s">
        <v>664</v>
      </c>
      <c r="R174" s="261" t="s">
        <v>665</v>
      </c>
    </row>
    <row r="175" spans="1:18">
      <c r="B175" s="254"/>
      <c r="C175" s="254"/>
      <c r="D175" s="258"/>
      <c r="E175" s="254"/>
      <c r="G175" s="254"/>
      <c r="H175" s="254"/>
      <c r="I175" s="256"/>
      <c r="J175" s="250" t="s">
        <v>61</v>
      </c>
      <c r="K175" s="257"/>
      <c r="L175" s="256"/>
      <c r="M175" s="250" t="s">
        <v>62</v>
      </c>
      <c r="N175" s="254"/>
      <c r="O175" s="254"/>
      <c r="P175" s="258"/>
      <c r="Q175" s="254"/>
      <c r="R175" s="254"/>
    </row>
    <row r="176" spans="1:18">
      <c r="A176" s="261">
        <v>16</v>
      </c>
      <c r="B176" s="254" t="s">
        <v>174</v>
      </c>
      <c r="C176" s="254" t="s">
        <v>551</v>
      </c>
      <c r="D176" s="258" t="s">
        <v>666</v>
      </c>
      <c r="E176" s="254" t="s">
        <v>553</v>
      </c>
      <c r="F176" s="255">
        <v>0.34027777777777773</v>
      </c>
      <c r="G176" s="254"/>
      <c r="H176" s="254">
        <v>80</v>
      </c>
      <c r="I176" s="256">
        <v>37.219000000000001</v>
      </c>
      <c r="J176" s="250" t="s">
        <v>61</v>
      </c>
      <c r="K176" s="257">
        <v>141</v>
      </c>
      <c r="L176" s="256">
        <v>8.4909999999999997</v>
      </c>
      <c r="M176" s="250" t="s">
        <v>62</v>
      </c>
      <c r="N176" s="254">
        <v>3766</v>
      </c>
      <c r="O176" s="254"/>
      <c r="P176" s="258" t="s">
        <v>375</v>
      </c>
      <c r="Q176" s="254" t="s">
        <v>567</v>
      </c>
      <c r="R176" s="254" t="s">
        <v>667</v>
      </c>
    </row>
    <row r="177" spans="1:18">
      <c r="B177" s="254"/>
      <c r="C177" s="254"/>
      <c r="D177" s="258"/>
      <c r="E177" s="254" t="s">
        <v>555</v>
      </c>
      <c r="F177" s="255">
        <v>0.39027777777777778</v>
      </c>
      <c r="G177" s="254"/>
      <c r="H177" s="254">
        <v>80</v>
      </c>
      <c r="I177" s="256">
        <v>37.106000000000002</v>
      </c>
      <c r="J177" s="250" t="s">
        <v>61</v>
      </c>
      <c r="K177" s="257">
        <v>141</v>
      </c>
      <c r="L177" s="256">
        <v>7.5060000000000002</v>
      </c>
      <c r="M177" s="250" t="s">
        <v>62</v>
      </c>
      <c r="N177" s="254"/>
      <c r="O177" s="254">
        <v>3756</v>
      </c>
      <c r="P177" s="258"/>
      <c r="Q177" s="254"/>
      <c r="R177" s="254" t="s">
        <v>668</v>
      </c>
    </row>
    <row r="178" spans="1:18">
      <c r="B178" s="254"/>
      <c r="C178" s="254"/>
      <c r="D178" s="258"/>
      <c r="E178" s="254" t="s">
        <v>557</v>
      </c>
      <c r="F178" s="255">
        <v>0.44791666666666669</v>
      </c>
      <c r="G178" s="254"/>
      <c r="H178" s="254">
        <v>80</v>
      </c>
      <c r="I178" s="256">
        <v>37.030999999999999</v>
      </c>
      <c r="J178" s="250" t="s">
        <v>61</v>
      </c>
      <c r="K178" s="257">
        <v>141</v>
      </c>
      <c r="L178" s="256">
        <v>5.226</v>
      </c>
      <c r="M178" s="250" t="s">
        <v>62</v>
      </c>
      <c r="N178" s="254"/>
      <c r="O178" s="254"/>
      <c r="P178" s="258"/>
      <c r="Q178" s="254"/>
      <c r="R178" s="254"/>
    </row>
    <row r="179" spans="1:18">
      <c r="B179" s="254"/>
      <c r="C179" s="254"/>
      <c r="D179" s="258"/>
      <c r="E179" s="254"/>
      <c r="G179" s="254"/>
      <c r="H179" s="254"/>
      <c r="I179" s="256"/>
      <c r="J179" s="250" t="s">
        <v>61</v>
      </c>
      <c r="K179" s="257"/>
      <c r="L179" s="256"/>
      <c r="M179" s="250" t="s">
        <v>62</v>
      </c>
      <c r="N179" s="254"/>
      <c r="O179" s="254"/>
      <c r="P179" s="258"/>
      <c r="Q179" s="254"/>
      <c r="R179" s="254"/>
    </row>
    <row r="180" spans="1:18">
      <c r="A180" s="261">
        <v>16</v>
      </c>
      <c r="B180" s="254" t="s">
        <v>174</v>
      </c>
      <c r="C180" s="254" t="s">
        <v>558</v>
      </c>
      <c r="D180" s="258" t="s">
        <v>666</v>
      </c>
      <c r="E180" s="254" t="s">
        <v>553</v>
      </c>
      <c r="F180" s="255">
        <v>0.35833333333333334</v>
      </c>
      <c r="G180" s="254"/>
      <c r="H180" s="254">
        <v>80</v>
      </c>
      <c r="I180" s="256">
        <v>37.17</v>
      </c>
      <c r="J180" s="250" t="s">
        <v>61</v>
      </c>
      <c r="K180" s="257">
        <v>141</v>
      </c>
      <c r="L180" s="256">
        <v>7.7960000000000003</v>
      </c>
      <c r="M180" s="250" t="s">
        <v>62</v>
      </c>
      <c r="N180" s="254">
        <v>3766</v>
      </c>
      <c r="O180" s="254"/>
      <c r="P180" s="258"/>
      <c r="Q180" s="254"/>
      <c r="R180" s="254"/>
    </row>
    <row r="181" spans="1:18">
      <c r="B181" s="254"/>
      <c r="C181" s="254"/>
      <c r="D181" s="258"/>
      <c r="E181" s="254" t="s">
        <v>555</v>
      </c>
      <c r="G181" s="254"/>
      <c r="H181" s="254"/>
      <c r="I181" s="256"/>
      <c r="J181" s="250" t="s">
        <v>61</v>
      </c>
      <c r="K181" s="257"/>
      <c r="L181" s="256"/>
      <c r="M181" s="250" t="s">
        <v>62</v>
      </c>
      <c r="N181" s="254"/>
      <c r="O181" s="254">
        <v>100</v>
      </c>
      <c r="P181" s="258"/>
      <c r="Q181" s="254"/>
      <c r="R181" s="254"/>
    </row>
    <row r="182" spans="1:18">
      <c r="B182" s="254"/>
      <c r="C182" s="254"/>
      <c r="D182" s="258"/>
      <c r="E182" s="254" t="s">
        <v>557</v>
      </c>
      <c r="F182" s="255">
        <v>0.37222222222222223</v>
      </c>
      <c r="G182" s="254"/>
      <c r="H182" s="254">
        <v>80</v>
      </c>
      <c r="I182" s="256">
        <v>37.128</v>
      </c>
      <c r="J182" s="250" t="s">
        <v>61</v>
      </c>
      <c r="K182" s="257">
        <v>141</v>
      </c>
      <c r="L182" s="256">
        <v>7.55</v>
      </c>
      <c r="M182" s="250" t="s">
        <v>62</v>
      </c>
      <c r="N182" s="254"/>
      <c r="O182" s="254"/>
      <c r="P182" s="258"/>
      <c r="Q182" s="254"/>
      <c r="R182" s="254"/>
    </row>
    <row r="183" spans="1:18">
      <c r="B183" s="254"/>
      <c r="C183" s="254"/>
      <c r="D183" s="258"/>
      <c r="E183" s="254"/>
      <c r="F183" s="274"/>
      <c r="G183" s="254"/>
      <c r="H183" s="254"/>
      <c r="I183" s="256"/>
      <c r="J183" s="250" t="s">
        <v>61</v>
      </c>
      <c r="K183" s="257"/>
      <c r="L183" s="256"/>
      <c r="M183" s="250" t="s">
        <v>62</v>
      </c>
      <c r="N183" s="254"/>
      <c r="O183" s="254"/>
      <c r="P183" s="258"/>
      <c r="Q183" s="254"/>
      <c r="R183" s="254"/>
    </row>
    <row r="184" spans="1:18">
      <c r="A184" s="261">
        <v>16</v>
      </c>
      <c r="B184" s="254" t="s">
        <v>174</v>
      </c>
      <c r="C184" s="254" t="s">
        <v>558</v>
      </c>
      <c r="D184" s="258" t="s">
        <v>562</v>
      </c>
      <c r="E184" s="254" t="s">
        <v>553</v>
      </c>
      <c r="F184" s="255">
        <v>0.38680555555555557</v>
      </c>
      <c r="G184" s="254"/>
      <c r="H184" s="254">
        <v>80</v>
      </c>
      <c r="I184" s="256">
        <v>37.113999999999997</v>
      </c>
      <c r="J184" s="250" t="s">
        <v>61</v>
      </c>
      <c r="K184" s="257">
        <v>141</v>
      </c>
      <c r="L184" s="256">
        <v>7.5579999999999998</v>
      </c>
      <c r="M184" s="250" t="s">
        <v>62</v>
      </c>
      <c r="N184" s="254">
        <v>3766</v>
      </c>
      <c r="O184" s="254"/>
      <c r="P184" s="258"/>
      <c r="Q184" s="254"/>
      <c r="R184" s="254"/>
    </row>
    <row r="185" spans="1:18">
      <c r="B185" s="254"/>
      <c r="C185" s="254"/>
      <c r="D185" s="258"/>
      <c r="E185" s="254" t="s">
        <v>555</v>
      </c>
      <c r="F185" s="255">
        <v>0.39861111111111108</v>
      </c>
      <c r="G185" s="254"/>
      <c r="H185" s="254">
        <v>80</v>
      </c>
      <c r="I185" s="256">
        <v>37.128</v>
      </c>
      <c r="J185" s="250" t="s">
        <v>61</v>
      </c>
      <c r="K185" s="257">
        <v>141</v>
      </c>
      <c r="L185" s="256">
        <v>7.2480000000000002</v>
      </c>
      <c r="M185" s="250" t="s">
        <v>62</v>
      </c>
      <c r="N185" s="254"/>
      <c r="O185" s="254">
        <v>500</v>
      </c>
      <c r="P185" s="258"/>
      <c r="Q185" s="254"/>
      <c r="R185" s="254"/>
    </row>
    <row r="186" spans="1:18">
      <c r="B186" s="254"/>
      <c r="C186" s="254"/>
      <c r="D186" s="258"/>
      <c r="E186" s="254" t="s">
        <v>557</v>
      </c>
      <c r="F186" s="255">
        <v>0.4201388888888889</v>
      </c>
      <c r="G186" s="254"/>
      <c r="H186" s="254">
        <v>80</v>
      </c>
      <c r="I186" s="267">
        <v>37.018000000000001</v>
      </c>
      <c r="J186" s="250" t="s">
        <v>61</v>
      </c>
      <c r="K186" s="257">
        <v>141</v>
      </c>
      <c r="L186" s="256">
        <v>6.4080000000000004</v>
      </c>
      <c r="M186" s="250" t="s">
        <v>62</v>
      </c>
      <c r="N186" s="254"/>
      <c r="O186" s="254"/>
      <c r="P186" s="258"/>
      <c r="Q186" s="254"/>
      <c r="R186" s="254"/>
    </row>
    <row r="187" spans="1:18">
      <c r="B187" s="254"/>
      <c r="C187" s="254"/>
      <c r="D187" s="258"/>
      <c r="E187" s="254"/>
      <c r="G187" s="254"/>
      <c r="H187" s="254"/>
      <c r="J187" s="250" t="s">
        <v>61</v>
      </c>
      <c r="K187" s="257"/>
      <c r="L187" s="256"/>
      <c r="M187" s="250" t="s">
        <v>62</v>
      </c>
      <c r="N187" s="254"/>
      <c r="O187" s="254"/>
      <c r="P187" s="258"/>
      <c r="Q187" s="254"/>
      <c r="R187" s="254"/>
    </row>
    <row r="188" spans="1:18">
      <c r="A188" s="261">
        <v>16</v>
      </c>
      <c r="B188" s="254" t="s">
        <v>174</v>
      </c>
      <c r="C188" s="254" t="s">
        <v>551</v>
      </c>
      <c r="D188" s="258" t="s">
        <v>562</v>
      </c>
      <c r="E188" s="254" t="s">
        <v>553</v>
      </c>
      <c r="F188" s="255">
        <v>0.50972222222222219</v>
      </c>
      <c r="G188" s="254"/>
      <c r="H188" s="254">
        <v>80</v>
      </c>
      <c r="I188" s="267">
        <v>36.942</v>
      </c>
      <c r="J188" s="250" t="s">
        <v>61</v>
      </c>
      <c r="K188" s="257">
        <v>141</v>
      </c>
      <c r="L188" s="256">
        <v>3.5329999999999999</v>
      </c>
      <c r="M188" s="250" t="s">
        <v>62</v>
      </c>
      <c r="N188" s="254">
        <v>3766</v>
      </c>
      <c r="O188" s="254"/>
      <c r="P188" s="258" t="s">
        <v>376</v>
      </c>
      <c r="Q188" s="254" t="s">
        <v>565</v>
      </c>
      <c r="R188" s="254" t="s">
        <v>669</v>
      </c>
    </row>
    <row r="189" spans="1:18">
      <c r="B189" s="254"/>
      <c r="C189" s="254"/>
      <c r="D189" s="258"/>
      <c r="E189" s="254" t="s">
        <v>555</v>
      </c>
      <c r="F189" s="275">
        <v>0.52777777777777779</v>
      </c>
      <c r="G189" s="254"/>
      <c r="H189" s="254">
        <v>80</v>
      </c>
      <c r="I189" s="267">
        <v>36.917000000000002</v>
      </c>
      <c r="J189" s="250" t="s">
        <v>61</v>
      </c>
      <c r="K189" s="257">
        <v>141</v>
      </c>
      <c r="L189" s="256">
        <v>2.4969999999999999</v>
      </c>
      <c r="M189" s="250" t="s">
        <v>62</v>
      </c>
      <c r="N189" s="254">
        <v>3758</v>
      </c>
      <c r="O189" s="254">
        <v>1000</v>
      </c>
      <c r="P189" s="258"/>
      <c r="Q189" s="254"/>
      <c r="R189" s="254"/>
    </row>
    <row r="190" spans="1:18">
      <c r="B190" s="254"/>
      <c r="C190" s="254"/>
      <c r="D190" s="258"/>
      <c r="E190" s="254" t="s">
        <v>557</v>
      </c>
      <c r="F190" s="255">
        <v>0.54999999999999993</v>
      </c>
      <c r="G190" s="254"/>
      <c r="H190" s="254">
        <v>80</v>
      </c>
      <c r="I190" s="256">
        <v>36.859000000000002</v>
      </c>
      <c r="J190" s="250" t="s">
        <v>61</v>
      </c>
      <c r="K190" s="257">
        <v>141</v>
      </c>
      <c r="L190" s="256">
        <v>1.637</v>
      </c>
      <c r="M190" s="250" t="s">
        <v>62</v>
      </c>
      <c r="N190" s="254">
        <v>3758</v>
      </c>
      <c r="O190" s="254"/>
      <c r="P190" s="258"/>
      <c r="Q190" s="254"/>
      <c r="R190" s="254"/>
    </row>
    <row r="191" spans="1:18">
      <c r="B191" s="254"/>
      <c r="C191" s="254"/>
      <c r="D191" s="258"/>
      <c r="E191" s="254"/>
      <c r="G191" s="254"/>
      <c r="H191" s="254"/>
      <c r="I191" s="256"/>
      <c r="J191" s="250" t="s">
        <v>61</v>
      </c>
      <c r="K191" s="257"/>
      <c r="L191" s="256"/>
      <c r="M191" s="250" t="s">
        <v>62</v>
      </c>
      <c r="N191" s="254"/>
      <c r="O191" s="254"/>
      <c r="P191" s="258"/>
      <c r="Q191" s="254"/>
      <c r="R191" s="254"/>
    </row>
    <row r="192" spans="1:18">
      <c r="A192" s="261">
        <v>17</v>
      </c>
      <c r="B192" s="254"/>
      <c r="C192" s="254" t="s">
        <v>640</v>
      </c>
      <c r="D192" s="258" t="s">
        <v>670</v>
      </c>
      <c r="E192" s="254" t="s">
        <v>563</v>
      </c>
      <c r="F192" s="255">
        <v>1.3888888888888889E-3</v>
      </c>
      <c r="G192" s="254"/>
      <c r="H192" s="254">
        <v>80</v>
      </c>
      <c r="I192" s="256">
        <v>9.3579100000000004</v>
      </c>
      <c r="J192" s="250" t="s">
        <v>61</v>
      </c>
      <c r="K192" s="257">
        <v>143</v>
      </c>
      <c r="L192" s="256">
        <v>2.2324199999999998</v>
      </c>
      <c r="M192" s="250" t="s">
        <v>62</v>
      </c>
      <c r="N192" s="254">
        <v>3779</v>
      </c>
      <c r="O192" s="254">
        <v>1831</v>
      </c>
      <c r="P192" s="258"/>
      <c r="Q192" s="254" t="s">
        <v>620</v>
      </c>
      <c r="R192" s="254" t="s">
        <v>671</v>
      </c>
    </row>
    <row r="193" spans="1:18">
      <c r="B193" s="254"/>
      <c r="C193" s="254" t="s">
        <v>561</v>
      </c>
      <c r="D193" s="258" t="s">
        <v>672</v>
      </c>
      <c r="E193" s="254" t="s">
        <v>563</v>
      </c>
      <c r="F193" s="255">
        <v>0.16597222222222222</v>
      </c>
      <c r="G193" s="254"/>
      <c r="H193" s="254">
        <v>79</v>
      </c>
      <c r="I193" s="256">
        <v>41.368000000000002</v>
      </c>
      <c r="J193" s="250" t="s">
        <v>61</v>
      </c>
      <c r="K193" s="257">
        <v>144</v>
      </c>
      <c r="L193" s="256">
        <v>11.026999999999999</v>
      </c>
      <c r="M193" s="250" t="s">
        <v>62</v>
      </c>
      <c r="N193" s="254">
        <v>3790</v>
      </c>
      <c r="O193" s="254">
        <v>1850</v>
      </c>
      <c r="P193" s="258"/>
      <c r="Q193" s="254" t="s">
        <v>673</v>
      </c>
      <c r="R193" s="254" t="s">
        <v>674</v>
      </c>
    </row>
    <row r="194" spans="1:18">
      <c r="B194" s="254"/>
      <c r="C194" s="254" t="s">
        <v>561</v>
      </c>
      <c r="D194" s="258" t="s">
        <v>675</v>
      </c>
      <c r="E194" s="254" t="s">
        <v>563</v>
      </c>
      <c r="F194" s="255">
        <v>0.29930555555555555</v>
      </c>
      <c r="G194" s="254"/>
      <c r="H194" s="254">
        <v>79</v>
      </c>
      <c r="I194" s="256">
        <v>50.274900000000002</v>
      </c>
      <c r="J194" s="250" t="s">
        <v>61</v>
      </c>
      <c r="K194" s="257">
        <v>147</v>
      </c>
      <c r="L194" s="256">
        <v>50.754899999999999</v>
      </c>
      <c r="M194" s="250" t="s">
        <v>62</v>
      </c>
      <c r="N194" s="254">
        <v>3801</v>
      </c>
      <c r="O194" s="254"/>
      <c r="P194" s="258"/>
      <c r="Q194" s="254" t="s">
        <v>565</v>
      </c>
      <c r="R194" s="254" t="s">
        <v>676</v>
      </c>
    </row>
    <row r="195" spans="1:18">
      <c r="B195" s="254"/>
      <c r="C195" s="254"/>
      <c r="D195" s="258"/>
      <c r="E195" s="254"/>
      <c r="G195" s="254"/>
      <c r="H195" s="254"/>
      <c r="I195" s="256"/>
      <c r="J195" s="250" t="s">
        <v>61</v>
      </c>
      <c r="K195" s="257"/>
      <c r="L195" s="256"/>
      <c r="M195" s="250" t="s">
        <v>62</v>
      </c>
      <c r="N195" s="254"/>
      <c r="O195" s="254"/>
      <c r="P195" s="258"/>
      <c r="Q195" s="254"/>
      <c r="R195" s="254"/>
    </row>
    <row r="196" spans="1:18">
      <c r="A196" s="261">
        <v>17</v>
      </c>
      <c r="B196" s="254" t="s">
        <v>178</v>
      </c>
      <c r="C196" s="254" t="s">
        <v>551</v>
      </c>
      <c r="D196" s="258" t="s">
        <v>570</v>
      </c>
      <c r="E196" s="254" t="s">
        <v>553</v>
      </c>
      <c r="F196" s="255">
        <v>0.42986111111111108</v>
      </c>
      <c r="G196" s="254"/>
      <c r="H196" s="254">
        <v>79</v>
      </c>
      <c r="I196" s="256">
        <v>59.747</v>
      </c>
      <c r="J196" s="250" t="s">
        <v>61</v>
      </c>
      <c r="K196" s="257">
        <v>149</v>
      </c>
      <c r="L196" s="256">
        <v>58.832000000000001</v>
      </c>
      <c r="M196" s="250" t="s">
        <v>62</v>
      </c>
      <c r="N196" s="254">
        <v>3809</v>
      </c>
      <c r="O196" s="254"/>
      <c r="P196" s="258" t="s">
        <v>377</v>
      </c>
      <c r="Q196" s="254" t="s">
        <v>567</v>
      </c>
      <c r="R196" s="254" t="s">
        <v>654</v>
      </c>
    </row>
    <row r="197" spans="1:18">
      <c r="B197" s="254"/>
      <c r="C197" s="254"/>
      <c r="D197" s="258"/>
      <c r="E197" s="254" t="s">
        <v>555</v>
      </c>
      <c r="F197" s="255">
        <v>0.48125000000000001</v>
      </c>
      <c r="G197" s="254"/>
      <c r="H197" s="254">
        <v>79</v>
      </c>
      <c r="I197" s="256">
        <v>59.506999999999998</v>
      </c>
      <c r="J197" s="250" t="s">
        <v>61</v>
      </c>
      <c r="K197" s="257">
        <v>149</v>
      </c>
      <c r="L197" s="256">
        <v>56.436999999999998</v>
      </c>
      <c r="M197" s="250" t="s">
        <v>62</v>
      </c>
      <c r="N197" s="254"/>
      <c r="O197" s="254">
        <v>3800</v>
      </c>
      <c r="P197" s="258"/>
      <c r="Q197" s="254"/>
      <c r="R197" s="254"/>
    </row>
    <row r="198" spans="1:18">
      <c r="B198" s="254"/>
      <c r="C198" s="254"/>
      <c r="D198" s="258"/>
      <c r="E198" s="254" t="s">
        <v>557</v>
      </c>
      <c r="F198" s="255">
        <v>0.53888888888888886</v>
      </c>
      <c r="G198" s="254"/>
      <c r="H198" s="254">
        <v>79</v>
      </c>
      <c r="I198" s="256">
        <v>59.369</v>
      </c>
      <c r="J198" s="250" t="s">
        <v>61</v>
      </c>
      <c r="K198" s="257">
        <v>149</v>
      </c>
      <c r="L198" s="256">
        <v>53.911999999999999</v>
      </c>
      <c r="M198" s="250" t="s">
        <v>62</v>
      </c>
      <c r="N198" s="254"/>
      <c r="O198" s="254"/>
      <c r="P198" s="258"/>
      <c r="Q198" s="254"/>
      <c r="R198" s="254"/>
    </row>
    <row r="199" spans="1:18">
      <c r="B199" s="254"/>
      <c r="C199" s="254"/>
      <c r="D199" s="258"/>
      <c r="E199" s="254"/>
      <c r="G199" s="254"/>
      <c r="H199" s="254"/>
      <c r="I199" s="256"/>
      <c r="J199" s="250" t="s">
        <v>61</v>
      </c>
      <c r="K199" s="257"/>
      <c r="L199" s="256"/>
      <c r="M199" s="250" t="s">
        <v>62</v>
      </c>
      <c r="N199" s="254"/>
      <c r="O199" s="254"/>
      <c r="P199" s="258"/>
      <c r="Q199" s="254"/>
      <c r="R199" s="254"/>
    </row>
    <row r="200" spans="1:18">
      <c r="A200" s="261">
        <v>17</v>
      </c>
      <c r="B200" s="254" t="s">
        <v>178</v>
      </c>
      <c r="C200" s="254" t="s">
        <v>558</v>
      </c>
      <c r="D200" s="258" t="s">
        <v>570</v>
      </c>
      <c r="E200" s="254" t="s">
        <v>553</v>
      </c>
      <c r="F200" s="255">
        <v>0.46180555555555558</v>
      </c>
      <c r="G200" s="254"/>
      <c r="H200" s="254">
        <v>79</v>
      </c>
      <c r="I200" s="256">
        <v>59.612000000000002</v>
      </c>
      <c r="J200" s="250" t="s">
        <v>61</v>
      </c>
      <c r="K200" s="257">
        <v>149</v>
      </c>
      <c r="L200" s="256">
        <v>57.427999999999997</v>
      </c>
      <c r="M200" s="250" t="s">
        <v>62</v>
      </c>
      <c r="N200" s="254">
        <v>3808</v>
      </c>
      <c r="O200" s="254"/>
      <c r="P200" s="258"/>
      <c r="Q200" s="254"/>
      <c r="R200" s="254"/>
    </row>
    <row r="201" spans="1:18">
      <c r="B201" s="254"/>
      <c r="C201" s="254"/>
      <c r="D201" s="258"/>
      <c r="E201" s="254" t="s">
        <v>555</v>
      </c>
      <c r="F201" s="255">
        <v>0.46458333333333335</v>
      </c>
      <c r="G201" s="254"/>
      <c r="H201" s="254">
        <v>79</v>
      </c>
      <c r="I201" s="256">
        <v>59.584000000000003</v>
      </c>
      <c r="J201" s="250" t="s">
        <v>61</v>
      </c>
      <c r="K201" s="257">
        <v>149</v>
      </c>
      <c r="L201" s="256">
        <v>57.082000000000001</v>
      </c>
      <c r="M201" s="250" t="s">
        <v>62</v>
      </c>
      <c r="N201" s="254"/>
      <c r="O201" s="254">
        <v>100</v>
      </c>
      <c r="P201" s="258"/>
      <c r="Q201" s="254" t="s">
        <v>677</v>
      </c>
      <c r="R201" s="254"/>
    </row>
    <row r="202" spans="1:18">
      <c r="B202" s="254"/>
      <c r="C202" s="254"/>
      <c r="D202" s="258"/>
      <c r="E202" s="254" t="s">
        <v>557</v>
      </c>
      <c r="F202" s="248">
        <v>0.46666666666666662</v>
      </c>
      <c r="G202" s="246"/>
      <c r="H202" s="246">
        <v>79</v>
      </c>
      <c r="I202" s="249">
        <v>59.58</v>
      </c>
      <c r="J202" s="250" t="s">
        <v>61</v>
      </c>
      <c r="K202" s="268">
        <v>149</v>
      </c>
      <c r="L202" s="249">
        <v>56.91</v>
      </c>
      <c r="M202" s="250" t="s">
        <v>62</v>
      </c>
      <c r="N202" s="254"/>
      <c r="O202" s="254"/>
      <c r="P202" s="258"/>
      <c r="Q202" s="254"/>
      <c r="R202" s="254"/>
    </row>
    <row r="203" spans="1:18">
      <c r="B203" s="254"/>
      <c r="C203" s="254"/>
      <c r="D203" s="258"/>
      <c r="E203" s="254"/>
      <c r="G203" s="254"/>
      <c r="H203" s="254"/>
      <c r="I203" s="256"/>
      <c r="J203" s="250" t="s">
        <v>61</v>
      </c>
      <c r="K203" s="257"/>
      <c r="L203" s="256"/>
      <c r="M203" s="250" t="s">
        <v>62</v>
      </c>
      <c r="N203" s="254"/>
      <c r="O203" s="254"/>
      <c r="P203" s="258"/>
      <c r="Q203" s="254"/>
      <c r="R203" s="254"/>
    </row>
    <row r="204" spans="1:18">
      <c r="A204" s="261">
        <v>17</v>
      </c>
      <c r="B204" s="254" t="s">
        <v>178</v>
      </c>
      <c r="C204" s="254" t="s">
        <v>558</v>
      </c>
      <c r="D204" s="258" t="s">
        <v>578</v>
      </c>
      <c r="E204" s="254" t="s">
        <v>553</v>
      </c>
      <c r="F204" s="255">
        <v>0.4770833333333333</v>
      </c>
      <c r="G204" s="254"/>
      <c r="H204" s="254">
        <v>79</v>
      </c>
      <c r="I204" s="256">
        <v>59.52</v>
      </c>
      <c r="J204" s="250" t="s">
        <v>61</v>
      </c>
      <c r="K204" s="257">
        <v>149</v>
      </c>
      <c r="L204" s="256">
        <v>56.51</v>
      </c>
      <c r="M204" s="250" t="s">
        <v>62</v>
      </c>
      <c r="N204" s="254">
        <v>3808</v>
      </c>
      <c r="O204" s="254"/>
      <c r="P204" s="258"/>
      <c r="Q204" s="254"/>
      <c r="R204" s="254"/>
    </row>
    <row r="205" spans="1:18">
      <c r="B205" s="254"/>
      <c r="C205" s="254"/>
      <c r="D205" s="258"/>
      <c r="E205" s="254" t="s">
        <v>555</v>
      </c>
      <c r="F205" s="255">
        <v>0.48888888888888887</v>
      </c>
      <c r="G205" s="254"/>
      <c r="H205" s="254">
        <v>79</v>
      </c>
      <c r="I205" s="256">
        <v>59.488</v>
      </c>
      <c r="J205" s="250" t="s">
        <v>61</v>
      </c>
      <c r="K205" s="257">
        <v>149</v>
      </c>
      <c r="L205" s="256">
        <v>55.972999999999999</v>
      </c>
      <c r="M205" s="250" t="s">
        <v>62</v>
      </c>
      <c r="N205" s="254"/>
      <c r="O205" s="254">
        <v>500</v>
      </c>
      <c r="P205" s="258"/>
      <c r="Q205" s="254" t="s">
        <v>677</v>
      </c>
      <c r="R205" s="254"/>
    </row>
    <row r="206" spans="1:18">
      <c r="B206" s="254"/>
      <c r="C206" s="254"/>
      <c r="D206" s="258"/>
      <c r="E206" s="254" t="s">
        <v>557</v>
      </c>
      <c r="F206" s="255">
        <v>0.49513888888888885</v>
      </c>
      <c r="G206" s="254"/>
      <c r="H206" s="254">
        <v>79</v>
      </c>
      <c r="I206" s="256">
        <v>59.470999999999997</v>
      </c>
      <c r="J206" s="250" t="s">
        <v>61</v>
      </c>
      <c r="K206" s="257">
        <v>149</v>
      </c>
      <c r="L206" s="256">
        <v>55.94</v>
      </c>
      <c r="M206" s="250" t="s">
        <v>62</v>
      </c>
      <c r="N206" s="254"/>
      <c r="O206" s="254"/>
      <c r="P206" s="258"/>
      <c r="Q206" s="254"/>
      <c r="R206" s="254"/>
    </row>
    <row r="207" spans="1:18">
      <c r="B207" s="254"/>
      <c r="C207" s="254"/>
      <c r="D207" s="258"/>
      <c r="E207" s="254"/>
      <c r="G207" s="254"/>
      <c r="H207" s="254"/>
      <c r="I207" s="256"/>
      <c r="J207" s="250" t="s">
        <v>61</v>
      </c>
      <c r="K207" s="257"/>
      <c r="L207" s="256"/>
      <c r="M207" s="250" t="s">
        <v>62</v>
      </c>
      <c r="N207" s="254"/>
      <c r="O207" s="254"/>
      <c r="P207" s="258"/>
      <c r="Q207" s="254"/>
      <c r="R207" s="254"/>
    </row>
    <row r="208" spans="1:18">
      <c r="A208" s="261">
        <v>17</v>
      </c>
      <c r="B208" s="254"/>
      <c r="C208" s="254" t="s">
        <v>640</v>
      </c>
      <c r="D208" s="258" t="s">
        <v>678</v>
      </c>
      <c r="E208" s="254" t="s">
        <v>563</v>
      </c>
      <c r="F208" s="255">
        <v>0.85138888888888886</v>
      </c>
      <c r="G208" s="254"/>
      <c r="H208" s="254">
        <v>79</v>
      </c>
      <c r="I208" s="256">
        <v>33.643070000000002</v>
      </c>
      <c r="J208" s="250" t="s">
        <v>61</v>
      </c>
      <c r="K208" s="257">
        <v>149</v>
      </c>
      <c r="L208" s="256">
        <v>56.521479999999997</v>
      </c>
      <c r="M208" s="250" t="s">
        <v>62</v>
      </c>
      <c r="N208" s="254">
        <v>3805</v>
      </c>
      <c r="O208" s="254">
        <v>1815</v>
      </c>
      <c r="P208" s="258"/>
      <c r="Q208" s="254" t="s">
        <v>620</v>
      </c>
      <c r="R208" s="254" t="s">
        <v>679</v>
      </c>
    </row>
    <row r="209" spans="1:18">
      <c r="B209" s="254"/>
      <c r="C209" s="254"/>
      <c r="D209" s="258"/>
      <c r="E209" s="254"/>
      <c r="G209" s="254"/>
      <c r="H209" s="254"/>
      <c r="I209" s="256"/>
      <c r="J209" s="250" t="s">
        <v>61</v>
      </c>
      <c r="K209" s="257"/>
      <c r="L209" s="256"/>
      <c r="M209" s="250" t="s">
        <v>62</v>
      </c>
      <c r="N209" s="254"/>
      <c r="O209" s="254"/>
      <c r="P209" s="258"/>
      <c r="Q209" s="254"/>
      <c r="R209" s="254"/>
    </row>
    <row r="210" spans="1:18">
      <c r="A210" s="261">
        <v>17</v>
      </c>
      <c r="B210" s="254" t="s">
        <v>180</v>
      </c>
      <c r="C210" s="254" t="s">
        <v>551</v>
      </c>
      <c r="D210" s="258" t="s">
        <v>578</v>
      </c>
      <c r="E210" s="254" t="s">
        <v>553</v>
      </c>
      <c r="F210" s="255">
        <v>0.96875</v>
      </c>
      <c r="G210" s="254"/>
      <c r="H210" s="254">
        <v>78</v>
      </c>
      <c r="I210" s="256">
        <v>59.182000000000002</v>
      </c>
      <c r="J210" s="250" t="s">
        <v>61</v>
      </c>
      <c r="K210" s="257">
        <v>149</v>
      </c>
      <c r="L210" s="256">
        <v>58.831000000000003</v>
      </c>
      <c r="M210" s="250" t="s">
        <v>62</v>
      </c>
      <c r="N210" s="254">
        <v>3811</v>
      </c>
      <c r="O210" s="254"/>
      <c r="P210" s="258"/>
      <c r="Q210" s="254" t="s">
        <v>574</v>
      </c>
      <c r="R210" s="254"/>
    </row>
    <row r="211" spans="1:18">
      <c r="B211" s="254"/>
      <c r="C211" s="254"/>
      <c r="D211" s="258"/>
      <c r="E211" s="254" t="s">
        <v>555</v>
      </c>
      <c r="F211" s="255">
        <v>2.0833333333333332E-2</v>
      </c>
      <c r="G211" s="254"/>
      <c r="H211" s="254">
        <v>78</v>
      </c>
      <c r="I211" s="256">
        <v>59.228000000000002</v>
      </c>
      <c r="J211" s="250" t="s">
        <v>61</v>
      </c>
      <c r="K211" s="257">
        <v>149</v>
      </c>
      <c r="L211" s="256">
        <v>58.398000000000003</v>
      </c>
      <c r="M211" s="250" t="s">
        <v>62</v>
      </c>
      <c r="N211" s="254"/>
      <c r="O211" s="254">
        <v>3807</v>
      </c>
      <c r="P211" s="258"/>
      <c r="Q211" s="254"/>
      <c r="R211" s="254"/>
    </row>
    <row r="212" spans="1:18">
      <c r="B212" s="254"/>
      <c r="C212" s="254"/>
      <c r="D212" s="258"/>
      <c r="E212" s="254" t="s">
        <v>557</v>
      </c>
      <c r="F212" s="255">
        <v>7.2916666666666671E-2</v>
      </c>
      <c r="G212" s="254"/>
      <c r="H212" s="254">
        <v>78</v>
      </c>
      <c r="I212" s="256">
        <v>59.44</v>
      </c>
      <c r="J212" s="250" t="s">
        <v>61</v>
      </c>
      <c r="K212" s="257">
        <v>149</v>
      </c>
      <c r="L212" s="256">
        <v>58.210999999999999</v>
      </c>
      <c r="M212" s="250" t="s">
        <v>62</v>
      </c>
      <c r="N212" s="254"/>
      <c r="O212" s="254"/>
      <c r="P212" s="258"/>
      <c r="Q212" s="254"/>
      <c r="R212" s="254"/>
    </row>
    <row r="213" spans="1:18">
      <c r="B213" s="254"/>
      <c r="C213" s="254"/>
      <c r="D213" s="258"/>
      <c r="E213" s="254"/>
      <c r="G213" s="254"/>
      <c r="H213" s="254"/>
      <c r="I213" s="256"/>
      <c r="J213" s="250" t="s">
        <v>61</v>
      </c>
      <c r="K213" s="257"/>
      <c r="L213" s="256"/>
      <c r="M213" s="250" t="s">
        <v>62</v>
      </c>
      <c r="N213" s="254"/>
      <c r="O213" s="254"/>
      <c r="P213" s="258"/>
      <c r="Q213" s="254"/>
      <c r="R213" s="254"/>
    </row>
    <row r="214" spans="1:18">
      <c r="A214" s="261">
        <v>17</v>
      </c>
      <c r="B214" s="254" t="s">
        <v>180</v>
      </c>
      <c r="C214" s="254" t="s">
        <v>558</v>
      </c>
      <c r="D214" s="258" t="s">
        <v>583</v>
      </c>
      <c r="E214" s="254" t="s">
        <v>553</v>
      </c>
      <c r="F214" s="255">
        <v>0.99097222222222225</v>
      </c>
      <c r="G214" s="254"/>
      <c r="H214" s="254">
        <v>78</v>
      </c>
      <c r="I214" s="256">
        <v>59.158000000000001</v>
      </c>
      <c r="J214" s="250" t="s">
        <v>61</v>
      </c>
      <c r="K214" s="257">
        <v>149</v>
      </c>
      <c r="L214" s="256">
        <v>58.578000000000003</v>
      </c>
      <c r="M214" s="250" t="s">
        <v>62</v>
      </c>
      <c r="N214" s="254"/>
      <c r="O214" s="254"/>
      <c r="P214" s="258"/>
      <c r="Q214" s="254"/>
      <c r="R214" s="254"/>
    </row>
    <row r="215" spans="1:18">
      <c r="B215" s="254"/>
      <c r="C215" s="254"/>
      <c r="D215" s="258"/>
      <c r="E215" s="254" t="s">
        <v>680</v>
      </c>
      <c r="F215" s="255">
        <v>0.99305555555555547</v>
      </c>
      <c r="G215" s="254"/>
      <c r="H215" s="254">
        <v>78</v>
      </c>
      <c r="I215" s="256">
        <v>59.16</v>
      </c>
      <c r="J215" s="250" t="s">
        <v>61</v>
      </c>
      <c r="K215" s="257">
        <v>149</v>
      </c>
      <c r="L215" s="256">
        <v>58.55</v>
      </c>
      <c r="M215" s="250" t="s">
        <v>62</v>
      </c>
      <c r="N215" s="254">
        <v>3811</v>
      </c>
      <c r="O215" s="254"/>
      <c r="P215" s="258"/>
      <c r="Q215" s="254" t="s">
        <v>574</v>
      </c>
      <c r="R215" s="254"/>
    </row>
    <row r="216" spans="1:18">
      <c r="B216" s="254"/>
      <c r="C216" s="254"/>
      <c r="D216" s="258"/>
      <c r="E216" s="254" t="s">
        <v>557</v>
      </c>
      <c r="F216" s="255">
        <v>0.99444444444444446</v>
      </c>
      <c r="G216" s="254"/>
      <c r="H216" s="254">
        <v>78</v>
      </c>
      <c r="I216" s="256">
        <v>59.161999999999999</v>
      </c>
      <c r="J216" s="250" t="s">
        <v>61</v>
      </c>
      <c r="K216" s="257">
        <v>149</v>
      </c>
      <c r="L216" s="256">
        <v>58.527999999999999</v>
      </c>
      <c r="M216" s="250" t="s">
        <v>62</v>
      </c>
      <c r="N216" s="254"/>
      <c r="O216" s="254">
        <v>100</v>
      </c>
      <c r="P216" s="258"/>
      <c r="Q216" s="254"/>
      <c r="R216" s="254"/>
    </row>
    <row r="217" spans="1:18">
      <c r="B217" s="254"/>
      <c r="C217" s="254"/>
      <c r="D217" s="258"/>
      <c r="E217" s="254"/>
      <c r="G217" s="254"/>
      <c r="H217" s="254"/>
      <c r="I217" s="256"/>
      <c r="J217" s="250" t="s">
        <v>61</v>
      </c>
      <c r="K217" s="257"/>
      <c r="L217" s="256"/>
      <c r="M217" s="250" t="s">
        <v>62</v>
      </c>
      <c r="N217" s="254"/>
      <c r="O217" s="254"/>
      <c r="P217" s="258"/>
      <c r="Q217" s="254"/>
      <c r="R217" s="254"/>
    </row>
    <row r="218" spans="1:18">
      <c r="A218" s="261">
        <v>17</v>
      </c>
      <c r="B218" s="254" t="s">
        <v>180</v>
      </c>
      <c r="C218" s="254" t="s">
        <v>558</v>
      </c>
      <c r="D218" s="258" t="s">
        <v>587</v>
      </c>
      <c r="E218" s="254" t="s">
        <v>553</v>
      </c>
      <c r="F218" s="255">
        <v>2.0833333333333333E-3</v>
      </c>
      <c r="G218" s="254"/>
      <c r="H218" s="254">
        <v>78</v>
      </c>
      <c r="I218" s="256">
        <v>59.173000000000002</v>
      </c>
      <c r="J218" s="250" t="s">
        <v>61</v>
      </c>
      <c r="K218" s="257">
        <v>149</v>
      </c>
      <c r="L218" s="256">
        <v>58.420999999999999</v>
      </c>
      <c r="M218" s="250" t="s">
        <v>62</v>
      </c>
      <c r="N218" s="254">
        <v>3811</v>
      </c>
      <c r="O218" s="254"/>
      <c r="P218" s="258"/>
      <c r="Q218" s="254" t="s">
        <v>574</v>
      </c>
      <c r="R218" s="254"/>
    </row>
    <row r="219" spans="1:18">
      <c r="B219" s="254"/>
      <c r="C219" s="254"/>
      <c r="D219" s="258"/>
      <c r="E219" s="254" t="s">
        <v>555</v>
      </c>
      <c r="F219" s="255">
        <v>1.4583333333333332E-2</v>
      </c>
      <c r="G219" s="254"/>
      <c r="H219" s="254">
        <v>78</v>
      </c>
      <c r="I219" s="256">
        <v>59.206000000000003</v>
      </c>
      <c r="J219" s="250" t="s">
        <v>61</v>
      </c>
      <c r="K219" s="257">
        <v>149</v>
      </c>
      <c r="L219" s="256">
        <v>58.39</v>
      </c>
      <c r="M219" s="250" t="s">
        <v>62</v>
      </c>
      <c r="N219" s="254"/>
      <c r="O219" s="254">
        <v>500</v>
      </c>
      <c r="P219" s="258"/>
      <c r="Q219" s="254"/>
      <c r="R219" s="254"/>
    </row>
    <row r="220" spans="1:18">
      <c r="B220" s="254"/>
      <c r="C220" s="254"/>
      <c r="D220" s="258"/>
      <c r="E220" s="254" t="s">
        <v>557</v>
      </c>
      <c r="F220" s="255">
        <v>2.013888888888889E-2</v>
      </c>
      <c r="G220" s="254"/>
      <c r="H220" s="254">
        <v>78</v>
      </c>
      <c r="I220" s="256">
        <v>59.161999999999999</v>
      </c>
      <c r="J220" s="250" t="s">
        <v>61</v>
      </c>
      <c r="K220" s="257">
        <v>149</v>
      </c>
      <c r="L220" s="256">
        <v>58.41</v>
      </c>
      <c r="M220" s="250" t="s">
        <v>62</v>
      </c>
      <c r="N220" s="254"/>
      <c r="O220" s="254"/>
      <c r="P220" s="258"/>
      <c r="Q220" s="254"/>
      <c r="R220" s="254"/>
    </row>
    <row r="221" spans="1:18">
      <c r="B221" s="254"/>
      <c r="C221" s="254"/>
      <c r="D221" s="258"/>
      <c r="E221" s="254"/>
      <c r="G221" s="254"/>
      <c r="H221" s="254"/>
      <c r="I221" s="256"/>
      <c r="J221" s="250" t="s">
        <v>61</v>
      </c>
      <c r="K221" s="257"/>
      <c r="L221" s="256"/>
      <c r="M221" s="250" t="s">
        <v>62</v>
      </c>
      <c r="N221" s="254"/>
      <c r="O221" s="254"/>
      <c r="P221" s="258"/>
      <c r="Q221" s="254"/>
      <c r="R221" s="254"/>
    </row>
    <row r="222" spans="1:18">
      <c r="A222" s="261">
        <v>18</v>
      </c>
      <c r="B222" s="254"/>
      <c r="C222" s="254" t="s">
        <v>640</v>
      </c>
      <c r="D222" s="258" t="s">
        <v>681</v>
      </c>
      <c r="E222" s="254" t="s">
        <v>563</v>
      </c>
      <c r="F222" s="255">
        <v>0.17013888888888887</v>
      </c>
      <c r="G222" s="254"/>
      <c r="H222" s="254">
        <v>78</v>
      </c>
      <c r="I222" s="256">
        <v>38.853999999999999</v>
      </c>
      <c r="J222" s="250" t="s">
        <v>61</v>
      </c>
      <c r="K222" s="257">
        <v>151</v>
      </c>
      <c r="L222" s="256">
        <v>38.874000000000002</v>
      </c>
      <c r="M222" s="250" t="s">
        <v>62</v>
      </c>
      <c r="N222" s="254">
        <v>3822</v>
      </c>
      <c r="O222" s="254">
        <v>623</v>
      </c>
      <c r="P222" s="258"/>
      <c r="Q222" s="254" t="s">
        <v>673</v>
      </c>
      <c r="R222" s="254" t="s">
        <v>682</v>
      </c>
    </row>
    <row r="223" spans="1:18">
      <c r="A223" s="261">
        <v>18</v>
      </c>
      <c r="B223" s="254"/>
      <c r="C223" s="254" t="s">
        <v>640</v>
      </c>
      <c r="D223" s="258" t="s">
        <v>683</v>
      </c>
      <c r="E223" s="254" t="s">
        <v>563</v>
      </c>
      <c r="F223" s="255">
        <v>0.17500000000000002</v>
      </c>
      <c r="G223" s="254"/>
      <c r="H223" s="254">
        <v>78</v>
      </c>
      <c r="I223" s="256">
        <v>38.859900000000003</v>
      </c>
      <c r="J223" s="250" t="s">
        <v>61</v>
      </c>
      <c r="K223" s="257">
        <v>151</v>
      </c>
      <c r="L223" s="256">
        <v>39.029299999999999</v>
      </c>
      <c r="M223" s="250" t="s">
        <v>62</v>
      </c>
      <c r="N223" s="254">
        <v>3822</v>
      </c>
      <c r="O223" s="269"/>
      <c r="P223" s="258"/>
      <c r="Q223" s="254" t="s">
        <v>673</v>
      </c>
      <c r="R223" s="254" t="s">
        <v>684</v>
      </c>
    </row>
    <row r="224" spans="1:18">
      <c r="B224" s="254"/>
      <c r="C224" s="254"/>
      <c r="D224" s="258"/>
      <c r="E224" s="254"/>
      <c r="G224" s="254"/>
      <c r="H224" s="254"/>
      <c r="I224" s="256"/>
      <c r="J224" s="250" t="s">
        <v>61</v>
      </c>
      <c r="K224" s="257"/>
      <c r="L224" s="256"/>
      <c r="M224" s="250" t="s">
        <v>62</v>
      </c>
      <c r="N224" s="254"/>
      <c r="O224" s="254"/>
      <c r="P224" s="258"/>
      <c r="Q224" s="254"/>
      <c r="R224" s="254"/>
    </row>
    <row r="225" spans="1:18">
      <c r="A225" s="261">
        <v>18</v>
      </c>
      <c r="B225" s="254" t="s">
        <v>182</v>
      </c>
      <c r="C225" s="254" t="s">
        <v>551</v>
      </c>
      <c r="D225" s="258" t="s">
        <v>583</v>
      </c>
      <c r="E225" s="254" t="s">
        <v>553</v>
      </c>
      <c r="F225" s="255">
        <v>0.28611111111111115</v>
      </c>
      <c r="G225" s="254"/>
      <c r="H225" s="254">
        <v>78</v>
      </c>
      <c r="I225" s="256">
        <v>18.725999999999999</v>
      </c>
      <c r="J225" s="250" t="s">
        <v>61</v>
      </c>
      <c r="K225" s="257">
        <v>153</v>
      </c>
      <c r="L225" s="256">
        <v>6.0979999999999999</v>
      </c>
      <c r="M225" s="250" t="s">
        <v>62</v>
      </c>
      <c r="N225" s="254"/>
      <c r="O225" s="254"/>
      <c r="P225" s="258"/>
      <c r="Q225" s="254" t="s">
        <v>574</v>
      </c>
      <c r="R225" s="254" t="s">
        <v>685</v>
      </c>
    </row>
    <row r="226" spans="1:18">
      <c r="B226" s="254"/>
      <c r="C226" s="254"/>
      <c r="D226" s="258"/>
      <c r="E226" s="254" t="s">
        <v>555</v>
      </c>
      <c r="F226" s="255">
        <v>0.33680555555555558</v>
      </c>
      <c r="G226" s="254"/>
      <c r="H226" s="254">
        <v>78</v>
      </c>
      <c r="I226" s="256">
        <v>18.882000000000001</v>
      </c>
      <c r="J226" s="250" t="s">
        <v>61</v>
      </c>
      <c r="K226" s="257">
        <v>153</v>
      </c>
      <c r="L226" s="256">
        <v>5.5140000000000002</v>
      </c>
      <c r="M226" s="250" t="s">
        <v>62</v>
      </c>
      <c r="N226" s="254">
        <v>2801</v>
      </c>
      <c r="O226" s="269"/>
      <c r="P226" s="258"/>
      <c r="Q226" s="254"/>
      <c r="R226" s="254"/>
    </row>
    <row r="227" spans="1:18">
      <c r="B227" s="254"/>
      <c r="C227" s="254"/>
      <c r="D227" s="258"/>
      <c r="E227" s="254" t="s">
        <v>557</v>
      </c>
      <c r="F227" s="255">
        <v>0.37638888888888888</v>
      </c>
      <c r="G227" s="254"/>
      <c r="H227" s="254">
        <v>78</v>
      </c>
      <c r="I227" s="256">
        <v>19.042000000000002</v>
      </c>
      <c r="J227" s="250" t="s">
        <v>61</v>
      </c>
      <c r="K227" s="257">
        <v>153</v>
      </c>
      <c r="L227" s="256">
        <v>5.2750000000000004</v>
      </c>
      <c r="M227" s="250" t="s">
        <v>62</v>
      </c>
      <c r="N227" s="254"/>
      <c r="O227" s="254"/>
      <c r="P227" s="258"/>
      <c r="Q227" s="254"/>
      <c r="R227" s="254"/>
    </row>
    <row r="228" spans="1:18">
      <c r="B228" s="254"/>
      <c r="C228" s="254"/>
      <c r="D228" s="258"/>
      <c r="E228" s="254"/>
      <c r="G228" s="254"/>
      <c r="H228" s="254"/>
      <c r="I228" s="256"/>
      <c r="J228" s="250" t="s">
        <v>61</v>
      </c>
      <c r="K228" s="257"/>
      <c r="L228" s="256"/>
      <c r="M228" s="250" t="s">
        <v>62</v>
      </c>
      <c r="N228" s="254"/>
      <c r="O228" s="254"/>
      <c r="P228" s="258"/>
      <c r="Q228" s="254"/>
      <c r="R228" s="254"/>
    </row>
    <row r="229" spans="1:18">
      <c r="A229" s="261">
        <v>18</v>
      </c>
      <c r="B229" s="254" t="s">
        <v>182</v>
      </c>
      <c r="C229" s="254" t="s">
        <v>558</v>
      </c>
      <c r="D229" s="258" t="s">
        <v>594</v>
      </c>
      <c r="E229" s="254" t="s">
        <v>553</v>
      </c>
      <c r="F229" s="255">
        <v>0.29722222222222222</v>
      </c>
      <c r="G229" s="254"/>
      <c r="H229" s="254">
        <v>78</v>
      </c>
      <c r="I229" s="256">
        <v>18.797999999999998</v>
      </c>
      <c r="J229" s="250" t="s">
        <v>61</v>
      </c>
      <c r="K229" s="257">
        <v>153</v>
      </c>
      <c r="L229" s="256">
        <v>6.0460000000000003</v>
      </c>
      <c r="M229" s="250" t="s">
        <v>62</v>
      </c>
      <c r="N229" s="254">
        <v>2400</v>
      </c>
      <c r="O229" s="254"/>
      <c r="P229" s="258"/>
      <c r="Q229" s="254" t="s">
        <v>574</v>
      </c>
      <c r="R229" s="254" t="s">
        <v>686</v>
      </c>
    </row>
    <row r="230" spans="1:18">
      <c r="B230" s="254"/>
      <c r="C230" s="254"/>
      <c r="D230" s="258"/>
      <c r="E230" s="254" t="s">
        <v>555</v>
      </c>
      <c r="F230" s="255">
        <v>0.3</v>
      </c>
      <c r="G230" s="254"/>
      <c r="H230" s="254">
        <v>78</v>
      </c>
      <c r="I230" s="256">
        <v>18.803999999999998</v>
      </c>
      <c r="J230" s="250" t="s">
        <v>61</v>
      </c>
      <c r="K230" s="257">
        <v>153</v>
      </c>
      <c r="L230" s="256">
        <v>6.048</v>
      </c>
      <c r="M230" s="250" t="s">
        <v>62</v>
      </c>
      <c r="N230" s="254"/>
      <c r="O230" s="254">
        <v>100</v>
      </c>
      <c r="P230" s="258"/>
      <c r="Q230" s="254"/>
      <c r="R230" s="254"/>
    </row>
    <row r="231" spans="1:18">
      <c r="B231" s="254"/>
      <c r="C231" s="254"/>
      <c r="D231" s="258"/>
      <c r="E231" s="254" t="s">
        <v>557</v>
      </c>
      <c r="F231" s="255">
        <v>0.30138888888888887</v>
      </c>
      <c r="G231" s="254"/>
      <c r="H231" s="254">
        <v>78</v>
      </c>
      <c r="I231" s="256">
        <v>18.809999999999999</v>
      </c>
      <c r="J231" s="250" t="s">
        <v>61</v>
      </c>
      <c r="K231" s="257">
        <v>153</v>
      </c>
      <c r="L231" s="256">
        <v>6.0309999999999997</v>
      </c>
      <c r="M231" s="250" t="s">
        <v>62</v>
      </c>
      <c r="N231" s="254"/>
      <c r="O231" s="254"/>
      <c r="P231" s="258"/>
      <c r="Q231" s="254"/>
      <c r="R231" s="254"/>
    </row>
    <row r="232" spans="1:18">
      <c r="B232" s="254"/>
      <c r="C232" s="254"/>
      <c r="D232" s="258"/>
      <c r="E232" s="254"/>
      <c r="G232" s="254"/>
      <c r="H232" s="254"/>
      <c r="I232" s="256"/>
      <c r="J232" s="250" t="s">
        <v>61</v>
      </c>
      <c r="K232" s="257"/>
      <c r="L232" s="256"/>
      <c r="M232" s="250" t="s">
        <v>62</v>
      </c>
      <c r="N232" s="254"/>
      <c r="O232" s="254"/>
      <c r="P232" s="258"/>
      <c r="Q232" s="254"/>
      <c r="R232" s="254"/>
    </row>
    <row r="233" spans="1:18">
      <c r="A233" s="261">
        <v>18</v>
      </c>
      <c r="B233" s="254"/>
      <c r="C233" s="254" t="s">
        <v>561</v>
      </c>
      <c r="D233" s="258" t="s">
        <v>687</v>
      </c>
      <c r="E233" s="254" t="s">
        <v>563</v>
      </c>
      <c r="F233" s="255">
        <v>0.45624999999999999</v>
      </c>
      <c r="G233" s="254"/>
      <c r="H233" s="254">
        <v>78</v>
      </c>
      <c r="I233" s="256">
        <v>9.2514599999999998</v>
      </c>
      <c r="J233" s="250" t="s">
        <v>61</v>
      </c>
      <c r="K233" s="257">
        <v>151</v>
      </c>
      <c r="L233" s="256">
        <v>37.591799999999999</v>
      </c>
      <c r="M233" s="250" t="s">
        <v>62</v>
      </c>
      <c r="N233" s="254">
        <v>3818</v>
      </c>
      <c r="O233" s="254">
        <v>1850</v>
      </c>
      <c r="P233" s="258"/>
      <c r="Q233" s="254" t="s">
        <v>688</v>
      </c>
      <c r="R233" s="254" t="s">
        <v>689</v>
      </c>
    </row>
    <row r="234" spans="1:18">
      <c r="B234" s="254"/>
      <c r="C234" s="254"/>
      <c r="D234" s="258"/>
      <c r="E234" s="254"/>
      <c r="G234" s="254"/>
      <c r="H234" s="254"/>
      <c r="I234" s="256"/>
      <c r="J234" s="250" t="s">
        <v>61</v>
      </c>
      <c r="K234" s="257"/>
      <c r="L234" s="256"/>
      <c r="M234" s="250" t="s">
        <v>62</v>
      </c>
      <c r="N234" s="254"/>
      <c r="O234" s="254"/>
      <c r="P234" s="258"/>
      <c r="Q234" s="254"/>
      <c r="R234" s="254"/>
    </row>
    <row r="235" spans="1:18">
      <c r="A235" s="261">
        <v>19</v>
      </c>
      <c r="B235" s="254" t="s">
        <v>690</v>
      </c>
      <c r="C235" s="254" t="s">
        <v>551</v>
      </c>
      <c r="D235" s="258" t="s">
        <v>587</v>
      </c>
      <c r="E235" s="254" t="s">
        <v>553</v>
      </c>
      <c r="F235" s="255">
        <v>0.56458333333333333</v>
      </c>
      <c r="G235" s="254"/>
      <c r="H235" s="254">
        <v>78</v>
      </c>
      <c r="I235" s="256">
        <v>0.52400000000000002</v>
      </c>
      <c r="J235" s="250" t="s">
        <v>61</v>
      </c>
      <c r="K235" s="257">
        <v>151</v>
      </c>
      <c r="L235" s="256">
        <v>37.591799999999999</v>
      </c>
      <c r="M235" s="250" t="s">
        <v>62</v>
      </c>
      <c r="N235" s="254">
        <v>3817</v>
      </c>
      <c r="O235" s="254"/>
      <c r="P235" s="258"/>
      <c r="Q235" s="254"/>
      <c r="R235" s="254"/>
    </row>
    <row r="236" spans="1:18">
      <c r="B236" s="254"/>
      <c r="C236" s="254"/>
      <c r="D236" s="258"/>
      <c r="E236" s="254" t="s">
        <v>555</v>
      </c>
      <c r="F236" s="255">
        <v>0.58263888888888882</v>
      </c>
      <c r="G236" s="254"/>
      <c r="H236" s="254">
        <v>78</v>
      </c>
      <c r="I236" s="256">
        <v>0.73699999999999999</v>
      </c>
      <c r="J236" s="250" t="s">
        <v>61</v>
      </c>
      <c r="K236" s="257">
        <v>150</v>
      </c>
      <c r="L236" s="256">
        <v>3.0059999999999998</v>
      </c>
      <c r="M236" s="250" t="s">
        <v>62</v>
      </c>
      <c r="N236" s="254"/>
      <c r="O236" s="254">
        <v>1000</v>
      </c>
      <c r="P236" s="258"/>
      <c r="Q236" s="254" t="s">
        <v>567</v>
      </c>
      <c r="R236" s="254"/>
    </row>
    <row r="237" spans="1:18">
      <c r="D237" s="258"/>
      <c r="E237" s="254" t="s">
        <v>557</v>
      </c>
      <c r="F237" s="255">
        <v>0.60138888888888886</v>
      </c>
      <c r="G237" s="254"/>
      <c r="H237" s="254">
        <v>78</v>
      </c>
      <c r="I237" s="256">
        <v>0.91800000000000004</v>
      </c>
      <c r="J237" s="250" t="s">
        <v>61</v>
      </c>
      <c r="K237" s="257">
        <v>150</v>
      </c>
      <c r="L237" s="256">
        <v>2.2389999999999999</v>
      </c>
      <c r="M237" s="250" t="s">
        <v>62</v>
      </c>
      <c r="N237" s="254"/>
      <c r="O237" s="254"/>
      <c r="P237" s="258"/>
      <c r="Q237" s="254"/>
      <c r="R237" s="254"/>
    </row>
    <row r="238" spans="1:18">
      <c r="B238" s="254"/>
      <c r="C238" s="254"/>
      <c r="D238" s="258"/>
      <c r="E238" s="254"/>
      <c r="G238" s="254"/>
      <c r="H238" s="254"/>
      <c r="I238" s="256"/>
      <c r="J238" s="250" t="s">
        <v>61</v>
      </c>
      <c r="K238" s="257"/>
      <c r="L238" s="256"/>
      <c r="M238" s="250" t="s">
        <v>62</v>
      </c>
      <c r="N238" s="254"/>
      <c r="O238" s="254"/>
      <c r="P238" s="258"/>
      <c r="Q238" s="254"/>
      <c r="R238" s="254"/>
    </row>
    <row r="239" spans="1:18">
      <c r="A239" s="261">
        <v>19</v>
      </c>
      <c r="B239" s="254"/>
      <c r="C239" s="254" t="s">
        <v>600</v>
      </c>
      <c r="D239" s="258" t="s">
        <v>691</v>
      </c>
      <c r="E239" s="254" t="s">
        <v>563</v>
      </c>
      <c r="F239" s="255">
        <v>4.027777777777778E-2</v>
      </c>
      <c r="G239" s="254"/>
      <c r="H239" s="254">
        <v>77</v>
      </c>
      <c r="I239" s="256">
        <v>46.996090000000002</v>
      </c>
      <c r="J239" s="250" t="s">
        <v>61</v>
      </c>
      <c r="K239" s="257">
        <v>147</v>
      </c>
      <c r="L239" s="256">
        <v>36.184570000000001</v>
      </c>
      <c r="M239" s="250" t="s">
        <v>62</v>
      </c>
      <c r="N239" s="254">
        <v>3819</v>
      </c>
      <c r="O239" s="254">
        <v>1000</v>
      </c>
      <c r="P239" s="258"/>
      <c r="Q239" s="254" t="s">
        <v>620</v>
      </c>
      <c r="R239" s="254" t="s">
        <v>692</v>
      </c>
    </row>
    <row r="240" spans="1:18">
      <c r="B240" s="254"/>
      <c r="C240" s="254"/>
      <c r="D240" s="258"/>
      <c r="E240" s="254"/>
      <c r="G240" s="254"/>
      <c r="H240" s="254"/>
      <c r="I240" s="256"/>
      <c r="J240" s="250" t="s">
        <v>61</v>
      </c>
      <c r="K240" s="257"/>
      <c r="L240" s="256"/>
      <c r="M240" s="250" t="s">
        <v>62</v>
      </c>
      <c r="N240" s="254"/>
      <c r="O240" s="254"/>
      <c r="P240" s="258"/>
      <c r="Q240" s="254"/>
      <c r="R240" s="254"/>
    </row>
    <row r="241" spans="1:18">
      <c r="A241" s="261">
        <v>19</v>
      </c>
      <c r="B241" s="254" t="s">
        <v>187</v>
      </c>
      <c r="C241" s="254" t="s">
        <v>551</v>
      </c>
      <c r="D241" s="258" t="s">
        <v>594</v>
      </c>
      <c r="E241" s="254" t="s">
        <v>553</v>
      </c>
      <c r="F241" s="255">
        <v>0.17569444444444446</v>
      </c>
      <c r="G241" s="254"/>
      <c r="H241" s="254">
        <v>77</v>
      </c>
      <c r="I241" s="256">
        <v>30.907</v>
      </c>
      <c r="J241" s="250" t="s">
        <v>61</v>
      </c>
      <c r="K241" s="257">
        <v>145</v>
      </c>
      <c r="L241" s="256">
        <v>4.0620000000000003</v>
      </c>
      <c r="M241" s="250" t="s">
        <v>62</v>
      </c>
      <c r="N241" s="254">
        <v>3801</v>
      </c>
      <c r="O241" s="254"/>
      <c r="P241" s="258"/>
      <c r="Q241" s="254" t="s">
        <v>574</v>
      </c>
      <c r="R241" s="254"/>
    </row>
    <row r="242" spans="1:18">
      <c r="B242" s="254"/>
      <c r="C242" s="254"/>
      <c r="D242" s="258"/>
      <c r="E242" s="254" t="s">
        <v>555</v>
      </c>
      <c r="F242" s="255">
        <v>0.22708333333333333</v>
      </c>
      <c r="G242" s="254"/>
      <c r="H242" s="254">
        <v>77</v>
      </c>
      <c r="I242" s="256">
        <v>31.344999999999999</v>
      </c>
      <c r="J242" s="250" t="s">
        <v>61</v>
      </c>
      <c r="K242" s="257">
        <v>145</v>
      </c>
      <c r="L242" s="256">
        <v>3.2989999999999999</v>
      </c>
      <c r="M242" s="250" t="s">
        <v>62</v>
      </c>
      <c r="N242" s="254"/>
      <c r="O242" s="254">
        <v>3787</v>
      </c>
      <c r="P242" s="258"/>
      <c r="Q242" s="254"/>
      <c r="R242" s="254"/>
    </row>
    <row r="243" spans="1:18">
      <c r="B243" s="254"/>
      <c r="C243" s="254"/>
      <c r="D243" s="258"/>
      <c r="E243" s="254" t="s">
        <v>557</v>
      </c>
      <c r="F243" s="255">
        <v>0.28055555555555556</v>
      </c>
      <c r="G243" s="254"/>
      <c r="H243" s="254">
        <v>77</v>
      </c>
      <c r="I243" s="256">
        <v>31.225000000000001</v>
      </c>
      <c r="J243" s="250" t="s">
        <v>61</v>
      </c>
      <c r="K243" s="257">
        <v>145</v>
      </c>
      <c r="L243" s="256">
        <v>5.39</v>
      </c>
      <c r="M243" s="250" t="s">
        <v>62</v>
      </c>
      <c r="N243" s="254"/>
      <c r="O243" s="254"/>
      <c r="P243" s="258"/>
      <c r="Q243" s="254"/>
      <c r="R243" s="254"/>
    </row>
    <row r="244" spans="1:18">
      <c r="B244" s="254"/>
      <c r="C244" s="254"/>
      <c r="D244" s="258"/>
      <c r="E244" s="254"/>
      <c r="G244" s="254"/>
      <c r="H244" s="254"/>
      <c r="I244" s="256"/>
      <c r="J244" s="250" t="s">
        <v>61</v>
      </c>
      <c r="K244" s="257"/>
      <c r="L244" s="256"/>
      <c r="M244" s="250" t="s">
        <v>62</v>
      </c>
      <c r="N244" s="254"/>
      <c r="O244" s="254"/>
      <c r="P244" s="258"/>
      <c r="Q244" s="254"/>
      <c r="R244" s="254"/>
    </row>
    <row r="245" spans="1:18">
      <c r="A245" s="261">
        <v>19</v>
      </c>
      <c r="B245" s="254" t="s">
        <v>187</v>
      </c>
      <c r="C245" s="254" t="s">
        <v>558</v>
      </c>
      <c r="D245" s="258" t="s">
        <v>601</v>
      </c>
      <c r="E245" s="254" t="s">
        <v>553</v>
      </c>
      <c r="F245" s="255">
        <v>0.18680555555555556</v>
      </c>
      <c r="G245" s="254"/>
      <c r="H245" s="254">
        <v>77</v>
      </c>
      <c r="I245" s="256">
        <v>31.038</v>
      </c>
      <c r="J245" s="250" t="s">
        <v>61</v>
      </c>
      <c r="K245" s="257">
        <v>145</v>
      </c>
      <c r="L245" s="256">
        <v>4.2249999999999996</v>
      </c>
      <c r="M245" s="250" t="s">
        <v>62</v>
      </c>
      <c r="N245" s="254">
        <v>3801</v>
      </c>
      <c r="O245" s="254"/>
      <c r="P245" s="258"/>
      <c r="Q245" s="254" t="s">
        <v>574</v>
      </c>
      <c r="R245" s="254"/>
    </row>
    <row r="246" spans="1:18">
      <c r="B246" s="254"/>
      <c r="C246" s="254"/>
      <c r="D246" s="258"/>
      <c r="E246" s="254" t="s">
        <v>555</v>
      </c>
      <c r="F246" s="255">
        <v>0.19027777777777777</v>
      </c>
      <c r="G246" s="254"/>
      <c r="H246" s="254">
        <v>77</v>
      </c>
      <c r="I246" s="256">
        <v>31.085999999999999</v>
      </c>
      <c r="J246" s="250" t="s">
        <v>61</v>
      </c>
      <c r="K246" s="257">
        <v>145</v>
      </c>
      <c r="L246" s="256">
        <v>4.258</v>
      </c>
      <c r="M246" s="250" t="s">
        <v>62</v>
      </c>
      <c r="N246" s="254"/>
      <c r="O246" s="254">
        <v>100</v>
      </c>
      <c r="P246" s="258"/>
      <c r="Q246" s="254"/>
      <c r="R246" s="254"/>
    </row>
    <row r="247" spans="1:18">
      <c r="B247" s="254"/>
      <c r="C247" s="254"/>
      <c r="D247" s="258"/>
      <c r="E247" s="254" t="s">
        <v>557</v>
      </c>
      <c r="F247" s="255">
        <v>0.19166666666666665</v>
      </c>
      <c r="G247" s="254"/>
      <c r="H247" s="254">
        <v>77</v>
      </c>
      <c r="I247" s="256">
        <v>31.09</v>
      </c>
      <c r="J247" s="250" t="s">
        <v>61</v>
      </c>
      <c r="K247" s="257">
        <v>145</v>
      </c>
      <c r="L247" s="256">
        <v>4.28</v>
      </c>
      <c r="M247" s="250" t="s">
        <v>62</v>
      </c>
      <c r="N247" s="254"/>
      <c r="O247" s="254"/>
      <c r="P247" s="258"/>
      <c r="Q247" s="254"/>
      <c r="R247" s="254" t="s">
        <v>693</v>
      </c>
    </row>
    <row r="248" spans="1:18">
      <c r="B248" s="254"/>
      <c r="C248" s="254"/>
      <c r="D248" s="258"/>
      <c r="E248" s="254"/>
      <c r="G248" s="254"/>
      <c r="H248" s="254"/>
      <c r="I248" s="256"/>
      <c r="J248" s="250" t="s">
        <v>61</v>
      </c>
      <c r="K248" s="257"/>
      <c r="L248" s="256"/>
      <c r="M248" s="250" t="s">
        <v>62</v>
      </c>
      <c r="N248" s="254"/>
      <c r="O248" s="254"/>
      <c r="P248" s="258"/>
      <c r="Q248" s="254"/>
      <c r="R248" s="254"/>
    </row>
    <row r="249" spans="1:18">
      <c r="A249" s="261">
        <v>19</v>
      </c>
      <c r="B249" s="254" t="s">
        <v>189</v>
      </c>
      <c r="C249" s="254" t="s">
        <v>551</v>
      </c>
      <c r="D249" s="258" t="s">
        <v>601</v>
      </c>
      <c r="E249" s="254" t="s">
        <v>553</v>
      </c>
      <c r="F249" s="255">
        <v>0.5</v>
      </c>
      <c r="G249" s="254"/>
      <c r="H249" s="254">
        <v>77</v>
      </c>
      <c r="I249" s="256">
        <v>59.975000000000001</v>
      </c>
      <c r="J249" s="250" t="s">
        <v>61</v>
      </c>
      <c r="K249" s="257">
        <v>150</v>
      </c>
      <c r="L249" s="256">
        <v>0.20200000000000001</v>
      </c>
      <c r="M249" s="250" t="s">
        <v>62</v>
      </c>
      <c r="N249" s="254">
        <v>3827</v>
      </c>
      <c r="O249" s="254"/>
      <c r="P249" s="258"/>
      <c r="Q249" s="254"/>
      <c r="R249" s="254"/>
    </row>
    <row r="250" spans="1:18">
      <c r="B250" s="254"/>
      <c r="C250" s="254"/>
      <c r="D250" s="258"/>
      <c r="E250" s="254" t="s">
        <v>555</v>
      </c>
      <c r="F250" s="255">
        <v>0.51736111111111105</v>
      </c>
      <c r="G250" s="254"/>
      <c r="H250" s="254">
        <v>77</v>
      </c>
      <c r="I250" s="256">
        <v>59.951999999999998</v>
      </c>
      <c r="J250" s="250" t="s">
        <v>61</v>
      </c>
      <c r="K250" s="257">
        <v>149</v>
      </c>
      <c r="L250" s="256">
        <v>59.622999999999998</v>
      </c>
      <c r="M250" s="250" t="s">
        <v>62</v>
      </c>
      <c r="N250" s="254"/>
      <c r="O250" s="254">
        <v>1000</v>
      </c>
      <c r="P250" s="258"/>
      <c r="Q250" s="254" t="s">
        <v>694</v>
      </c>
      <c r="R250" s="254"/>
    </row>
    <row r="251" spans="1:18">
      <c r="B251" s="254"/>
      <c r="C251" s="254"/>
      <c r="D251" s="258"/>
      <c r="E251" s="254" t="s">
        <v>557</v>
      </c>
      <c r="F251" s="255">
        <v>0.54027777777777775</v>
      </c>
      <c r="G251" s="254"/>
      <c r="H251" s="254">
        <v>77</v>
      </c>
      <c r="I251" s="256">
        <v>59.975000000000001</v>
      </c>
      <c r="J251" s="250" t="s">
        <v>61</v>
      </c>
      <c r="K251" s="257">
        <v>149</v>
      </c>
      <c r="L251" s="256">
        <v>58.427</v>
      </c>
      <c r="M251" s="250" t="s">
        <v>62</v>
      </c>
      <c r="N251" s="254"/>
      <c r="O251" s="254"/>
      <c r="P251" s="258"/>
      <c r="Q251" s="254"/>
      <c r="R251" s="254"/>
    </row>
    <row r="252" spans="1:18">
      <c r="B252" s="254"/>
      <c r="C252" s="254"/>
      <c r="D252" s="258"/>
      <c r="E252" s="254"/>
      <c r="G252" s="254"/>
      <c r="H252" s="254"/>
      <c r="I252" s="256"/>
      <c r="J252" s="250" t="s">
        <v>61</v>
      </c>
      <c r="K252" s="257"/>
      <c r="L252" s="256"/>
      <c r="M252" s="250" t="s">
        <v>62</v>
      </c>
      <c r="N252" s="254"/>
      <c r="O252" s="254"/>
      <c r="P252" s="258"/>
      <c r="Q252" s="254"/>
      <c r="R252" s="254"/>
    </row>
    <row r="253" spans="1:18">
      <c r="B253" s="254"/>
      <c r="C253" s="254"/>
      <c r="D253" s="258"/>
      <c r="E253" s="254"/>
      <c r="G253" s="254"/>
      <c r="H253" s="254"/>
      <c r="I253" s="256"/>
      <c r="J253" s="250" t="s">
        <v>61</v>
      </c>
      <c r="K253" s="257"/>
      <c r="L253" s="256"/>
      <c r="M253" s="250" t="s">
        <v>62</v>
      </c>
      <c r="N253" s="254"/>
      <c r="O253" s="254"/>
      <c r="P253" s="258"/>
      <c r="Q253" s="254"/>
      <c r="R253" s="254"/>
    </row>
    <row r="254" spans="1:18">
      <c r="A254" s="261">
        <v>19</v>
      </c>
      <c r="B254" s="254" t="s">
        <v>191</v>
      </c>
      <c r="C254" s="254" t="s">
        <v>551</v>
      </c>
      <c r="D254" s="258" t="s">
        <v>606</v>
      </c>
      <c r="E254" s="254" t="s">
        <v>553</v>
      </c>
      <c r="F254" s="255">
        <v>0.58680555555555558</v>
      </c>
      <c r="G254" s="254"/>
      <c r="H254" s="254">
        <v>77</v>
      </c>
      <c r="I254" s="256">
        <v>59.790999999999997</v>
      </c>
      <c r="J254" s="250" t="s">
        <v>61</v>
      </c>
      <c r="K254" s="257">
        <v>149</v>
      </c>
      <c r="L254" s="256">
        <v>55.561</v>
      </c>
      <c r="M254" s="250" t="s">
        <v>62</v>
      </c>
      <c r="N254" s="254">
        <v>3820</v>
      </c>
      <c r="O254" s="254"/>
      <c r="P254" s="258"/>
      <c r="Q254" s="254"/>
      <c r="R254" s="254"/>
    </row>
    <row r="255" spans="1:18">
      <c r="B255" s="254"/>
      <c r="C255" s="254"/>
      <c r="D255" s="258"/>
      <c r="E255" s="254" t="s">
        <v>555</v>
      </c>
      <c r="F255" s="255">
        <v>0.63888888888888895</v>
      </c>
      <c r="G255" s="254"/>
      <c r="H255" s="254">
        <v>77</v>
      </c>
      <c r="I255" s="256">
        <v>59.615000000000002</v>
      </c>
      <c r="J255" s="250" t="s">
        <v>61</v>
      </c>
      <c r="K255" s="257">
        <v>149</v>
      </c>
      <c r="L255" s="256">
        <v>53.658000000000001</v>
      </c>
      <c r="M255" s="250" t="s">
        <v>62</v>
      </c>
      <c r="N255" s="254"/>
      <c r="O255" s="254">
        <v>3810</v>
      </c>
      <c r="P255" s="258"/>
      <c r="Q255" s="254" t="s">
        <v>694</v>
      </c>
      <c r="R255" s="254"/>
    </row>
    <row r="256" spans="1:18">
      <c r="B256" s="254"/>
      <c r="C256" s="254"/>
      <c r="D256" s="258"/>
      <c r="E256" s="254" t="s">
        <v>557</v>
      </c>
      <c r="F256" s="255">
        <v>0.69166666666666676</v>
      </c>
      <c r="G256" s="254"/>
      <c r="H256" s="254">
        <v>77</v>
      </c>
      <c r="I256" s="256">
        <v>59.427999999999997</v>
      </c>
      <c r="J256" s="250" t="s">
        <v>61</v>
      </c>
      <c r="K256" s="257">
        <v>149</v>
      </c>
      <c r="L256" s="256">
        <v>52.511000000000003</v>
      </c>
      <c r="M256" s="250" t="s">
        <v>62</v>
      </c>
      <c r="N256" s="254"/>
      <c r="O256" s="254"/>
      <c r="P256" s="258"/>
      <c r="Q256" s="254"/>
      <c r="R256" s="254"/>
    </row>
    <row r="257" spans="1:18">
      <c r="B257" s="254"/>
      <c r="C257" s="254"/>
      <c r="D257" s="258"/>
      <c r="E257" s="254"/>
      <c r="G257" s="254"/>
      <c r="H257" s="254"/>
      <c r="I257" s="256"/>
      <c r="J257" s="250" t="s">
        <v>61</v>
      </c>
      <c r="K257" s="257"/>
      <c r="L257" s="256"/>
      <c r="M257" s="250" t="s">
        <v>62</v>
      </c>
      <c r="N257" s="254"/>
      <c r="O257" s="254"/>
      <c r="P257" s="258"/>
      <c r="Q257" s="254"/>
      <c r="R257" s="254"/>
    </row>
    <row r="258" spans="1:18">
      <c r="A258" s="261">
        <v>19</v>
      </c>
      <c r="B258" s="254" t="s">
        <v>191</v>
      </c>
      <c r="C258" s="254" t="s">
        <v>558</v>
      </c>
      <c r="D258" s="258" t="s">
        <v>606</v>
      </c>
      <c r="E258" s="254" t="s">
        <v>553</v>
      </c>
      <c r="F258" s="255">
        <v>0.59791666666666665</v>
      </c>
      <c r="G258" s="254"/>
      <c r="H258" s="254">
        <v>77</v>
      </c>
      <c r="I258" s="256">
        <v>59.784999999999997</v>
      </c>
      <c r="J258" s="250" t="s">
        <v>61</v>
      </c>
      <c r="K258" s="257">
        <v>149</v>
      </c>
      <c r="L258" s="256">
        <v>54.994999999999997</v>
      </c>
      <c r="M258" s="250" t="s">
        <v>62</v>
      </c>
      <c r="N258" s="254">
        <v>3827</v>
      </c>
      <c r="O258" s="254"/>
      <c r="P258" s="258"/>
      <c r="Q258" s="254" t="s">
        <v>677</v>
      </c>
      <c r="R258" s="254" t="s">
        <v>695</v>
      </c>
    </row>
    <row r="259" spans="1:18">
      <c r="B259" s="254"/>
      <c r="C259" s="254"/>
      <c r="D259" s="258"/>
      <c r="E259" s="254" t="s">
        <v>555</v>
      </c>
      <c r="F259" s="255">
        <v>0.6</v>
      </c>
      <c r="G259" s="254"/>
      <c r="H259" s="254">
        <v>77</v>
      </c>
      <c r="I259" s="256">
        <v>59.777000000000001</v>
      </c>
      <c r="J259" s="250" t="s">
        <v>61</v>
      </c>
      <c r="K259" s="257">
        <v>149</v>
      </c>
      <c r="L259" s="256">
        <v>54.874000000000002</v>
      </c>
      <c r="M259" s="250" t="s">
        <v>62</v>
      </c>
      <c r="N259" s="254"/>
      <c r="O259" s="254">
        <v>100</v>
      </c>
      <c r="P259" s="258"/>
      <c r="Q259" s="254"/>
      <c r="R259" s="254"/>
    </row>
    <row r="260" spans="1:18">
      <c r="B260" s="254"/>
      <c r="C260" s="254"/>
      <c r="D260" s="258"/>
      <c r="E260" s="254" t="s">
        <v>557</v>
      </c>
      <c r="F260" s="255">
        <v>0.6020833333333333</v>
      </c>
      <c r="G260" s="254"/>
      <c r="H260" s="254">
        <v>77</v>
      </c>
      <c r="I260" s="256">
        <v>59.762</v>
      </c>
      <c r="J260" s="250" t="s">
        <v>61</v>
      </c>
      <c r="K260" s="257">
        <v>149</v>
      </c>
      <c r="L260" s="256">
        <v>54.826000000000001</v>
      </c>
      <c r="M260" s="250" t="s">
        <v>62</v>
      </c>
      <c r="N260" s="254"/>
      <c r="O260" s="254"/>
      <c r="P260" s="258"/>
      <c r="Q260" s="254"/>
      <c r="R260" s="254"/>
    </row>
    <row r="261" spans="1:18">
      <c r="B261" s="254"/>
      <c r="C261" s="254"/>
      <c r="D261" s="258"/>
      <c r="E261" s="254"/>
      <c r="G261" s="254"/>
      <c r="H261" s="254"/>
      <c r="I261" s="256"/>
      <c r="J261" s="250" t="s">
        <v>61</v>
      </c>
      <c r="K261" s="257"/>
      <c r="L261" s="256"/>
      <c r="M261" s="250" t="s">
        <v>62</v>
      </c>
      <c r="N261" s="254"/>
      <c r="O261" s="254"/>
      <c r="P261" s="258"/>
      <c r="Q261" s="254"/>
      <c r="R261" s="254"/>
    </row>
    <row r="262" spans="1:18">
      <c r="A262" s="261">
        <v>19</v>
      </c>
      <c r="B262" s="254" t="s">
        <v>191</v>
      </c>
      <c r="C262" s="254" t="s">
        <v>558</v>
      </c>
      <c r="D262" s="258" t="s">
        <v>613</v>
      </c>
      <c r="E262" s="254" t="s">
        <v>553</v>
      </c>
      <c r="F262" s="255">
        <v>0.62152777777777779</v>
      </c>
      <c r="G262" s="254"/>
      <c r="H262" s="254">
        <v>77</v>
      </c>
      <c r="I262" s="256">
        <v>59.67</v>
      </c>
      <c r="J262" s="250" t="s">
        <v>61</v>
      </c>
      <c r="K262" s="257">
        <v>149</v>
      </c>
      <c r="L262" s="256">
        <v>54.301000000000002</v>
      </c>
      <c r="M262" s="250" t="s">
        <v>62</v>
      </c>
      <c r="N262" s="254">
        <v>3827</v>
      </c>
      <c r="O262" s="254"/>
      <c r="P262" s="258"/>
      <c r="Q262" s="254" t="s">
        <v>677</v>
      </c>
      <c r="R262" s="254"/>
    </row>
    <row r="263" spans="1:18">
      <c r="B263" s="254"/>
      <c r="C263" s="254"/>
      <c r="D263" s="258"/>
      <c r="E263" s="254" t="s">
        <v>555</v>
      </c>
      <c r="F263" s="255">
        <v>0.63263888888888886</v>
      </c>
      <c r="G263" s="254"/>
      <c r="H263" s="254">
        <v>77</v>
      </c>
      <c r="I263" s="256">
        <v>59.633000000000003</v>
      </c>
      <c r="J263" s="250" t="s">
        <v>61</v>
      </c>
      <c r="K263" s="257">
        <v>149</v>
      </c>
      <c r="L263" s="256">
        <v>53.844000000000001</v>
      </c>
      <c r="M263" s="250" t="s">
        <v>62</v>
      </c>
      <c r="N263" s="254"/>
      <c r="O263" s="254">
        <v>500</v>
      </c>
      <c r="P263" s="258"/>
      <c r="Q263" s="254"/>
      <c r="R263" s="254"/>
    </row>
    <row r="264" spans="1:18">
      <c r="B264" s="254"/>
      <c r="C264" s="254"/>
      <c r="D264" s="258"/>
      <c r="E264" s="254" t="s">
        <v>557</v>
      </c>
      <c r="F264" s="255">
        <v>0.63888888888888895</v>
      </c>
      <c r="G264" s="254"/>
      <c r="H264" s="254">
        <v>77</v>
      </c>
      <c r="I264" s="256">
        <v>59.612000000000002</v>
      </c>
      <c r="J264" s="250" t="s">
        <v>61</v>
      </c>
      <c r="K264" s="257">
        <v>149</v>
      </c>
      <c r="L264" s="256">
        <v>53.64</v>
      </c>
      <c r="M264" s="250" t="s">
        <v>62</v>
      </c>
      <c r="N264" s="254"/>
      <c r="O264" s="254"/>
      <c r="P264" s="258"/>
      <c r="Q264" s="254"/>
      <c r="R264" s="254"/>
    </row>
    <row r="265" spans="1:18">
      <c r="B265" s="254"/>
      <c r="C265" s="254"/>
      <c r="D265" s="258"/>
      <c r="E265" s="254"/>
      <c r="G265" s="254"/>
      <c r="H265" s="254"/>
      <c r="I265" s="256"/>
      <c r="J265" s="250" t="s">
        <v>61</v>
      </c>
      <c r="K265" s="257"/>
      <c r="L265" s="256"/>
      <c r="M265" s="250" t="s">
        <v>62</v>
      </c>
      <c r="N265" s="254"/>
      <c r="O265" s="254"/>
      <c r="P265" s="258"/>
      <c r="Q265" s="254"/>
      <c r="R265" s="254"/>
    </row>
    <row r="266" spans="1:18">
      <c r="A266" s="261">
        <v>20</v>
      </c>
      <c r="B266" s="254"/>
      <c r="C266" s="254" t="s">
        <v>631</v>
      </c>
      <c r="D266" s="258" t="s">
        <v>696</v>
      </c>
      <c r="E266" s="254" t="s">
        <v>563</v>
      </c>
      <c r="F266" s="255">
        <v>0.38819444444444445</v>
      </c>
      <c r="G266" s="254"/>
      <c r="H266" s="254">
        <v>76</v>
      </c>
      <c r="I266" s="256">
        <v>59.389600000000002</v>
      </c>
      <c r="J266" s="250" t="s">
        <v>61</v>
      </c>
      <c r="K266" s="257">
        <v>149</v>
      </c>
      <c r="L266" s="256">
        <v>58.215000000000003</v>
      </c>
      <c r="M266" s="250" t="s">
        <v>62</v>
      </c>
      <c r="N266" s="254">
        <v>3800</v>
      </c>
      <c r="O266" s="254">
        <v>750</v>
      </c>
      <c r="P266" s="258"/>
      <c r="Q266" s="254" t="s">
        <v>565</v>
      </c>
      <c r="R266" s="254" t="s">
        <v>697</v>
      </c>
    </row>
    <row r="267" spans="1:18">
      <c r="B267" s="254"/>
      <c r="C267" s="254"/>
      <c r="D267" s="258"/>
      <c r="E267" s="254"/>
      <c r="G267" s="254"/>
      <c r="H267" s="254"/>
      <c r="I267" s="256"/>
      <c r="J267" s="250" t="s">
        <v>61</v>
      </c>
      <c r="K267" s="257"/>
      <c r="L267" s="256"/>
      <c r="M267" s="250" t="s">
        <v>62</v>
      </c>
      <c r="N267" s="254"/>
      <c r="O267" s="254"/>
      <c r="P267" s="258"/>
      <c r="Q267" s="254"/>
      <c r="R267" s="254"/>
    </row>
    <row r="268" spans="1:18">
      <c r="A268" s="261">
        <v>20</v>
      </c>
      <c r="B268" s="254" t="s">
        <v>193</v>
      </c>
      <c r="C268" s="254" t="s">
        <v>551</v>
      </c>
      <c r="D268" s="258" t="s">
        <v>613</v>
      </c>
      <c r="E268" s="254" t="s">
        <v>553</v>
      </c>
      <c r="F268" s="255">
        <v>0.19027777777777777</v>
      </c>
      <c r="G268" s="254"/>
      <c r="H268" s="254">
        <v>77</v>
      </c>
      <c r="I268" s="256">
        <v>0.53900000000000003</v>
      </c>
      <c r="J268" s="250" t="s">
        <v>61</v>
      </c>
      <c r="K268" s="257">
        <v>149</v>
      </c>
      <c r="L268" s="256">
        <v>59.317</v>
      </c>
      <c r="M268" s="250" t="s">
        <v>62</v>
      </c>
      <c r="N268" s="254">
        <v>3828</v>
      </c>
      <c r="O268" s="254"/>
      <c r="P268" s="258"/>
      <c r="Q268" s="254" t="s">
        <v>574</v>
      </c>
      <c r="R268" s="254" t="s">
        <v>698</v>
      </c>
    </row>
    <row r="269" spans="1:18">
      <c r="B269" s="254"/>
      <c r="C269" s="254"/>
      <c r="D269" s="258"/>
      <c r="E269" s="254" t="s">
        <v>555</v>
      </c>
      <c r="F269" s="255">
        <v>0.24236111111111111</v>
      </c>
      <c r="G269" s="254"/>
      <c r="H269" s="254">
        <v>77</v>
      </c>
      <c r="I269" s="256">
        <v>0.50800000000000001</v>
      </c>
      <c r="J269" s="250" t="s">
        <v>61</v>
      </c>
      <c r="K269" s="257">
        <v>149</v>
      </c>
      <c r="L269" s="256">
        <v>59.674999999999997</v>
      </c>
      <c r="M269" s="250" t="s">
        <v>62</v>
      </c>
      <c r="N269" s="254"/>
      <c r="O269" s="254">
        <v>3815</v>
      </c>
      <c r="P269" s="258"/>
      <c r="Q269" s="254"/>
      <c r="R269" s="254"/>
    </row>
    <row r="270" spans="1:18">
      <c r="B270" s="254"/>
      <c r="C270" s="254"/>
      <c r="D270" s="258"/>
      <c r="E270" s="254" t="s">
        <v>557</v>
      </c>
      <c r="F270" s="255">
        <v>0.29722222222222222</v>
      </c>
      <c r="G270" s="254"/>
      <c r="H270" s="254">
        <v>77</v>
      </c>
      <c r="I270" s="256">
        <v>0.28199999999999997</v>
      </c>
      <c r="J270" s="250" t="s">
        <v>61</v>
      </c>
      <c r="K270" s="257">
        <v>149</v>
      </c>
      <c r="L270" s="256">
        <v>57.274000000000001</v>
      </c>
      <c r="M270" s="250" t="s">
        <v>62</v>
      </c>
      <c r="N270" s="254"/>
      <c r="O270" s="254"/>
      <c r="P270" s="258"/>
      <c r="Q270" s="254"/>
      <c r="R270" s="254"/>
    </row>
    <row r="271" spans="1:18">
      <c r="B271" s="254"/>
      <c r="C271" s="254"/>
      <c r="D271" s="258"/>
      <c r="E271" s="254"/>
      <c r="G271" s="254"/>
      <c r="H271" s="254"/>
      <c r="I271" s="256"/>
      <c r="J271" s="250" t="s">
        <v>61</v>
      </c>
      <c r="K271" s="257"/>
      <c r="L271" s="256"/>
      <c r="M271" s="250" t="s">
        <v>62</v>
      </c>
      <c r="N271" s="254"/>
      <c r="O271" s="254"/>
      <c r="P271" s="258"/>
      <c r="Q271" s="254"/>
      <c r="R271" s="254"/>
    </row>
    <row r="272" spans="1:18">
      <c r="A272" s="261">
        <v>20</v>
      </c>
      <c r="B272" s="254" t="s">
        <v>193</v>
      </c>
      <c r="C272" s="254" t="s">
        <v>558</v>
      </c>
      <c r="D272" s="258" t="s">
        <v>616</v>
      </c>
      <c r="E272" s="254" t="s">
        <v>553</v>
      </c>
      <c r="F272" s="255">
        <v>0.20416666666666669</v>
      </c>
      <c r="G272" s="254"/>
      <c r="H272" s="254">
        <v>77</v>
      </c>
      <c r="I272" s="256">
        <v>0.60199999999999998</v>
      </c>
      <c r="J272" s="250" t="s">
        <v>61</v>
      </c>
      <c r="K272" s="257">
        <v>149</v>
      </c>
      <c r="L272" s="256">
        <v>59.287999999999997</v>
      </c>
      <c r="M272" s="250" t="s">
        <v>62</v>
      </c>
      <c r="N272" s="254">
        <v>3828</v>
      </c>
      <c r="O272" s="254"/>
      <c r="P272" s="258"/>
      <c r="Q272" s="254" t="s">
        <v>574</v>
      </c>
      <c r="R272" s="254"/>
    </row>
    <row r="273" spans="1:18">
      <c r="B273" s="254"/>
      <c r="C273" s="254"/>
      <c r="D273" s="258"/>
      <c r="E273" s="254" t="s">
        <v>555</v>
      </c>
      <c r="F273" s="255">
        <v>0.20694444444444446</v>
      </c>
      <c r="G273" s="254"/>
      <c r="H273" s="254">
        <v>77</v>
      </c>
      <c r="I273" s="256">
        <v>0.59</v>
      </c>
      <c r="J273" s="250" t="s">
        <v>61</v>
      </c>
      <c r="K273" s="257">
        <v>149</v>
      </c>
      <c r="L273" s="256">
        <v>59.293999999999997</v>
      </c>
      <c r="M273" s="250" t="s">
        <v>62</v>
      </c>
      <c r="N273" s="254"/>
      <c r="O273" s="254">
        <v>100</v>
      </c>
      <c r="P273" s="258"/>
      <c r="Q273" s="254"/>
      <c r="R273" s="254"/>
    </row>
    <row r="274" spans="1:18">
      <c r="B274" s="254"/>
      <c r="C274" s="254"/>
      <c r="D274" s="258"/>
      <c r="E274" s="254" t="s">
        <v>557</v>
      </c>
      <c r="F274" s="255">
        <v>0.20833333333333334</v>
      </c>
      <c r="G274" s="254"/>
      <c r="H274" s="254">
        <v>77</v>
      </c>
      <c r="I274" s="256">
        <v>0.58699999999999997</v>
      </c>
      <c r="J274" s="250" t="s">
        <v>61</v>
      </c>
      <c r="K274" s="257">
        <v>149</v>
      </c>
      <c r="L274" s="256">
        <v>59.273000000000003</v>
      </c>
      <c r="M274" s="250" t="s">
        <v>62</v>
      </c>
      <c r="N274" s="254"/>
      <c r="O274" s="254"/>
      <c r="P274" s="258"/>
      <c r="Q274" s="254"/>
      <c r="R274" s="254"/>
    </row>
    <row r="275" spans="1:18">
      <c r="B275" s="254"/>
      <c r="C275" s="254"/>
      <c r="D275" s="258"/>
      <c r="E275" s="254"/>
      <c r="G275" s="254"/>
      <c r="H275" s="254"/>
      <c r="I275" s="256"/>
      <c r="J275" s="250" t="s">
        <v>61</v>
      </c>
      <c r="K275" s="257"/>
      <c r="L275" s="256"/>
      <c r="M275" s="250" t="s">
        <v>62</v>
      </c>
      <c r="N275" s="254"/>
      <c r="O275" s="254"/>
      <c r="P275" s="258"/>
      <c r="Q275" s="254"/>
      <c r="R275" s="254"/>
    </row>
    <row r="276" spans="1:18">
      <c r="A276" s="261">
        <v>20</v>
      </c>
      <c r="B276" s="254" t="s">
        <v>196</v>
      </c>
      <c r="C276" s="254" t="s">
        <v>551</v>
      </c>
      <c r="D276" s="258" t="s">
        <v>616</v>
      </c>
      <c r="E276" s="254" t="s">
        <v>553</v>
      </c>
      <c r="F276" s="255">
        <v>0.4777777777777778</v>
      </c>
      <c r="G276" s="254"/>
      <c r="H276" s="254">
        <v>75</v>
      </c>
      <c r="I276" s="256">
        <v>59.948</v>
      </c>
      <c r="J276" s="250" t="s">
        <v>61</v>
      </c>
      <c r="K276" s="257">
        <v>149</v>
      </c>
      <c r="L276" s="256">
        <v>59.212000000000003</v>
      </c>
      <c r="M276" s="250" t="s">
        <v>62</v>
      </c>
      <c r="N276" s="254">
        <v>3831</v>
      </c>
      <c r="O276" s="254"/>
      <c r="P276" s="258" t="s">
        <v>385</v>
      </c>
      <c r="Q276" s="254" t="s">
        <v>567</v>
      </c>
      <c r="R276" s="254"/>
    </row>
    <row r="277" spans="1:18">
      <c r="B277" s="254"/>
      <c r="C277" s="254"/>
      <c r="D277" s="258"/>
      <c r="E277" s="254" t="s">
        <v>555</v>
      </c>
      <c r="F277" s="255">
        <v>0.52916666666666667</v>
      </c>
      <c r="G277" s="254"/>
      <c r="H277" s="254">
        <v>75</v>
      </c>
      <c r="I277" s="256">
        <v>59.723999999999997</v>
      </c>
      <c r="J277" s="250" t="s">
        <v>61</v>
      </c>
      <c r="K277" s="257">
        <v>149</v>
      </c>
      <c r="L277" s="256">
        <v>57.966999999999999</v>
      </c>
      <c r="M277" s="250" t="s">
        <v>62</v>
      </c>
      <c r="N277" s="254"/>
      <c r="O277" s="254">
        <v>3828</v>
      </c>
      <c r="P277" s="258"/>
      <c r="Q277" s="254"/>
      <c r="R277" s="254"/>
    </row>
    <row r="278" spans="1:18">
      <c r="B278" s="254"/>
      <c r="C278" s="254"/>
      <c r="D278" s="258"/>
      <c r="E278" s="254" t="s">
        <v>557</v>
      </c>
      <c r="F278" s="255">
        <v>0.57986111111111105</v>
      </c>
      <c r="G278" s="254"/>
      <c r="H278" s="254">
        <v>75</v>
      </c>
      <c r="I278" s="256">
        <v>59.462000000000003</v>
      </c>
      <c r="J278" s="250" t="s">
        <v>61</v>
      </c>
      <c r="K278" s="257">
        <v>149</v>
      </c>
      <c r="L278" s="256">
        <v>56.609000000000002</v>
      </c>
      <c r="M278" s="250" t="s">
        <v>62</v>
      </c>
      <c r="N278" s="254"/>
      <c r="O278" s="254"/>
      <c r="P278" s="258"/>
      <c r="Q278" s="254"/>
      <c r="R278" s="254"/>
    </row>
    <row r="279" spans="1:18">
      <c r="B279" s="254"/>
      <c r="C279" s="254"/>
      <c r="D279" s="258"/>
      <c r="E279" s="254"/>
      <c r="G279" s="254"/>
      <c r="H279" s="254"/>
      <c r="I279" s="256"/>
      <c r="J279" s="250" t="s">
        <v>61</v>
      </c>
      <c r="K279" s="257"/>
      <c r="L279" s="256"/>
      <c r="M279" s="250" t="s">
        <v>62</v>
      </c>
      <c r="N279" s="254"/>
      <c r="O279" s="254"/>
      <c r="P279" s="258"/>
      <c r="Q279" s="254"/>
      <c r="R279" s="254"/>
    </row>
    <row r="280" spans="1:18">
      <c r="A280" s="261">
        <v>20</v>
      </c>
      <c r="B280" s="254" t="s">
        <v>191</v>
      </c>
      <c r="C280" s="254" t="s">
        <v>558</v>
      </c>
      <c r="D280" s="258" t="s">
        <v>619</v>
      </c>
      <c r="E280" s="254" t="s">
        <v>553</v>
      </c>
      <c r="F280" s="255">
        <v>0.48749999999999999</v>
      </c>
      <c r="G280" s="254"/>
      <c r="H280" s="254">
        <v>75</v>
      </c>
      <c r="I280" s="256">
        <v>59.953000000000003</v>
      </c>
      <c r="J280" s="250" t="s">
        <v>61</v>
      </c>
      <c r="K280" s="257">
        <v>149</v>
      </c>
      <c r="L280" s="256">
        <v>58.906999999999996</v>
      </c>
      <c r="M280" s="250" t="s">
        <v>62</v>
      </c>
      <c r="N280" s="254">
        <v>3831</v>
      </c>
      <c r="O280" s="254"/>
      <c r="P280" s="258"/>
      <c r="Q280" s="254"/>
      <c r="R280" s="254"/>
    </row>
    <row r="281" spans="1:18">
      <c r="B281" s="254"/>
      <c r="C281" s="254"/>
      <c r="D281" s="258"/>
      <c r="E281" s="254" t="s">
        <v>555</v>
      </c>
      <c r="F281" s="255">
        <v>0.4909722222222222</v>
      </c>
      <c r="G281" s="254"/>
      <c r="H281" s="254">
        <v>75</v>
      </c>
      <c r="I281" s="256">
        <v>59.927999999999997</v>
      </c>
      <c r="J281" s="250" t="s">
        <v>61</v>
      </c>
      <c r="K281" s="257">
        <v>149</v>
      </c>
      <c r="L281" s="256">
        <v>58.906999999999996</v>
      </c>
      <c r="M281" s="250" t="s">
        <v>62</v>
      </c>
      <c r="N281" s="254"/>
      <c r="O281" s="254">
        <v>100</v>
      </c>
      <c r="P281" s="258"/>
      <c r="Q281" s="254"/>
      <c r="R281" s="254"/>
    </row>
    <row r="282" spans="1:18">
      <c r="B282" s="254"/>
      <c r="C282" s="254"/>
      <c r="D282" s="258"/>
      <c r="E282" s="254" t="s">
        <v>557</v>
      </c>
      <c r="F282" s="255">
        <v>0.49236111111111108</v>
      </c>
      <c r="G282" s="254"/>
      <c r="H282" s="254">
        <v>75</v>
      </c>
      <c r="I282" s="256">
        <v>59.942</v>
      </c>
      <c r="J282" s="250" t="s">
        <v>61</v>
      </c>
      <c r="K282" s="257">
        <v>149</v>
      </c>
      <c r="L282" s="256">
        <v>58.768000000000001</v>
      </c>
      <c r="M282" s="250" t="s">
        <v>62</v>
      </c>
      <c r="N282" s="254"/>
      <c r="O282" s="254"/>
      <c r="P282" s="258"/>
      <c r="Q282" s="254"/>
      <c r="R282" s="254"/>
    </row>
    <row r="283" spans="1:18">
      <c r="I283" s="256"/>
      <c r="J283" s="250" t="s">
        <v>61</v>
      </c>
      <c r="M283" s="250" t="s">
        <v>62</v>
      </c>
      <c r="R283" s="254"/>
    </row>
    <row r="284" spans="1:18">
      <c r="A284" s="261">
        <v>20</v>
      </c>
      <c r="B284" s="254"/>
      <c r="C284" s="254" t="s">
        <v>631</v>
      </c>
      <c r="D284" s="258" t="s">
        <v>699</v>
      </c>
      <c r="E284" s="254" t="s">
        <v>563</v>
      </c>
      <c r="F284" s="255">
        <v>0.66111111111111109</v>
      </c>
      <c r="G284" s="254"/>
      <c r="H284" s="254">
        <v>75</v>
      </c>
      <c r="I284" s="267">
        <v>30.761230000000001</v>
      </c>
      <c r="J284" s="250" t="s">
        <v>61</v>
      </c>
      <c r="K284" s="257">
        <v>150</v>
      </c>
      <c r="L284" s="256">
        <v>1.16211</v>
      </c>
      <c r="M284" s="250" t="s">
        <v>62</v>
      </c>
      <c r="N284" s="254">
        <v>3831</v>
      </c>
      <c r="O284" s="254">
        <v>1000</v>
      </c>
      <c r="P284" s="258"/>
      <c r="Q284" s="254" t="s">
        <v>620</v>
      </c>
      <c r="R284" s="254" t="s">
        <v>700</v>
      </c>
    </row>
    <row r="285" spans="1:18">
      <c r="A285" s="261">
        <v>20</v>
      </c>
      <c r="B285" s="254"/>
      <c r="C285" s="254" t="s">
        <v>640</v>
      </c>
      <c r="D285" s="258" t="s">
        <v>701</v>
      </c>
      <c r="E285" s="254" t="s">
        <v>563</v>
      </c>
      <c r="F285" s="255">
        <v>0.95624999999999993</v>
      </c>
      <c r="G285" s="254"/>
      <c r="H285" s="254">
        <v>75</v>
      </c>
      <c r="I285" s="256">
        <v>0.43359999999999999</v>
      </c>
      <c r="J285" s="250" t="s">
        <v>61</v>
      </c>
      <c r="K285" s="257">
        <v>149</v>
      </c>
      <c r="L285" s="256">
        <v>55.735399999999998</v>
      </c>
      <c r="M285" s="250" t="s">
        <v>62</v>
      </c>
      <c r="N285" s="254">
        <v>3828</v>
      </c>
      <c r="O285" s="254">
        <v>1850</v>
      </c>
      <c r="P285" s="258"/>
      <c r="Q285" s="254" t="s">
        <v>664</v>
      </c>
      <c r="R285" s="254" t="s">
        <v>702</v>
      </c>
    </row>
    <row r="286" spans="1:18">
      <c r="A286" s="261">
        <v>21</v>
      </c>
      <c r="B286" s="254"/>
      <c r="C286" s="254" t="s">
        <v>631</v>
      </c>
      <c r="D286" s="258" t="s">
        <v>703</v>
      </c>
      <c r="E286" s="254" t="s">
        <v>704</v>
      </c>
      <c r="F286" s="255">
        <v>4.9999999999999996E-2</v>
      </c>
      <c r="G286" s="254"/>
      <c r="H286" s="254">
        <v>74</v>
      </c>
      <c r="I286" s="256">
        <v>30.654299999999999</v>
      </c>
      <c r="J286" s="250" t="s">
        <v>61</v>
      </c>
      <c r="K286" s="257">
        <v>145</v>
      </c>
      <c r="L286" s="256">
        <v>55.783200000000001</v>
      </c>
      <c r="M286" s="250" t="s">
        <v>62</v>
      </c>
      <c r="N286" s="254">
        <v>3823</v>
      </c>
      <c r="O286" s="269"/>
      <c r="P286" s="258"/>
      <c r="Q286" s="254" t="s">
        <v>620</v>
      </c>
      <c r="R286" s="254" t="s">
        <v>705</v>
      </c>
    </row>
    <row r="287" spans="1:18">
      <c r="A287" s="261">
        <v>4</v>
      </c>
      <c r="B287" s="254"/>
      <c r="C287" s="254"/>
      <c r="D287" s="258"/>
      <c r="E287" s="254"/>
      <c r="G287" s="254"/>
      <c r="H287" s="254"/>
      <c r="I287" s="256"/>
      <c r="J287" s="250" t="s">
        <v>61</v>
      </c>
      <c r="K287" s="257"/>
      <c r="L287" s="256"/>
      <c r="M287" s="250" t="s">
        <v>62</v>
      </c>
      <c r="N287" s="254"/>
      <c r="O287" s="254"/>
      <c r="P287" s="258"/>
      <c r="Q287" s="254"/>
      <c r="R287" s="254"/>
    </row>
    <row r="288" spans="1:18">
      <c r="A288" s="261">
        <v>21</v>
      </c>
      <c r="B288" s="254" t="s">
        <v>198</v>
      </c>
      <c r="C288" s="254" t="s">
        <v>551</v>
      </c>
      <c r="D288" s="258" t="s">
        <v>619</v>
      </c>
      <c r="E288" s="254" t="s">
        <v>553</v>
      </c>
      <c r="F288" s="255">
        <v>0.14722222222222223</v>
      </c>
      <c r="G288" s="254"/>
      <c r="H288" s="254">
        <v>74</v>
      </c>
      <c r="I288" s="256">
        <v>0.52200000000000002</v>
      </c>
      <c r="J288" s="250" t="s">
        <v>61</v>
      </c>
      <c r="K288" s="257">
        <v>150</v>
      </c>
      <c r="L288" s="256">
        <v>1.0960000000000001</v>
      </c>
      <c r="M288" s="250" t="s">
        <v>62</v>
      </c>
      <c r="N288" s="254">
        <v>3827</v>
      </c>
      <c r="O288" s="254"/>
      <c r="P288" s="258"/>
      <c r="Q288" s="254" t="s">
        <v>574</v>
      </c>
      <c r="R288" s="254"/>
    </row>
    <row r="289" spans="1:18">
      <c r="B289" s="254"/>
      <c r="C289" s="254"/>
      <c r="D289" s="258"/>
      <c r="E289" s="254" t="s">
        <v>555</v>
      </c>
      <c r="F289" s="255">
        <v>0.19930555555555554</v>
      </c>
      <c r="G289" s="254"/>
      <c r="H289" s="254">
        <v>74</v>
      </c>
      <c r="I289" s="256">
        <v>0.28999999999999998</v>
      </c>
      <c r="J289" s="250" t="s">
        <v>61</v>
      </c>
      <c r="K289" s="257">
        <v>150</v>
      </c>
      <c r="L289" s="256">
        <v>1.1759999999999999</v>
      </c>
      <c r="M289" s="250" t="s">
        <v>62</v>
      </c>
      <c r="N289" s="254"/>
      <c r="O289" s="254">
        <v>3813</v>
      </c>
      <c r="P289" s="258"/>
      <c r="Q289" s="254"/>
      <c r="R289" s="254"/>
    </row>
    <row r="290" spans="1:18">
      <c r="B290" s="254"/>
      <c r="C290" s="254"/>
      <c r="D290" s="258"/>
      <c r="E290" s="254" t="s">
        <v>557</v>
      </c>
      <c r="F290" s="255">
        <v>0.25138888888888888</v>
      </c>
      <c r="G290" s="254"/>
      <c r="H290" s="254">
        <v>74</v>
      </c>
      <c r="I290" s="256">
        <v>0.251</v>
      </c>
      <c r="J290" s="250" t="s">
        <v>61</v>
      </c>
      <c r="K290" s="257">
        <v>150</v>
      </c>
      <c r="L290" s="256">
        <v>1.1140000000000001</v>
      </c>
      <c r="M290" s="250" t="s">
        <v>62</v>
      </c>
      <c r="N290" s="254"/>
      <c r="O290" s="254"/>
      <c r="P290" s="258"/>
      <c r="Q290" s="254"/>
      <c r="R290" s="254"/>
    </row>
    <row r="291" spans="1:18">
      <c r="B291" s="254"/>
      <c r="C291" s="254"/>
      <c r="D291" s="258"/>
      <c r="E291" s="254"/>
      <c r="G291" s="254"/>
      <c r="H291" s="254"/>
      <c r="I291" s="256"/>
      <c r="J291" s="250" t="s">
        <v>61</v>
      </c>
      <c r="K291" s="257"/>
      <c r="L291" s="256"/>
      <c r="M291" s="250" t="s">
        <v>62</v>
      </c>
      <c r="N291" s="254"/>
      <c r="O291" s="254"/>
      <c r="P291" s="258"/>
      <c r="Q291" s="254"/>
      <c r="R291" s="254"/>
    </row>
    <row r="292" spans="1:18">
      <c r="B292" s="254" t="s">
        <v>198</v>
      </c>
      <c r="C292" s="254" t="s">
        <v>706</v>
      </c>
      <c r="D292" s="258"/>
      <c r="E292" s="254" t="s">
        <v>563</v>
      </c>
      <c r="G292" s="254"/>
      <c r="H292" s="254"/>
      <c r="I292" s="256"/>
      <c r="J292" s="250" t="s">
        <v>61</v>
      </c>
      <c r="K292" s="257"/>
      <c r="L292" s="256"/>
      <c r="M292" s="250" t="s">
        <v>62</v>
      </c>
      <c r="N292" s="254"/>
      <c r="O292" s="254"/>
      <c r="P292" s="258" t="s">
        <v>707</v>
      </c>
      <c r="Q292" s="254"/>
      <c r="R292" s="254" t="s">
        <v>708</v>
      </c>
    </row>
    <row r="293" spans="1:18">
      <c r="B293" s="254"/>
      <c r="C293" s="254"/>
      <c r="D293" s="258"/>
      <c r="E293" s="254"/>
      <c r="G293" s="254"/>
      <c r="H293" s="254"/>
      <c r="I293" s="256"/>
      <c r="J293" s="250" t="s">
        <v>61</v>
      </c>
      <c r="K293" s="257"/>
      <c r="L293" s="256"/>
      <c r="M293" s="250" t="s">
        <v>62</v>
      </c>
      <c r="N293" s="254"/>
      <c r="O293" s="254"/>
      <c r="P293" s="258"/>
      <c r="Q293" s="254"/>
      <c r="R293" s="254"/>
    </row>
    <row r="295" spans="1:18">
      <c r="B295" s="254"/>
      <c r="C295" s="254"/>
      <c r="D295" s="258"/>
      <c r="E295" s="254"/>
      <c r="G295" s="254"/>
      <c r="H295" s="254"/>
      <c r="I295" s="256"/>
      <c r="J295" s="250" t="s">
        <v>61</v>
      </c>
      <c r="K295" s="257"/>
      <c r="L295" s="256"/>
      <c r="M295" s="250" t="s">
        <v>62</v>
      </c>
      <c r="N295" s="254"/>
      <c r="O295" s="254"/>
      <c r="P295" s="258"/>
      <c r="Q295" s="254"/>
      <c r="R295" s="254"/>
    </row>
    <row r="296" spans="1:18">
      <c r="A296" s="261">
        <v>21</v>
      </c>
      <c r="B296" s="254" t="s">
        <v>198</v>
      </c>
      <c r="C296" s="254" t="s">
        <v>558</v>
      </c>
      <c r="D296" s="258" t="s">
        <v>709</v>
      </c>
      <c r="E296" s="254" t="s">
        <v>553</v>
      </c>
      <c r="F296" s="255">
        <v>0.16180555555555556</v>
      </c>
      <c r="G296" s="254"/>
      <c r="H296" s="254">
        <v>74</v>
      </c>
      <c r="I296" s="256">
        <v>0.374</v>
      </c>
      <c r="J296" s="250" t="s">
        <v>61</v>
      </c>
      <c r="K296" s="257">
        <v>150</v>
      </c>
      <c r="L296" s="256">
        <v>1.054</v>
      </c>
      <c r="M296" s="250" t="s">
        <v>62</v>
      </c>
      <c r="N296" s="254">
        <v>3827</v>
      </c>
      <c r="O296" s="254"/>
      <c r="P296" s="258"/>
      <c r="Q296" s="254" t="s">
        <v>574</v>
      </c>
      <c r="R296" s="254"/>
    </row>
    <row r="297" spans="1:18">
      <c r="B297" s="254"/>
      <c r="C297" s="254"/>
      <c r="D297" s="258"/>
      <c r="E297" s="254" t="s">
        <v>555</v>
      </c>
      <c r="F297" s="255">
        <v>0.16527777777777777</v>
      </c>
      <c r="G297" s="254"/>
      <c r="H297" s="254">
        <v>74</v>
      </c>
      <c r="I297" s="256">
        <v>0.35</v>
      </c>
      <c r="J297" s="250" t="s">
        <v>61</v>
      </c>
      <c r="K297" s="257">
        <v>150</v>
      </c>
      <c r="L297" s="256">
        <v>1.056</v>
      </c>
      <c r="M297" s="250" t="s">
        <v>62</v>
      </c>
      <c r="N297" s="254"/>
      <c r="O297" s="254">
        <v>100</v>
      </c>
      <c r="P297" s="258"/>
      <c r="Q297" s="254"/>
      <c r="R297" s="254"/>
    </row>
    <row r="298" spans="1:18">
      <c r="B298" s="254"/>
      <c r="C298" s="254"/>
      <c r="D298" s="258"/>
      <c r="E298" s="254" t="s">
        <v>557</v>
      </c>
      <c r="F298" s="255">
        <v>0.16666666666666666</v>
      </c>
      <c r="G298" s="254"/>
      <c r="H298" s="254">
        <v>74</v>
      </c>
      <c r="I298" s="256">
        <v>0.34599999999999997</v>
      </c>
      <c r="J298" s="250" t="s">
        <v>61</v>
      </c>
      <c r="K298" s="257">
        <v>150</v>
      </c>
      <c r="L298" s="256">
        <v>1.0429999999999999</v>
      </c>
      <c r="M298" s="250" t="s">
        <v>62</v>
      </c>
      <c r="N298" s="254"/>
      <c r="O298" s="254"/>
      <c r="P298" s="258"/>
      <c r="Q298" s="254"/>
      <c r="R298" s="254"/>
    </row>
    <row r="299" spans="1:18">
      <c r="B299" s="254"/>
      <c r="C299" s="254"/>
      <c r="D299" s="258"/>
      <c r="E299" s="254"/>
      <c r="G299" s="254"/>
      <c r="H299" s="254"/>
      <c r="I299" s="256"/>
      <c r="J299" s="250" t="s">
        <v>61</v>
      </c>
      <c r="K299" s="257"/>
      <c r="L299" s="256"/>
      <c r="M299" s="250" t="s">
        <v>62</v>
      </c>
      <c r="N299" s="254"/>
      <c r="O299" s="254"/>
      <c r="P299" s="258"/>
      <c r="Q299" s="254"/>
      <c r="R299" s="254"/>
    </row>
    <row r="300" spans="1:18">
      <c r="A300" s="261">
        <v>21</v>
      </c>
      <c r="B300" s="254"/>
      <c r="C300" s="254" t="s">
        <v>561</v>
      </c>
      <c r="D300" s="258" t="s">
        <v>710</v>
      </c>
      <c r="E300" s="254" t="s">
        <v>563</v>
      </c>
      <c r="F300" s="255">
        <v>0.34027777777777773</v>
      </c>
      <c r="G300" s="254"/>
      <c r="H300" s="254">
        <v>73</v>
      </c>
      <c r="I300" s="256">
        <v>29.94727</v>
      </c>
      <c r="J300" s="250" t="s">
        <v>61</v>
      </c>
      <c r="K300" s="257">
        <v>150</v>
      </c>
      <c r="L300" s="256">
        <v>0.93262</v>
      </c>
      <c r="M300" s="250" t="s">
        <v>62</v>
      </c>
      <c r="N300" s="254" t="s">
        <v>711</v>
      </c>
      <c r="O300" s="254">
        <v>1100</v>
      </c>
      <c r="P300" s="258"/>
      <c r="Q300" s="254" t="s">
        <v>559</v>
      </c>
      <c r="R300" s="254" t="s">
        <v>712</v>
      </c>
    </row>
    <row r="301" spans="1:18">
      <c r="B301" s="254"/>
      <c r="C301" s="254"/>
      <c r="D301" s="258"/>
      <c r="E301" s="254"/>
      <c r="G301" s="254"/>
      <c r="H301" s="254"/>
      <c r="I301" s="256"/>
      <c r="J301" s="250" t="s">
        <v>61</v>
      </c>
      <c r="K301" s="257"/>
      <c r="L301" s="256"/>
      <c r="M301" s="250" t="s">
        <v>62</v>
      </c>
      <c r="N301" s="254"/>
      <c r="O301" s="254"/>
      <c r="P301" s="258"/>
      <c r="Q301" s="254"/>
      <c r="R301" s="254"/>
    </row>
    <row r="302" spans="1:18">
      <c r="A302" s="261">
        <v>21</v>
      </c>
      <c r="B302" s="254" t="s">
        <v>200</v>
      </c>
      <c r="C302" s="254" t="s">
        <v>551</v>
      </c>
      <c r="D302" s="258" t="s">
        <v>709</v>
      </c>
      <c r="E302" s="254" t="s">
        <v>553</v>
      </c>
      <c r="F302" s="255">
        <v>0.4375</v>
      </c>
      <c r="G302" s="254"/>
      <c r="H302" s="254">
        <v>73</v>
      </c>
      <c r="I302" s="256">
        <v>4.8000000000000001E-2</v>
      </c>
      <c r="J302" s="250" t="s">
        <v>61</v>
      </c>
      <c r="K302" s="257">
        <v>150</v>
      </c>
      <c r="L302" s="256">
        <v>0.17599999999999999</v>
      </c>
      <c r="M302" s="250" t="s">
        <v>62</v>
      </c>
      <c r="N302" s="254">
        <v>3746</v>
      </c>
      <c r="O302" s="254"/>
      <c r="P302" s="258"/>
      <c r="Q302" s="254"/>
      <c r="R302" s="254"/>
    </row>
    <row r="303" spans="1:18">
      <c r="B303" s="254"/>
      <c r="C303" s="254"/>
      <c r="D303" s="258"/>
      <c r="E303" s="254" t="s">
        <v>555</v>
      </c>
      <c r="F303" s="255">
        <v>0.48819444444444443</v>
      </c>
      <c r="G303" s="254"/>
      <c r="H303" s="254">
        <v>73</v>
      </c>
      <c r="I303" s="256">
        <v>0.14399999999999999</v>
      </c>
      <c r="J303" s="250" t="s">
        <v>61</v>
      </c>
      <c r="K303" s="257">
        <v>150</v>
      </c>
      <c r="L303" s="256">
        <v>0.38400000000000001</v>
      </c>
      <c r="M303" s="250" t="s">
        <v>62</v>
      </c>
      <c r="N303" s="254"/>
      <c r="O303" s="254">
        <v>3736</v>
      </c>
      <c r="P303" s="258"/>
      <c r="Q303" s="254"/>
      <c r="R303" s="254"/>
    </row>
    <row r="304" spans="1:18">
      <c r="B304" s="254"/>
      <c r="C304" s="254"/>
      <c r="D304" s="258"/>
      <c r="E304" s="254" t="s">
        <v>557</v>
      </c>
      <c r="F304" s="255">
        <v>0.53680555555555554</v>
      </c>
      <c r="G304" s="254"/>
      <c r="H304" s="254">
        <v>73</v>
      </c>
      <c r="I304" s="256">
        <v>0.35</v>
      </c>
      <c r="J304" s="250" t="s">
        <v>61</v>
      </c>
      <c r="K304" s="257">
        <v>150</v>
      </c>
      <c r="L304" s="256">
        <v>9.8000000000000004E-2</v>
      </c>
      <c r="M304" s="250" t="s">
        <v>62</v>
      </c>
      <c r="N304" s="254"/>
      <c r="O304" s="254"/>
      <c r="P304" s="258"/>
      <c r="Q304" s="254"/>
      <c r="R304" s="254"/>
    </row>
    <row r="305" spans="1:18">
      <c r="B305" s="254"/>
      <c r="C305" s="254"/>
      <c r="D305" s="258"/>
      <c r="E305" s="254"/>
      <c r="G305" s="254"/>
      <c r="H305" s="254"/>
      <c r="I305" s="256"/>
      <c r="J305" s="250" t="s">
        <v>61</v>
      </c>
      <c r="K305" s="257"/>
      <c r="L305" s="256"/>
      <c r="M305" s="250" t="s">
        <v>62</v>
      </c>
      <c r="N305" s="254"/>
      <c r="O305" s="254"/>
      <c r="P305" s="258"/>
      <c r="Q305" s="254"/>
      <c r="R305" s="254"/>
    </row>
    <row r="306" spans="1:18">
      <c r="A306" s="261">
        <v>21</v>
      </c>
      <c r="B306" s="261" t="s">
        <v>200</v>
      </c>
      <c r="C306" s="261" t="s">
        <v>706</v>
      </c>
      <c r="I306" s="256"/>
      <c r="J306" s="250" t="s">
        <v>61</v>
      </c>
      <c r="M306" s="250" t="s">
        <v>62</v>
      </c>
      <c r="P306" s="276" t="s">
        <v>713</v>
      </c>
      <c r="R306" s="261" t="s">
        <v>708</v>
      </c>
    </row>
    <row r="307" spans="1:18">
      <c r="J307" s="250" t="s">
        <v>61</v>
      </c>
      <c r="M307" s="250" t="s">
        <v>62</v>
      </c>
    </row>
    <row r="308" spans="1:18">
      <c r="A308" s="261">
        <v>21</v>
      </c>
      <c r="B308" s="261" t="s">
        <v>200</v>
      </c>
      <c r="C308" s="261" t="s">
        <v>558</v>
      </c>
      <c r="D308" s="276" t="s">
        <v>627</v>
      </c>
      <c r="E308" s="261" t="s">
        <v>553</v>
      </c>
      <c r="F308" s="255">
        <v>0.4465277777777778</v>
      </c>
      <c r="G308" s="252"/>
      <c r="H308" s="252">
        <v>73</v>
      </c>
      <c r="I308" s="278">
        <v>0.03</v>
      </c>
      <c r="J308" s="250" t="s">
        <v>61</v>
      </c>
      <c r="K308" s="279">
        <v>150</v>
      </c>
      <c r="L308" s="248">
        <v>0.23</v>
      </c>
      <c r="M308" s="250" t="s">
        <v>62</v>
      </c>
      <c r="N308" s="261">
        <v>3746</v>
      </c>
    </row>
    <row r="309" spans="1:18">
      <c r="E309" s="261" t="s">
        <v>555</v>
      </c>
      <c r="F309" s="255">
        <v>0.44861111111111113</v>
      </c>
      <c r="H309" s="261">
        <v>73</v>
      </c>
      <c r="I309" s="267">
        <v>2.5999999999999999E-2</v>
      </c>
      <c r="J309" s="250" t="s">
        <v>61</v>
      </c>
      <c r="K309" s="277">
        <v>150</v>
      </c>
      <c r="L309" s="267">
        <v>0.26</v>
      </c>
      <c r="M309" s="250" t="s">
        <v>62</v>
      </c>
      <c r="N309" s="252"/>
      <c r="O309" s="261">
        <v>100</v>
      </c>
      <c r="Q309" s="261" t="s">
        <v>677</v>
      </c>
    </row>
    <row r="310" spans="1:18">
      <c r="E310" s="261" t="s">
        <v>557</v>
      </c>
      <c r="F310" s="255">
        <v>0.45</v>
      </c>
      <c r="H310" s="261">
        <v>73</v>
      </c>
      <c r="I310" s="267">
        <v>2.3E-2</v>
      </c>
      <c r="J310" s="250" t="s">
        <v>61</v>
      </c>
      <c r="K310" s="277">
        <v>150</v>
      </c>
      <c r="L310" s="267">
        <v>0.27500000000000002</v>
      </c>
      <c r="M310" s="250" t="s">
        <v>62</v>
      </c>
      <c r="R310" s="280"/>
    </row>
    <row r="311" spans="1:18">
      <c r="J311" s="250" t="s">
        <v>61</v>
      </c>
      <c r="M311" s="250" t="s">
        <v>62</v>
      </c>
    </row>
    <row r="312" spans="1:18">
      <c r="A312" s="261">
        <v>21</v>
      </c>
      <c r="B312" s="261" t="s">
        <v>714</v>
      </c>
      <c r="C312" s="261" t="s">
        <v>561</v>
      </c>
      <c r="D312" s="276" t="s">
        <v>715</v>
      </c>
      <c r="E312" s="261" t="s">
        <v>563</v>
      </c>
      <c r="F312" s="265"/>
      <c r="G312" s="281"/>
      <c r="H312" s="281"/>
      <c r="I312" s="282"/>
      <c r="J312" s="250" t="s">
        <v>61</v>
      </c>
      <c r="K312" s="283"/>
      <c r="L312" s="282"/>
      <c r="M312" s="250" t="s">
        <v>62</v>
      </c>
      <c r="N312" s="281"/>
      <c r="O312" s="281"/>
      <c r="P312" s="284"/>
      <c r="Q312" s="281"/>
    </row>
    <row r="313" spans="1:18">
      <c r="J313" s="250" t="s">
        <v>61</v>
      </c>
      <c r="M313" s="250" t="s">
        <v>62</v>
      </c>
    </row>
    <row r="314" spans="1:18">
      <c r="A314" s="261">
        <v>21</v>
      </c>
      <c r="B314" s="261" t="s">
        <v>200</v>
      </c>
      <c r="E314" s="261" t="s">
        <v>553</v>
      </c>
      <c r="F314" s="255">
        <v>0.53680555555555554</v>
      </c>
      <c r="H314" s="261">
        <v>72</v>
      </c>
      <c r="I314" s="267">
        <v>0.35</v>
      </c>
      <c r="J314" s="250" t="s">
        <v>61</v>
      </c>
      <c r="K314" s="277">
        <v>150</v>
      </c>
      <c r="L314" s="267">
        <v>9.8000000000000004E-2</v>
      </c>
      <c r="M314" s="250" t="s">
        <v>62</v>
      </c>
      <c r="Q314" s="261" t="s">
        <v>584</v>
      </c>
      <c r="R314" s="261" t="s">
        <v>716</v>
      </c>
    </row>
    <row r="315" spans="1:18">
      <c r="J315" s="250" t="s">
        <v>61</v>
      </c>
      <c r="M315" s="250" t="s">
        <v>62</v>
      </c>
    </row>
    <row r="316" spans="1:18">
      <c r="A316" s="261">
        <v>21</v>
      </c>
      <c r="B316" s="261" t="s">
        <v>202</v>
      </c>
      <c r="C316" s="261" t="s">
        <v>551</v>
      </c>
      <c r="D316" s="276" t="s">
        <v>627</v>
      </c>
      <c r="E316" s="261" t="s">
        <v>553</v>
      </c>
      <c r="F316" s="255">
        <v>0.7319444444444444</v>
      </c>
      <c r="H316" s="261">
        <v>71</v>
      </c>
      <c r="I316" s="267">
        <v>57.125</v>
      </c>
      <c r="J316" s="250" t="s">
        <v>61</v>
      </c>
      <c r="K316" s="277">
        <v>150</v>
      </c>
      <c r="L316" s="267">
        <v>17.693999999999999</v>
      </c>
      <c r="M316" s="250" t="s">
        <v>62</v>
      </c>
      <c r="N316" s="261">
        <v>2966</v>
      </c>
      <c r="P316" s="276" t="s">
        <v>388</v>
      </c>
      <c r="Q316" s="261" t="s">
        <v>567</v>
      </c>
    </row>
    <row r="317" spans="1:18">
      <c r="E317" s="261" t="s">
        <v>555</v>
      </c>
      <c r="F317" s="255">
        <v>0.7729166666666667</v>
      </c>
      <c r="H317" s="261">
        <v>71</v>
      </c>
      <c r="I317" s="267">
        <v>57.232999999999997</v>
      </c>
      <c r="J317" s="250" t="s">
        <v>61</v>
      </c>
      <c r="K317" s="277">
        <v>150</v>
      </c>
      <c r="L317" s="267">
        <v>17.562999999999999</v>
      </c>
      <c r="M317" s="250" t="s">
        <v>62</v>
      </c>
      <c r="O317" s="261">
        <v>2962</v>
      </c>
    </row>
    <row r="318" spans="1:18">
      <c r="E318" s="261" t="s">
        <v>557</v>
      </c>
      <c r="F318" s="255">
        <v>0.81319444444444444</v>
      </c>
      <c r="H318" s="261">
        <v>71</v>
      </c>
      <c r="I318" s="267">
        <v>57.35</v>
      </c>
      <c r="J318" s="250" t="s">
        <v>61</v>
      </c>
      <c r="K318" s="277">
        <v>150</v>
      </c>
      <c r="L318" s="267">
        <v>17.981999999999999</v>
      </c>
      <c r="M318" s="250" t="s">
        <v>62</v>
      </c>
    </row>
    <row r="319" spans="1:18">
      <c r="A319" s="261">
        <v>21</v>
      </c>
      <c r="B319" s="261" t="s">
        <v>202</v>
      </c>
      <c r="C319" s="261" t="s">
        <v>706</v>
      </c>
      <c r="J319" s="250" t="s">
        <v>61</v>
      </c>
      <c r="M319" s="250" t="s">
        <v>62</v>
      </c>
      <c r="R319" s="280" t="s">
        <v>717</v>
      </c>
    </row>
    <row r="320" spans="1:18">
      <c r="F320" s="285"/>
      <c r="J320" s="250" t="s">
        <v>61</v>
      </c>
      <c r="M320" s="250" t="s">
        <v>62</v>
      </c>
    </row>
    <row r="321" spans="1:18">
      <c r="A321" s="261">
        <v>21</v>
      </c>
      <c r="B321" s="261" t="s">
        <v>202</v>
      </c>
      <c r="C321" s="261" t="s">
        <v>558</v>
      </c>
      <c r="D321" s="276" t="s">
        <v>632</v>
      </c>
      <c r="E321" s="261" t="s">
        <v>553</v>
      </c>
      <c r="F321" s="255">
        <v>0.7402777777777777</v>
      </c>
      <c r="H321" s="261">
        <v>71</v>
      </c>
      <c r="I321" s="267">
        <v>57.09</v>
      </c>
      <c r="J321" s="250" t="s">
        <v>61</v>
      </c>
      <c r="K321" s="277">
        <v>150</v>
      </c>
      <c r="L321" s="267">
        <v>17.5</v>
      </c>
      <c r="M321" s="250" t="s">
        <v>62</v>
      </c>
      <c r="N321" s="261">
        <v>2967</v>
      </c>
      <c r="Q321" s="261" t="s">
        <v>677</v>
      </c>
    </row>
    <row r="322" spans="1:18">
      <c r="E322" s="261" t="s">
        <v>555</v>
      </c>
      <c r="F322" s="255">
        <v>0.74305555555555547</v>
      </c>
      <c r="H322" s="261">
        <v>71</v>
      </c>
      <c r="I322" s="267">
        <v>57.113999999999997</v>
      </c>
      <c r="J322" s="250" t="s">
        <v>61</v>
      </c>
      <c r="K322" s="277">
        <v>150</v>
      </c>
      <c r="L322" s="267">
        <v>17.452999999999999</v>
      </c>
      <c r="M322" s="250" t="s">
        <v>62</v>
      </c>
      <c r="O322" s="261">
        <v>100</v>
      </c>
    </row>
    <row r="323" spans="1:18">
      <c r="E323" s="261" t="s">
        <v>557</v>
      </c>
      <c r="F323" s="255">
        <v>0.74513888888888891</v>
      </c>
      <c r="H323" s="261">
        <v>71</v>
      </c>
      <c r="I323" s="267">
        <v>57.131</v>
      </c>
      <c r="J323" s="250" t="s">
        <v>61</v>
      </c>
      <c r="K323" s="277">
        <v>150</v>
      </c>
      <c r="L323" s="267">
        <v>17.452000000000002</v>
      </c>
      <c r="M323" s="250" t="s">
        <v>62</v>
      </c>
    </row>
    <row r="324" spans="1:18">
      <c r="J324" s="250" t="s">
        <v>61</v>
      </c>
      <c r="M324" s="250" t="s">
        <v>62</v>
      </c>
    </row>
    <row r="325" spans="1:18">
      <c r="A325" s="261">
        <v>21</v>
      </c>
      <c r="B325" s="261" t="s">
        <v>202</v>
      </c>
      <c r="C325" s="261" t="s">
        <v>558</v>
      </c>
      <c r="D325" s="276" t="s">
        <v>637</v>
      </c>
      <c r="E325" s="261" t="s">
        <v>553</v>
      </c>
      <c r="F325" s="255">
        <v>0.75486111111111109</v>
      </c>
      <c r="H325" s="261">
        <v>71</v>
      </c>
      <c r="I325" s="267">
        <v>57.152000000000001</v>
      </c>
      <c r="J325" s="250" t="s">
        <v>61</v>
      </c>
      <c r="K325" s="277">
        <v>150</v>
      </c>
      <c r="L325" s="267">
        <v>17.521999999999998</v>
      </c>
      <c r="M325" s="250" t="s">
        <v>62</v>
      </c>
      <c r="N325" s="261">
        <v>2967</v>
      </c>
      <c r="Q325" s="261" t="s">
        <v>677</v>
      </c>
    </row>
    <row r="326" spans="1:18">
      <c r="E326" s="261" t="s">
        <v>555</v>
      </c>
      <c r="F326" s="255">
        <v>0.76666666666666661</v>
      </c>
      <c r="H326" s="261">
        <v>71</v>
      </c>
      <c r="I326" s="267">
        <v>57.21</v>
      </c>
      <c r="J326" s="250" t="s">
        <v>61</v>
      </c>
      <c r="K326" s="277">
        <v>150</v>
      </c>
      <c r="L326" s="267">
        <v>17.54</v>
      </c>
      <c r="M326" s="250" t="s">
        <v>62</v>
      </c>
      <c r="O326" s="261">
        <v>500</v>
      </c>
    </row>
    <row r="327" spans="1:18">
      <c r="E327" s="261" t="s">
        <v>557</v>
      </c>
      <c r="F327" s="255">
        <v>0.77361111111111114</v>
      </c>
      <c r="H327" s="261">
        <v>71</v>
      </c>
      <c r="I327" s="267">
        <v>57.228999999999999</v>
      </c>
      <c r="J327" s="250" t="s">
        <v>61</v>
      </c>
      <c r="K327" s="277">
        <v>150</v>
      </c>
      <c r="L327" s="267">
        <v>17.574999999999999</v>
      </c>
      <c r="M327" s="250" t="s">
        <v>62</v>
      </c>
    </row>
    <row r="328" spans="1:18">
      <c r="J328" s="250" t="s">
        <v>61</v>
      </c>
      <c r="M328" s="250" t="s">
        <v>62</v>
      </c>
    </row>
    <row r="329" spans="1:18">
      <c r="A329" s="261">
        <v>21</v>
      </c>
      <c r="C329" s="261" t="s">
        <v>600</v>
      </c>
      <c r="D329" s="276" t="s">
        <v>718</v>
      </c>
      <c r="E329" s="261" t="s">
        <v>563</v>
      </c>
      <c r="F329" s="255">
        <v>0.84930555555555554</v>
      </c>
      <c r="H329" s="261">
        <v>71</v>
      </c>
      <c r="I329" s="267">
        <v>49.322000000000003</v>
      </c>
      <c r="J329" s="250" t="s">
        <v>61</v>
      </c>
      <c r="K329" s="277">
        <v>150</v>
      </c>
      <c r="L329" s="267">
        <v>46.671900000000001</v>
      </c>
      <c r="M329" s="250" t="s">
        <v>62</v>
      </c>
      <c r="N329" s="261">
        <v>2558</v>
      </c>
      <c r="O329" s="261">
        <v>1000</v>
      </c>
      <c r="Q329" s="261" t="s">
        <v>620</v>
      </c>
      <c r="R329" s="261" t="s">
        <v>719</v>
      </c>
    </row>
    <row r="330" spans="1:18">
      <c r="J330" s="250" t="s">
        <v>61</v>
      </c>
      <c r="M330" s="250" t="s">
        <v>62</v>
      </c>
    </row>
    <row r="331" spans="1:18">
      <c r="A331" s="261">
        <v>21</v>
      </c>
      <c r="B331" s="261" t="s">
        <v>204</v>
      </c>
      <c r="C331" s="261" t="s">
        <v>551</v>
      </c>
      <c r="D331" s="276" t="s">
        <v>632</v>
      </c>
      <c r="E331" s="261" t="s">
        <v>553</v>
      </c>
      <c r="F331" s="255">
        <v>0.90208333333333324</v>
      </c>
      <c r="H331" s="261">
        <v>71</v>
      </c>
      <c r="I331" s="267">
        <v>40.622</v>
      </c>
      <c r="J331" s="250" t="s">
        <v>61</v>
      </c>
      <c r="K331" s="277">
        <v>151</v>
      </c>
      <c r="L331" s="267">
        <v>8.7289999999999992</v>
      </c>
      <c r="M331" s="250" t="s">
        <v>62</v>
      </c>
      <c r="N331" s="261">
        <v>2086</v>
      </c>
      <c r="Q331" s="261" t="s">
        <v>574</v>
      </c>
    </row>
    <row r="332" spans="1:18">
      <c r="E332" s="261" t="s">
        <v>555</v>
      </c>
      <c r="F332" s="255">
        <v>0.93263888888888891</v>
      </c>
      <c r="H332" s="261">
        <v>71</v>
      </c>
      <c r="I332" s="267">
        <v>40.637999999999998</v>
      </c>
      <c r="J332" s="250" t="s">
        <v>61</v>
      </c>
      <c r="K332" s="277">
        <v>151</v>
      </c>
      <c r="L332" s="267">
        <v>8.8040000000000003</v>
      </c>
      <c r="M332" s="250" t="s">
        <v>62</v>
      </c>
      <c r="O332" s="261">
        <v>2069</v>
      </c>
    </row>
    <row r="333" spans="1:18">
      <c r="E333" s="261" t="s">
        <v>557</v>
      </c>
      <c r="F333" s="255">
        <v>0.96597222222222223</v>
      </c>
      <c r="H333" s="261">
        <v>71</v>
      </c>
      <c r="I333" s="267">
        <v>40.746000000000002</v>
      </c>
      <c r="J333" s="250" t="s">
        <v>61</v>
      </c>
      <c r="K333" s="277">
        <v>151</v>
      </c>
      <c r="L333" s="267">
        <v>9.3670000000000009</v>
      </c>
      <c r="M333" s="250" t="s">
        <v>62</v>
      </c>
    </row>
    <row r="334" spans="1:18">
      <c r="J334" s="250" t="s">
        <v>61</v>
      </c>
      <c r="M334" s="250" t="s">
        <v>62</v>
      </c>
      <c r="R334" s="280"/>
    </row>
    <row r="335" spans="1:18">
      <c r="A335" s="261">
        <v>21</v>
      </c>
      <c r="B335" s="261" t="s">
        <v>204</v>
      </c>
      <c r="C335" s="261" t="s">
        <v>558</v>
      </c>
      <c r="D335" s="276" t="s">
        <v>641</v>
      </c>
      <c r="E335" s="261" t="s">
        <v>553</v>
      </c>
      <c r="F335" s="255">
        <v>0.91041666666666676</v>
      </c>
      <c r="H335" s="261">
        <v>71</v>
      </c>
      <c r="I335" s="267">
        <v>40.691000000000003</v>
      </c>
      <c r="J335" s="250" t="s">
        <v>61</v>
      </c>
      <c r="K335" s="277">
        <v>151</v>
      </c>
      <c r="L335" s="267">
        <v>8.7829999999999995</v>
      </c>
      <c r="M335" s="250" t="s">
        <v>62</v>
      </c>
      <c r="N335" s="261">
        <v>2079</v>
      </c>
      <c r="Q335" s="261" t="s">
        <v>574</v>
      </c>
      <c r="R335" s="261" t="s">
        <v>720</v>
      </c>
    </row>
    <row r="336" spans="1:18">
      <c r="E336" s="261" t="s">
        <v>555</v>
      </c>
      <c r="F336" s="255">
        <v>0.91249999999999998</v>
      </c>
      <c r="H336" s="261">
        <v>71</v>
      </c>
      <c r="I336" s="267">
        <v>40.69</v>
      </c>
      <c r="J336" s="250" t="s">
        <v>61</v>
      </c>
      <c r="K336" s="277">
        <v>151</v>
      </c>
      <c r="L336" s="267">
        <v>8.7889999999999997</v>
      </c>
      <c r="M336" s="250" t="s">
        <v>62</v>
      </c>
      <c r="O336" s="261">
        <v>100</v>
      </c>
    </row>
    <row r="337" spans="1:18">
      <c r="E337" s="261" t="s">
        <v>557</v>
      </c>
      <c r="F337" s="255">
        <v>0.9145833333333333</v>
      </c>
      <c r="H337" s="261">
        <v>71</v>
      </c>
      <c r="I337" s="267">
        <v>50.688000000000002</v>
      </c>
      <c r="J337" s="250" t="s">
        <v>61</v>
      </c>
      <c r="K337" s="277">
        <v>151</v>
      </c>
      <c r="L337" s="267">
        <v>8.8179999999999996</v>
      </c>
      <c r="M337" s="250" t="s">
        <v>62</v>
      </c>
    </row>
    <row r="338" spans="1:18">
      <c r="J338" s="250" t="s">
        <v>61</v>
      </c>
      <c r="M338" s="250" t="s">
        <v>62</v>
      </c>
    </row>
    <row r="339" spans="1:18">
      <c r="A339" s="261">
        <v>22</v>
      </c>
      <c r="B339" s="261" t="s">
        <v>390</v>
      </c>
      <c r="C339" s="261" t="s">
        <v>94</v>
      </c>
      <c r="D339" s="276" t="s">
        <v>637</v>
      </c>
      <c r="E339" s="261" t="s">
        <v>553</v>
      </c>
      <c r="F339" s="255">
        <v>4.3055555555555562E-2</v>
      </c>
      <c r="H339" s="261">
        <v>71</v>
      </c>
      <c r="I339" s="267">
        <v>36.802</v>
      </c>
      <c r="J339" s="250" t="s">
        <v>61</v>
      </c>
      <c r="K339" s="277">
        <v>151</v>
      </c>
      <c r="L339" s="267">
        <v>22.388000000000002</v>
      </c>
      <c r="M339" s="250" t="s">
        <v>62</v>
      </c>
      <c r="N339" s="252">
        <v>1736</v>
      </c>
      <c r="Q339" s="252" t="s">
        <v>574</v>
      </c>
      <c r="R339" s="261" t="s">
        <v>721</v>
      </c>
    </row>
    <row r="340" spans="1:18">
      <c r="E340" s="261" t="s">
        <v>555</v>
      </c>
      <c r="F340" s="255">
        <v>7.4999999999999997E-2</v>
      </c>
      <c r="H340" s="261">
        <v>71</v>
      </c>
      <c r="I340" s="267">
        <v>37.109000000000002</v>
      </c>
      <c r="J340" s="250" t="s">
        <v>61</v>
      </c>
      <c r="K340" s="277">
        <v>151</v>
      </c>
      <c r="L340" s="267">
        <v>23.09</v>
      </c>
      <c r="M340" s="250" t="s">
        <v>62</v>
      </c>
      <c r="O340" s="252">
        <v>1786</v>
      </c>
      <c r="R340" s="261" t="s">
        <v>722</v>
      </c>
    </row>
    <row r="341" spans="1:18">
      <c r="E341" s="261" t="s">
        <v>557</v>
      </c>
      <c r="F341" s="255">
        <v>0.10208333333333335</v>
      </c>
      <c r="H341" s="261">
        <v>71</v>
      </c>
      <c r="I341" s="267">
        <v>37.299999999999997</v>
      </c>
      <c r="J341" s="250" t="s">
        <v>61</v>
      </c>
      <c r="K341" s="277">
        <v>151</v>
      </c>
      <c r="L341" s="267">
        <v>23.745999999999999</v>
      </c>
      <c r="M341" s="250" t="s">
        <v>62</v>
      </c>
    </row>
    <row r="342" spans="1:18">
      <c r="J342" s="250" t="s">
        <v>61</v>
      </c>
      <c r="M342" s="250" t="s">
        <v>62</v>
      </c>
    </row>
    <row r="343" spans="1:18">
      <c r="A343" s="261">
        <v>22</v>
      </c>
      <c r="B343" s="261" t="s">
        <v>206</v>
      </c>
      <c r="C343" s="261" t="s">
        <v>706</v>
      </c>
      <c r="J343" s="250" t="s">
        <v>61</v>
      </c>
      <c r="M343" s="250" t="s">
        <v>62</v>
      </c>
    </row>
    <row r="344" spans="1:18">
      <c r="J344" s="250" t="s">
        <v>61</v>
      </c>
      <c r="M344" s="250" t="s">
        <v>62</v>
      </c>
    </row>
    <row r="345" spans="1:18">
      <c r="A345" s="261">
        <v>22</v>
      </c>
      <c r="B345" s="261" t="s">
        <v>206</v>
      </c>
      <c r="C345" s="261" t="s">
        <v>551</v>
      </c>
      <c r="D345" s="276" t="s">
        <v>641</v>
      </c>
      <c r="E345" s="261" t="s">
        <v>553</v>
      </c>
      <c r="F345" s="255">
        <v>0.17777777777777778</v>
      </c>
      <c r="H345" s="261">
        <v>71</v>
      </c>
      <c r="I345" s="267">
        <v>31.327000000000002</v>
      </c>
      <c r="J345" s="250" t="s">
        <v>61</v>
      </c>
      <c r="K345" s="277">
        <v>151</v>
      </c>
      <c r="L345" s="267">
        <v>34.939</v>
      </c>
      <c r="M345" s="250" t="s">
        <v>62</v>
      </c>
      <c r="N345" s="261">
        <v>1125</v>
      </c>
      <c r="Q345" s="261" t="s">
        <v>574</v>
      </c>
    </row>
    <row r="346" spans="1:18">
      <c r="E346" s="261" t="s">
        <v>555</v>
      </c>
      <c r="F346" s="255">
        <v>0.20208333333333331</v>
      </c>
      <c r="H346" s="261">
        <v>71</v>
      </c>
      <c r="I346" s="267">
        <v>31.486999999999998</v>
      </c>
      <c r="J346" s="250" t="s">
        <v>61</v>
      </c>
      <c r="K346" s="277">
        <v>151</v>
      </c>
      <c r="L346" s="267">
        <v>35.933</v>
      </c>
      <c r="M346" s="250" t="s">
        <v>62</v>
      </c>
      <c r="O346" s="261">
        <v>1151</v>
      </c>
      <c r="R346" s="280" t="s">
        <v>723</v>
      </c>
    </row>
    <row r="347" spans="1:18">
      <c r="E347" s="261" t="s">
        <v>557</v>
      </c>
      <c r="F347" s="255">
        <v>0.22638888888888889</v>
      </c>
      <c r="H347" s="261">
        <v>71</v>
      </c>
      <c r="I347" s="267">
        <v>31.67</v>
      </c>
      <c r="J347" s="250" t="s">
        <v>61</v>
      </c>
      <c r="K347" s="277">
        <v>151</v>
      </c>
      <c r="L347" s="267">
        <v>36.783999999999999</v>
      </c>
      <c r="M347" s="250" t="s">
        <v>62</v>
      </c>
      <c r="O347" s="280"/>
    </row>
    <row r="348" spans="1:18">
      <c r="J348" s="250" t="s">
        <v>61</v>
      </c>
      <c r="M348" s="250" t="s">
        <v>62</v>
      </c>
    </row>
    <row r="349" spans="1:18">
      <c r="A349" s="261">
        <v>22</v>
      </c>
      <c r="B349" s="261" t="s">
        <v>206</v>
      </c>
      <c r="C349" s="261" t="s">
        <v>558</v>
      </c>
      <c r="D349" s="276" t="s">
        <v>643</v>
      </c>
      <c r="E349" s="261" t="s">
        <v>553</v>
      </c>
      <c r="F349" s="255">
        <v>0.18541666666666667</v>
      </c>
      <c r="H349" s="261">
        <v>71</v>
      </c>
      <c r="I349" s="267">
        <v>31.385999999999999</v>
      </c>
      <c r="J349" s="250" t="s">
        <v>61</v>
      </c>
      <c r="K349" s="277">
        <v>151</v>
      </c>
      <c r="L349" s="267">
        <v>35.375999999999998</v>
      </c>
      <c r="M349" s="250" t="s">
        <v>62</v>
      </c>
      <c r="N349" s="261">
        <v>1125</v>
      </c>
      <c r="Q349" s="261" t="s">
        <v>574</v>
      </c>
    </row>
    <row r="350" spans="1:18">
      <c r="E350" s="261" t="s">
        <v>555</v>
      </c>
      <c r="F350" s="255">
        <v>0.19027777777777777</v>
      </c>
      <c r="H350" s="261">
        <v>71</v>
      </c>
      <c r="I350" s="267">
        <v>31.428999999999998</v>
      </c>
      <c r="J350" s="250" t="s">
        <v>61</v>
      </c>
      <c r="K350" s="277">
        <v>151</v>
      </c>
      <c r="L350" s="267">
        <v>35.616</v>
      </c>
      <c r="M350" s="250" t="s">
        <v>62</v>
      </c>
      <c r="O350" s="261">
        <v>100</v>
      </c>
      <c r="R350" s="261" t="s">
        <v>724</v>
      </c>
    </row>
    <row r="351" spans="1:18">
      <c r="E351" s="261" t="s">
        <v>557</v>
      </c>
      <c r="F351" s="255">
        <v>0.19236111111111112</v>
      </c>
      <c r="H351" s="261">
        <v>71</v>
      </c>
      <c r="I351" s="267">
        <v>31.43</v>
      </c>
      <c r="J351" s="250" t="s">
        <v>61</v>
      </c>
      <c r="K351" s="277">
        <v>151</v>
      </c>
      <c r="L351" s="267">
        <v>35.74</v>
      </c>
      <c r="M351" s="250" t="s">
        <v>62</v>
      </c>
    </row>
    <row r="352" spans="1:18">
      <c r="J352" s="250" t="s">
        <v>61</v>
      </c>
      <c r="M352" s="250" t="s">
        <v>62</v>
      </c>
    </row>
    <row r="353" spans="1:18">
      <c r="A353" s="261">
        <v>22</v>
      </c>
      <c r="B353" s="261" t="s">
        <v>208</v>
      </c>
      <c r="C353" s="261" t="s">
        <v>551</v>
      </c>
      <c r="D353" s="276" t="s">
        <v>643</v>
      </c>
      <c r="E353" s="261" t="s">
        <v>553</v>
      </c>
      <c r="F353" s="255">
        <v>0.29652777777777778</v>
      </c>
      <c r="H353" s="261">
        <v>71</v>
      </c>
      <c r="I353" s="267">
        <v>28.045000000000002</v>
      </c>
      <c r="J353" s="250" t="s">
        <v>61</v>
      </c>
      <c r="K353" s="277">
        <v>151</v>
      </c>
      <c r="L353" s="267">
        <v>49.817999999999998</v>
      </c>
      <c r="M353" s="250" t="s">
        <v>62</v>
      </c>
      <c r="N353" s="261">
        <v>497</v>
      </c>
      <c r="Q353" s="261" t="s">
        <v>565</v>
      </c>
      <c r="R353" s="261" t="s">
        <v>725</v>
      </c>
    </row>
    <row r="354" spans="1:18">
      <c r="E354" s="261" t="s">
        <v>555</v>
      </c>
      <c r="F354" s="255">
        <v>0.31041666666666667</v>
      </c>
      <c r="H354" s="261">
        <v>71</v>
      </c>
      <c r="I354" s="267">
        <v>28.192</v>
      </c>
      <c r="J354" s="250" t="s">
        <v>61</v>
      </c>
      <c r="K354" s="277">
        <v>151</v>
      </c>
      <c r="L354" s="267">
        <v>50.648000000000003</v>
      </c>
      <c r="M354" s="250" t="s">
        <v>62</v>
      </c>
      <c r="N354" s="261">
        <v>484</v>
      </c>
      <c r="O354" s="261">
        <v>471</v>
      </c>
      <c r="R354" s="261" t="s">
        <v>726</v>
      </c>
    </row>
    <row r="355" spans="1:18">
      <c r="E355" s="261" t="s">
        <v>557</v>
      </c>
      <c r="F355" s="255">
        <v>0.32708333333333334</v>
      </c>
      <c r="H355" s="261">
        <v>71</v>
      </c>
      <c r="I355" s="267">
        <v>28.431999999999999</v>
      </c>
      <c r="J355" s="250" t="s">
        <v>61</v>
      </c>
      <c r="K355" s="277">
        <v>151</v>
      </c>
      <c r="L355" s="267">
        <v>51.512</v>
      </c>
      <c r="M355" s="250" t="s">
        <v>62</v>
      </c>
      <c r="N355" s="261">
        <v>474</v>
      </c>
    </row>
    <row r="356" spans="1:18">
      <c r="J356" s="250" t="s">
        <v>61</v>
      </c>
      <c r="M356" s="250" t="s">
        <v>62</v>
      </c>
    </row>
    <row r="357" spans="1:18">
      <c r="A357" s="261">
        <v>22</v>
      </c>
      <c r="B357" s="261" t="s">
        <v>210</v>
      </c>
      <c r="C357" s="261" t="s">
        <v>551</v>
      </c>
      <c r="D357" s="276" t="s">
        <v>645</v>
      </c>
      <c r="E357" s="261" t="s">
        <v>553</v>
      </c>
      <c r="F357" s="255">
        <v>0.43402777777777773</v>
      </c>
      <c r="H357" s="261">
        <v>71</v>
      </c>
      <c r="I357" s="267">
        <v>23.693000000000001</v>
      </c>
      <c r="J357" s="250" t="s">
        <v>61</v>
      </c>
      <c r="K357" s="277">
        <v>151</v>
      </c>
      <c r="L357" s="267">
        <v>57.289000000000001</v>
      </c>
      <c r="M357" s="250" t="s">
        <v>62</v>
      </c>
      <c r="N357" s="261">
        <v>169</v>
      </c>
      <c r="P357" s="276" t="s">
        <v>393</v>
      </c>
      <c r="R357" s="261" t="s">
        <v>727</v>
      </c>
    </row>
    <row r="358" spans="1:18">
      <c r="E358" s="261" t="s">
        <v>555</v>
      </c>
      <c r="F358" s="255">
        <v>0.44305555555555554</v>
      </c>
      <c r="H358" s="261">
        <v>71</v>
      </c>
      <c r="I358" s="267">
        <v>23.789000000000001</v>
      </c>
      <c r="J358" s="250" t="s">
        <v>61</v>
      </c>
      <c r="K358" s="277">
        <v>151</v>
      </c>
      <c r="L358" s="267">
        <v>57.649000000000001</v>
      </c>
      <c r="M358" s="250" t="s">
        <v>62</v>
      </c>
      <c r="O358" s="261">
        <v>162</v>
      </c>
    </row>
    <row r="359" spans="1:18">
      <c r="E359" s="261" t="s">
        <v>557</v>
      </c>
      <c r="F359" s="255">
        <v>0.44930555555555557</v>
      </c>
      <c r="H359" s="261">
        <v>71</v>
      </c>
      <c r="I359" s="267">
        <v>23.85</v>
      </c>
      <c r="J359" s="250" t="s">
        <v>61</v>
      </c>
      <c r="K359" s="277">
        <v>151</v>
      </c>
      <c r="L359" s="267">
        <v>57.76</v>
      </c>
      <c r="M359" s="250" t="s">
        <v>62</v>
      </c>
      <c r="R359" s="261" t="s">
        <v>728</v>
      </c>
    </row>
    <row r="360" spans="1:18">
      <c r="J360" s="250" t="s">
        <v>61</v>
      </c>
      <c r="M360" s="250" t="s">
        <v>62</v>
      </c>
    </row>
    <row r="361" spans="1:18">
      <c r="A361" s="261">
        <v>22</v>
      </c>
      <c r="B361" s="261" t="s">
        <v>212</v>
      </c>
      <c r="C361" s="261" t="s">
        <v>706</v>
      </c>
      <c r="J361" s="250" t="s">
        <v>61</v>
      </c>
      <c r="M361" s="250" t="s">
        <v>62</v>
      </c>
    </row>
    <row r="362" spans="1:18">
      <c r="J362" s="250" t="s">
        <v>61</v>
      </c>
      <c r="M362" s="250" t="s">
        <v>62</v>
      </c>
    </row>
    <row r="363" spans="1:18">
      <c r="A363" s="261">
        <v>22</v>
      </c>
      <c r="B363" s="261" t="s">
        <v>212</v>
      </c>
      <c r="C363" s="261" t="s">
        <v>558</v>
      </c>
      <c r="D363" s="276" t="s">
        <v>645</v>
      </c>
      <c r="E363" s="261" t="s">
        <v>553</v>
      </c>
      <c r="F363" s="255">
        <v>0.52152777777777781</v>
      </c>
      <c r="H363" s="261">
        <v>71</v>
      </c>
      <c r="I363" s="267">
        <v>21.65</v>
      </c>
      <c r="J363" s="250" t="s">
        <v>61</v>
      </c>
      <c r="K363" s="277">
        <v>151</v>
      </c>
      <c r="L363" s="267">
        <v>3.98</v>
      </c>
      <c r="M363" s="250" t="s">
        <v>62</v>
      </c>
      <c r="N363" s="261">
        <v>83.44</v>
      </c>
      <c r="R363" s="280"/>
    </row>
    <row r="364" spans="1:18">
      <c r="E364" s="261" t="s">
        <v>555</v>
      </c>
      <c r="F364" s="255">
        <v>0.52430555555555558</v>
      </c>
      <c r="H364" s="261">
        <v>71</v>
      </c>
      <c r="I364" s="267">
        <v>21.58</v>
      </c>
      <c r="J364" s="250" t="s">
        <v>61</v>
      </c>
      <c r="K364" s="277">
        <v>151</v>
      </c>
      <c r="L364" s="267">
        <v>4.25</v>
      </c>
      <c r="M364" s="250" t="s">
        <v>62</v>
      </c>
      <c r="O364" s="261" t="s">
        <v>729</v>
      </c>
      <c r="Q364" s="261" t="s">
        <v>559</v>
      </c>
      <c r="R364" s="261" t="s">
        <v>730</v>
      </c>
    </row>
    <row r="365" spans="1:18">
      <c r="E365" s="261" t="s">
        <v>557</v>
      </c>
      <c r="F365" s="255">
        <v>0.52569444444444446</v>
      </c>
      <c r="H365" s="261">
        <v>71</v>
      </c>
      <c r="I365" s="267">
        <v>21.59</v>
      </c>
      <c r="J365" s="250" t="s">
        <v>61</v>
      </c>
      <c r="K365" s="277">
        <v>151</v>
      </c>
      <c r="L365" s="267">
        <v>4.32</v>
      </c>
      <c r="M365" s="250" t="s">
        <v>62</v>
      </c>
    </row>
    <row r="366" spans="1:18">
      <c r="J366" s="250" t="s">
        <v>61</v>
      </c>
      <c r="M366" s="250" t="s">
        <v>62</v>
      </c>
    </row>
    <row r="367" spans="1:18">
      <c r="A367" s="261">
        <v>22</v>
      </c>
      <c r="B367" s="261" t="s">
        <v>212</v>
      </c>
      <c r="C367" s="261" t="s">
        <v>551</v>
      </c>
      <c r="D367" s="276" t="s">
        <v>647</v>
      </c>
      <c r="E367" s="261" t="s">
        <v>553</v>
      </c>
      <c r="F367" s="255">
        <v>0.54236111111111118</v>
      </c>
      <c r="H367" s="261">
        <v>71</v>
      </c>
      <c r="I367" s="267">
        <v>21.707999999999998</v>
      </c>
      <c r="J367" s="250" t="s">
        <v>61</v>
      </c>
      <c r="K367" s="277">
        <v>152</v>
      </c>
      <c r="L367" s="267">
        <v>5.07</v>
      </c>
      <c r="M367" s="250" t="s">
        <v>62</v>
      </c>
      <c r="N367" s="261">
        <v>78</v>
      </c>
    </row>
    <row r="368" spans="1:18">
      <c r="E368" s="261" t="s">
        <v>555</v>
      </c>
      <c r="F368" s="255">
        <v>0.54791666666666672</v>
      </c>
      <c r="H368" s="261">
        <v>71</v>
      </c>
      <c r="I368" s="267">
        <v>21.76</v>
      </c>
      <c r="J368" s="250" t="s">
        <v>61</v>
      </c>
      <c r="K368" s="277">
        <v>152</v>
      </c>
      <c r="L368" s="267">
        <v>5.4470000000000001</v>
      </c>
      <c r="M368" s="250" t="s">
        <v>62</v>
      </c>
      <c r="O368" s="261">
        <v>73</v>
      </c>
    </row>
    <row r="369" spans="1:18">
      <c r="E369" s="261" t="s">
        <v>557</v>
      </c>
      <c r="F369" s="255">
        <v>0.55208333333333337</v>
      </c>
      <c r="H369" s="261">
        <v>71</v>
      </c>
      <c r="I369" s="267">
        <v>21.77</v>
      </c>
      <c r="J369" s="250" t="s">
        <v>61</v>
      </c>
      <c r="K369" s="277">
        <v>152</v>
      </c>
      <c r="L369" s="267">
        <v>5.7</v>
      </c>
      <c r="M369" s="250" t="s">
        <v>62</v>
      </c>
      <c r="R369" s="261" t="s">
        <v>728</v>
      </c>
    </row>
    <row r="370" spans="1:18">
      <c r="J370" s="250" t="s">
        <v>61</v>
      </c>
      <c r="M370" s="250" t="s">
        <v>62</v>
      </c>
    </row>
    <row r="371" spans="1:18">
      <c r="A371" s="261">
        <v>23</v>
      </c>
      <c r="B371" s="261" t="s">
        <v>731</v>
      </c>
      <c r="C371" s="261" t="s">
        <v>551</v>
      </c>
      <c r="D371" s="276" t="s">
        <v>650</v>
      </c>
      <c r="E371" s="261" t="s">
        <v>553</v>
      </c>
      <c r="F371" s="255">
        <v>0.17847222222222223</v>
      </c>
      <c r="H371" s="261">
        <v>72</v>
      </c>
      <c r="I371" s="267">
        <v>24.67</v>
      </c>
      <c r="J371" s="250" t="s">
        <v>61</v>
      </c>
      <c r="K371" s="277">
        <v>156</v>
      </c>
      <c r="L371" s="267">
        <v>14.917</v>
      </c>
      <c r="M371" s="250" t="s">
        <v>62</v>
      </c>
      <c r="N371" s="261">
        <v>1320</v>
      </c>
      <c r="Q371" s="261" t="s">
        <v>574</v>
      </c>
    </row>
    <row r="372" spans="1:18">
      <c r="E372" s="261" t="s">
        <v>555</v>
      </c>
      <c r="F372" s="255">
        <v>0.20069444444444443</v>
      </c>
      <c r="H372" s="261">
        <v>72</v>
      </c>
      <c r="I372" s="267">
        <v>24.664000000000001</v>
      </c>
      <c r="J372" s="250" t="s">
        <v>61</v>
      </c>
      <c r="K372" s="277">
        <v>156</v>
      </c>
      <c r="L372" s="267">
        <v>15.917</v>
      </c>
      <c r="M372" s="250" t="s">
        <v>62</v>
      </c>
      <c r="O372" s="261">
        <v>1288</v>
      </c>
    </row>
    <row r="373" spans="1:18">
      <c r="E373" s="261" t="s">
        <v>557</v>
      </c>
      <c r="F373" s="255">
        <v>0.23055555555555554</v>
      </c>
      <c r="H373" s="261">
        <v>72</v>
      </c>
      <c r="I373" s="267">
        <v>24.571000000000002</v>
      </c>
      <c r="J373" s="250" t="s">
        <v>61</v>
      </c>
      <c r="K373" s="277">
        <v>156</v>
      </c>
      <c r="L373" s="267">
        <v>17.184999999999999</v>
      </c>
      <c r="M373" s="250" t="s">
        <v>62</v>
      </c>
    </row>
    <row r="374" spans="1:18">
      <c r="J374" s="250" t="s">
        <v>61</v>
      </c>
      <c r="M374" s="250" t="s">
        <v>62</v>
      </c>
    </row>
    <row r="375" spans="1:18">
      <c r="A375" s="261">
        <v>23</v>
      </c>
      <c r="C375" s="261" t="s">
        <v>600</v>
      </c>
      <c r="D375" s="276" t="s">
        <v>732</v>
      </c>
      <c r="E375" s="261" t="s">
        <v>563</v>
      </c>
      <c r="F375" s="255">
        <v>0.3347222222222222</v>
      </c>
      <c r="H375" s="261">
        <v>72</v>
      </c>
      <c r="I375" s="267">
        <v>58.075000000000003</v>
      </c>
      <c r="J375" s="250" t="s">
        <v>61</v>
      </c>
      <c r="K375" s="277">
        <v>155</v>
      </c>
      <c r="L375" s="267">
        <v>49.503</v>
      </c>
      <c r="M375" s="250" t="s">
        <v>62</v>
      </c>
      <c r="N375" s="261">
        <v>1958</v>
      </c>
      <c r="O375" s="261">
        <v>1100</v>
      </c>
      <c r="Q375" s="261" t="s">
        <v>673</v>
      </c>
      <c r="R375" s="261" t="s">
        <v>733</v>
      </c>
    </row>
    <row r="376" spans="1:18">
      <c r="C376" s="261" t="s">
        <v>631</v>
      </c>
      <c r="D376" s="276" t="s">
        <v>734</v>
      </c>
      <c r="E376" s="261" t="s">
        <v>563</v>
      </c>
      <c r="F376" s="255">
        <v>0.4201388888888889</v>
      </c>
      <c r="H376" s="261">
        <v>73</v>
      </c>
      <c r="I376" s="267">
        <v>25.844200000000001</v>
      </c>
      <c r="J376" s="250" t="s">
        <v>61</v>
      </c>
      <c r="K376" s="277">
        <v>155</v>
      </c>
      <c r="L376" s="267">
        <v>24.745999999999999</v>
      </c>
      <c r="M376" s="250" t="s">
        <v>62</v>
      </c>
      <c r="N376" s="261">
        <v>3672</v>
      </c>
      <c r="O376" s="261">
        <v>1000</v>
      </c>
      <c r="Q376" s="261" t="s">
        <v>559</v>
      </c>
      <c r="R376" s="261" t="s">
        <v>735</v>
      </c>
    </row>
    <row r="377" spans="1:18">
      <c r="J377" s="250" t="s">
        <v>61</v>
      </c>
      <c r="M377" s="250" t="s">
        <v>62</v>
      </c>
      <c r="R377" s="280" t="s">
        <v>736</v>
      </c>
    </row>
    <row r="378" spans="1:18">
      <c r="J378" s="250" t="s">
        <v>61</v>
      </c>
      <c r="M378" s="250" t="s">
        <v>62</v>
      </c>
    </row>
    <row r="379" spans="1:18">
      <c r="A379" s="261">
        <v>23</v>
      </c>
      <c r="B379" s="261" t="s">
        <v>216</v>
      </c>
      <c r="C379" s="261" t="s">
        <v>551</v>
      </c>
      <c r="D379" s="276" t="s">
        <v>737</v>
      </c>
      <c r="E379" s="261" t="s">
        <v>553</v>
      </c>
      <c r="F379" s="255">
        <v>0.54236111111111118</v>
      </c>
      <c r="H379" s="261">
        <v>73</v>
      </c>
      <c r="I379" s="267">
        <v>59.86</v>
      </c>
      <c r="J379" s="250" t="s">
        <v>61</v>
      </c>
      <c r="K379" s="277">
        <v>155</v>
      </c>
      <c r="L379" s="267">
        <v>1.091</v>
      </c>
      <c r="M379" s="250" t="s">
        <v>62</v>
      </c>
      <c r="N379" s="261">
        <v>3857</v>
      </c>
      <c r="Q379" s="261" t="s">
        <v>567</v>
      </c>
    </row>
    <row r="380" spans="1:18">
      <c r="E380" s="261" t="s">
        <v>555</v>
      </c>
      <c r="F380" s="255">
        <v>0.59444444444444444</v>
      </c>
      <c r="H380" s="261">
        <v>74</v>
      </c>
      <c r="I380" s="267">
        <v>0.215</v>
      </c>
      <c r="J380" s="250" t="s">
        <v>61</v>
      </c>
      <c r="K380" s="277">
        <v>155</v>
      </c>
      <c r="L380" s="267">
        <v>1.6919999999999999</v>
      </c>
      <c r="M380" s="250" t="s">
        <v>62</v>
      </c>
      <c r="N380" s="261">
        <v>3847</v>
      </c>
      <c r="O380" s="261">
        <v>3837</v>
      </c>
      <c r="R380" s="261" t="s">
        <v>738</v>
      </c>
    </row>
    <row r="381" spans="1:18">
      <c r="E381" s="261" t="s">
        <v>557</v>
      </c>
      <c r="F381" s="255">
        <v>0.64722222222222225</v>
      </c>
      <c r="H381" s="261">
        <v>74</v>
      </c>
      <c r="I381" s="267">
        <v>0.48</v>
      </c>
      <c r="J381" s="250" t="s">
        <v>61</v>
      </c>
      <c r="K381" s="277">
        <v>155</v>
      </c>
      <c r="L381" s="267">
        <v>2.3290000000000002</v>
      </c>
      <c r="M381" s="250" t="s">
        <v>62</v>
      </c>
    </row>
    <row r="382" spans="1:18">
      <c r="J382" s="250" t="s">
        <v>61</v>
      </c>
      <c r="M382" s="250" t="s">
        <v>62</v>
      </c>
    </row>
    <row r="383" spans="1:18">
      <c r="A383" s="261">
        <v>23</v>
      </c>
      <c r="B383" s="261" t="s">
        <v>216</v>
      </c>
      <c r="C383" s="261" t="s">
        <v>558</v>
      </c>
      <c r="D383" s="276" t="s">
        <v>647</v>
      </c>
      <c r="E383" s="261" t="s">
        <v>553</v>
      </c>
      <c r="F383" s="255">
        <v>0.54999999999999993</v>
      </c>
      <c r="H383" s="261">
        <v>73</v>
      </c>
      <c r="I383" s="267">
        <v>59.872</v>
      </c>
      <c r="J383" s="250" t="s">
        <v>61</v>
      </c>
      <c r="K383" s="277">
        <v>155</v>
      </c>
      <c r="L383" s="267">
        <v>1.258</v>
      </c>
      <c r="M383" s="250" t="s">
        <v>62</v>
      </c>
      <c r="N383" s="261">
        <v>3854</v>
      </c>
      <c r="Q383" s="261" t="s">
        <v>739</v>
      </c>
    </row>
    <row r="384" spans="1:18">
      <c r="E384" s="261" t="s">
        <v>555</v>
      </c>
      <c r="F384" s="255">
        <v>0.55208333333333337</v>
      </c>
      <c r="H384" s="261">
        <v>73</v>
      </c>
      <c r="I384" s="267">
        <v>59.892000000000003</v>
      </c>
      <c r="J384" s="250" t="s">
        <v>61</v>
      </c>
      <c r="K384" s="277">
        <v>155</v>
      </c>
      <c r="L384" s="267">
        <v>1.27</v>
      </c>
      <c r="M384" s="250" t="s">
        <v>62</v>
      </c>
      <c r="O384" s="261">
        <v>100</v>
      </c>
    </row>
    <row r="385" spans="1:18">
      <c r="E385" s="261" t="s">
        <v>557</v>
      </c>
      <c r="F385" s="255">
        <v>0.55347222222222225</v>
      </c>
      <c r="H385" s="261">
        <v>73</v>
      </c>
      <c r="I385" s="267">
        <v>59.908000000000001</v>
      </c>
      <c r="J385" s="250" t="s">
        <v>61</v>
      </c>
      <c r="K385" s="277">
        <v>155</v>
      </c>
      <c r="L385" s="267">
        <v>1.2909999999999999</v>
      </c>
      <c r="M385" s="250" t="s">
        <v>62</v>
      </c>
    </row>
    <row r="386" spans="1:18">
      <c r="J386" s="250" t="s">
        <v>61</v>
      </c>
      <c r="M386" s="250" t="s">
        <v>62</v>
      </c>
      <c r="P386" s="261"/>
    </row>
    <row r="387" spans="1:18">
      <c r="A387" s="261">
        <v>23</v>
      </c>
      <c r="C387" s="261" t="s">
        <v>631</v>
      </c>
      <c r="D387" s="276" t="s">
        <v>740</v>
      </c>
      <c r="E387" s="261" t="s">
        <v>563</v>
      </c>
      <c r="F387" s="255">
        <v>0.72222222222222221</v>
      </c>
      <c r="H387" s="261">
        <v>74</v>
      </c>
      <c r="I387" s="267">
        <v>14.87744</v>
      </c>
      <c r="J387" s="250" t="s">
        <v>61</v>
      </c>
      <c r="K387" s="277">
        <v>153</v>
      </c>
      <c r="L387" s="267">
        <v>38.502899999999997</v>
      </c>
      <c r="M387" s="250" t="s">
        <v>62</v>
      </c>
      <c r="N387" s="261">
        <v>3852</v>
      </c>
      <c r="O387" s="261">
        <v>1000</v>
      </c>
      <c r="Q387" s="261" t="s">
        <v>620</v>
      </c>
      <c r="R387" s="261" t="s">
        <v>741</v>
      </c>
    </row>
    <row r="388" spans="1:18">
      <c r="J388" s="250" t="s">
        <v>61</v>
      </c>
      <c r="M388" s="250" t="s">
        <v>62</v>
      </c>
    </row>
    <row r="389" spans="1:18">
      <c r="A389" s="261">
        <v>23</v>
      </c>
      <c r="B389" s="261" t="s">
        <v>218</v>
      </c>
      <c r="C389" s="261" t="s">
        <v>551</v>
      </c>
      <c r="D389" s="276" t="s">
        <v>661</v>
      </c>
      <c r="E389" s="261" t="s">
        <v>553</v>
      </c>
      <c r="F389" s="255">
        <v>0.80555555555555547</v>
      </c>
      <c r="H389" s="261">
        <v>74</v>
      </c>
      <c r="I389" s="267">
        <v>30.120999999999999</v>
      </c>
      <c r="J389" s="250" t="s">
        <v>61</v>
      </c>
      <c r="K389" s="277">
        <v>152</v>
      </c>
      <c r="L389" s="267">
        <v>15.852</v>
      </c>
      <c r="M389" s="250" t="s">
        <v>62</v>
      </c>
      <c r="N389" s="261">
        <v>3849</v>
      </c>
      <c r="Q389" s="261" t="s">
        <v>567</v>
      </c>
    </row>
    <row r="390" spans="1:18">
      <c r="E390" s="261" t="s">
        <v>555</v>
      </c>
      <c r="F390" s="255">
        <v>0.8569444444444444</v>
      </c>
      <c r="H390" s="261">
        <v>74</v>
      </c>
      <c r="I390" s="267">
        <v>30.193000000000001</v>
      </c>
      <c r="J390" s="250" t="s">
        <v>61</v>
      </c>
      <c r="K390" s="277">
        <v>152</v>
      </c>
      <c r="L390" s="267">
        <v>14.914</v>
      </c>
      <c r="M390" s="250" t="s">
        <v>62</v>
      </c>
      <c r="O390" s="261">
        <v>3933</v>
      </c>
    </row>
    <row r="391" spans="1:18">
      <c r="E391" s="261" t="s">
        <v>557</v>
      </c>
      <c r="F391" s="255">
        <v>0.90833333333333333</v>
      </c>
      <c r="H391" s="261">
        <v>74</v>
      </c>
      <c r="I391" s="267">
        <v>30.206</v>
      </c>
      <c r="J391" s="250" t="s">
        <v>61</v>
      </c>
      <c r="K391" s="277">
        <v>152</v>
      </c>
      <c r="L391" s="267">
        <v>13.523999999999999</v>
      </c>
      <c r="M391" s="250" t="s">
        <v>62</v>
      </c>
      <c r="R391" s="261" t="s">
        <v>742</v>
      </c>
    </row>
    <row r="392" spans="1:18">
      <c r="J392" s="250" t="s">
        <v>61</v>
      </c>
      <c r="M392" s="250" t="s">
        <v>62</v>
      </c>
    </row>
    <row r="393" spans="1:18">
      <c r="A393" s="261">
        <v>23</v>
      </c>
      <c r="B393" s="261" t="s">
        <v>218</v>
      </c>
      <c r="C393" s="261" t="s">
        <v>558</v>
      </c>
      <c r="D393" s="276" t="s">
        <v>650</v>
      </c>
      <c r="E393" s="261" t="s">
        <v>553</v>
      </c>
      <c r="F393" s="255">
        <v>0.8125</v>
      </c>
      <c r="H393" s="261">
        <v>74</v>
      </c>
      <c r="I393" s="267">
        <v>30.143999999999998</v>
      </c>
      <c r="J393" s="250" t="s">
        <v>61</v>
      </c>
      <c r="K393" s="277">
        <v>152</v>
      </c>
      <c r="L393" s="267">
        <v>15.785</v>
      </c>
      <c r="M393" s="250" t="s">
        <v>62</v>
      </c>
      <c r="N393" s="261">
        <v>3848</v>
      </c>
    </row>
    <row r="394" spans="1:18">
      <c r="E394" s="261" t="s">
        <v>555</v>
      </c>
      <c r="F394" s="255">
        <v>0.81527777777777777</v>
      </c>
      <c r="H394" s="261">
        <v>74</v>
      </c>
      <c r="I394" s="267">
        <v>30.146000000000001</v>
      </c>
      <c r="J394" s="250" t="s">
        <v>61</v>
      </c>
      <c r="K394" s="277">
        <v>152</v>
      </c>
      <c r="L394" s="267">
        <v>15.750999999999999</v>
      </c>
      <c r="M394" s="250" t="s">
        <v>62</v>
      </c>
      <c r="O394" s="261">
        <v>100</v>
      </c>
      <c r="Q394" s="261" t="s">
        <v>677</v>
      </c>
    </row>
    <row r="395" spans="1:18">
      <c r="E395" s="261" t="s">
        <v>557</v>
      </c>
      <c r="F395" s="255">
        <v>0.81666666666666676</v>
      </c>
      <c r="H395" s="261">
        <v>74</v>
      </c>
      <c r="I395" s="267">
        <v>30.164000000000001</v>
      </c>
      <c r="J395" s="250" t="s">
        <v>61</v>
      </c>
      <c r="K395" s="277">
        <v>152</v>
      </c>
      <c r="L395" s="267">
        <v>15.756</v>
      </c>
      <c r="M395" s="250" t="s">
        <v>62</v>
      </c>
    </row>
    <row r="396" spans="1:18">
      <c r="J396" s="250" t="s">
        <v>61</v>
      </c>
      <c r="M396" s="250" t="s">
        <v>62</v>
      </c>
    </row>
    <row r="397" spans="1:18">
      <c r="A397" s="261">
        <v>23</v>
      </c>
      <c r="C397" s="261" t="s">
        <v>631</v>
      </c>
      <c r="D397" s="276" t="s">
        <v>743</v>
      </c>
      <c r="E397" s="261" t="s">
        <v>563</v>
      </c>
      <c r="F397" s="255">
        <v>0.99097222222222225</v>
      </c>
      <c r="H397" s="261">
        <v>74</v>
      </c>
      <c r="I397" s="267">
        <v>52.985840000000003</v>
      </c>
      <c r="J397" s="250" t="s">
        <v>61</v>
      </c>
      <c r="K397" s="277">
        <v>152</v>
      </c>
      <c r="L397" s="267">
        <v>45.273440000000001</v>
      </c>
      <c r="M397" s="250" t="s">
        <v>62</v>
      </c>
      <c r="N397" s="261">
        <v>3849</v>
      </c>
      <c r="O397" s="261">
        <v>1000</v>
      </c>
      <c r="Q397" s="261" t="s">
        <v>620</v>
      </c>
      <c r="R397" s="261" t="s">
        <v>744</v>
      </c>
    </row>
    <row r="398" spans="1:18">
      <c r="J398" s="250" t="s">
        <v>61</v>
      </c>
      <c r="M398" s="250" t="s">
        <v>62</v>
      </c>
    </row>
    <row r="399" spans="1:18">
      <c r="A399" s="261">
        <v>24</v>
      </c>
      <c r="B399" s="261" t="s">
        <v>220</v>
      </c>
      <c r="C399" s="261" t="s">
        <v>551</v>
      </c>
      <c r="D399" s="276" t="s">
        <v>663</v>
      </c>
      <c r="E399" s="261" t="s">
        <v>553</v>
      </c>
      <c r="F399" s="255">
        <v>9.2361111111111116E-2</v>
      </c>
      <c r="H399" s="261">
        <v>75</v>
      </c>
      <c r="I399" s="267">
        <v>18.012</v>
      </c>
      <c r="J399" s="250" t="s">
        <v>61</v>
      </c>
      <c r="K399" s="277">
        <v>153</v>
      </c>
      <c r="L399" s="267">
        <v>17.652000000000001</v>
      </c>
      <c r="M399" s="250" t="s">
        <v>62</v>
      </c>
      <c r="N399" s="261">
        <v>3848</v>
      </c>
      <c r="Q399" s="261" t="s">
        <v>574</v>
      </c>
    </row>
    <row r="400" spans="1:18">
      <c r="E400" s="261" t="s">
        <v>555</v>
      </c>
      <c r="F400" s="255">
        <v>0.14444444444444446</v>
      </c>
      <c r="H400" s="261">
        <v>75</v>
      </c>
      <c r="I400" s="267">
        <v>18.065000000000001</v>
      </c>
      <c r="J400" s="250" t="s">
        <v>61</v>
      </c>
      <c r="K400" s="277">
        <v>153</v>
      </c>
      <c r="L400" s="267">
        <v>17.283999999999999</v>
      </c>
      <c r="M400" s="250" t="s">
        <v>62</v>
      </c>
      <c r="O400" s="261">
        <v>3831</v>
      </c>
    </row>
    <row r="401" spans="1:18">
      <c r="E401" s="261" t="s">
        <v>557</v>
      </c>
      <c r="F401" s="255">
        <v>0.19583333333333333</v>
      </c>
      <c r="H401" s="261">
        <v>75</v>
      </c>
      <c r="I401" s="267">
        <v>18193</v>
      </c>
      <c r="J401" s="250" t="s">
        <v>61</v>
      </c>
      <c r="K401" s="277">
        <v>153</v>
      </c>
      <c r="L401" s="267">
        <v>16.501999999999999</v>
      </c>
      <c r="M401" s="250" t="s">
        <v>62</v>
      </c>
    </row>
    <row r="402" spans="1:18">
      <c r="J402" s="250" t="s">
        <v>61</v>
      </c>
      <c r="M402" s="250" t="s">
        <v>62</v>
      </c>
    </row>
    <row r="403" spans="1:18">
      <c r="A403" s="261">
        <v>24</v>
      </c>
      <c r="B403" s="261" t="s">
        <v>220</v>
      </c>
      <c r="C403" s="261" t="s">
        <v>558</v>
      </c>
      <c r="D403" s="276" t="s">
        <v>737</v>
      </c>
      <c r="E403" s="261" t="s">
        <v>553</v>
      </c>
      <c r="F403" s="255">
        <v>0.1013888888888889</v>
      </c>
      <c r="H403" s="261">
        <v>75</v>
      </c>
      <c r="I403" s="267">
        <v>18.079000000000001</v>
      </c>
      <c r="J403" s="250" t="s">
        <v>61</v>
      </c>
      <c r="K403" s="277">
        <v>153</v>
      </c>
      <c r="L403" s="267">
        <v>17.452999999999999</v>
      </c>
      <c r="M403" s="250" t="s">
        <v>62</v>
      </c>
      <c r="N403" s="261">
        <v>3848</v>
      </c>
    </row>
    <row r="404" spans="1:18">
      <c r="E404" s="261" t="s">
        <v>555</v>
      </c>
      <c r="F404" s="255">
        <v>0.10416666666666667</v>
      </c>
      <c r="H404" s="261">
        <v>75</v>
      </c>
      <c r="I404" s="267">
        <v>18.106999999999999</v>
      </c>
      <c r="J404" s="250" t="s">
        <v>61</v>
      </c>
      <c r="K404" s="277">
        <v>153</v>
      </c>
      <c r="L404" s="267">
        <v>17.509</v>
      </c>
      <c r="M404" s="250" t="s">
        <v>62</v>
      </c>
      <c r="O404" s="261">
        <v>100</v>
      </c>
      <c r="Q404" s="261" t="s">
        <v>574</v>
      </c>
    </row>
    <row r="405" spans="1:18">
      <c r="E405" s="261" t="s">
        <v>557</v>
      </c>
      <c r="F405" s="255">
        <v>0.10625</v>
      </c>
      <c r="H405" s="252">
        <v>75</v>
      </c>
      <c r="I405" s="267">
        <v>18.123999999999999</v>
      </c>
      <c r="J405" s="250" t="s">
        <v>61</v>
      </c>
      <c r="K405" s="277">
        <v>153</v>
      </c>
      <c r="L405" s="278">
        <v>17.503</v>
      </c>
      <c r="M405" s="250" t="s">
        <v>62</v>
      </c>
    </row>
    <row r="406" spans="1:18">
      <c r="H406" s="252"/>
      <c r="I406" s="278"/>
      <c r="J406" s="250" t="s">
        <v>61</v>
      </c>
      <c r="M406" s="250" t="s">
        <v>62</v>
      </c>
    </row>
    <row r="407" spans="1:18">
      <c r="A407" s="261">
        <v>24</v>
      </c>
      <c r="C407" s="261" t="s">
        <v>600</v>
      </c>
      <c r="D407" s="276" t="s">
        <v>745</v>
      </c>
      <c r="E407" s="261" t="s">
        <v>563</v>
      </c>
      <c r="F407" s="255">
        <v>0.27986111111111112</v>
      </c>
      <c r="H407" s="252">
        <v>75</v>
      </c>
      <c r="I407" s="267">
        <v>8.6527999999999992</v>
      </c>
      <c r="J407" s="250" t="s">
        <v>61</v>
      </c>
      <c r="K407" s="277">
        <v>151</v>
      </c>
      <c r="L407" s="267">
        <v>35.356499999999997</v>
      </c>
      <c r="M407" s="250" t="s">
        <v>62</v>
      </c>
      <c r="N407" s="261">
        <v>3841</v>
      </c>
      <c r="O407" s="261">
        <v>1100</v>
      </c>
      <c r="Q407" s="261" t="s">
        <v>673</v>
      </c>
      <c r="R407" s="261" t="s">
        <v>746</v>
      </c>
    </row>
    <row r="408" spans="1:18">
      <c r="J408" s="250" t="s">
        <v>61</v>
      </c>
      <c r="M408" s="250" t="s">
        <v>62</v>
      </c>
    </row>
    <row r="409" spans="1:18">
      <c r="A409" s="261">
        <v>24</v>
      </c>
      <c r="B409" s="261" t="s">
        <v>222</v>
      </c>
      <c r="C409" s="261" t="s">
        <v>551</v>
      </c>
      <c r="D409" s="276" t="s">
        <v>670</v>
      </c>
      <c r="E409" s="261" t="s">
        <v>553</v>
      </c>
      <c r="F409" s="255">
        <v>0.36458333333333331</v>
      </c>
      <c r="H409" s="261">
        <v>75</v>
      </c>
      <c r="I409" s="267">
        <v>5.2999999999999999E-2</v>
      </c>
      <c r="J409" s="250" t="s">
        <v>61</v>
      </c>
      <c r="K409" s="277">
        <v>149</v>
      </c>
      <c r="L409" s="267">
        <v>59.953000000000003</v>
      </c>
      <c r="M409" s="250" t="s">
        <v>62</v>
      </c>
      <c r="N409" s="261">
        <v>3829</v>
      </c>
      <c r="P409" s="276" t="s">
        <v>399</v>
      </c>
    </row>
    <row r="410" spans="1:18">
      <c r="E410" s="261" t="s">
        <v>555</v>
      </c>
      <c r="F410" s="255">
        <v>0.38263888888888892</v>
      </c>
      <c r="H410" s="261">
        <v>75</v>
      </c>
      <c r="I410" s="267">
        <v>4.2000000000000003E-2</v>
      </c>
      <c r="J410" s="250" t="s">
        <v>61</v>
      </c>
      <c r="K410" s="277">
        <v>149</v>
      </c>
      <c r="L410" s="267">
        <v>59.350999999999999</v>
      </c>
      <c r="M410" s="250" t="s">
        <v>62</v>
      </c>
      <c r="O410" s="261">
        <v>1000</v>
      </c>
      <c r="Q410" s="261" t="s">
        <v>567</v>
      </c>
    </row>
    <row r="411" spans="1:18">
      <c r="E411" s="261" t="s">
        <v>557</v>
      </c>
      <c r="F411" s="255">
        <v>0.40902777777777777</v>
      </c>
      <c r="H411" s="261">
        <v>75</v>
      </c>
      <c r="I411" s="267">
        <v>0.13600000000000001</v>
      </c>
      <c r="J411" s="250" t="s">
        <v>61</v>
      </c>
      <c r="K411" s="277">
        <v>149</v>
      </c>
      <c r="L411" s="267">
        <v>58.420999999999999</v>
      </c>
      <c r="M411" s="250" t="s">
        <v>62</v>
      </c>
    </row>
    <row r="412" spans="1:18">
      <c r="J412" s="250" t="s">
        <v>61</v>
      </c>
      <c r="M412" s="250" t="s">
        <v>62</v>
      </c>
    </row>
    <row r="413" spans="1:18">
      <c r="A413" s="261">
        <v>24</v>
      </c>
      <c r="B413" s="261" t="s">
        <v>224</v>
      </c>
      <c r="C413" s="261" t="s">
        <v>551</v>
      </c>
      <c r="D413" s="276" t="s">
        <v>672</v>
      </c>
      <c r="E413" s="261" t="s">
        <v>553</v>
      </c>
      <c r="F413" s="255">
        <v>0.45624999999999999</v>
      </c>
      <c r="H413" s="261">
        <v>75</v>
      </c>
      <c r="I413" s="267">
        <v>3.5999999999999997E-2</v>
      </c>
      <c r="J413" s="250" t="s">
        <v>61</v>
      </c>
      <c r="K413" s="277">
        <v>149</v>
      </c>
      <c r="L413" s="267">
        <v>59.731000000000002</v>
      </c>
      <c r="M413" s="250" t="s">
        <v>62</v>
      </c>
      <c r="N413" s="261">
        <v>3829</v>
      </c>
    </row>
    <row r="414" spans="1:18">
      <c r="E414" s="261" t="s">
        <v>555</v>
      </c>
      <c r="F414" s="255">
        <v>0.50763888888888886</v>
      </c>
      <c r="H414" s="261">
        <v>75</v>
      </c>
      <c r="I414" s="267">
        <v>4.0000000000000001E-3</v>
      </c>
      <c r="J414" s="250" t="s">
        <v>61</v>
      </c>
      <c r="K414" s="277">
        <v>149</v>
      </c>
      <c r="L414" s="267">
        <v>58.228999999999999</v>
      </c>
      <c r="M414" s="250" t="s">
        <v>62</v>
      </c>
      <c r="N414" s="261">
        <v>3825</v>
      </c>
      <c r="O414" s="261">
        <v>3816</v>
      </c>
      <c r="P414" s="276" t="s">
        <v>400</v>
      </c>
      <c r="Q414" s="261" t="s">
        <v>567</v>
      </c>
    </row>
    <row r="415" spans="1:18">
      <c r="E415" s="261" t="s">
        <v>557</v>
      </c>
      <c r="F415" s="255">
        <v>0.55972222222222223</v>
      </c>
      <c r="H415" s="261">
        <v>75</v>
      </c>
      <c r="I415" s="267">
        <v>4.0000000000000001E-3</v>
      </c>
      <c r="J415" s="250" t="s">
        <v>61</v>
      </c>
      <c r="K415" s="277">
        <v>149</v>
      </c>
      <c r="L415" s="267">
        <v>56.639000000000003</v>
      </c>
      <c r="M415" s="250" t="s">
        <v>62</v>
      </c>
    </row>
    <row r="416" spans="1:18">
      <c r="J416" s="250" t="s">
        <v>61</v>
      </c>
      <c r="M416" s="250" t="s">
        <v>62</v>
      </c>
    </row>
    <row r="417" spans="1:18">
      <c r="A417" s="261">
        <v>24</v>
      </c>
      <c r="B417" s="261" t="s">
        <v>224</v>
      </c>
      <c r="C417" s="261" t="s">
        <v>558</v>
      </c>
      <c r="D417" s="276" t="s">
        <v>661</v>
      </c>
      <c r="E417" s="261" t="s">
        <v>553</v>
      </c>
      <c r="F417" s="255">
        <v>0.46597222222222223</v>
      </c>
      <c r="H417" s="261">
        <v>74</v>
      </c>
      <c r="I417" s="267">
        <v>59.975000000000001</v>
      </c>
      <c r="J417" s="250" t="s">
        <v>61</v>
      </c>
      <c r="K417" s="277">
        <v>149</v>
      </c>
      <c r="L417" s="267">
        <v>59.530999999999999</v>
      </c>
      <c r="M417" s="250" t="s">
        <v>62</v>
      </c>
      <c r="N417" s="261">
        <v>3829</v>
      </c>
    </row>
    <row r="418" spans="1:18">
      <c r="E418" s="261" t="s">
        <v>555</v>
      </c>
      <c r="F418" s="255">
        <v>0.4680555555555555</v>
      </c>
      <c r="H418" s="261">
        <v>74</v>
      </c>
      <c r="I418" s="267">
        <v>59.978000000000002</v>
      </c>
      <c r="J418" s="250" t="s">
        <v>61</v>
      </c>
      <c r="K418" s="277">
        <v>149</v>
      </c>
      <c r="L418" s="267">
        <v>59.442999999999998</v>
      </c>
      <c r="M418" s="250" t="s">
        <v>62</v>
      </c>
      <c r="O418" s="261">
        <v>500</v>
      </c>
      <c r="Q418" s="261" t="s">
        <v>677</v>
      </c>
    </row>
    <row r="419" spans="1:18">
      <c r="E419" s="261" t="s">
        <v>557</v>
      </c>
      <c r="F419" s="255">
        <v>0.4694444444444445</v>
      </c>
      <c r="H419" s="261">
        <v>74</v>
      </c>
      <c r="I419" s="267">
        <v>59.982999999999997</v>
      </c>
      <c r="J419" s="250" t="s">
        <v>61</v>
      </c>
      <c r="K419" s="277">
        <v>149</v>
      </c>
      <c r="L419" s="267">
        <v>59.395000000000003</v>
      </c>
      <c r="M419" s="250" t="s">
        <v>62</v>
      </c>
    </row>
    <row r="420" spans="1:18">
      <c r="J420" s="250" t="s">
        <v>61</v>
      </c>
      <c r="M420" s="250" t="s">
        <v>62</v>
      </c>
    </row>
    <row r="421" spans="1:18">
      <c r="A421" s="261">
        <v>24</v>
      </c>
      <c r="B421" s="261" t="s">
        <v>224</v>
      </c>
      <c r="C421" s="261" t="s">
        <v>558</v>
      </c>
      <c r="D421" s="276" t="s">
        <v>663</v>
      </c>
      <c r="E421" s="261" t="s">
        <v>553</v>
      </c>
      <c r="F421" s="255">
        <v>0.48125000000000001</v>
      </c>
      <c r="H421" s="261">
        <v>74</v>
      </c>
      <c r="I421" s="267">
        <v>59.963000000000001</v>
      </c>
      <c r="J421" s="250" t="s">
        <v>61</v>
      </c>
      <c r="K421" s="277">
        <v>149</v>
      </c>
      <c r="L421" s="267">
        <v>58.857999999999997</v>
      </c>
      <c r="M421" s="250" t="s">
        <v>62</v>
      </c>
      <c r="N421" s="261">
        <v>3829</v>
      </c>
    </row>
    <row r="422" spans="1:18">
      <c r="E422" s="261" t="s">
        <v>555</v>
      </c>
      <c r="F422" s="255">
        <v>0.49374999999999997</v>
      </c>
      <c r="H422" s="261">
        <v>74</v>
      </c>
      <c r="I422" s="267">
        <v>59.905999999999999</v>
      </c>
      <c r="J422" s="250" t="s">
        <v>61</v>
      </c>
      <c r="K422" s="277">
        <v>149</v>
      </c>
      <c r="L422" s="267">
        <v>58.482999999999997</v>
      </c>
      <c r="M422" s="250" t="s">
        <v>62</v>
      </c>
      <c r="O422" s="261">
        <v>500</v>
      </c>
      <c r="Q422" s="261" t="s">
        <v>677</v>
      </c>
    </row>
    <row r="423" spans="1:18">
      <c r="E423" s="261" t="s">
        <v>557</v>
      </c>
      <c r="F423" s="255">
        <v>0.5</v>
      </c>
      <c r="H423" s="261">
        <v>74</v>
      </c>
      <c r="I423" s="267">
        <v>59.863</v>
      </c>
      <c r="J423" s="250" t="s">
        <v>61</v>
      </c>
      <c r="K423" s="277">
        <v>149</v>
      </c>
      <c r="L423" s="267">
        <v>58.29</v>
      </c>
      <c r="M423" s="250" t="s">
        <v>62</v>
      </c>
    </row>
    <row r="424" spans="1:18">
      <c r="J424" s="250" t="s">
        <v>61</v>
      </c>
      <c r="M424" s="250" t="s">
        <v>62</v>
      </c>
    </row>
    <row r="425" spans="1:18">
      <c r="A425" s="261">
        <v>24</v>
      </c>
      <c r="B425" s="261" t="s">
        <v>226</v>
      </c>
      <c r="C425" s="261" t="s">
        <v>551</v>
      </c>
      <c r="D425" s="276" t="s">
        <v>675</v>
      </c>
      <c r="E425" s="261" t="s">
        <v>553</v>
      </c>
      <c r="F425" s="255">
        <v>0.62083333333333335</v>
      </c>
      <c r="H425" s="261">
        <v>75</v>
      </c>
      <c r="I425" s="267">
        <v>4.2999999999999997E-2</v>
      </c>
      <c r="J425" s="250" t="s">
        <v>61</v>
      </c>
      <c r="K425" s="277">
        <v>150</v>
      </c>
      <c r="L425" s="267">
        <v>2.5000000000000001E-2</v>
      </c>
      <c r="M425" s="250" t="s">
        <v>62</v>
      </c>
      <c r="N425" s="261">
        <v>3829</v>
      </c>
      <c r="P425" s="276" t="s">
        <v>401</v>
      </c>
    </row>
    <row r="426" spans="1:18">
      <c r="E426" s="261" t="s">
        <v>555</v>
      </c>
      <c r="F426" s="255">
        <v>0.63888888888888895</v>
      </c>
      <c r="H426" s="261">
        <v>75</v>
      </c>
      <c r="I426" s="267">
        <v>4.3999999999999997E-2</v>
      </c>
      <c r="J426" s="250" t="s">
        <v>61</v>
      </c>
      <c r="K426" s="277">
        <v>149</v>
      </c>
      <c r="L426" s="267">
        <v>59.173000000000002</v>
      </c>
      <c r="M426" s="250" t="s">
        <v>62</v>
      </c>
      <c r="O426" s="261">
        <v>1000</v>
      </c>
      <c r="Q426" s="261" t="s">
        <v>567</v>
      </c>
    </row>
    <row r="427" spans="1:18">
      <c r="E427" s="261" t="s">
        <v>557</v>
      </c>
      <c r="F427" s="255">
        <v>0.66249999999999998</v>
      </c>
      <c r="H427" s="261">
        <v>74</v>
      </c>
      <c r="I427" s="267">
        <v>59.975000000000001</v>
      </c>
      <c r="J427" s="250" t="s">
        <v>61</v>
      </c>
      <c r="K427" s="277">
        <v>149</v>
      </c>
      <c r="L427" s="267">
        <v>57.970999999999997</v>
      </c>
      <c r="M427" s="250" t="s">
        <v>62</v>
      </c>
    </row>
    <row r="428" spans="1:18">
      <c r="J428" s="250" t="s">
        <v>61</v>
      </c>
      <c r="M428" s="250" t="s">
        <v>62</v>
      </c>
    </row>
    <row r="429" spans="1:18">
      <c r="A429" s="261">
        <v>24</v>
      </c>
      <c r="B429" s="261" t="s">
        <v>747</v>
      </c>
      <c r="C429" s="261" t="s">
        <v>748</v>
      </c>
      <c r="E429" s="261" t="s">
        <v>563</v>
      </c>
      <c r="J429" s="250" t="s">
        <v>61</v>
      </c>
      <c r="M429" s="250" t="s">
        <v>62</v>
      </c>
    </row>
    <row r="430" spans="1:18">
      <c r="J430" s="250" t="s">
        <v>61</v>
      </c>
      <c r="M430" s="250" t="s">
        <v>62</v>
      </c>
    </row>
    <row r="431" spans="1:18">
      <c r="A431" s="261">
        <v>25</v>
      </c>
      <c r="C431" s="261" t="s">
        <v>631</v>
      </c>
      <c r="D431" s="276" t="s">
        <v>749</v>
      </c>
      <c r="E431" s="261" t="s">
        <v>563</v>
      </c>
      <c r="F431" s="255">
        <v>5.6944444444444443E-2</v>
      </c>
      <c r="H431" s="261">
        <v>75</v>
      </c>
      <c r="I431" s="267">
        <v>12.64404</v>
      </c>
      <c r="J431" s="250" t="s">
        <v>61</v>
      </c>
      <c r="K431" s="277">
        <v>148</v>
      </c>
      <c r="L431" s="267">
        <v>15.27539</v>
      </c>
      <c r="M431" s="250" t="s">
        <v>62</v>
      </c>
      <c r="N431" s="261">
        <v>3815</v>
      </c>
      <c r="O431" s="261">
        <v>1000</v>
      </c>
      <c r="Q431" s="261" t="s">
        <v>620</v>
      </c>
      <c r="R431" s="261" t="s">
        <v>750</v>
      </c>
    </row>
    <row r="432" spans="1:18">
      <c r="A432" s="261">
        <v>25</v>
      </c>
      <c r="C432" s="261" t="s">
        <v>631</v>
      </c>
      <c r="D432" s="276" t="s">
        <v>751</v>
      </c>
      <c r="E432" s="261" t="s">
        <v>563</v>
      </c>
      <c r="F432" s="255">
        <v>0.14305555555555557</v>
      </c>
      <c r="H432" s="261">
        <v>75</v>
      </c>
      <c r="I432" s="267">
        <v>23.603999999999999</v>
      </c>
      <c r="J432" s="250" t="s">
        <v>61</v>
      </c>
      <c r="K432" s="277">
        <v>146</v>
      </c>
      <c r="L432" s="267">
        <v>34.573239999999998</v>
      </c>
      <c r="M432" s="250" t="s">
        <v>62</v>
      </c>
      <c r="N432" s="261">
        <v>3799</v>
      </c>
      <c r="O432" s="261">
        <v>1000</v>
      </c>
      <c r="Q432" s="261" t="s">
        <v>620</v>
      </c>
      <c r="R432" s="261" t="s">
        <v>752</v>
      </c>
    </row>
    <row r="433" spans="1:18">
      <c r="J433" s="250" t="s">
        <v>61</v>
      </c>
      <c r="M433" s="250" t="s">
        <v>62</v>
      </c>
    </row>
    <row r="434" spans="1:18">
      <c r="A434" s="261">
        <v>25</v>
      </c>
      <c r="B434" s="261" t="s">
        <v>228</v>
      </c>
      <c r="C434" s="261" t="s">
        <v>551</v>
      </c>
      <c r="D434" s="276" t="s">
        <v>678</v>
      </c>
      <c r="E434" s="261" t="s">
        <v>553</v>
      </c>
      <c r="F434" s="255">
        <v>0.23402777777777781</v>
      </c>
      <c r="H434" s="261">
        <v>75</v>
      </c>
      <c r="I434" s="267">
        <v>34.045000000000002</v>
      </c>
      <c r="J434" s="250" t="s">
        <v>61</v>
      </c>
      <c r="K434" s="277">
        <v>145</v>
      </c>
      <c r="L434" s="267">
        <v>0.629</v>
      </c>
      <c r="M434" s="250" t="s">
        <v>62</v>
      </c>
      <c r="N434" s="261">
        <v>3783</v>
      </c>
      <c r="P434" s="276" t="s">
        <v>402</v>
      </c>
      <c r="Q434" s="261" t="s">
        <v>574</v>
      </c>
    </row>
    <row r="435" spans="1:18">
      <c r="E435" s="261" t="s">
        <v>555</v>
      </c>
      <c r="F435" s="255">
        <v>0.28472222222222221</v>
      </c>
      <c r="H435" s="261">
        <v>75</v>
      </c>
      <c r="I435" s="267">
        <v>34.125999999999998</v>
      </c>
      <c r="J435" s="250" t="s">
        <v>61</v>
      </c>
      <c r="K435" s="277">
        <v>144</v>
      </c>
      <c r="L435" s="267">
        <v>59.387999999999998</v>
      </c>
      <c r="M435" s="250" t="s">
        <v>62</v>
      </c>
      <c r="O435" s="261">
        <v>3769</v>
      </c>
      <c r="R435" s="502" t="s">
        <v>753</v>
      </c>
    </row>
    <row r="436" spans="1:18">
      <c r="E436" s="261" t="s">
        <v>557</v>
      </c>
      <c r="F436" s="255">
        <v>0.33611111111111108</v>
      </c>
      <c r="H436" s="261">
        <v>75</v>
      </c>
      <c r="I436" s="267">
        <v>34.198</v>
      </c>
      <c r="J436" s="250" t="s">
        <v>61</v>
      </c>
      <c r="K436" s="277">
        <v>144</v>
      </c>
      <c r="L436" s="267">
        <v>57.628999999999998</v>
      </c>
      <c r="M436" s="250" t="s">
        <v>62</v>
      </c>
      <c r="R436" s="502"/>
    </row>
    <row r="437" spans="1:18">
      <c r="J437" s="250" t="s">
        <v>61</v>
      </c>
      <c r="M437" s="250" t="s">
        <v>62</v>
      </c>
      <c r="R437" s="502"/>
    </row>
    <row r="438" spans="1:18">
      <c r="A438" s="261">
        <v>25</v>
      </c>
      <c r="C438" s="261" t="s">
        <v>631</v>
      </c>
      <c r="D438" s="276" t="s">
        <v>754</v>
      </c>
      <c r="E438" s="261" t="s">
        <v>563</v>
      </c>
      <c r="F438" s="255">
        <v>0.41736111111111113</v>
      </c>
      <c r="H438" s="261">
        <v>75</v>
      </c>
      <c r="I438" s="267">
        <v>11.4482</v>
      </c>
      <c r="J438" s="250" t="s">
        <v>61</v>
      </c>
      <c r="K438" s="277">
        <v>143</v>
      </c>
      <c r="L438" s="267">
        <v>44.167000000000002</v>
      </c>
      <c r="M438" s="250" t="s">
        <v>62</v>
      </c>
      <c r="N438" s="261">
        <v>3752</v>
      </c>
      <c r="O438" s="261">
        <v>1000</v>
      </c>
      <c r="Q438" s="261" t="s">
        <v>565</v>
      </c>
      <c r="R438" s="502"/>
    </row>
    <row r="439" spans="1:18">
      <c r="A439" s="261">
        <v>25</v>
      </c>
      <c r="C439" s="261" t="s">
        <v>631</v>
      </c>
      <c r="D439" s="276" t="s">
        <v>755</v>
      </c>
      <c r="E439" s="261" t="s">
        <v>563</v>
      </c>
      <c r="F439" s="255">
        <v>0.50208333333333333</v>
      </c>
      <c r="H439" s="261">
        <v>74</v>
      </c>
      <c r="I439" s="267">
        <v>47.541989999999998</v>
      </c>
      <c r="J439" s="250" t="s">
        <v>61</v>
      </c>
      <c r="K439" s="277">
        <v>142</v>
      </c>
      <c r="L439" s="267">
        <v>26.263670000000001</v>
      </c>
      <c r="M439" s="250" t="s">
        <v>62</v>
      </c>
      <c r="N439" s="261">
        <v>3712</v>
      </c>
      <c r="O439" s="261">
        <v>1000</v>
      </c>
      <c r="Q439" s="261" t="s">
        <v>559</v>
      </c>
      <c r="R439" s="261" t="s">
        <v>756</v>
      </c>
    </row>
    <row r="440" spans="1:18">
      <c r="A440" s="261">
        <v>25</v>
      </c>
      <c r="C440" s="261" t="s">
        <v>631</v>
      </c>
      <c r="D440" s="276" t="s">
        <v>757</v>
      </c>
      <c r="E440" s="261" t="s">
        <v>563</v>
      </c>
      <c r="F440" s="255">
        <v>0.58750000000000002</v>
      </c>
      <c r="H440" s="261">
        <v>74</v>
      </c>
      <c r="I440" s="267">
        <v>23.203600000000002</v>
      </c>
      <c r="J440" s="250" t="s">
        <v>61</v>
      </c>
      <c r="K440" s="277">
        <v>141</v>
      </c>
      <c r="L440" s="267">
        <v>11.894500000000001</v>
      </c>
      <c r="M440" s="250" t="s">
        <v>62</v>
      </c>
      <c r="N440" s="261">
        <v>3642</v>
      </c>
      <c r="O440" s="261">
        <v>1000</v>
      </c>
      <c r="Q440" s="261" t="s">
        <v>565</v>
      </c>
      <c r="R440" s="261" t="s">
        <v>758</v>
      </c>
    </row>
    <row r="441" spans="1:18">
      <c r="A441" s="261">
        <v>25</v>
      </c>
      <c r="C441" s="261" t="s">
        <v>631</v>
      </c>
      <c r="D441" s="276" t="s">
        <v>759</v>
      </c>
      <c r="E441" s="261" t="s">
        <v>563</v>
      </c>
      <c r="F441" s="255">
        <v>0.96736111111111101</v>
      </c>
      <c r="H441" s="261">
        <v>73</v>
      </c>
      <c r="I441" s="267">
        <v>34.33887</v>
      </c>
      <c r="J441" s="250" t="s">
        <v>61</v>
      </c>
      <c r="K441" s="277">
        <v>139</v>
      </c>
      <c r="L441" s="267">
        <v>59.116210000000002</v>
      </c>
      <c r="M441" s="250" t="s">
        <v>62</v>
      </c>
      <c r="N441" s="261">
        <v>3392</v>
      </c>
      <c r="O441" s="261">
        <v>1000</v>
      </c>
      <c r="Q441" s="261" t="s">
        <v>620</v>
      </c>
      <c r="R441" s="261" t="s">
        <v>760</v>
      </c>
    </row>
    <row r="442" spans="1:18">
      <c r="J442" s="250" t="s">
        <v>61</v>
      </c>
      <c r="M442" s="250" t="s">
        <v>62</v>
      </c>
    </row>
    <row r="443" spans="1:18">
      <c r="A443" s="261">
        <v>26</v>
      </c>
      <c r="B443" s="261" t="s">
        <v>230</v>
      </c>
      <c r="C443" s="261" t="s">
        <v>551</v>
      </c>
      <c r="D443" s="276" t="s">
        <v>681</v>
      </c>
      <c r="E443" s="261" t="s">
        <v>553</v>
      </c>
      <c r="F443" s="255">
        <v>0.10069444444444443</v>
      </c>
      <c r="H443" s="261">
        <v>73</v>
      </c>
      <c r="I443" s="267">
        <v>0.15</v>
      </c>
      <c r="J443" s="250" t="s">
        <v>61</v>
      </c>
      <c r="K443" s="277">
        <v>140</v>
      </c>
      <c r="L443" s="267">
        <v>0.23</v>
      </c>
      <c r="M443" s="250" t="s">
        <v>62</v>
      </c>
      <c r="N443" s="261">
        <v>3234</v>
      </c>
      <c r="P443" s="276" t="s">
        <v>403</v>
      </c>
    </row>
    <row r="444" spans="1:18">
      <c r="E444" s="261" t="s">
        <v>555</v>
      </c>
      <c r="F444" s="255">
        <v>0.14652777777777778</v>
      </c>
      <c r="H444" s="261">
        <v>72</v>
      </c>
      <c r="I444" s="267">
        <v>59.768000000000001</v>
      </c>
      <c r="J444" s="250" t="s">
        <v>61</v>
      </c>
      <c r="K444" s="277">
        <v>140</v>
      </c>
      <c r="L444" s="267">
        <v>0.92600000000000005</v>
      </c>
      <c r="M444" s="250" t="s">
        <v>62</v>
      </c>
      <c r="O444" s="261">
        <v>3204</v>
      </c>
      <c r="Q444" s="261" t="s">
        <v>574</v>
      </c>
    </row>
    <row r="445" spans="1:18">
      <c r="E445" s="261" t="s">
        <v>557</v>
      </c>
      <c r="F445" s="255">
        <v>0.18958333333333333</v>
      </c>
      <c r="H445" s="261">
        <v>72</v>
      </c>
      <c r="I445" s="267">
        <v>59.496000000000002</v>
      </c>
      <c r="J445" s="250" t="s">
        <v>61</v>
      </c>
      <c r="K445" s="277">
        <v>140</v>
      </c>
      <c r="L445" s="267">
        <v>1.276</v>
      </c>
      <c r="M445" s="250" t="s">
        <v>62</v>
      </c>
    </row>
    <row r="446" spans="1:18">
      <c r="J446" s="250" t="s">
        <v>61</v>
      </c>
      <c r="M446" s="250" t="s">
        <v>62</v>
      </c>
    </row>
    <row r="447" spans="1:18">
      <c r="A447" s="261">
        <v>26</v>
      </c>
      <c r="B447" s="261" t="s">
        <v>230</v>
      </c>
      <c r="C447" s="261" t="s">
        <v>558</v>
      </c>
      <c r="D447" s="276" t="s">
        <v>670</v>
      </c>
      <c r="E447" s="261" t="s">
        <v>553</v>
      </c>
      <c r="F447" s="255">
        <v>0.11041666666666666</v>
      </c>
      <c r="H447" s="261">
        <v>72</v>
      </c>
      <c r="I447" s="267">
        <v>59.927</v>
      </c>
      <c r="J447" s="250" t="s">
        <v>61</v>
      </c>
      <c r="K447" s="277">
        <v>140</v>
      </c>
      <c r="L447" s="267">
        <v>0.42499999999999999</v>
      </c>
      <c r="M447" s="250" t="s">
        <v>62</v>
      </c>
      <c r="N447" s="261">
        <v>3234</v>
      </c>
      <c r="Q447" s="261" t="s">
        <v>574</v>
      </c>
    </row>
    <row r="448" spans="1:18">
      <c r="E448" s="261" t="s">
        <v>555</v>
      </c>
      <c r="F448" s="255">
        <v>0.1125</v>
      </c>
      <c r="H448" s="261">
        <v>72</v>
      </c>
      <c r="I448" s="267">
        <v>59.902999999999999</v>
      </c>
      <c r="J448" s="250" t="s">
        <v>61</v>
      </c>
      <c r="K448" s="277">
        <v>140</v>
      </c>
      <c r="L448" s="267">
        <v>0.36499999999999999</v>
      </c>
      <c r="M448" s="250" t="s">
        <v>62</v>
      </c>
      <c r="O448" s="261">
        <v>100</v>
      </c>
    </row>
    <row r="449" spans="1:18">
      <c r="E449" s="261" t="s">
        <v>557</v>
      </c>
      <c r="F449" s="255">
        <v>0.11388888888888889</v>
      </c>
      <c r="H449" s="261">
        <v>72</v>
      </c>
      <c r="I449" s="267">
        <v>59.887</v>
      </c>
      <c r="J449" s="250" t="s">
        <v>61</v>
      </c>
      <c r="K449" s="277">
        <v>140</v>
      </c>
      <c r="L449" s="267">
        <v>0.374</v>
      </c>
      <c r="M449" s="250" t="s">
        <v>62</v>
      </c>
    </row>
    <row r="450" spans="1:18">
      <c r="J450" s="250" t="s">
        <v>61</v>
      </c>
      <c r="M450" s="250" t="s">
        <v>62</v>
      </c>
    </row>
    <row r="451" spans="1:18">
      <c r="A451" s="261">
        <v>26</v>
      </c>
      <c r="C451" s="261" t="s">
        <v>631</v>
      </c>
      <c r="D451" s="276" t="s">
        <v>761</v>
      </c>
      <c r="E451" s="261" t="s">
        <v>563</v>
      </c>
      <c r="F451" s="255">
        <v>0.25763888888888892</v>
      </c>
      <c r="H451" s="261">
        <v>73</v>
      </c>
      <c r="I451" s="267">
        <v>13.189</v>
      </c>
      <c r="J451" s="250" t="s">
        <v>61</v>
      </c>
      <c r="K451" s="277">
        <v>139</v>
      </c>
      <c r="L451" s="267">
        <v>2.9</v>
      </c>
      <c r="M451" s="250" t="s">
        <v>62</v>
      </c>
      <c r="N451" s="261">
        <v>3188</v>
      </c>
      <c r="O451" s="261">
        <v>1000</v>
      </c>
      <c r="Q451" s="261" t="s">
        <v>673</v>
      </c>
      <c r="R451" s="261" t="s">
        <v>762</v>
      </c>
    </row>
    <row r="452" spans="1:18">
      <c r="J452" s="250" t="s">
        <v>61</v>
      </c>
      <c r="M452" s="250" t="s">
        <v>62</v>
      </c>
    </row>
    <row r="453" spans="1:18">
      <c r="A453" s="261">
        <v>26</v>
      </c>
      <c r="B453" s="261" t="s">
        <v>763</v>
      </c>
      <c r="C453" s="261" t="s">
        <v>551</v>
      </c>
      <c r="D453" s="276" t="s">
        <v>683</v>
      </c>
      <c r="E453" s="261" t="s">
        <v>553</v>
      </c>
      <c r="F453" s="255">
        <v>0.32777777777777778</v>
      </c>
      <c r="H453" s="261">
        <v>73</v>
      </c>
      <c r="I453" s="267">
        <v>27.125</v>
      </c>
      <c r="J453" s="250" t="s">
        <v>61</v>
      </c>
      <c r="K453" s="277">
        <v>138</v>
      </c>
      <c r="L453" s="267">
        <v>1.4830000000000001</v>
      </c>
      <c r="M453" s="250" t="s">
        <v>62</v>
      </c>
      <c r="N453" s="261">
        <v>3124</v>
      </c>
      <c r="P453" s="276" t="s">
        <v>404</v>
      </c>
      <c r="Q453" s="261" t="s">
        <v>567</v>
      </c>
    </row>
    <row r="454" spans="1:18">
      <c r="E454" s="261" t="s">
        <v>555</v>
      </c>
      <c r="F454" s="255">
        <v>0.37083333333333335</v>
      </c>
      <c r="H454" s="261">
        <v>73</v>
      </c>
      <c r="I454" s="267">
        <v>26.902999999999999</v>
      </c>
      <c r="J454" s="250" t="s">
        <v>61</v>
      </c>
      <c r="K454" s="277">
        <v>138</v>
      </c>
      <c r="L454" s="267">
        <v>1.3440000000000001</v>
      </c>
      <c r="M454" s="250" t="s">
        <v>62</v>
      </c>
      <c r="N454" s="261">
        <v>3121</v>
      </c>
      <c r="O454" s="261">
        <v>3111</v>
      </c>
    </row>
    <row r="455" spans="1:18">
      <c r="E455" s="261" t="s">
        <v>557</v>
      </c>
      <c r="F455" s="255">
        <v>0.41319444444444442</v>
      </c>
      <c r="H455" s="261">
        <v>73</v>
      </c>
      <c r="I455" s="267">
        <v>26.731999999999999</v>
      </c>
      <c r="J455" s="250" t="s">
        <v>61</v>
      </c>
      <c r="K455" s="277">
        <v>138</v>
      </c>
      <c r="L455" s="267">
        <v>1.1140000000000001</v>
      </c>
      <c r="M455" s="250" t="s">
        <v>62</v>
      </c>
    </row>
    <row r="456" spans="1:18">
      <c r="J456" s="250" t="s">
        <v>61</v>
      </c>
      <c r="M456" s="250" t="s">
        <v>62</v>
      </c>
    </row>
    <row r="457" spans="1:18">
      <c r="A457" s="261">
        <v>26</v>
      </c>
      <c r="B457" s="261" t="s">
        <v>763</v>
      </c>
      <c r="C457" s="261" t="s">
        <v>558</v>
      </c>
      <c r="D457" s="276" t="s">
        <v>672</v>
      </c>
      <c r="E457" s="261" t="s">
        <v>553</v>
      </c>
      <c r="F457" s="255">
        <v>0.34583333333333338</v>
      </c>
      <c r="H457" s="261">
        <v>73</v>
      </c>
      <c r="I457" s="267">
        <v>27.012</v>
      </c>
      <c r="J457" s="250" t="s">
        <v>61</v>
      </c>
      <c r="K457" s="277">
        <v>138</v>
      </c>
      <c r="L457" s="267">
        <v>1.369</v>
      </c>
      <c r="M457" s="250" t="s">
        <v>62</v>
      </c>
      <c r="N457" s="261">
        <v>3135</v>
      </c>
    </row>
    <row r="458" spans="1:18">
      <c r="E458" s="261" t="s">
        <v>555</v>
      </c>
      <c r="F458" s="255">
        <v>0.34861111111111115</v>
      </c>
      <c r="H458" s="261">
        <v>73</v>
      </c>
      <c r="I458" s="267">
        <v>27.010999999999999</v>
      </c>
      <c r="J458" s="250" t="s">
        <v>61</v>
      </c>
      <c r="K458" s="277">
        <v>138</v>
      </c>
      <c r="L458" s="267">
        <v>1.4</v>
      </c>
      <c r="M458" s="250" t="s">
        <v>62</v>
      </c>
      <c r="O458" s="261">
        <v>100</v>
      </c>
      <c r="Q458" s="261" t="s">
        <v>677</v>
      </c>
    </row>
    <row r="459" spans="1:18">
      <c r="E459" s="261" t="s">
        <v>557</v>
      </c>
      <c r="F459" s="255">
        <v>0.35069444444444442</v>
      </c>
      <c r="H459" s="261">
        <v>73</v>
      </c>
      <c r="I459" s="267">
        <v>27.013999999999999</v>
      </c>
      <c r="J459" s="250" t="s">
        <v>61</v>
      </c>
      <c r="K459" s="277">
        <v>138</v>
      </c>
      <c r="L459" s="267">
        <v>1.4139999999999999</v>
      </c>
      <c r="M459" s="250" t="s">
        <v>62</v>
      </c>
    </row>
    <row r="460" spans="1:18">
      <c r="J460" s="250" t="s">
        <v>61</v>
      </c>
      <c r="M460" s="250" t="s">
        <v>62</v>
      </c>
    </row>
    <row r="461" spans="1:18">
      <c r="A461" s="261">
        <v>26</v>
      </c>
      <c r="C461" s="261" t="s">
        <v>631</v>
      </c>
      <c r="D461" s="276" t="s">
        <v>764</v>
      </c>
      <c r="E461" s="261" t="s">
        <v>563</v>
      </c>
      <c r="F461" s="255">
        <v>0.4777777777777778</v>
      </c>
      <c r="H461" s="261">
        <v>73</v>
      </c>
      <c r="I461" s="267">
        <v>42.285699999999999</v>
      </c>
      <c r="J461" s="250" t="s">
        <v>61</v>
      </c>
      <c r="K461" s="277">
        <v>138</v>
      </c>
      <c r="L461" s="267">
        <v>53.949199999999998</v>
      </c>
      <c r="M461" s="250" t="s">
        <v>62</v>
      </c>
      <c r="N461" s="261">
        <v>3353</v>
      </c>
      <c r="O461" s="261">
        <v>1000</v>
      </c>
      <c r="Q461" s="261" t="s">
        <v>565</v>
      </c>
      <c r="R461" s="261" t="s">
        <v>765</v>
      </c>
    </row>
    <row r="462" spans="1:18">
      <c r="J462" s="250" t="s">
        <v>61</v>
      </c>
      <c r="M462" s="250" t="s">
        <v>62</v>
      </c>
    </row>
    <row r="463" spans="1:18">
      <c r="A463" s="261">
        <v>26</v>
      </c>
      <c r="B463" s="261" t="s">
        <v>766</v>
      </c>
      <c r="C463" s="261" t="s">
        <v>551</v>
      </c>
      <c r="D463" s="276" t="s">
        <v>687</v>
      </c>
      <c r="E463" s="261" t="s">
        <v>553</v>
      </c>
      <c r="F463" s="255">
        <v>0.58888888888888891</v>
      </c>
      <c r="H463" s="261">
        <v>73</v>
      </c>
      <c r="I463" s="267">
        <v>59.915999999999997</v>
      </c>
      <c r="J463" s="250" t="s">
        <v>61</v>
      </c>
      <c r="K463" s="277">
        <v>139</v>
      </c>
      <c r="L463" s="267">
        <v>59.539000000000001</v>
      </c>
      <c r="M463" s="250" t="s">
        <v>62</v>
      </c>
      <c r="N463" s="261">
        <v>3513</v>
      </c>
      <c r="O463" s="281"/>
      <c r="P463" s="276" t="s">
        <v>767</v>
      </c>
    </row>
    <row r="464" spans="1:18">
      <c r="E464" s="261" t="s">
        <v>555</v>
      </c>
      <c r="F464" s="255">
        <v>0.60763888888888895</v>
      </c>
      <c r="H464" s="261">
        <v>73</v>
      </c>
      <c r="I464" s="267">
        <v>59.896999999999998</v>
      </c>
      <c r="J464" s="250" t="s">
        <v>61</v>
      </c>
      <c r="K464" s="277">
        <v>139</v>
      </c>
      <c r="L464" s="267">
        <v>59.661999999999999</v>
      </c>
      <c r="M464" s="250" t="s">
        <v>62</v>
      </c>
      <c r="Q464" s="261" t="s">
        <v>567</v>
      </c>
    </row>
    <row r="465" spans="1:20">
      <c r="E465" s="261" t="s">
        <v>557</v>
      </c>
      <c r="F465" s="255">
        <v>0.63263888888888886</v>
      </c>
      <c r="H465" s="261">
        <v>73</v>
      </c>
      <c r="I465" s="267">
        <v>59.764000000000003</v>
      </c>
      <c r="J465" s="250" t="s">
        <v>61</v>
      </c>
      <c r="K465" s="277">
        <v>139</v>
      </c>
      <c r="L465" s="267">
        <v>58.024999999999999</v>
      </c>
      <c r="M465" s="250" t="s">
        <v>62</v>
      </c>
    </row>
    <row r="466" spans="1:20">
      <c r="J466" s="250" t="s">
        <v>61</v>
      </c>
      <c r="M466" s="250" t="s">
        <v>62</v>
      </c>
    </row>
    <row r="467" spans="1:20">
      <c r="A467" s="261">
        <v>26</v>
      </c>
      <c r="C467" s="261" t="s">
        <v>631</v>
      </c>
      <c r="D467" s="276" t="s">
        <v>768</v>
      </c>
      <c r="E467" s="261" t="s">
        <v>563</v>
      </c>
      <c r="F467" s="255">
        <v>0.80138888888888893</v>
      </c>
      <c r="H467" s="261">
        <v>74</v>
      </c>
      <c r="I467" s="267">
        <v>8.9164999999999992</v>
      </c>
      <c r="J467" s="250" t="s">
        <v>61</v>
      </c>
      <c r="K467" s="277">
        <v>141</v>
      </c>
      <c r="L467" s="267">
        <v>37.977589999999999</v>
      </c>
      <c r="M467" s="250" t="s">
        <v>62</v>
      </c>
      <c r="N467" s="261">
        <v>3640</v>
      </c>
      <c r="O467" s="261">
        <v>1000</v>
      </c>
      <c r="Q467" s="261" t="s">
        <v>620</v>
      </c>
      <c r="R467" s="261" t="s">
        <v>769</v>
      </c>
    </row>
    <row r="468" spans="1:20">
      <c r="A468" s="261">
        <v>26</v>
      </c>
      <c r="C468" s="261" t="s">
        <v>631</v>
      </c>
      <c r="D468" s="276" t="s">
        <v>770</v>
      </c>
      <c r="E468" s="261" t="s">
        <v>563</v>
      </c>
      <c r="F468" s="255">
        <v>0.99652777777777779</v>
      </c>
      <c r="H468" s="261">
        <v>74</v>
      </c>
      <c r="I468" s="267">
        <v>28.138670000000001</v>
      </c>
      <c r="J468" s="250" t="s">
        <v>61</v>
      </c>
      <c r="K468" s="277">
        <v>144</v>
      </c>
      <c r="L468" s="267">
        <v>43.382809999999999</v>
      </c>
      <c r="M468" s="250" t="s">
        <v>62</v>
      </c>
      <c r="N468" s="261">
        <v>3732</v>
      </c>
      <c r="O468" s="261">
        <v>1000</v>
      </c>
      <c r="Q468" s="261" t="s">
        <v>620</v>
      </c>
      <c r="R468" s="261" t="s">
        <v>771</v>
      </c>
    </row>
    <row r="469" spans="1:20">
      <c r="J469" s="250" t="s">
        <v>61</v>
      </c>
      <c r="M469" s="250" t="s">
        <v>62</v>
      </c>
    </row>
    <row r="470" spans="1:20">
      <c r="A470" s="261">
        <v>27</v>
      </c>
      <c r="B470" s="261" t="s">
        <v>236</v>
      </c>
      <c r="C470" s="261" t="s">
        <v>551</v>
      </c>
      <c r="D470" s="276" t="s">
        <v>691</v>
      </c>
      <c r="E470" s="261" t="s">
        <v>553</v>
      </c>
      <c r="F470" s="255">
        <v>0.18541666666666667</v>
      </c>
      <c r="H470" s="261">
        <v>74</v>
      </c>
      <c r="I470" s="267">
        <v>41.628</v>
      </c>
      <c r="J470" s="250" t="s">
        <v>61</v>
      </c>
      <c r="K470" s="277">
        <v>146</v>
      </c>
      <c r="L470" s="267">
        <v>39.503999999999998</v>
      </c>
      <c r="M470" s="250" t="s">
        <v>62</v>
      </c>
      <c r="N470" s="261">
        <v>3778</v>
      </c>
      <c r="P470" s="276" t="s">
        <v>406</v>
      </c>
      <c r="Q470" s="261" t="s">
        <v>574</v>
      </c>
    </row>
    <row r="471" spans="1:20">
      <c r="E471" s="261" t="s">
        <v>555</v>
      </c>
      <c r="F471" s="255">
        <v>0.23680555555555557</v>
      </c>
      <c r="H471" s="261">
        <v>74</v>
      </c>
      <c r="I471" s="267">
        <v>41.182000000000002</v>
      </c>
      <c r="J471" s="250" t="s">
        <v>61</v>
      </c>
      <c r="K471" s="277">
        <v>146</v>
      </c>
      <c r="L471" s="267">
        <v>39.198</v>
      </c>
      <c r="M471" s="250" t="s">
        <v>62</v>
      </c>
      <c r="O471" s="261">
        <v>3768</v>
      </c>
    </row>
    <row r="472" spans="1:20">
      <c r="E472" s="261" t="s">
        <v>557</v>
      </c>
      <c r="F472" s="255">
        <v>0.28819444444444448</v>
      </c>
      <c r="H472" s="261">
        <v>74</v>
      </c>
      <c r="I472" s="267">
        <v>41.082999999999998</v>
      </c>
      <c r="J472" s="250" t="s">
        <v>61</v>
      </c>
      <c r="K472" s="277">
        <v>146</v>
      </c>
      <c r="L472" s="267">
        <v>38.975000000000001</v>
      </c>
      <c r="M472" s="250" t="s">
        <v>62</v>
      </c>
    </row>
    <row r="473" spans="1:20">
      <c r="J473" s="250" t="s">
        <v>61</v>
      </c>
      <c r="M473" s="250" t="s">
        <v>62</v>
      </c>
    </row>
    <row r="474" spans="1:20">
      <c r="A474" s="261">
        <v>27</v>
      </c>
      <c r="B474" s="261" t="s">
        <v>238</v>
      </c>
      <c r="C474" s="261" t="s">
        <v>551</v>
      </c>
      <c r="D474" s="276" t="s">
        <v>772</v>
      </c>
      <c r="E474" s="261" t="s">
        <v>553</v>
      </c>
      <c r="F474" s="255">
        <v>0.4680555555555555</v>
      </c>
      <c r="H474" s="261">
        <v>74</v>
      </c>
      <c r="I474" s="267">
        <v>18.125</v>
      </c>
      <c r="J474" s="250" t="s">
        <v>61</v>
      </c>
      <c r="K474" s="277">
        <v>143</v>
      </c>
      <c r="L474" s="267">
        <v>18.402000000000001</v>
      </c>
      <c r="M474" s="250" t="s">
        <v>62</v>
      </c>
      <c r="N474" s="261">
        <v>3699</v>
      </c>
    </row>
    <row r="475" spans="1:20">
      <c r="E475" s="261" t="s">
        <v>555</v>
      </c>
      <c r="F475" s="255">
        <v>0.52638888888888891</v>
      </c>
      <c r="H475" s="261">
        <v>74</v>
      </c>
      <c r="I475" s="267">
        <v>17.527999999999999</v>
      </c>
      <c r="J475" s="250" t="s">
        <v>61</v>
      </c>
      <c r="K475" s="277">
        <v>143</v>
      </c>
      <c r="L475" s="267">
        <v>18.526</v>
      </c>
      <c r="M475" s="250" t="s">
        <v>62</v>
      </c>
      <c r="N475" s="261">
        <v>3696</v>
      </c>
      <c r="O475" s="261">
        <v>3687</v>
      </c>
      <c r="P475" s="276" t="s">
        <v>407</v>
      </c>
      <c r="Q475" s="261" t="s">
        <v>567</v>
      </c>
      <c r="R475" s="261" t="s">
        <v>773</v>
      </c>
    </row>
    <row r="476" spans="1:20">
      <c r="E476" s="261" t="s">
        <v>557</v>
      </c>
      <c r="F476" s="255">
        <v>0.57777777777777783</v>
      </c>
      <c r="H476" s="261">
        <v>74</v>
      </c>
      <c r="I476" s="267">
        <v>17.248000000000001</v>
      </c>
      <c r="J476" s="250" t="s">
        <v>61</v>
      </c>
      <c r="K476" s="277">
        <v>143</v>
      </c>
      <c r="L476" s="267">
        <v>18.268999999999998</v>
      </c>
      <c r="M476" s="250" t="s">
        <v>62</v>
      </c>
    </row>
    <row r="477" spans="1:20">
      <c r="J477" s="250" t="s">
        <v>61</v>
      </c>
      <c r="M477" s="250" t="s">
        <v>62</v>
      </c>
    </row>
    <row r="478" spans="1:20">
      <c r="A478" s="261">
        <v>27</v>
      </c>
      <c r="B478" s="261" t="s">
        <v>238</v>
      </c>
      <c r="C478" s="261" t="s">
        <v>558</v>
      </c>
      <c r="D478" s="276" t="s">
        <v>675</v>
      </c>
      <c r="E478" s="261" t="s">
        <v>553</v>
      </c>
      <c r="F478" s="255">
        <v>0.47986111111111113</v>
      </c>
      <c r="H478" s="261">
        <v>74</v>
      </c>
      <c r="I478" s="267">
        <v>17.954000000000001</v>
      </c>
      <c r="J478" s="250" t="s">
        <v>61</v>
      </c>
      <c r="K478" s="277">
        <v>143</v>
      </c>
      <c r="L478" s="267">
        <v>18.370999999999999</v>
      </c>
      <c r="M478" s="250" t="s">
        <v>62</v>
      </c>
      <c r="N478" s="261">
        <v>3698</v>
      </c>
      <c r="Q478" s="261" t="s">
        <v>559</v>
      </c>
    </row>
    <row r="479" spans="1:20">
      <c r="E479" s="261" t="s">
        <v>555</v>
      </c>
      <c r="F479" s="255">
        <v>0.48333333333333334</v>
      </c>
      <c r="H479" s="261">
        <v>74</v>
      </c>
      <c r="I479" s="267">
        <v>17.928000000000001</v>
      </c>
      <c r="J479" s="250" t="s">
        <v>61</v>
      </c>
      <c r="K479" s="277">
        <v>143</v>
      </c>
      <c r="L479" s="267">
        <v>18.271999999999998</v>
      </c>
      <c r="M479" s="250" t="s">
        <v>62</v>
      </c>
      <c r="O479" s="261">
        <v>100</v>
      </c>
      <c r="S479" s="261"/>
      <c r="T479" s="261"/>
    </row>
    <row r="480" spans="1:20">
      <c r="E480" s="261" t="s">
        <v>557</v>
      </c>
      <c r="F480" s="255">
        <v>0.48541666666666666</v>
      </c>
      <c r="H480" s="261">
        <v>74</v>
      </c>
      <c r="I480" s="267">
        <v>17.89</v>
      </c>
      <c r="J480" s="250" t="s">
        <v>61</v>
      </c>
      <c r="K480" s="277">
        <v>143</v>
      </c>
      <c r="L480" s="267">
        <v>18.34</v>
      </c>
      <c r="M480" s="250" t="s">
        <v>62</v>
      </c>
    </row>
    <row r="481" spans="1:20">
      <c r="J481" s="250" t="s">
        <v>61</v>
      </c>
      <c r="M481" s="250" t="s">
        <v>62</v>
      </c>
      <c r="R481" s="261" t="s">
        <v>774</v>
      </c>
      <c r="S481" s="261"/>
      <c r="T481" s="261"/>
    </row>
    <row r="482" spans="1:20">
      <c r="A482" s="261">
        <v>27</v>
      </c>
      <c r="B482" s="261" t="s">
        <v>282</v>
      </c>
      <c r="C482" s="261" t="s">
        <v>551</v>
      </c>
      <c r="D482" s="276" t="s">
        <v>696</v>
      </c>
      <c r="E482" s="261" t="s">
        <v>553</v>
      </c>
      <c r="F482" s="255">
        <v>0.97499999999999998</v>
      </c>
      <c r="H482" s="261">
        <v>73</v>
      </c>
      <c r="I482" s="267">
        <v>59.790999999999997</v>
      </c>
      <c r="J482" s="250" t="s">
        <v>61</v>
      </c>
      <c r="K482" s="277">
        <v>139</v>
      </c>
      <c r="L482" s="267">
        <v>59.459000000000003</v>
      </c>
      <c r="M482" s="250" t="s">
        <v>62</v>
      </c>
      <c r="N482" s="261">
        <v>3510</v>
      </c>
      <c r="Q482" s="261" t="s">
        <v>574</v>
      </c>
    </row>
    <row r="483" spans="1:20">
      <c r="E483" s="261" t="s">
        <v>555</v>
      </c>
      <c r="F483" s="255">
        <v>0.99305555555555547</v>
      </c>
      <c r="H483" s="261">
        <v>73</v>
      </c>
      <c r="I483" s="267">
        <v>59.802999999999997</v>
      </c>
      <c r="J483" s="250" t="s">
        <v>61</v>
      </c>
      <c r="K483" s="277">
        <v>139</v>
      </c>
      <c r="L483" s="267">
        <v>59.046999999999997</v>
      </c>
      <c r="M483" s="250" t="s">
        <v>62</v>
      </c>
      <c r="O483" s="261">
        <v>1000</v>
      </c>
      <c r="S483" s="261"/>
      <c r="T483" s="261"/>
    </row>
    <row r="484" spans="1:20">
      <c r="E484" s="261" t="s">
        <v>557</v>
      </c>
      <c r="F484" s="255">
        <v>1.8055555555555557E-2</v>
      </c>
      <c r="H484" s="261">
        <v>74</v>
      </c>
      <c r="I484" s="267">
        <v>7.4999999999999997E-2</v>
      </c>
      <c r="J484" s="250" t="s">
        <v>61</v>
      </c>
      <c r="K484" s="277">
        <v>139</v>
      </c>
      <c r="L484" s="267">
        <v>59.07</v>
      </c>
      <c r="M484" s="250" t="s">
        <v>62</v>
      </c>
    </row>
    <row r="485" spans="1:20">
      <c r="J485" s="250" t="s">
        <v>61</v>
      </c>
      <c r="M485" s="250" t="s">
        <v>62</v>
      </c>
      <c r="S485" s="261"/>
      <c r="T485" s="261"/>
    </row>
    <row r="486" spans="1:20">
      <c r="A486" s="261">
        <v>28</v>
      </c>
      <c r="B486" s="261" t="s">
        <v>282</v>
      </c>
      <c r="C486" s="261" t="s">
        <v>551</v>
      </c>
      <c r="D486" s="276" t="s">
        <v>699</v>
      </c>
      <c r="E486" s="261" t="s">
        <v>553</v>
      </c>
      <c r="F486" s="255">
        <v>3.6111111111111115E-2</v>
      </c>
      <c r="H486" s="261">
        <v>74</v>
      </c>
      <c r="I486" s="267">
        <v>4.0000000000000001E-3</v>
      </c>
      <c r="J486" s="250" t="s">
        <v>61</v>
      </c>
      <c r="K486" s="277">
        <v>139</v>
      </c>
      <c r="L486" s="267">
        <v>59.911999999999999</v>
      </c>
      <c r="M486" s="250" t="s">
        <v>62</v>
      </c>
      <c r="N486" s="261">
        <v>3514</v>
      </c>
      <c r="P486" s="276" t="s">
        <v>408</v>
      </c>
      <c r="Q486" s="261" t="s">
        <v>574</v>
      </c>
    </row>
    <row r="487" spans="1:20">
      <c r="E487" s="261" t="s">
        <v>555</v>
      </c>
      <c r="F487" s="255">
        <v>5.347222222222222E-2</v>
      </c>
      <c r="H487" s="261">
        <v>74</v>
      </c>
      <c r="I487" s="267">
        <v>0.13600000000000001</v>
      </c>
      <c r="J487" s="250" t="s">
        <v>61</v>
      </c>
      <c r="K487" s="277">
        <v>139</v>
      </c>
      <c r="L487" s="267">
        <v>59.713000000000001</v>
      </c>
      <c r="M487" s="250" t="s">
        <v>62</v>
      </c>
      <c r="O487" s="261">
        <v>1000</v>
      </c>
    </row>
    <row r="488" spans="1:20">
      <c r="E488" s="261" t="s">
        <v>557</v>
      </c>
      <c r="F488" s="255">
        <v>7.7083333333333337E-2</v>
      </c>
      <c r="H488" s="261">
        <v>74</v>
      </c>
      <c r="I488" s="267">
        <v>0.29299999999999998</v>
      </c>
      <c r="J488" s="250" t="s">
        <v>61</v>
      </c>
      <c r="K488" s="277">
        <v>139</v>
      </c>
      <c r="L488" s="267">
        <v>59.424999999999997</v>
      </c>
      <c r="M488" s="250" t="s">
        <v>62</v>
      </c>
    </row>
    <row r="489" spans="1:20">
      <c r="J489" s="250" t="s">
        <v>61</v>
      </c>
      <c r="M489" s="250" t="s">
        <v>62</v>
      </c>
    </row>
    <row r="490" spans="1:20">
      <c r="A490" s="261">
        <v>28</v>
      </c>
      <c r="B490" s="261" t="s">
        <v>242</v>
      </c>
      <c r="C490" s="261" t="s">
        <v>551</v>
      </c>
      <c r="D490" s="276" t="s">
        <v>701</v>
      </c>
      <c r="E490" s="261" t="s">
        <v>553</v>
      </c>
      <c r="F490" s="255">
        <v>0.1361111111111111</v>
      </c>
      <c r="H490" s="261">
        <v>73</v>
      </c>
      <c r="I490" s="267">
        <v>59.962000000000003</v>
      </c>
      <c r="J490" s="250" t="s">
        <v>61</v>
      </c>
      <c r="K490" s="277">
        <v>139</v>
      </c>
      <c r="L490" s="267">
        <v>58.688000000000002</v>
      </c>
      <c r="M490" s="250" t="s">
        <v>62</v>
      </c>
      <c r="N490" s="261">
        <v>3508</v>
      </c>
      <c r="P490" s="276" t="s">
        <v>409</v>
      </c>
      <c r="Q490" s="261" t="s">
        <v>574</v>
      </c>
    </row>
    <row r="491" spans="1:20">
      <c r="E491" s="261" t="s">
        <v>555</v>
      </c>
      <c r="F491" s="255">
        <v>0.18263888888888891</v>
      </c>
      <c r="H491" s="261">
        <v>74</v>
      </c>
      <c r="I491" s="267">
        <v>0.311</v>
      </c>
      <c r="J491" s="250" t="s">
        <v>61</v>
      </c>
      <c r="K491" s="277">
        <v>139</v>
      </c>
      <c r="L491" s="267">
        <v>56.41</v>
      </c>
      <c r="M491" s="250" t="s">
        <v>62</v>
      </c>
      <c r="O491" s="261">
        <v>3496</v>
      </c>
    </row>
    <row r="492" spans="1:20">
      <c r="E492" s="261" t="s">
        <v>557</v>
      </c>
      <c r="F492" s="255">
        <v>0.23055555555555554</v>
      </c>
      <c r="H492" s="261">
        <v>74</v>
      </c>
      <c r="I492" s="267">
        <v>0.47799999999999998</v>
      </c>
      <c r="J492" s="250" t="s">
        <v>61</v>
      </c>
      <c r="K492" s="277">
        <v>139</v>
      </c>
      <c r="L492" s="267">
        <v>57.685000000000002</v>
      </c>
      <c r="M492" s="250" t="s">
        <v>62</v>
      </c>
    </row>
    <row r="493" spans="1:20">
      <c r="J493" s="250" t="s">
        <v>61</v>
      </c>
      <c r="M493" s="250" t="s">
        <v>62</v>
      </c>
    </row>
    <row r="494" spans="1:20">
      <c r="A494" s="261">
        <v>28</v>
      </c>
      <c r="B494" s="261" t="s">
        <v>242</v>
      </c>
      <c r="C494" s="261" t="s">
        <v>558</v>
      </c>
      <c r="D494" s="276" t="s">
        <v>678</v>
      </c>
      <c r="E494" s="261" t="s">
        <v>553</v>
      </c>
      <c r="F494" s="255">
        <v>0.1451388888888889</v>
      </c>
      <c r="H494" s="261">
        <v>74</v>
      </c>
      <c r="I494" s="267">
        <v>0.17799999999999999</v>
      </c>
      <c r="J494" s="250" t="s">
        <v>61</v>
      </c>
      <c r="K494" s="277">
        <v>139</v>
      </c>
      <c r="L494" s="267">
        <v>58.816000000000003</v>
      </c>
      <c r="M494" s="250" t="s">
        <v>62</v>
      </c>
      <c r="N494" s="261">
        <v>3508</v>
      </c>
      <c r="Q494" s="261" t="s">
        <v>574</v>
      </c>
    </row>
    <row r="495" spans="1:20">
      <c r="E495" s="261" t="s">
        <v>555</v>
      </c>
      <c r="F495" s="255">
        <v>0.14722222222222223</v>
      </c>
      <c r="H495" s="261">
        <v>74</v>
      </c>
      <c r="I495" s="267">
        <v>0.23899999999999999</v>
      </c>
      <c r="J495" s="250" t="s">
        <v>61</v>
      </c>
      <c r="K495" s="277">
        <v>139</v>
      </c>
      <c r="L495" s="267">
        <v>58.866999999999997</v>
      </c>
      <c r="M495" s="250" t="s">
        <v>62</v>
      </c>
      <c r="O495" s="261">
        <v>100</v>
      </c>
    </row>
    <row r="496" spans="1:20">
      <c r="E496" s="261" t="s">
        <v>557</v>
      </c>
      <c r="F496" s="255">
        <v>0.14930555555555555</v>
      </c>
      <c r="H496" s="261">
        <v>74</v>
      </c>
      <c r="I496" s="267">
        <v>0.28100000000000003</v>
      </c>
      <c r="J496" s="250" t="s">
        <v>61</v>
      </c>
      <c r="K496" s="277">
        <v>139</v>
      </c>
      <c r="L496" s="267">
        <v>58.8</v>
      </c>
      <c r="M496" s="250" t="s">
        <v>62</v>
      </c>
    </row>
    <row r="497" spans="1:18">
      <c r="J497" s="250" t="s">
        <v>61</v>
      </c>
      <c r="M497" s="250" t="s">
        <v>62</v>
      </c>
    </row>
    <row r="498" spans="1:18">
      <c r="A498" s="261">
        <v>28</v>
      </c>
      <c r="B498" s="261" t="s">
        <v>242</v>
      </c>
      <c r="C498" s="261" t="s">
        <v>558</v>
      </c>
      <c r="D498" s="276" t="s">
        <v>681</v>
      </c>
      <c r="E498" s="261" t="s">
        <v>553</v>
      </c>
      <c r="F498" s="255">
        <v>0.15625</v>
      </c>
      <c r="H498" s="261">
        <v>74</v>
      </c>
      <c r="I498" s="267">
        <v>0.24399999999999999</v>
      </c>
      <c r="J498" s="250" t="s">
        <v>61</v>
      </c>
      <c r="K498" s="277">
        <v>139</v>
      </c>
      <c r="L498" s="267">
        <v>58.591000000000001</v>
      </c>
      <c r="M498" s="250" t="s">
        <v>62</v>
      </c>
      <c r="N498" s="261">
        <v>3508</v>
      </c>
      <c r="Q498" s="261" t="s">
        <v>574</v>
      </c>
    </row>
    <row r="499" spans="1:18">
      <c r="E499" s="261" t="s">
        <v>555</v>
      </c>
      <c r="F499" s="255">
        <v>0.16874999999999998</v>
      </c>
      <c r="H499" s="261">
        <v>74</v>
      </c>
      <c r="I499" s="267">
        <v>0.26200000000000001</v>
      </c>
      <c r="J499" s="250" t="s">
        <v>61</v>
      </c>
      <c r="K499" s="277">
        <v>139</v>
      </c>
      <c r="L499" s="267">
        <v>58.362000000000002</v>
      </c>
      <c r="M499" s="250" t="s">
        <v>62</v>
      </c>
      <c r="O499" s="261">
        <v>500</v>
      </c>
    </row>
    <row r="500" spans="1:18">
      <c r="E500" s="261" t="s">
        <v>557</v>
      </c>
      <c r="F500" s="255">
        <v>0.17500000000000002</v>
      </c>
      <c r="H500" s="261">
        <v>74</v>
      </c>
      <c r="I500" s="267">
        <v>0.32200000000000001</v>
      </c>
      <c r="J500" s="250" t="s">
        <v>61</v>
      </c>
      <c r="K500" s="277">
        <v>139</v>
      </c>
      <c r="L500" s="267">
        <v>58.283999999999999</v>
      </c>
      <c r="M500" s="250" t="s">
        <v>62</v>
      </c>
    </row>
    <row r="501" spans="1:18">
      <c r="J501" s="250" t="s">
        <v>61</v>
      </c>
      <c r="M501" s="250" t="s">
        <v>62</v>
      </c>
    </row>
    <row r="502" spans="1:18">
      <c r="A502" s="261">
        <v>28</v>
      </c>
      <c r="C502" s="261" t="s">
        <v>631</v>
      </c>
      <c r="D502" s="276" t="s">
        <v>775</v>
      </c>
      <c r="E502" s="261" t="s">
        <v>563</v>
      </c>
      <c r="F502" s="255">
        <v>0.36944444444444446</v>
      </c>
      <c r="H502" s="261">
        <v>73</v>
      </c>
      <c r="I502" s="267">
        <v>36.143999999999998</v>
      </c>
      <c r="J502" s="250" t="s">
        <v>61</v>
      </c>
      <c r="K502" s="277">
        <v>142</v>
      </c>
      <c r="L502" s="267">
        <v>3.0449199999999998</v>
      </c>
      <c r="M502" s="250" t="s">
        <v>62</v>
      </c>
      <c r="N502" s="261">
        <v>3553</v>
      </c>
      <c r="O502" s="261">
        <v>1000</v>
      </c>
      <c r="Q502" s="261" t="s">
        <v>559</v>
      </c>
      <c r="R502" s="261" t="s">
        <v>776</v>
      </c>
    </row>
    <row r="503" spans="1:18">
      <c r="A503" s="261">
        <v>28</v>
      </c>
      <c r="C503" s="261" t="s">
        <v>631</v>
      </c>
      <c r="D503" s="276" t="s">
        <v>777</v>
      </c>
      <c r="E503" s="261" t="s">
        <v>563</v>
      </c>
      <c r="F503" s="255">
        <v>0.48541666666666666</v>
      </c>
      <c r="H503" s="261">
        <v>73</v>
      </c>
      <c r="I503" s="267">
        <v>38.128399999999999</v>
      </c>
      <c r="J503" s="250" t="s">
        <v>61</v>
      </c>
      <c r="K503" s="277">
        <v>144</v>
      </c>
      <c r="L503" s="267">
        <v>23.79</v>
      </c>
      <c r="M503" s="250" t="s">
        <v>62</v>
      </c>
      <c r="N503" s="261">
        <v>3668</v>
      </c>
      <c r="O503" s="261">
        <v>1000</v>
      </c>
      <c r="Q503" s="261" t="s">
        <v>565</v>
      </c>
      <c r="R503" s="261" t="s">
        <v>778</v>
      </c>
    </row>
    <row r="504" spans="1:18">
      <c r="A504" s="261">
        <v>28</v>
      </c>
      <c r="C504" s="261" t="s">
        <v>631</v>
      </c>
      <c r="D504" s="276" t="s">
        <v>779</v>
      </c>
      <c r="E504" s="261" t="s">
        <v>563</v>
      </c>
      <c r="F504" s="255">
        <v>0.59444444444444444</v>
      </c>
      <c r="H504" s="261">
        <v>73</v>
      </c>
      <c r="I504" s="267">
        <v>42.139159999999997</v>
      </c>
      <c r="J504" s="250" t="s">
        <v>61</v>
      </c>
      <c r="K504" s="277">
        <v>146</v>
      </c>
      <c r="L504" s="267">
        <v>42.263669999999998</v>
      </c>
      <c r="M504" s="250" t="s">
        <v>62</v>
      </c>
      <c r="N504" s="261">
        <v>3736</v>
      </c>
      <c r="O504" s="261">
        <v>1000</v>
      </c>
      <c r="Q504" s="261" t="s">
        <v>780</v>
      </c>
      <c r="R504" s="261" t="s">
        <v>781</v>
      </c>
    </row>
    <row r="505" spans="1:18">
      <c r="A505" s="261">
        <v>28</v>
      </c>
      <c r="C505" s="261" t="s">
        <v>631</v>
      </c>
      <c r="D505" s="276" t="s">
        <v>782</v>
      </c>
      <c r="E505" s="261" t="s">
        <v>563</v>
      </c>
      <c r="F505" s="255">
        <v>0.71250000000000002</v>
      </c>
      <c r="H505" s="261">
        <v>73</v>
      </c>
      <c r="I505" s="267">
        <v>7.5253899999999998</v>
      </c>
      <c r="J505" s="250" t="s">
        <v>61</v>
      </c>
      <c r="K505" s="277">
        <v>145</v>
      </c>
      <c r="L505" s="267">
        <v>38.14855</v>
      </c>
      <c r="M505" s="250" t="s">
        <v>62</v>
      </c>
      <c r="N505" s="261">
        <v>3613</v>
      </c>
      <c r="O505" s="261">
        <v>1000</v>
      </c>
      <c r="Q505" s="261" t="s">
        <v>620</v>
      </c>
      <c r="R505" s="261" t="s">
        <v>783</v>
      </c>
    </row>
    <row r="506" spans="1:18">
      <c r="J506" s="250" t="s">
        <v>61</v>
      </c>
      <c r="M506" s="250" t="s">
        <v>62</v>
      </c>
    </row>
    <row r="507" spans="1:18">
      <c r="A507" s="261">
        <v>28</v>
      </c>
      <c r="B507" s="261" t="s">
        <v>784</v>
      </c>
      <c r="C507" s="261" t="s">
        <v>551</v>
      </c>
      <c r="D507" s="276" t="s">
        <v>703</v>
      </c>
      <c r="E507" s="261" t="s">
        <v>553</v>
      </c>
      <c r="F507" s="255">
        <v>0.88541666666666663</v>
      </c>
      <c r="H507" s="261">
        <v>72</v>
      </c>
      <c r="I507" s="267">
        <v>36.078000000000003</v>
      </c>
      <c r="J507" s="250" t="s">
        <v>61</v>
      </c>
      <c r="K507" s="277">
        <v>144</v>
      </c>
      <c r="L507" s="267">
        <v>41.65</v>
      </c>
      <c r="M507" s="250" t="s">
        <v>62</v>
      </c>
      <c r="N507" s="261">
        <v>3435</v>
      </c>
      <c r="P507" s="276" t="s">
        <v>410</v>
      </c>
      <c r="Q507" s="261" t="s">
        <v>574</v>
      </c>
    </row>
    <row r="508" spans="1:18">
      <c r="E508" s="261" t="s">
        <v>555</v>
      </c>
      <c r="F508" s="255">
        <v>0.93194444444444446</v>
      </c>
      <c r="H508" s="261">
        <v>72</v>
      </c>
      <c r="I508" s="267">
        <v>36.191000000000003</v>
      </c>
      <c r="J508" s="250" t="s">
        <v>61</v>
      </c>
      <c r="K508" s="277">
        <v>144</v>
      </c>
      <c r="L508" s="267">
        <v>42.125999999999998</v>
      </c>
      <c r="M508" s="250" t="s">
        <v>62</v>
      </c>
      <c r="O508" s="261">
        <v>3418</v>
      </c>
    </row>
    <row r="509" spans="1:18">
      <c r="E509" s="261" t="s">
        <v>557</v>
      </c>
      <c r="F509" s="255">
        <v>0.97916666666666663</v>
      </c>
      <c r="H509" s="261">
        <v>72</v>
      </c>
      <c r="I509" s="267">
        <v>36.11</v>
      </c>
      <c r="J509" s="250" t="s">
        <v>61</v>
      </c>
      <c r="K509" s="277">
        <v>144</v>
      </c>
      <c r="L509" s="267">
        <v>41.423000000000002</v>
      </c>
      <c r="M509" s="250" t="s">
        <v>62</v>
      </c>
    </row>
    <row r="510" spans="1:18">
      <c r="J510" s="250" t="s">
        <v>61</v>
      </c>
      <c r="M510" s="250" t="s">
        <v>62</v>
      </c>
    </row>
    <row r="511" spans="1:18">
      <c r="A511" s="261">
        <v>28</v>
      </c>
      <c r="B511" s="261" t="s">
        <v>784</v>
      </c>
      <c r="C511" s="261" t="s">
        <v>558</v>
      </c>
      <c r="D511" s="276" t="s">
        <v>683</v>
      </c>
      <c r="E511" s="261" t="s">
        <v>553</v>
      </c>
      <c r="F511" s="255">
        <v>0.89236111111111116</v>
      </c>
      <c r="H511" s="261">
        <v>72</v>
      </c>
      <c r="I511" s="267">
        <v>36.116</v>
      </c>
      <c r="J511" s="250" t="s">
        <v>61</v>
      </c>
      <c r="K511" s="277">
        <v>144</v>
      </c>
      <c r="L511" s="267">
        <v>41.676000000000002</v>
      </c>
      <c r="M511" s="250" t="s">
        <v>62</v>
      </c>
      <c r="N511" s="261">
        <v>3435</v>
      </c>
      <c r="Q511" s="261" t="s">
        <v>574</v>
      </c>
    </row>
    <row r="512" spans="1:18">
      <c r="E512" s="261" t="s">
        <v>555</v>
      </c>
      <c r="F512" s="255">
        <v>0.90069444444444446</v>
      </c>
      <c r="H512" s="261">
        <v>72</v>
      </c>
      <c r="I512" s="267">
        <v>36.103999999999999</v>
      </c>
      <c r="J512" s="250" t="s">
        <v>61</v>
      </c>
      <c r="K512" s="277">
        <v>144</v>
      </c>
      <c r="L512" s="267">
        <v>41.673999999999999</v>
      </c>
      <c r="M512" s="250" t="s">
        <v>62</v>
      </c>
      <c r="O512" s="261">
        <v>100</v>
      </c>
    </row>
    <row r="513" spans="1:18">
      <c r="E513" s="261" t="s">
        <v>557</v>
      </c>
      <c r="F513" s="255">
        <v>0.90208333333333324</v>
      </c>
      <c r="H513" s="261">
        <v>72</v>
      </c>
      <c r="I513" s="267">
        <v>36.113</v>
      </c>
      <c r="J513" s="250" t="s">
        <v>61</v>
      </c>
      <c r="K513" s="277">
        <v>144</v>
      </c>
      <c r="L513" s="267">
        <v>41.719000000000001</v>
      </c>
      <c r="M513" s="250" t="s">
        <v>62</v>
      </c>
    </row>
    <row r="514" spans="1:18">
      <c r="J514" s="250" t="s">
        <v>61</v>
      </c>
      <c r="M514" s="250" t="s">
        <v>62</v>
      </c>
    </row>
    <row r="515" spans="1:18">
      <c r="A515" s="261">
        <v>28</v>
      </c>
      <c r="B515" s="261" t="s">
        <v>784</v>
      </c>
      <c r="C515" s="261" t="s">
        <v>785</v>
      </c>
      <c r="E515" s="261" t="s">
        <v>553</v>
      </c>
      <c r="F515" s="255">
        <v>0.87638888888888899</v>
      </c>
      <c r="H515" s="261">
        <v>72</v>
      </c>
      <c r="I515" s="267">
        <v>36.201000000000001</v>
      </c>
      <c r="J515" s="250" t="s">
        <v>61</v>
      </c>
      <c r="K515" s="277">
        <v>144</v>
      </c>
      <c r="L515" s="267">
        <v>42.021999999999998</v>
      </c>
      <c r="M515" s="250" t="s">
        <v>62</v>
      </c>
      <c r="N515" s="261">
        <v>3435</v>
      </c>
      <c r="O515" s="261" t="s">
        <v>786</v>
      </c>
      <c r="Q515" s="261" t="s">
        <v>787</v>
      </c>
      <c r="R515" s="261" t="s">
        <v>788</v>
      </c>
    </row>
    <row r="516" spans="1:18">
      <c r="J516" s="250" t="s">
        <v>61</v>
      </c>
      <c r="M516" s="250" t="s">
        <v>62</v>
      </c>
    </row>
    <row r="517" spans="1:18">
      <c r="A517" s="261">
        <v>28</v>
      </c>
      <c r="B517" s="261" t="s">
        <v>784</v>
      </c>
      <c r="C517" s="261" t="s">
        <v>558</v>
      </c>
      <c r="D517" s="276" t="s">
        <v>687</v>
      </c>
      <c r="E517" s="261" t="s">
        <v>553</v>
      </c>
      <c r="F517" s="255">
        <v>0.90972222222222221</v>
      </c>
      <c r="H517" s="261">
        <v>72</v>
      </c>
      <c r="I517" s="267">
        <v>36.100999999999999</v>
      </c>
      <c r="J517" s="250" t="s">
        <v>61</v>
      </c>
      <c r="K517" s="277">
        <v>144</v>
      </c>
      <c r="L517" s="267">
        <v>41.639000000000003</v>
      </c>
      <c r="M517" s="250" t="s">
        <v>62</v>
      </c>
      <c r="N517" s="261">
        <v>3435</v>
      </c>
      <c r="Q517" s="261" t="s">
        <v>574</v>
      </c>
    </row>
    <row r="518" spans="1:18">
      <c r="E518" s="261" t="s">
        <v>555</v>
      </c>
      <c r="F518" s="255">
        <v>0.92638888888888893</v>
      </c>
      <c r="H518" s="261">
        <v>72</v>
      </c>
      <c r="I518" s="267">
        <v>36.186999999999998</v>
      </c>
      <c r="J518" s="250" t="s">
        <v>61</v>
      </c>
      <c r="K518" s="277">
        <v>144</v>
      </c>
      <c r="L518" s="267">
        <v>41.972000000000001</v>
      </c>
      <c r="M518" s="250" t="s">
        <v>62</v>
      </c>
      <c r="O518" s="261">
        <v>500</v>
      </c>
    </row>
    <row r="519" spans="1:18">
      <c r="E519" s="261" t="s">
        <v>557</v>
      </c>
      <c r="F519" s="255">
        <v>0.93333333333333324</v>
      </c>
      <c r="H519" s="261">
        <v>72</v>
      </c>
      <c r="I519" s="267">
        <v>36.191000000000003</v>
      </c>
      <c r="J519" s="250" t="s">
        <v>61</v>
      </c>
      <c r="K519" s="277">
        <v>144</v>
      </c>
      <c r="L519" s="267">
        <v>42.137999999999998</v>
      </c>
      <c r="M519" s="250" t="s">
        <v>62</v>
      </c>
    </row>
    <row r="520" spans="1:18">
      <c r="J520" s="250" t="s">
        <v>61</v>
      </c>
      <c r="M520" s="250" t="s">
        <v>62</v>
      </c>
    </row>
    <row r="521" spans="1:18">
      <c r="A521" s="261">
        <v>29</v>
      </c>
      <c r="C521" s="261" t="s">
        <v>631</v>
      </c>
      <c r="D521" s="276" t="s">
        <v>789</v>
      </c>
      <c r="E521" s="261" t="s">
        <v>563</v>
      </c>
      <c r="F521" s="255">
        <v>0.11875000000000001</v>
      </c>
      <c r="H521" s="261">
        <v>72</v>
      </c>
      <c r="I521" s="267">
        <v>15.11816</v>
      </c>
      <c r="J521" s="250" t="s">
        <v>61</v>
      </c>
      <c r="K521" s="277">
        <v>146</v>
      </c>
      <c r="L521" s="267">
        <v>1.91309</v>
      </c>
      <c r="M521" s="250" t="s">
        <v>62</v>
      </c>
      <c r="N521" s="261">
        <v>3235</v>
      </c>
      <c r="O521" s="261">
        <v>1000</v>
      </c>
      <c r="Q521" s="261" t="s">
        <v>620</v>
      </c>
      <c r="R521" s="261" t="s">
        <v>790</v>
      </c>
    </row>
    <row r="522" spans="1:18">
      <c r="A522" s="261">
        <v>29</v>
      </c>
      <c r="C522" s="261" t="s">
        <v>631</v>
      </c>
      <c r="D522" s="276" t="s">
        <v>791</v>
      </c>
      <c r="E522" s="261" t="s">
        <v>563</v>
      </c>
      <c r="F522" s="255">
        <v>0.20416666666666669</v>
      </c>
      <c r="H522" s="261">
        <v>71</v>
      </c>
      <c r="I522" s="267">
        <v>55.096200000000003</v>
      </c>
      <c r="J522" s="250" t="s">
        <v>61</v>
      </c>
      <c r="K522" s="277">
        <v>147</v>
      </c>
      <c r="L522" s="267">
        <v>19.599599999999999</v>
      </c>
      <c r="M522" s="250" t="s">
        <v>62</v>
      </c>
      <c r="N522" s="261">
        <v>3401</v>
      </c>
      <c r="O522" s="261">
        <v>1000</v>
      </c>
      <c r="Q522" s="261" t="s">
        <v>673</v>
      </c>
      <c r="R522" s="261" t="s">
        <v>792</v>
      </c>
    </row>
    <row r="523" spans="1:18">
      <c r="A523" s="261">
        <v>29</v>
      </c>
      <c r="C523" s="261" t="s">
        <v>631</v>
      </c>
      <c r="D523" s="276" t="s">
        <v>793</v>
      </c>
      <c r="E523" s="261" t="s">
        <v>563</v>
      </c>
      <c r="F523" s="255">
        <v>0.29375000000000001</v>
      </c>
      <c r="H523" s="261">
        <v>71</v>
      </c>
      <c r="I523" s="267">
        <v>48.107900000000001</v>
      </c>
      <c r="J523" s="250" t="s">
        <v>61</v>
      </c>
      <c r="K523" s="277">
        <v>145</v>
      </c>
      <c r="L523" s="267">
        <v>42.101599999999998</v>
      </c>
      <c r="M523" s="250" t="s">
        <v>62</v>
      </c>
      <c r="N523" s="261">
        <v>3729</v>
      </c>
      <c r="O523" s="261">
        <v>1000</v>
      </c>
      <c r="Q523" s="261" t="s">
        <v>673</v>
      </c>
      <c r="R523" s="261" t="s">
        <v>794</v>
      </c>
    </row>
    <row r="524" spans="1:18">
      <c r="A524" s="261">
        <v>29</v>
      </c>
      <c r="C524" s="261" t="s">
        <v>631</v>
      </c>
      <c r="D524" s="276" t="s">
        <v>795</v>
      </c>
      <c r="E524" s="261" t="s">
        <v>563</v>
      </c>
      <c r="F524" s="255">
        <v>0.37708333333333338</v>
      </c>
      <c r="H524" s="261">
        <v>71</v>
      </c>
      <c r="I524" s="267">
        <v>41.41357</v>
      </c>
      <c r="J524" s="250" t="s">
        <v>61</v>
      </c>
      <c r="K524" s="277">
        <v>144</v>
      </c>
      <c r="L524" s="267">
        <v>6.7929700000000004</v>
      </c>
      <c r="M524" s="250" t="s">
        <v>62</v>
      </c>
      <c r="N524" s="261">
        <v>3473</v>
      </c>
      <c r="O524" s="261">
        <v>1000</v>
      </c>
      <c r="Q524" s="261" t="s">
        <v>780</v>
      </c>
      <c r="R524" s="261" t="s">
        <v>796</v>
      </c>
    </row>
    <row r="525" spans="1:18">
      <c r="A525" s="261">
        <v>29</v>
      </c>
      <c r="C525" s="261" t="s">
        <v>631</v>
      </c>
      <c r="D525" s="276" t="s">
        <v>797</v>
      </c>
      <c r="E525" s="261" t="s">
        <v>563</v>
      </c>
      <c r="F525" s="255">
        <v>0.45277777777777778</v>
      </c>
      <c r="H525" s="261">
        <v>71</v>
      </c>
      <c r="I525" s="267">
        <v>35.054200000000002</v>
      </c>
      <c r="J525" s="250" t="s">
        <v>61</v>
      </c>
      <c r="K525" s="277">
        <v>142</v>
      </c>
      <c r="L525" s="267">
        <v>39.927700000000002</v>
      </c>
      <c r="M525" s="250" t="s">
        <v>62</v>
      </c>
      <c r="N525" s="261" t="s">
        <v>798</v>
      </c>
      <c r="O525" s="261">
        <v>1000</v>
      </c>
      <c r="Q525" s="261" t="s">
        <v>565</v>
      </c>
      <c r="R525" s="261" t="s">
        <v>799</v>
      </c>
    </row>
    <row r="526" spans="1:18">
      <c r="A526" s="261">
        <v>29</v>
      </c>
      <c r="C526" s="261" t="s">
        <v>631</v>
      </c>
      <c r="D526" s="276" t="s">
        <v>800</v>
      </c>
      <c r="E526" s="261" t="s">
        <v>563</v>
      </c>
      <c r="F526" s="255">
        <v>0.53680555555555554</v>
      </c>
      <c r="H526" s="261">
        <v>72</v>
      </c>
      <c r="I526" s="267">
        <v>5.4043000000000001</v>
      </c>
      <c r="J526" s="250" t="s">
        <v>61</v>
      </c>
      <c r="K526" s="277">
        <v>142</v>
      </c>
      <c r="L526" s="267">
        <v>29.699200000000001</v>
      </c>
      <c r="M526" s="250" t="s">
        <v>62</v>
      </c>
      <c r="N526" s="261">
        <v>3108</v>
      </c>
      <c r="O526" s="261">
        <v>1000</v>
      </c>
      <c r="Q526" s="261" t="s">
        <v>565</v>
      </c>
      <c r="R526" s="261" t="s">
        <v>801</v>
      </c>
    </row>
    <row r="527" spans="1:18">
      <c r="A527" s="261">
        <v>29</v>
      </c>
      <c r="C527" s="261" t="s">
        <v>631</v>
      </c>
      <c r="D527" s="276" t="s">
        <v>802</v>
      </c>
      <c r="E527" s="261" t="s">
        <v>563</v>
      </c>
      <c r="F527" s="255">
        <v>0.61736111111111114</v>
      </c>
      <c r="H527" s="261">
        <v>72</v>
      </c>
      <c r="I527" s="267">
        <v>34.825200000000002</v>
      </c>
      <c r="J527" s="250" t="s">
        <v>61</v>
      </c>
      <c r="K527" s="277">
        <v>142</v>
      </c>
      <c r="L527" s="267">
        <v>20.984380000000002</v>
      </c>
      <c r="M527" s="250" t="s">
        <v>62</v>
      </c>
      <c r="N527" s="261">
        <v>3327</v>
      </c>
      <c r="O527" s="261">
        <v>1000</v>
      </c>
      <c r="Q527" s="261" t="s">
        <v>620</v>
      </c>
      <c r="R527" s="261" t="s">
        <v>803</v>
      </c>
    </row>
    <row r="528" spans="1:18">
      <c r="A528" s="261">
        <v>29</v>
      </c>
      <c r="C528" s="261" t="s">
        <v>631</v>
      </c>
      <c r="D528" s="276" t="s">
        <v>804</v>
      </c>
      <c r="E528" s="261" t="s">
        <v>563</v>
      </c>
      <c r="F528" s="255">
        <v>0.73402777777777783</v>
      </c>
      <c r="H528" s="261">
        <v>72</v>
      </c>
      <c r="I528" s="267">
        <v>30.83398</v>
      </c>
      <c r="J528" s="250" t="s">
        <v>61</v>
      </c>
      <c r="K528" s="277">
        <v>140</v>
      </c>
      <c r="L528" s="267">
        <v>6.1738299999999997</v>
      </c>
      <c r="M528" s="250" t="s">
        <v>62</v>
      </c>
      <c r="N528" s="261">
        <v>3013</v>
      </c>
      <c r="O528" s="261">
        <v>1000</v>
      </c>
      <c r="Q528" s="261" t="s">
        <v>620</v>
      </c>
      <c r="R528" s="261" t="s">
        <v>805</v>
      </c>
    </row>
    <row r="529" spans="1:18">
      <c r="J529" s="250" t="s">
        <v>61</v>
      </c>
      <c r="M529" s="250" t="s">
        <v>62</v>
      </c>
    </row>
    <row r="530" spans="1:18">
      <c r="A530" s="261">
        <v>29</v>
      </c>
      <c r="B530" s="261" t="s">
        <v>246</v>
      </c>
      <c r="C530" s="261" t="s">
        <v>785</v>
      </c>
      <c r="E530" s="261" t="s">
        <v>553</v>
      </c>
      <c r="F530" s="255">
        <v>0.86805555555555547</v>
      </c>
      <c r="H530" s="261">
        <v>72</v>
      </c>
      <c r="I530" s="267">
        <v>0.66600000000000004</v>
      </c>
      <c r="J530" s="250" t="s">
        <v>61</v>
      </c>
      <c r="K530" s="277">
        <v>139</v>
      </c>
      <c r="L530" s="267">
        <v>57.921999999999997</v>
      </c>
      <c r="M530" s="250" t="s">
        <v>62</v>
      </c>
      <c r="N530" s="261">
        <v>2696</v>
      </c>
      <c r="O530" s="261" t="s">
        <v>786</v>
      </c>
      <c r="Q530" s="261" t="s">
        <v>574</v>
      </c>
    </row>
    <row r="531" spans="1:18">
      <c r="J531" s="250" t="s">
        <v>61</v>
      </c>
      <c r="M531" s="250" t="s">
        <v>62</v>
      </c>
    </row>
    <row r="532" spans="1:18">
      <c r="A532" s="261">
        <v>29</v>
      </c>
      <c r="C532" s="261" t="s">
        <v>551</v>
      </c>
      <c r="D532" s="276" t="s">
        <v>710</v>
      </c>
      <c r="E532" s="261" t="s">
        <v>553</v>
      </c>
      <c r="F532" s="255">
        <v>0.8569444444444444</v>
      </c>
      <c r="H532" s="261">
        <v>72</v>
      </c>
      <c r="I532" s="267">
        <v>0.54600000000000004</v>
      </c>
      <c r="J532" s="250" t="s">
        <v>61</v>
      </c>
      <c r="K532" s="277">
        <v>139</v>
      </c>
      <c r="L532" s="267">
        <v>58.59</v>
      </c>
      <c r="M532" s="250" t="s">
        <v>62</v>
      </c>
      <c r="N532" s="261">
        <v>2696</v>
      </c>
      <c r="P532" s="276" t="s">
        <v>411</v>
      </c>
      <c r="Q532" s="261" t="s">
        <v>574</v>
      </c>
    </row>
    <row r="533" spans="1:18">
      <c r="E533" s="261" t="s">
        <v>555</v>
      </c>
      <c r="F533" s="255">
        <v>0.89513888888888893</v>
      </c>
      <c r="H533" s="261">
        <v>72</v>
      </c>
      <c r="I533" s="267">
        <v>0.755</v>
      </c>
      <c r="J533" s="250" t="s">
        <v>61</v>
      </c>
      <c r="K533" s="277">
        <v>139</v>
      </c>
      <c r="L533" s="267">
        <v>57.283999999999999</v>
      </c>
      <c r="M533" s="250" t="s">
        <v>62</v>
      </c>
      <c r="O533" s="261">
        <v>2669</v>
      </c>
    </row>
    <row r="534" spans="1:18">
      <c r="E534" s="261" t="s">
        <v>557</v>
      </c>
      <c r="F534" s="255">
        <v>0.93125000000000002</v>
      </c>
      <c r="H534" s="261">
        <v>72</v>
      </c>
      <c r="I534" s="267">
        <v>0.89400000000000002</v>
      </c>
      <c r="J534" s="250" t="s">
        <v>61</v>
      </c>
      <c r="K534" s="277">
        <v>139</v>
      </c>
      <c r="L534" s="267">
        <v>56.89</v>
      </c>
      <c r="M534" s="250" t="s">
        <v>62</v>
      </c>
    </row>
    <row r="535" spans="1:18">
      <c r="J535" s="250" t="s">
        <v>61</v>
      </c>
      <c r="M535" s="250" t="s">
        <v>62</v>
      </c>
    </row>
    <row r="536" spans="1:18">
      <c r="A536" s="261">
        <v>30</v>
      </c>
      <c r="B536" s="261" t="s">
        <v>248</v>
      </c>
      <c r="C536" s="261" t="s">
        <v>551</v>
      </c>
      <c r="D536" s="276" t="s">
        <v>715</v>
      </c>
      <c r="E536" s="261" t="s">
        <v>553</v>
      </c>
      <c r="F536" s="255">
        <v>2.5694444444444447E-2</v>
      </c>
      <c r="H536" s="261">
        <v>71</v>
      </c>
      <c r="I536" s="267">
        <v>36.340000000000003</v>
      </c>
      <c r="J536" s="250" t="s">
        <v>61</v>
      </c>
      <c r="K536" s="277">
        <v>140</v>
      </c>
      <c r="L536" s="267">
        <v>2.2429999999999999</v>
      </c>
      <c r="M536" s="250" t="s">
        <v>62</v>
      </c>
      <c r="N536" s="261">
        <v>2525</v>
      </c>
      <c r="P536" s="276" t="s">
        <v>412</v>
      </c>
      <c r="Q536" s="261" t="s">
        <v>574</v>
      </c>
    </row>
    <row r="537" spans="1:18">
      <c r="E537" s="261" t="s">
        <v>555</v>
      </c>
      <c r="F537" s="255">
        <v>6.458333333333334E-2</v>
      </c>
      <c r="H537" s="261">
        <v>71</v>
      </c>
      <c r="I537" s="267">
        <v>36.462000000000003</v>
      </c>
      <c r="J537" s="250" t="s">
        <v>61</v>
      </c>
      <c r="K537" s="277">
        <v>140</v>
      </c>
      <c r="L537" s="267">
        <v>2.536</v>
      </c>
      <c r="M537" s="250" t="s">
        <v>62</v>
      </c>
      <c r="O537" s="261">
        <v>2504</v>
      </c>
    </row>
    <row r="538" spans="1:18">
      <c r="E538" s="261" t="s">
        <v>557</v>
      </c>
      <c r="F538" s="255">
        <v>0.10555555555555556</v>
      </c>
      <c r="H538" s="261">
        <v>71</v>
      </c>
      <c r="I538" s="267">
        <v>36.460999999999999</v>
      </c>
      <c r="J538" s="250" t="s">
        <v>61</v>
      </c>
      <c r="K538" s="277">
        <v>140</v>
      </c>
      <c r="L538" s="267">
        <v>3.3519999999999999</v>
      </c>
      <c r="M538" s="250" t="s">
        <v>62</v>
      </c>
    </row>
    <row r="539" spans="1:18">
      <c r="J539" s="250" t="s">
        <v>61</v>
      </c>
      <c r="M539" s="250" t="s">
        <v>62</v>
      </c>
    </row>
    <row r="540" spans="1:18">
      <c r="A540" s="261">
        <v>30</v>
      </c>
      <c r="B540" s="261" t="s">
        <v>806</v>
      </c>
      <c r="C540" s="261" t="s">
        <v>551</v>
      </c>
      <c r="D540" s="276" t="s">
        <v>718</v>
      </c>
      <c r="E540" s="261" t="s">
        <v>553</v>
      </c>
      <c r="F540" s="255">
        <v>0.40208333333333335</v>
      </c>
      <c r="H540" s="261">
        <v>71</v>
      </c>
      <c r="I540" s="267">
        <v>1E-3</v>
      </c>
      <c r="J540" s="250" t="s">
        <v>61</v>
      </c>
      <c r="K540" s="277">
        <v>140</v>
      </c>
      <c r="L540" s="267">
        <v>2.4E-2</v>
      </c>
      <c r="M540" s="250" t="s">
        <v>62</v>
      </c>
      <c r="N540" s="261">
        <v>2083</v>
      </c>
    </row>
    <row r="541" spans="1:18">
      <c r="E541" s="261" t="s">
        <v>555</v>
      </c>
      <c r="F541" s="255">
        <v>0.43263888888888885</v>
      </c>
      <c r="H541" s="261">
        <v>71</v>
      </c>
      <c r="I541" s="267">
        <v>4.7E-2</v>
      </c>
      <c r="J541" s="250" t="s">
        <v>61</v>
      </c>
      <c r="K541" s="277">
        <v>139</v>
      </c>
      <c r="L541" s="267">
        <v>59.911000000000001</v>
      </c>
      <c r="M541" s="250" t="s">
        <v>62</v>
      </c>
      <c r="N541" s="261">
        <v>2080</v>
      </c>
      <c r="O541" s="261">
        <v>2070</v>
      </c>
      <c r="P541" s="276" t="s">
        <v>413</v>
      </c>
      <c r="Q541" s="261" t="s">
        <v>567</v>
      </c>
    </row>
    <row r="542" spans="1:18">
      <c r="E542" s="261" t="s">
        <v>557</v>
      </c>
      <c r="F542" s="255">
        <v>0.46458333333333335</v>
      </c>
      <c r="H542" s="261">
        <v>71</v>
      </c>
      <c r="I542" s="267">
        <v>0.08</v>
      </c>
      <c r="J542" s="250" t="s">
        <v>61</v>
      </c>
      <c r="K542" s="277">
        <v>139</v>
      </c>
      <c r="L542" s="267">
        <v>59.831000000000003</v>
      </c>
      <c r="M542" s="250" t="s">
        <v>62</v>
      </c>
    </row>
    <row r="543" spans="1:18">
      <c r="J543" s="250" t="s">
        <v>61</v>
      </c>
      <c r="M543" s="250" t="s">
        <v>62</v>
      </c>
    </row>
    <row r="544" spans="1:18">
      <c r="A544" s="261">
        <v>30</v>
      </c>
      <c r="B544" s="261" t="s">
        <v>807</v>
      </c>
      <c r="C544" s="261" t="s">
        <v>631</v>
      </c>
      <c r="D544" s="276" t="s">
        <v>808</v>
      </c>
      <c r="E544" s="261" t="s">
        <v>563</v>
      </c>
      <c r="F544" s="255">
        <v>0.50763888888888886</v>
      </c>
      <c r="H544" s="261">
        <v>70</v>
      </c>
      <c r="I544" s="267">
        <v>49.170900000000003</v>
      </c>
      <c r="J544" s="250" t="s">
        <v>61</v>
      </c>
      <c r="K544" s="277">
        <v>139</v>
      </c>
      <c r="L544" s="267">
        <v>59.136719999999997</v>
      </c>
      <c r="M544" s="250" t="s">
        <v>62</v>
      </c>
      <c r="N544" s="261">
        <v>1697</v>
      </c>
      <c r="O544" s="261">
        <v>1000</v>
      </c>
      <c r="Q544" s="261" t="s">
        <v>780</v>
      </c>
      <c r="R544" s="261" t="s">
        <v>809</v>
      </c>
    </row>
    <row r="545" spans="1:18">
      <c r="J545" s="250" t="s">
        <v>61</v>
      </c>
      <c r="M545" s="250" t="s">
        <v>62</v>
      </c>
    </row>
    <row r="546" spans="1:18">
      <c r="A546" s="261">
        <v>30</v>
      </c>
      <c r="B546" s="261" t="s">
        <v>252</v>
      </c>
      <c r="C546" s="261" t="s">
        <v>810</v>
      </c>
      <c r="J546" s="250" t="s">
        <v>61</v>
      </c>
      <c r="M546" s="250" t="s">
        <v>62</v>
      </c>
      <c r="R546" s="261" t="s">
        <v>811</v>
      </c>
    </row>
    <row r="547" spans="1:18">
      <c r="J547" s="250" t="s">
        <v>61</v>
      </c>
      <c r="M547" s="250" t="s">
        <v>62</v>
      </c>
    </row>
    <row r="548" spans="1:18">
      <c r="A548" s="261">
        <v>30</v>
      </c>
      <c r="B548" s="261" t="s">
        <v>252</v>
      </c>
      <c r="C548" s="261" t="s">
        <v>551</v>
      </c>
      <c r="D548" s="276" t="s">
        <v>732</v>
      </c>
      <c r="E548" s="261" t="s">
        <v>553</v>
      </c>
      <c r="F548" s="255">
        <v>0.58958333333333335</v>
      </c>
      <c r="H548" s="261">
        <v>70</v>
      </c>
      <c r="I548" s="267">
        <v>34.735999999999997</v>
      </c>
      <c r="J548" s="250" t="s">
        <v>61</v>
      </c>
      <c r="K548" s="277">
        <v>139</v>
      </c>
      <c r="L548" s="267">
        <v>58.911999999999999</v>
      </c>
      <c r="M548" s="250" t="s">
        <v>62</v>
      </c>
      <c r="N548" s="261">
        <v>844</v>
      </c>
      <c r="P548" s="276" t="s">
        <v>414</v>
      </c>
    </row>
    <row r="549" spans="1:18">
      <c r="E549" s="261" t="s">
        <v>555</v>
      </c>
      <c r="F549" s="255">
        <v>0.60625000000000007</v>
      </c>
      <c r="H549" s="261">
        <v>70</v>
      </c>
      <c r="I549" s="267">
        <v>34.561999999999998</v>
      </c>
      <c r="J549" s="250" t="s">
        <v>61</v>
      </c>
      <c r="K549" s="277">
        <v>139</v>
      </c>
      <c r="L549" s="267">
        <v>58.186</v>
      </c>
      <c r="M549" s="250" t="s">
        <v>62</v>
      </c>
      <c r="N549" s="261">
        <v>816</v>
      </c>
      <c r="O549" s="261">
        <v>806</v>
      </c>
      <c r="Q549" s="261" t="s">
        <v>567</v>
      </c>
    </row>
    <row r="550" spans="1:18">
      <c r="E550" s="261" t="s">
        <v>557</v>
      </c>
      <c r="F550" s="255">
        <v>0.62708333333333333</v>
      </c>
      <c r="H550" s="261">
        <v>70</v>
      </c>
      <c r="I550" s="267">
        <v>34.305999999999997</v>
      </c>
      <c r="J550" s="250" t="s">
        <v>61</v>
      </c>
      <c r="K550" s="277">
        <v>139</v>
      </c>
      <c r="L550" s="267">
        <v>57.811999999999998</v>
      </c>
      <c r="M550" s="250" t="s">
        <v>62</v>
      </c>
    </row>
    <row r="551" spans="1:18">
      <c r="J551" s="250" t="s">
        <v>61</v>
      </c>
      <c r="M551" s="250" t="s">
        <v>62</v>
      </c>
    </row>
    <row r="552" spans="1:18">
      <c r="A552" s="261">
        <v>30</v>
      </c>
      <c r="B552" s="261" t="s">
        <v>812</v>
      </c>
      <c r="C552" s="261" t="s">
        <v>631</v>
      </c>
      <c r="D552" s="276" t="s">
        <v>813</v>
      </c>
      <c r="E552" s="261" t="s">
        <v>563</v>
      </c>
      <c r="F552" s="255">
        <v>0.64861111111111114</v>
      </c>
      <c r="H552" s="261">
        <v>70</v>
      </c>
      <c r="I552" s="267">
        <v>23.55518</v>
      </c>
      <c r="J552" s="250" t="s">
        <v>61</v>
      </c>
      <c r="K552" s="277">
        <v>139</v>
      </c>
      <c r="L552" s="267">
        <v>56.072099999999999</v>
      </c>
      <c r="M552" s="250" t="s">
        <v>62</v>
      </c>
      <c r="N552" s="261">
        <v>605</v>
      </c>
      <c r="O552" s="261">
        <v>511</v>
      </c>
      <c r="Q552" s="261" t="s">
        <v>620</v>
      </c>
      <c r="R552" s="261" t="s">
        <v>814</v>
      </c>
    </row>
    <row r="553" spans="1:18">
      <c r="A553" s="261">
        <v>30</v>
      </c>
      <c r="B553" s="261" t="s">
        <v>815</v>
      </c>
      <c r="C553" s="261" t="s">
        <v>631</v>
      </c>
      <c r="D553" s="276" t="s">
        <v>816</v>
      </c>
      <c r="E553" s="261" t="s">
        <v>563</v>
      </c>
      <c r="F553" s="255">
        <v>0.68888888888888899</v>
      </c>
      <c r="H553" s="261">
        <v>70</v>
      </c>
      <c r="I553" s="267">
        <v>13.848140000000001</v>
      </c>
      <c r="J553" s="250" t="s">
        <v>61</v>
      </c>
      <c r="K553" s="277">
        <v>139</v>
      </c>
      <c r="L553" s="267">
        <v>59.703119999999998</v>
      </c>
      <c r="M553" s="250" t="s">
        <v>62</v>
      </c>
      <c r="N553" s="261">
        <v>300</v>
      </c>
      <c r="O553" s="261">
        <v>262</v>
      </c>
      <c r="Q553" s="261" t="s">
        <v>620</v>
      </c>
      <c r="R553" s="261" t="s">
        <v>817</v>
      </c>
    </row>
    <row r="554" spans="1:18">
      <c r="J554" s="250" t="s">
        <v>61</v>
      </c>
      <c r="M554" s="250" t="s">
        <v>62</v>
      </c>
    </row>
    <row r="555" spans="1:18">
      <c r="A555" s="261">
        <v>30</v>
      </c>
      <c r="B555" s="261" t="s">
        <v>345</v>
      </c>
      <c r="C555" s="261" t="s">
        <v>818</v>
      </c>
      <c r="E555" s="261" t="s">
        <v>553</v>
      </c>
      <c r="J555" s="250" t="s">
        <v>61</v>
      </c>
      <c r="M555" s="250" t="s">
        <v>62</v>
      </c>
      <c r="R555" s="261" t="s">
        <v>819</v>
      </c>
    </row>
    <row r="556" spans="1:18">
      <c r="J556" s="250" t="s">
        <v>61</v>
      </c>
      <c r="M556" s="250" t="s">
        <v>62</v>
      </c>
    </row>
    <row r="557" spans="1:18">
      <c r="B557" s="261" t="s">
        <v>345</v>
      </c>
      <c r="C557" s="261" t="s">
        <v>551</v>
      </c>
      <c r="D557" s="276" t="s">
        <v>734</v>
      </c>
      <c r="E557" s="261" t="s">
        <v>553</v>
      </c>
      <c r="F557" s="255">
        <v>0.74861111111111101</v>
      </c>
      <c r="H557" s="261">
        <v>69</v>
      </c>
      <c r="I557" s="267">
        <v>59.765000000000001</v>
      </c>
      <c r="J557" s="250" t="s">
        <v>61</v>
      </c>
      <c r="K557" s="277">
        <v>139</v>
      </c>
      <c r="L557" s="267">
        <v>58.534999999999997</v>
      </c>
      <c r="M557" s="250" t="s">
        <v>62</v>
      </c>
      <c r="N557" s="261">
        <v>61</v>
      </c>
      <c r="P557" s="276" t="s">
        <v>415</v>
      </c>
      <c r="R557" s="261" t="s">
        <v>820</v>
      </c>
    </row>
    <row r="558" spans="1:18">
      <c r="E558" s="261" t="s">
        <v>555</v>
      </c>
      <c r="F558" s="255">
        <v>0.75555555555555554</v>
      </c>
      <c r="H558" s="261">
        <v>69</v>
      </c>
      <c r="I558" s="267">
        <v>59.707999999999998</v>
      </c>
      <c r="J558" s="250" t="s">
        <v>61</v>
      </c>
      <c r="K558" s="277">
        <v>139</v>
      </c>
      <c r="L558" s="267">
        <v>58.161999999999999</v>
      </c>
      <c r="M558" s="250" t="s">
        <v>62</v>
      </c>
      <c r="Q558" s="261" t="s">
        <v>567</v>
      </c>
    </row>
    <row r="559" spans="1:18">
      <c r="E559" s="261" t="s">
        <v>557</v>
      </c>
      <c r="F559" s="255">
        <v>0.7631944444444444</v>
      </c>
      <c r="H559" s="261">
        <v>69</v>
      </c>
      <c r="I559" s="267">
        <v>59.646000000000001</v>
      </c>
      <c r="J559" s="250" t="s">
        <v>61</v>
      </c>
      <c r="K559" s="277">
        <v>139</v>
      </c>
      <c r="L559" s="267">
        <v>57.372999999999998</v>
      </c>
      <c r="M559" s="250" t="s">
        <v>62</v>
      </c>
    </row>
    <row r="560" spans="1:18">
      <c r="J560" s="250" t="s">
        <v>61</v>
      </c>
      <c r="M560" s="250" t="s">
        <v>62</v>
      </c>
    </row>
    <row r="561" spans="1:18">
      <c r="A561" s="261">
        <v>30</v>
      </c>
      <c r="C561" s="261" t="s">
        <v>631</v>
      </c>
      <c r="D561" s="276" t="s">
        <v>816</v>
      </c>
      <c r="E561" s="261" t="s">
        <v>563</v>
      </c>
      <c r="F561" s="255">
        <v>0.95624999999999993</v>
      </c>
      <c r="H561" s="261">
        <v>70</v>
      </c>
      <c r="I561" s="267">
        <v>33.830570000000002</v>
      </c>
      <c r="J561" s="250" t="s">
        <v>61</v>
      </c>
      <c r="K561" s="277">
        <v>135</v>
      </c>
      <c r="L561" s="267">
        <v>5.6972699999999996</v>
      </c>
      <c r="M561" s="250" t="s">
        <v>62</v>
      </c>
      <c r="N561" s="261">
        <v>2072</v>
      </c>
      <c r="O561" s="261">
        <v>1000</v>
      </c>
      <c r="Q561" s="261" t="s">
        <v>620</v>
      </c>
      <c r="R561" s="261" t="s">
        <v>821</v>
      </c>
    </row>
    <row r="562" spans="1:18">
      <c r="J562" s="250" t="s">
        <v>61</v>
      </c>
      <c r="M562" s="250" t="s">
        <v>62</v>
      </c>
    </row>
    <row r="563" spans="1:18">
      <c r="A563" s="263">
        <v>43009</v>
      </c>
      <c r="B563" s="261" t="s">
        <v>256</v>
      </c>
      <c r="C563" s="261" t="s">
        <v>551</v>
      </c>
      <c r="D563" s="276" t="s">
        <v>740</v>
      </c>
      <c r="E563" s="261" t="s">
        <v>553</v>
      </c>
      <c r="F563" s="255">
        <v>0.79791666666666661</v>
      </c>
      <c r="H563" s="261">
        <v>70</v>
      </c>
      <c r="I563" s="267">
        <v>32.758000000000003</v>
      </c>
      <c r="J563" s="250" t="s">
        <v>61</v>
      </c>
      <c r="K563" s="277">
        <v>122</v>
      </c>
      <c r="L563" s="267">
        <v>54.444000000000003</v>
      </c>
      <c r="M563" s="250" t="s">
        <v>62</v>
      </c>
      <c r="N563" s="261">
        <v>647</v>
      </c>
      <c r="P563" s="276" t="s">
        <v>416</v>
      </c>
      <c r="Q563" s="261" t="s">
        <v>574</v>
      </c>
    </row>
    <row r="564" spans="1:18">
      <c r="E564" s="261" t="s">
        <v>555</v>
      </c>
      <c r="F564" s="255">
        <v>0.81319444444444444</v>
      </c>
      <c r="H564" s="261">
        <v>70</v>
      </c>
      <c r="I564" s="267">
        <v>32.622</v>
      </c>
      <c r="J564" s="250" t="s">
        <v>61</v>
      </c>
      <c r="K564" s="277">
        <v>122</v>
      </c>
      <c r="L564" s="267">
        <v>54.247999999999998</v>
      </c>
      <c r="M564" s="250" t="s">
        <v>62</v>
      </c>
      <c r="O564" s="261">
        <v>625</v>
      </c>
    </row>
    <row r="565" spans="1:18">
      <c r="E565" s="261" t="s">
        <v>557</v>
      </c>
      <c r="F565" s="255">
        <v>0.83680555555555547</v>
      </c>
      <c r="H565" s="261">
        <v>70</v>
      </c>
      <c r="I565" s="267">
        <v>32.497</v>
      </c>
      <c r="J565" s="250" t="s">
        <v>61</v>
      </c>
      <c r="K565" s="277">
        <v>122</v>
      </c>
      <c r="L565" s="267">
        <v>54.043999999999997</v>
      </c>
      <c r="M565" s="250" t="s">
        <v>62</v>
      </c>
    </row>
    <row r="566" spans="1:18">
      <c r="J566" s="250" t="s">
        <v>61</v>
      </c>
      <c r="M566" s="250" t="s">
        <v>62</v>
      </c>
    </row>
    <row r="567" spans="1:18">
      <c r="A567" s="263">
        <v>43009</v>
      </c>
      <c r="B567" s="261" t="s">
        <v>258</v>
      </c>
      <c r="C567" s="261" t="s">
        <v>558</v>
      </c>
      <c r="D567" s="276" t="s">
        <v>772</v>
      </c>
      <c r="E567" s="261" t="s">
        <v>553</v>
      </c>
      <c r="F567" s="255">
        <v>0.80763888888888891</v>
      </c>
      <c r="H567" s="261">
        <v>70</v>
      </c>
      <c r="I567" s="267">
        <v>32.682000000000002</v>
      </c>
      <c r="J567" s="250" t="s">
        <v>61</v>
      </c>
      <c r="K567" s="277">
        <v>122</v>
      </c>
      <c r="L567" s="267">
        <v>54.244999999999997</v>
      </c>
      <c r="M567" s="250" t="s">
        <v>62</v>
      </c>
      <c r="N567" s="261">
        <v>647</v>
      </c>
      <c r="Q567" s="261" t="s">
        <v>574</v>
      </c>
    </row>
    <row r="568" spans="1:18">
      <c r="E568" s="261" t="s">
        <v>555</v>
      </c>
      <c r="F568" s="255">
        <v>0.81041666666666667</v>
      </c>
      <c r="H568" s="261">
        <v>70</v>
      </c>
      <c r="I568" s="267">
        <v>32.652000000000001</v>
      </c>
      <c r="J568" s="250" t="s">
        <v>61</v>
      </c>
      <c r="K568" s="277">
        <v>122</v>
      </c>
      <c r="L568" s="267">
        <v>54.247999999999998</v>
      </c>
      <c r="M568" s="250" t="s">
        <v>62</v>
      </c>
      <c r="O568" s="261">
        <v>100</v>
      </c>
    </row>
    <row r="569" spans="1:18">
      <c r="E569" s="261" t="s">
        <v>557</v>
      </c>
      <c r="F569" s="255">
        <v>0.81180555555555556</v>
      </c>
      <c r="H569" s="261">
        <v>70</v>
      </c>
      <c r="I569" s="267">
        <v>32.630000000000003</v>
      </c>
      <c r="J569" s="250" t="s">
        <v>61</v>
      </c>
      <c r="K569" s="277">
        <v>122</v>
      </c>
      <c r="L569" s="267">
        <v>54.043999999999997</v>
      </c>
      <c r="M569" s="250" t="s">
        <v>62</v>
      </c>
    </row>
    <row r="570" spans="1:18">
      <c r="J570" s="250" t="s">
        <v>61</v>
      </c>
      <c r="M570" s="250" t="s">
        <v>62</v>
      </c>
    </row>
    <row r="571" spans="1:18">
      <c r="A571" s="263">
        <v>43009</v>
      </c>
      <c r="B571" s="261" t="s">
        <v>258</v>
      </c>
      <c r="C571" s="261" t="s">
        <v>551</v>
      </c>
      <c r="D571" s="276" t="s">
        <v>743</v>
      </c>
      <c r="E571" s="261" t="s">
        <v>553</v>
      </c>
      <c r="F571" s="255">
        <v>0.8979166666666667</v>
      </c>
      <c r="H571" s="261">
        <v>70</v>
      </c>
      <c r="I571" s="267">
        <v>32.616999999999997</v>
      </c>
      <c r="J571" s="250" t="s">
        <v>61</v>
      </c>
      <c r="K571" s="277">
        <v>122</v>
      </c>
      <c r="L571" s="267">
        <v>53.601999999999997</v>
      </c>
      <c r="M571" s="250" t="s">
        <v>62</v>
      </c>
      <c r="N571" s="261">
        <v>631</v>
      </c>
      <c r="P571" s="276" t="s">
        <v>417</v>
      </c>
      <c r="Q571" s="261" t="s">
        <v>574</v>
      </c>
    </row>
    <row r="572" spans="1:18">
      <c r="E572" s="261" t="s">
        <v>555</v>
      </c>
      <c r="F572" s="255">
        <v>0.91111111111111109</v>
      </c>
      <c r="H572" s="261">
        <v>70</v>
      </c>
      <c r="I572" s="267">
        <v>32.572000000000003</v>
      </c>
      <c r="J572" s="250" t="s">
        <v>61</v>
      </c>
      <c r="K572" s="277">
        <v>122</v>
      </c>
      <c r="L572" s="267">
        <v>53.362000000000002</v>
      </c>
      <c r="M572" s="250" t="s">
        <v>62</v>
      </c>
      <c r="O572" s="261">
        <v>608</v>
      </c>
    </row>
    <row r="573" spans="1:18">
      <c r="E573" s="261" t="s">
        <v>557</v>
      </c>
      <c r="F573" s="255">
        <v>0.92361111111111116</v>
      </c>
      <c r="H573" s="261">
        <v>70</v>
      </c>
      <c r="I573" s="267">
        <v>32.595999999999997</v>
      </c>
      <c r="J573" s="250" t="s">
        <v>61</v>
      </c>
      <c r="K573" s="277">
        <v>122</v>
      </c>
      <c r="L573" s="267">
        <v>53.143000000000001</v>
      </c>
      <c r="M573" s="250" t="s">
        <v>62</v>
      </c>
    </row>
    <row r="574" spans="1:18">
      <c r="J574" s="250" t="s">
        <v>61</v>
      </c>
      <c r="M574" s="250" t="s">
        <v>62</v>
      </c>
    </row>
    <row r="575" spans="1:18">
      <c r="A575" s="263">
        <v>43009</v>
      </c>
      <c r="B575" s="261" t="s">
        <v>258</v>
      </c>
      <c r="C575" s="261" t="s">
        <v>558</v>
      </c>
      <c r="D575" s="276" t="s">
        <v>696</v>
      </c>
      <c r="E575" s="261" t="s">
        <v>553</v>
      </c>
      <c r="F575" s="255">
        <v>0.84791666666666676</v>
      </c>
      <c r="H575" s="261">
        <v>70</v>
      </c>
      <c r="I575" s="267">
        <v>32.51</v>
      </c>
      <c r="J575" s="250" t="s">
        <v>61</v>
      </c>
      <c r="K575" s="277">
        <v>122</v>
      </c>
      <c r="L575" s="267">
        <v>53.029000000000003</v>
      </c>
      <c r="M575" s="250" t="s">
        <v>62</v>
      </c>
      <c r="N575" s="261">
        <v>613</v>
      </c>
      <c r="Q575" s="261" t="s">
        <v>574</v>
      </c>
    </row>
    <row r="576" spans="1:18">
      <c r="E576" s="261" t="s">
        <v>555</v>
      </c>
      <c r="F576" s="255">
        <v>0.86041666666666661</v>
      </c>
      <c r="H576" s="261">
        <v>70</v>
      </c>
      <c r="I576" s="267">
        <v>32.42</v>
      </c>
      <c r="J576" s="250" t="s">
        <v>61</v>
      </c>
      <c r="K576" s="277">
        <v>122</v>
      </c>
      <c r="L576" s="267">
        <v>52.63</v>
      </c>
      <c r="M576" s="250" t="s">
        <v>62</v>
      </c>
      <c r="O576" s="261">
        <v>500</v>
      </c>
    </row>
    <row r="577" spans="5:13">
      <c r="E577" s="261" t="s">
        <v>557</v>
      </c>
      <c r="F577" s="255">
        <v>0.86875000000000002</v>
      </c>
      <c r="H577" s="261">
        <v>70</v>
      </c>
      <c r="I577" s="267">
        <v>32.49</v>
      </c>
      <c r="J577" s="250" t="s">
        <v>61</v>
      </c>
      <c r="K577" s="277">
        <v>122</v>
      </c>
      <c r="L577" s="267">
        <v>52.56</v>
      </c>
      <c r="M577" s="250" t="s">
        <v>62</v>
      </c>
    </row>
  </sheetData>
  <mergeCells count="1">
    <mergeCell ref="R435:R438"/>
  </mergeCells>
  <pageMargins left="0.75" right="0.75" top="1" bottom="1" header="0.3" footer="0.3"/>
  <pageSetup orientation="portrait" horizontalDpi="1200" verticalDpi="120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057"/>
  <sheetViews>
    <sheetView workbookViewId="0">
      <pane xSplit="3" ySplit="3" topLeftCell="D47" activePane="bottomRight" state="frozen"/>
      <selection pane="topRight" activeCell="C1" sqref="C1"/>
      <selection pane="bottomLeft" activeCell="A2" sqref="A2"/>
      <selection pane="bottomRight" activeCell="A53" sqref="A53:XFD53"/>
    </sheetView>
  </sheetViews>
  <sheetFormatPr defaultColWidth="9.109375" defaultRowHeight="13.2"/>
  <cols>
    <col min="1" max="1" width="8.44140625" style="151" customWidth="1"/>
    <col min="2" max="2" width="5.44140625" style="151" customWidth="1"/>
    <col min="3" max="3" width="9.44140625" style="152" customWidth="1"/>
    <col min="4" max="4" width="21.44140625" style="153" customWidth="1"/>
    <col min="5" max="5" width="9" style="159" customWidth="1"/>
    <col min="6" max="6" width="6.44140625" style="177" customWidth="1"/>
    <col min="7" max="7" width="8" style="152" customWidth="1"/>
    <col min="8" max="8" width="7.88671875" style="178" customWidth="1"/>
    <col min="9" max="9" width="10.88671875" style="159" customWidth="1"/>
    <col min="10" max="10" width="6.44140625" style="177" customWidth="1"/>
    <col min="11" max="11" width="5.88671875" style="152" customWidth="1"/>
    <col min="12" max="12" width="10.44140625" style="178" customWidth="1"/>
    <col min="13" max="13" width="12.44140625" style="178" customWidth="1"/>
    <col min="14" max="14" width="12.44140625" style="159" customWidth="1"/>
    <col min="15" max="15" width="10.44140625" style="159" customWidth="1"/>
    <col min="16" max="16" width="12.44140625" style="160" customWidth="1"/>
    <col min="17" max="17" width="13.109375" style="161" customWidth="1"/>
    <col min="18" max="18" width="12.44140625" style="152" customWidth="1"/>
    <col min="19" max="19" width="27.44140625" style="152" customWidth="1"/>
    <col min="20" max="16384" width="9.109375" style="152"/>
  </cols>
  <sheetData>
    <row r="1" spans="1:18">
      <c r="E1" s="154" t="s">
        <v>348</v>
      </c>
      <c r="F1" s="155"/>
      <c r="G1" s="156"/>
      <c r="H1" s="157"/>
      <c r="I1" s="158"/>
      <c r="J1" s="155"/>
      <c r="K1" s="156"/>
      <c r="L1" s="157"/>
      <c r="M1" s="157"/>
    </row>
    <row r="3" spans="1:18" s="169" customFormat="1" ht="27" thickBot="1">
      <c r="A3" s="162" t="s">
        <v>69</v>
      </c>
      <c r="B3" s="162" t="s">
        <v>63</v>
      </c>
      <c r="C3" s="163" t="s">
        <v>297</v>
      </c>
      <c r="D3" s="164" t="s">
        <v>349</v>
      </c>
      <c r="E3" s="162" t="s">
        <v>350</v>
      </c>
      <c r="F3" s="165" t="s">
        <v>351</v>
      </c>
      <c r="G3" s="166" t="s">
        <v>61</v>
      </c>
      <c r="H3" s="167" t="s">
        <v>352</v>
      </c>
      <c r="I3" s="162" t="s">
        <v>353</v>
      </c>
      <c r="J3" s="165" t="s">
        <v>354</v>
      </c>
      <c r="K3" s="166" t="s">
        <v>62</v>
      </c>
      <c r="L3" s="167" t="s">
        <v>355</v>
      </c>
      <c r="M3" s="167" t="s">
        <v>356</v>
      </c>
      <c r="N3" s="162" t="s">
        <v>357</v>
      </c>
      <c r="O3" s="162" t="s">
        <v>358</v>
      </c>
      <c r="P3" s="168" t="s">
        <v>359</v>
      </c>
      <c r="Q3" s="163"/>
    </row>
    <row r="4" spans="1:18" s="171" customFormat="1">
      <c r="A4" s="170" t="s">
        <v>145</v>
      </c>
      <c r="B4" s="171">
        <v>1</v>
      </c>
      <c r="C4" s="171" t="s">
        <v>135</v>
      </c>
      <c r="D4" s="172">
        <v>42987.250439814816</v>
      </c>
      <c r="E4" s="171">
        <v>71</v>
      </c>
      <c r="F4" s="171">
        <v>46.850000000000023</v>
      </c>
      <c r="G4" s="171" t="s">
        <v>61</v>
      </c>
      <c r="H4" s="171">
        <v>71.780833333333334</v>
      </c>
      <c r="I4" s="171">
        <v>131</v>
      </c>
      <c r="J4" s="171">
        <v>52.679999999999154</v>
      </c>
      <c r="K4" s="171" t="s">
        <v>62</v>
      </c>
      <c r="L4" s="173">
        <v>131.87799999999999</v>
      </c>
      <c r="M4" s="173">
        <v>-131.87799999999999</v>
      </c>
      <c r="N4" s="174">
        <v>1127</v>
      </c>
      <c r="O4" s="174">
        <v>1109.5050000000001</v>
      </c>
      <c r="P4" s="160" t="s">
        <v>360</v>
      </c>
      <c r="R4" s="175"/>
    </row>
    <row r="5" spans="1:18" s="171" customFormat="1">
      <c r="A5" s="170" t="s">
        <v>145</v>
      </c>
      <c r="B5" s="171">
        <v>2</v>
      </c>
      <c r="C5" s="171" t="s">
        <v>136</v>
      </c>
      <c r="D5" s="172">
        <v>42987.586458333331</v>
      </c>
      <c r="E5" s="171">
        <v>72</v>
      </c>
      <c r="F5" s="171">
        <v>21.159999999999854</v>
      </c>
      <c r="G5" s="171" t="s">
        <v>61</v>
      </c>
      <c r="H5" s="171">
        <v>72.352666666666664</v>
      </c>
      <c r="I5" s="171">
        <v>134</v>
      </c>
      <c r="J5" s="171">
        <v>0.36000000000001364</v>
      </c>
      <c r="K5" s="171" t="s">
        <v>62</v>
      </c>
      <c r="L5" s="173">
        <v>134.006</v>
      </c>
      <c r="M5" s="173">
        <v>-134.006</v>
      </c>
      <c r="N5" s="174">
        <v>2062</v>
      </c>
      <c r="O5" s="174">
        <v>1997.5170000000001</v>
      </c>
      <c r="P5" s="160" t="s">
        <v>361</v>
      </c>
      <c r="R5" s="161"/>
    </row>
    <row r="6" spans="1:18" s="171" customFormat="1">
      <c r="A6" s="170" t="s">
        <v>145</v>
      </c>
      <c r="B6" s="171">
        <v>3</v>
      </c>
      <c r="C6" s="171" t="s">
        <v>137</v>
      </c>
      <c r="D6" s="172">
        <v>42987.880208333336</v>
      </c>
      <c r="E6" s="171">
        <v>72</v>
      </c>
      <c r="F6" s="171">
        <v>53.990000000000009</v>
      </c>
      <c r="G6" s="171" t="s">
        <v>61</v>
      </c>
      <c r="H6" s="171">
        <v>72.899833333333333</v>
      </c>
      <c r="I6" s="171">
        <v>135</v>
      </c>
      <c r="J6" s="171">
        <v>59.469999999999459</v>
      </c>
      <c r="K6" s="171" t="s">
        <v>62</v>
      </c>
      <c r="L6" s="173">
        <v>135.99116666666666</v>
      </c>
      <c r="M6" s="173">
        <v>-135.99116666666666</v>
      </c>
      <c r="N6" s="174">
        <v>2722</v>
      </c>
      <c r="O6" s="174">
        <v>2728.462</v>
      </c>
      <c r="P6" s="160" t="s">
        <v>362</v>
      </c>
      <c r="R6" s="161"/>
    </row>
    <row r="7" spans="1:18" s="171" customFormat="1">
      <c r="A7" s="170" t="s">
        <v>145</v>
      </c>
      <c r="B7" s="171">
        <v>4</v>
      </c>
      <c r="C7" s="171" t="s">
        <v>152</v>
      </c>
      <c r="D7" s="172">
        <v>42988.184490740743</v>
      </c>
      <c r="E7" s="171">
        <v>73</v>
      </c>
      <c r="F7" s="171">
        <v>26.809999999999832</v>
      </c>
      <c r="G7" s="171" t="s">
        <v>61</v>
      </c>
      <c r="H7" s="171">
        <v>73.446833333333331</v>
      </c>
      <c r="I7" s="171">
        <v>137</v>
      </c>
      <c r="J7" s="171">
        <v>59.689999999999941</v>
      </c>
      <c r="K7" s="171" t="s">
        <v>62</v>
      </c>
      <c r="L7" s="173">
        <v>137.99483333333333</v>
      </c>
      <c r="M7" s="173">
        <v>-137.99483333333333</v>
      </c>
      <c r="N7" s="174">
        <v>3085</v>
      </c>
      <c r="O7" s="174">
        <v>3075.8780000000002</v>
      </c>
      <c r="P7" s="160" t="s">
        <v>363</v>
      </c>
      <c r="R7" s="161"/>
    </row>
    <row r="8" spans="1:18" s="171" customFormat="1">
      <c r="A8" s="170" t="s">
        <v>145</v>
      </c>
      <c r="B8" s="171">
        <v>5</v>
      </c>
      <c r="C8" s="171" t="s">
        <v>138</v>
      </c>
      <c r="D8" s="172">
        <v>42988.559583333335</v>
      </c>
      <c r="E8" s="171">
        <v>73</v>
      </c>
      <c r="F8" s="171">
        <v>30.229999999999961</v>
      </c>
      <c r="G8" s="171" t="s">
        <v>61</v>
      </c>
      <c r="H8" s="171">
        <v>73.503833333333333</v>
      </c>
      <c r="I8" s="171">
        <v>134</v>
      </c>
      <c r="J8" s="171">
        <v>13.69000000000085</v>
      </c>
      <c r="K8" s="171" t="s">
        <v>62</v>
      </c>
      <c r="L8" s="173">
        <v>134.22816666666668</v>
      </c>
      <c r="M8" s="173">
        <v>-134.22816666666668</v>
      </c>
      <c r="N8" s="174">
        <v>2858</v>
      </c>
      <c r="O8" s="174">
        <v>2870.9560000000001</v>
      </c>
      <c r="P8" s="160" t="s">
        <v>364</v>
      </c>
      <c r="R8" s="161"/>
    </row>
    <row r="9" spans="1:18" s="171" customFormat="1" ht="14.25" customHeight="1">
      <c r="A9" s="170" t="s">
        <v>145</v>
      </c>
      <c r="B9" s="171">
        <v>6</v>
      </c>
      <c r="C9" s="171" t="s">
        <v>153</v>
      </c>
      <c r="D9" s="172">
        <v>42989.123090277775</v>
      </c>
      <c r="E9" s="171">
        <v>73</v>
      </c>
      <c r="F9" s="171">
        <v>29.850000000000136</v>
      </c>
      <c r="G9" s="171" t="s">
        <v>61</v>
      </c>
      <c r="H9" s="171">
        <v>73.497500000000002</v>
      </c>
      <c r="I9" s="171">
        <v>131</v>
      </c>
      <c r="J9" s="171">
        <v>4.1300000000006776</v>
      </c>
      <c r="K9" s="171" t="s">
        <v>62</v>
      </c>
      <c r="L9" s="173">
        <v>131.06883333333334</v>
      </c>
      <c r="M9" s="173">
        <v>-131.06883333333334</v>
      </c>
      <c r="N9" s="174">
        <v>2532</v>
      </c>
      <c r="O9" s="174">
        <v>2518.2449999999999</v>
      </c>
      <c r="P9" s="160" t="s">
        <v>365</v>
      </c>
      <c r="R9" s="161"/>
    </row>
    <row r="10" spans="1:18" s="171" customFormat="1">
      <c r="A10" s="170" t="s">
        <v>145</v>
      </c>
      <c r="B10" s="171">
        <v>7</v>
      </c>
      <c r="C10" s="171" t="s">
        <v>157</v>
      </c>
      <c r="D10" s="172">
        <v>42989.662557870368</v>
      </c>
      <c r="E10" s="171">
        <v>74</v>
      </c>
      <c r="F10" s="171">
        <v>29.700000000000273</v>
      </c>
      <c r="G10" s="171" t="s">
        <v>61</v>
      </c>
      <c r="H10" s="171">
        <v>74.495000000000005</v>
      </c>
      <c r="I10" s="171">
        <v>135</v>
      </c>
      <c r="J10" s="171">
        <v>24.720000000000368</v>
      </c>
      <c r="K10" s="171" t="s">
        <v>62</v>
      </c>
      <c r="L10" s="173">
        <v>135.41200000000001</v>
      </c>
      <c r="M10" s="173">
        <v>-135.41200000000001</v>
      </c>
      <c r="N10" s="174">
        <v>3243</v>
      </c>
      <c r="O10" s="174">
        <v>3241.4520000000002</v>
      </c>
      <c r="P10" s="160" t="s">
        <v>366</v>
      </c>
      <c r="R10" s="161"/>
    </row>
    <row r="11" spans="1:18" s="171" customFormat="1">
      <c r="A11" s="170" t="s">
        <v>145</v>
      </c>
      <c r="B11" s="171">
        <v>8</v>
      </c>
      <c r="C11" s="171" t="s">
        <v>159</v>
      </c>
      <c r="D11" s="172">
        <v>42990.043136574073</v>
      </c>
      <c r="E11" s="171">
        <v>74</v>
      </c>
      <c r="F11" s="171">
        <v>59.969999999999857</v>
      </c>
      <c r="G11" s="171" t="s">
        <v>61</v>
      </c>
      <c r="H11" s="171">
        <v>74.999499999999998</v>
      </c>
      <c r="I11" s="171">
        <v>139</v>
      </c>
      <c r="J11" s="171">
        <v>58.330000000000837</v>
      </c>
      <c r="K11" s="171" t="s">
        <v>62</v>
      </c>
      <c r="L11" s="173">
        <v>139.97216666666668</v>
      </c>
      <c r="M11" s="173">
        <v>-139.97216666666668</v>
      </c>
      <c r="N11" s="174">
        <v>3603</v>
      </c>
      <c r="O11" s="174">
        <v>3613.319</v>
      </c>
      <c r="P11" s="160" t="s">
        <v>367</v>
      </c>
      <c r="R11" s="161"/>
    </row>
    <row r="12" spans="1:18" s="171" customFormat="1">
      <c r="A12" s="170" t="s">
        <v>145</v>
      </c>
      <c r="B12" s="171">
        <v>9</v>
      </c>
      <c r="C12" s="171" t="s">
        <v>161</v>
      </c>
      <c r="D12" s="172">
        <v>42990.396273148152</v>
      </c>
      <c r="E12" s="171">
        <v>76</v>
      </c>
      <c r="F12" s="171">
        <v>3.0000000000143245E-2</v>
      </c>
      <c r="G12" s="171" t="s">
        <v>61</v>
      </c>
      <c r="H12" s="171">
        <v>76.000500000000002</v>
      </c>
      <c r="I12" s="171">
        <v>139</v>
      </c>
      <c r="J12" s="171">
        <v>59.569999999999368</v>
      </c>
      <c r="K12" s="171" t="s">
        <v>62</v>
      </c>
      <c r="L12" s="173">
        <v>139.99283333333332</v>
      </c>
      <c r="M12" s="173">
        <v>-139.99283333333332</v>
      </c>
      <c r="N12" s="174">
        <v>3676</v>
      </c>
      <c r="O12" s="174">
        <v>3686.1039999999998</v>
      </c>
      <c r="P12" s="160" t="s">
        <v>368</v>
      </c>
      <c r="R12" s="161"/>
    </row>
    <row r="13" spans="1:18" s="171" customFormat="1">
      <c r="A13" s="170" t="s">
        <v>145</v>
      </c>
      <c r="B13" s="171">
        <v>10</v>
      </c>
      <c r="C13" s="171" t="s">
        <v>163</v>
      </c>
      <c r="D13" s="172">
        <v>42990.967465277776</v>
      </c>
      <c r="E13" s="171">
        <v>76</v>
      </c>
      <c r="F13" s="171">
        <v>15.180000000000007</v>
      </c>
      <c r="G13" s="171" t="s">
        <v>61</v>
      </c>
      <c r="H13" s="171">
        <v>76.253</v>
      </c>
      <c r="I13" s="171">
        <v>132</v>
      </c>
      <c r="J13" s="171">
        <v>28.909999999999627</v>
      </c>
      <c r="K13" s="171" t="s">
        <v>62</v>
      </c>
      <c r="L13" s="173">
        <v>132.48183333333333</v>
      </c>
      <c r="M13" s="173">
        <v>-132.48183333333333</v>
      </c>
      <c r="N13" s="174">
        <v>3029</v>
      </c>
      <c r="O13" s="174">
        <v>3023.7829999999999</v>
      </c>
      <c r="P13" s="160" t="s">
        <v>369</v>
      </c>
      <c r="R13" s="161"/>
    </row>
    <row r="14" spans="1:18" s="171" customFormat="1">
      <c r="A14" s="170" t="s">
        <v>145</v>
      </c>
      <c r="B14" s="171">
        <v>11</v>
      </c>
      <c r="C14" s="171" t="s">
        <v>165</v>
      </c>
      <c r="D14" s="172">
        <v>42991.357210648152</v>
      </c>
      <c r="E14" s="171">
        <v>76</v>
      </c>
      <c r="F14" s="171">
        <v>32.320000000000277</v>
      </c>
      <c r="G14" s="171" t="s">
        <v>61</v>
      </c>
      <c r="H14" s="171">
        <v>76.538666666666671</v>
      </c>
      <c r="I14" s="171">
        <v>135</v>
      </c>
      <c r="J14" s="171">
        <v>25.149999999999295</v>
      </c>
      <c r="K14" s="171" t="s">
        <v>62</v>
      </c>
      <c r="L14" s="173">
        <v>135.41916666666665</v>
      </c>
      <c r="M14" s="173">
        <v>-135.41916666666665</v>
      </c>
      <c r="N14" s="174">
        <v>3548</v>
      </c>
      <c r="O14" s="174">
        <v>3556.645</v>
      </c>
      <c r="P14" s="160" t="s">
        <v>370</v>
      </c>
      <c r="R14" s="161"/>
    </row>
    <row r="15" spans="1:18">
      <c r="A15" s="170" t="s">
        <v>145</v>
      </c>
      <c r="B15" s="151">
        <v>12</v>
      </c>
      <c r="C15" s="152" t="s">
        <v>167</v>
      </c>
      <c r="D15" s="176">
        <v>42991.81653935185</v>
      </c>
      <c r="E15" s="151">
        <v>76</v>
      </c>
      <c r="F15" s="177">
        <v>59.969999999999857</v>
      </c>
      <c r="G15" s="152" t="s">
        <v>61</v>
      </c>
      <c r="H15" s="178">
        <v>76.999499999999998</v>
      </c>
      <c r="I15" s="159">
        <v>139</v>
      </c>
      <c r="J15" s="177">
        <v>59.810000000000514</v>
      </c>
      <c r="K15" s="171" t="s">
        <v>62</v>
      </c>
      <c r="L15" s="178">
        <v>139.99683333333334</v>
      </c>
      <c r="M15" s="178">
        <v>-139.99683333333334</v>
      </c>
      <c r="N15" s="159">
        <v>3721</v>
      </c>
      <c r="O15" s="159">
        <v>3721.9259999999999</v>
      </c>
      <c r="P15" s="160" t="s">
        <v>371</v>
      </c>
      <c r="Q15" s="171"/>
      <c r="R15" s="161"/>
    </row>
    <row r="16" spans="1:18">
      <c r="A16" s="170" t="s">
        <v>145</v>
      </c>
      <c r="B16" s="151">
        <v>13</v>
      </c>
      <c r="C16" s="152" t="s">
        <v>169</v>
      </c>
      <c r="D16" s="176">
        <v>42992.131678240738</v>
      </c>
      <c r="E16" s="151">
        <v>78</v>
      </c>
      <c r="F16" s="177">
        <v>0.21999999999962938</v>
      </c>
      <c r="G16" s="152" t="s">
        <v>61</v>
      </c>
      <c r="H16" s="178">
        <v>78.00366666666666</v>
      </c>
      <c r="I16" s="159">
        <v>140</v>
      </c>
      <c r="J16" s="177">
        <v>3.0199999999996407</v>
      </c>
      <c r="K16" s="171" t="s">
        <v>62</v>
      </c>
      <c r="L16" s="178">
        <v>140.05033333333333</v>
      </c>
      <c r="M16" s="178">
        <v>-140.05033333333333</v>
      </c>
      <c r="N16" s="159">
        <v>3747</v>
      </c>
      <c r="O16" s="159">
        <v>3745.114</v>
      </c>
      <c r="P16" s="160" t="s">
        <v>372</v>
      </c>
      <c r="Q16" s="171"/>
      <c r="R16" s="161"/>
    </row>
    <row r="17" spans="1:18">
      <c r="A17" s="170" t="s">
        <v>145</v>
      </c>
      <c r="B17" s="151">
        <v>14</v>
      </c>
      <c r="C17" s="152" t="s">
        <v>171</v>
      </c>
      <c r="D17" s="176">
        <v>42993.351273148146</v>
      </c>
      <c r="E17" s="151">
        <v>80</v>
      </c>
      <c r="F17" s="177">
        <v>57.570000000000334</v>
      </c>
      <c r="G17" s="152" t="s">
        <v>61</v>
      </c>
      <c r="H17" s="178">
        <v>80.959500000000006</v>
      </c>
      <c r="I17" s="159">
        <v>132</v>
      </c>
      <c r="J17" s="177">
        <v>11.050000000000182</v>
      </c>
      <c r="K17" s="171" t="s">
        <v>62</v>
      </c>
      <c r="L17" s="178">
        <v>132.18416666666667</v>
      </c>
      <c r="M17" s="178">
        <v>-132.18416666666667</v>
      </c>
      <c r="N17" s="159">
        <v>3641</v>
      </c>
      <c r="O17" s="159">
        <v>1001.783</v>
      </c>
      <c r="P17" s="160" t="s">
        <v>373</v>
      </c>
      <c r="Q17" s="171"/>
      <c r="R17" s="161"/>
    </row>
    <row r="18" spans="1:18">
      <c r="A18" s="170" t="s">
        <v>145</v>
      </c>
      <c r="B18" s="151">
        <v>15</v>
      </c>
      <c r="C18" s="152" t="s">
        <v>171</v>
      </c>
      <c r="D18" s="176">
        <v>42993.444826388892</v>
      </c>
      <c r="E18" s="151">
        <v>80</v>
      </c>
      <c r="F18" s="177">
        <v>57.030000000000314</v>
      </c>
      <c r="G18" s="152" t="s">
        <v>61</v>
      </c>
      <c r="H18" s="178">
        <v>80.950500000000005</v>
      </c>
      <c r="I18" s="159">
        <v>132</v>
      </c>
      <c r="J18" s="177">
        <v>8.3800000000002228</v>
      </c>
      <c r="K18" s="171" t="s">
        <v>62</v>
      </c>
      <c r="L18" s="178">
        <v>132.13966666666667</v>
      </c>
      <c r="M18" s="178">
        <v>-132.13966666666667</v>
      </c>
      <c r="N18" s="159">
        <v>3639</v>
      </c>
      <c r="O18" s="159">
        <v>3640.7159999999999</v>
      </c>
      <c r="P18" s="160" t="s">
        <v>374</v>
      </c>
      <c r="Q18" s="171"/>
      <c r="R18" s="161"/>
    </row>
    <row r="19" spans="1:18">
      <c r="A19" s="170" t="s">
        <v>145</v>
      </c>
      <c r="B19" s="151">
        <v>16</v>
      </c>
      <c r="C19" s="152" t="s">
        <v>174</v>
      </c>
      <c r="D19" s="176">
        <v>42994.335277777776</v>
      </c>
      <c r="E19" s="151">
        <v>80</v>
      </c>
      <c r="F19" s="177">
        <v>37.230000000000416</v>
      </c>
      <c r="G19" s="152" t="s">
        <v>61</v>
      </c>
      <c r="H19" s="178">
        <v>80.620500000000007</v>
      </c>
      <c r="I19" s="159">
        <v>141</v>
      </c>
      <c r="J19" s="177">
        <v>8.6000000000007049</v>
      </c>
      <c r="K19" s="171" t="s">
        <v>62</v>
      </c>
      <c r="L19" s="178">
        <v>141.14333333333335</v>
      </c>
      <c r="M19" s="178">
        <v>-141.14333333333335</v>
      </c>
      <c r="N19" s="159">
        <v>3760</v>
      </c>
      <c r="O19" s="159">
        <v>3756.4490000000001</v>
      </c>
      <c r="P19" s="160" t="s">
        <v>375</v>
      </c>
      <c r="Q19" s="171"/>
      <c r="R19" s="161"/>
    </row>
    <row r="20" spans="1:18">
      <c r="A20" s="170" t="s">
        <v>145</v>
      </c>
      <c r="B20" s="151">
        <v>17</v>
      </c>
      <c r="C20" s="152" t="s">
        <v>174</v>
      </c>
      <c r="D20" s="176">
        <v>42994.504189814812</v>
      </c>
      <c r="E20" s="151">
        <v>80</v>
      </c>
      <c r="F20" s="177">
        <v>36.940000000000168</v>
      </c>
      <c r="G20" s="152" t="s">
        <v>61</v>
      </c>
      <c r="H20" s="178">
        <v>80.615666666666669</v>
      </c>
      <c r="I20" s="159">
        <v>141</v>
      </c>
      <c r="J20" s="177">
        <v>3.6700000000007549</v>
      </c>
      <c r="K20" s="171" t="s">
        <v>62</v>
      </c>
      <c r="L20" s="178">
        <v>141.06116666666668</v>
      </c>
      <c r="M20" s="178">
        <v>-141.06116666666668</v>
      </c>
      <c r="N20" s="159">
        <v>3760</v>
      </c>
      <c r="O20" s="159">
        <v>1004.747</v>
      </c>
      <c r="P20" s="160" t="s">
        <v>376</v>
      </c>
      <c r="Q20" s="171"/>
      <c r="R20" s="161"/>
    </row>
    <row r="21" spans="1:18">
      <c r="A21" s="170" t="s">
        <v>145</v>
      </c>
      <c r="B21" s="151">
        <v>18</v>
      </c>
      <c r="C21" s="152" t="s">
        <v>178</v>
      </c>
      <c r="D21" s="176">
        <v>42995.423020833332</v>
      </c>
      <c r="E21" s="151">
        <v>79</v>
      </c>
      <c r="F21" s="177">
        <v>59.739999999999895</v>
      </c>
      <c r="G21" s="152" t="s">
        <v>61</v>
      </c>
      <c r="H21" s="178">
        <v>79.995666666666665</v>
      </c>
      <c r="I21" s="159">
        <v>149</v>
      </c>
      <c r="J21" s="177">
        <v>58.599999999999568</v>
      </c>
      <c r="K21" s="171" t="s">
        <v>62</v>
      </c>
      <c r="L21" s="178">
        <v>149.97666666666666</v>
      </c>
      <c r="M21" s="178">
        <v>-149.97666666666666</v>
      </c>
      <c r="N21" s="159">
        <v>3808</v>
      </c>
      <c r="O21" s="159">
        <v>3801.23</v>
      </c>
      <c r="P21" s="160" t="s">
        <v>377</v>
      </c>
      <c r="Q21" s="171"/>
      <c r="R21" s="161"/>
    </row>
    <row r="22" spans="1:18">
      <c r="A22" s="170" t="s">
        <v>145</v>
      </c>
      <c r="B22" s="151">
        <v>19</v>
      </c>
      <c r="C22" s="152" t="s">
        <v>180</v>
      </c>
      <c r="D22" s="176">
        <v>42995.965960648151</v>
      </c>
      <c r="E22" s="151">
        <v>78</v>
      </c>
      <c r="F22" s="177">
        <v>59.180000000000064</v>
      </c>
      <c r="G22" s="152" t="s">
        <v>61</v>
      </c>
      <c r="H22" s="178">
        <v>78.986333333333334</v>
      </c>
      <c r="I22" s="159">
        <v>149</v>
      </c>
      <c r="J22" s="177">
        <v>58.919999999999959</v>
      </c>
      <c r="K22" s="171" t="s">
        <v>62</v>
      </c>
      <c r="L22" s="178">
        <v>149.982</v>
      </c>
      <c r="M22" s="178">
        <v>-149.982</v>
      </c>
      <c r="N22" s="159">
        <v>3811</v>
      </c>
      <c r="O22" s="159">
        <v>3808.1590000000001</v>
      </c>
      <c r="P22" s="160" t="s">
        <v>378</v>
      </c>
      <c r="Q22" s="171"/>
      <c r="R22" s="161"/>
    </row>
    <row r="23" spans="1:18">
      <c r="A23" s="170" t="s">
        <v>145</v>
      </c>
      <c r="B23" s="151">
        <v>20</v>
      </c>
      <c r="C23" s="152" t="s">
        <v>182</v>
      </c>
      <c r="D23" s="176">
        <v>42996.276296296295</v>
      </c>
      <c r="E23" s="151">
        <v>78</v>
      </c>
      <c r="F23" s="177">
        <v>18.669999999999902</v>
      </c>
      <c r="G23" s="152" t="s">
        <v>61</v>
      </c>
      <c r="H23" s="178">
        <v>78.311166666666665</v>
      </c>
      <c r="I23" s="159">
        <v>153</v>
      </c>
      <c r="J23" s="177">
        <v>6.3599999999996726</v>
      </c>
      <c r="K23" s="171" t="s">
        <v>62</v>
      </c>
      <c r="L23" s="178">
        <v>153.10599999999999</v>
      </c>
      <c r="M23" s="178">
        <v>-153.10599999999999</v>
      </c>
      <c r="N23" s="159">
        <v>2400</v>
      </c>
      <c r="O23" s="159">
        <v>2801.0430000000001</v>
      </c>
      <c r="P23" s="160" t="s">
        <v>379</v>
      </c>
      <c r="Q23" s="171"/>
      <c r="R23" s="161"/>
    </row>
    <row r="24" spans="1:18">
      <c r="A24" s="170" t="s">
        <v>145</v>
      </c>
      <c r="B24" s="151">
        <v>21</v>
      </c>
      <c r="C24" s="152" t="s">
        <v>185</v>
      </c>
      <c r="D24" s="176">
        <v>42996.562199074076</v>
      </c>
      <c r="E24" s="151">
        <v>78</v>
      </c>
      <c r="F24" s="177">
        <v>0.49000000000006594</v>
      </c>
      <c r="G24" s="152" t="s">
        <v>61</v>
      </c>
      <c r="H24" s="178">
        <v>78.008166666666668</v>
      </c>
      <c r="I24" s="159">
        <v>150</v>
      </c>
      <c r="J24" s="177">
        <v>3.0400000000003047</v>
      </c>
      <c r="K24" s="171" t="s">
        <v>62</v>
      </c>
      <c r="L24" s="178">
        <v>150.05066666666667</v>
      </c>
      <c r="M24" s="178">
        <v>-150.05066666666667</v>
      </c>
      <c r="N24" s="159">
        <v>3817</v>
      </c>
      <c r="O24" s="159">
        <v>1002.866</v>
      </c>
      <c r="P24" s="160" t="s">
        <v>380</v>
      </c>
      <c r="Q24" s="171"/>
      <c r="R24" s="161"/>
    </row>
    <row r="25" spans="1:18">
      <c r="A25" s="170" t="s">
        <v>145</v>
      </c>
      <c r="B25" s="151">
        <v>22</v>
      </c>
      <c r="C25" s="152" t="s">
        <v>187</v>
      </c>
      <c r="D25" s="176">
        <v>42997.166041666664</v>
      </c>
      <c r="E25" s="151">
        <v>77</v>
      </c>
      <c r="F25" s="177">
        <v>30.739999999999839</v>
      </c>
      <c r="G25" s="152" t="s">
        <v>61</v>
      </c>
      <c r="H25" s="178">
        <v>77.512333333333331</v>
      </c>
      <c r="I25" s="159">
        <v>145</v>
      </c>
      <c r="J25" s="177">
        <v>4.1599999999999682</v>
      </c>
      <c r="K25" s="171" t="s">
        <v>62</v>
      </c>
      <c r="L25" s="178">
        <v>145.06933333333333</v>
      </c>
      <c r="M25" s="178">
        <v>-145.06933333333333</v>
      </c>
      <c r="N25" s="159">
        <v>3801</v>
      </c>
      <c r="O25" s="159">
        <v>3787.9540000000002</v>
      </c>
      <c r="P25" s="160" t="s">
        <v>381</v>
      </c>
      <c r="Q25" s="171"/>
      <c r="R25" s="161"/>
    </row>
    <row r="26" spans="1:18">
      <c r="A26" s="170" t="s">
        <v>145</v>
      </c>
      <c r="B26" s="151">
        <v>23</v>
      </c>
      <c r="C26" s="152" t="s">
        <v>189</v>
      </c>
      <c r="D26" s="176">
        <v>42997.496249999997</v>
      </c>
      <c r="E26" s="151">
        <v>77</v>
      </c>
      <c r="F26" s="177">
        <v>59.969999999999857</v>
      </c>
      <c r="G26" s="152" t="s">
        <v>61</v>
      </c>
      <c r="H26" s="178">
        <v>77.999499999999998</v>
      </c>
      <c r="I26" s="159">
        <v>150</v>
      </c>
      <c r="J26" s="177">
        <v>0.38999999999930424</v>
      </c>
      <c r="K26" s="171" t="s">
        <v>62</v>
      </c>
      <c r="L26" s="178">
        <v>150.00649999999999</v>
      </c>
      <c r="M26" s="178">
        <v>-150.00649999999999</v>
      </c>
      <c r="N26" s="159">
        <v>3827</v>
      </c>
      <c r="O26" s="159">
        <v>1001.8819999999999</v>
      </c>
      <c r="P26" s="160" t="s">
        <v>382</v>
      </c>
      <c r="Q26" s="171"/>
      <c r="R26" s="161"/>
    </row>
    <row r="27" spans="1:18">
      <c r="A27" s="170" t="s">
        <v>145</v>
      </c>
      <c r="B27" s="151">
        <v>24</v>
      </c>
      <c r="C27" s="152" t="s">
        <v>191</v>
      </c>
      <c r="D27" s="176">
        <v>42997.584282407406</v>
      </c>
      <c r="E27" s="151">
        <v>77</v>
      </c>
      <c r="F27" s="177">
        <v>59.830000000000325</v>
      </c>
      <c r="G27" s="152" t="s">
        <v>61</v>
      </c>
      <c r="H27" s="178">
        <v>77.997166666666672</v>
      </c>
      <c r="I27" s="159">
        <v>149</v>
      </c>
      <c r="J27" s="177">
        <v>55.810000000000741</v>
      </c>
      <c r="K27" s="171" t="s">
        <v>62</v>
      </c>
      <c r="L27" s="178">
        <v>149.93016666666668</v>
      </c>
      <c r="M27" s="178">
        <v>-149.93016666666668</v>
      </c>
      <c r="N27" s="159">
        <v>3827</v>
      </c>
      <c r="O27" s="159">
        <v>3812.1840000000002</v>
      </c>
      <c r="P27" s="160" t="s">
        <v>383</v>
      </c>
      <c r="Q27" s="171"/>
      <c r="R27" s="161"/>
    </row>
    <row r="28" spans="1:18">
      <c r="A28" s="170" t="s">
        <v>145</v>
      </c>
      <c r="B28" s="151">
        <v>25</v>
      </c>
      <c r="C28" s="152" t="s">
        <v>193</v>
      </c>
      <c r="D28" s="176">
        <v>42998.187650462962</v>
      </c>
      <c r="E28" s="151">
        <v>77</v>
      </c>
      <c r="F28" s="177">
        <v>0.52000000000020918</v>
      </c>
      <c r="G28" s="152" t="s">
        <v>61</v>
      </c>
      <c r="H28" s="178">
        <v>77.00866666666667</v>
      </c>
      <c r="I28" s="159">
        <v>149</v>
      </c>
      <c r="J28" s="177">
        <v>59.209999999999354</v>
      </c>
      <c r="K28" s="171" t="s">
        <v>62</v>
      </c>
      <c r="L28" s="178">
        <v>149.98683333333332</v>
      </c>
      <c r="M28" s="178">
        <v>-149.98683333333332</v>
      </c>
      <c r="N28" s="159">
        <v>3828</v>
      </c>
      <c r="O28" s="159">
        <v>3815.2460000000001</v>
      </c>
      <c r="P28" s="160" t="s">
        <v>384</v>
      </c>
      <c r="Q28" s="171"/>
      <c r="R28" s="161"/>
    </row>
    <row r="29" spans="1:18">
      <c r="A29" s="170" t="s">
        <v>145</v>
      </c>
      <c r="B29" s="151">
        <v>26</v>
      </c>
      <c r="C29" s="152" t="s">
        <v>196</v>
      </c>
      <c r="D29" s="176">
        <v>42998.476539351854</v>
      </c>
      <c r="E29" s="151">
        <v>75</v>
      </c>
      <c r="F29" s="177">
        <v>59.969999999999857</v>
      </c>
      <c r="G29" s="152" t="s">
        <v>61</v>
      </c>
      <c r="H29" s="178">
        <v>75.999499999999998</v>
      </c>
      <c r="I29" s="159">
        <v>149</v>
      </c>
      <c r="J29" s="177">
        <v>59.359999999999218</v>
      </c>
      <c r="K29" s="171" t="s">
        <v>62</v>
      </c>
      <c r="L29" s="178">
        <v>149.98933333333332</v>
      </c>
      <c r="M29" s="178">
        <v>-149.98933333333332</v>
      </c>
      <c r="N29" s="159">
        <v>3831</v>
      </c>
      <c r="O29" s="159">
        <v>3819.2950000000001</v>
      </c>
      <c r="P29" s="160" t="s">
        <v>385</v>
      </c>
      <c r="Q29" s="171"/>
      <c r="R29" s="161"/>
    </row>
    <row r="30" spans="1:18">
      <c r="A30" s="170" t="s">
        <v>145</v>
      </c>
      <c r="B30" s="151">
        <v>27</v>
      </c>
      <c r="C30" s="152" t="s">
        <v>198</v>
      </c>
      <c r="D30" s="176">
        <v>42999.141608796293</v>
      </c>
      <c r="E30" s="151">
        <v>74</v>
      </c>
      <c r="F30" s="177">
        <v>0.57000000000016371</v>
      </c>
      <c r="G30" s="152" t="s">
        <v>61</v>
      </c>
      <c r="H30" s="178">
        <v>74.009500000000003</v>
      </c>
      <c r="I30" s="159">
        <v>150</v>
      </c>
      <c r="J30" s="177">
        <v>0.95999999999946795</v>
      </c>
      <c r="K30" s="171" t="s">
        <v>62</v>
      </c>
      <c r="L30" s="178">
        <v>150.01599999999999</v>
      </c>
      <c r="M30" s="178">
        <v>-150.01599999999999</v>
      </c>
      <c r="N30" s="159">
        <v>3827</v>
      </c>
      <c r="O30" s="159">
        <v>3813.8150000000001</v>
      </c>
      <c r="P30" s="160" t="s">
        <v>386</v>
      </c>
    </row>
    <row r="31" spans="1:18">
      <c r="A31" s="170" t="s">
        <v>145</v>
      </c>
      <c r="B31" s="151">
        <v>28</v>
      </c>
      <c r="C31" s="152" t="s">
        <v>200</v>
      </c>
      <c r="D31" s="176">
        <v>42999.435856481483</v>
      </c>
      <c r="E31" s="151">
        <v>73</v>
      </c>
      <c r="F31" s="177">
        <v>3.999999999962256E-2</v>
      </c>
      <c r="G31" s="152" t="s">
        <v>61</v>
      </c>
      <c r="H31" s="178">
        <v>73.00066666666666</v>
      </c>
      <c r="I31" s="159">
        <v>150</v>
      </c>
      <c r="J31" s="177">
        <v>0.17999999999915417</v>
      </c>
      <c r="K31" s="171" t="s">
        <v>62</v>
      </c>
      <c r="L31" s="178">
        <v>150.00299999999999</v>
      </c>
      <c r="M31" s="178">
        <v>-150.00299999999999</v>
      </c>
      <c r="N31" s="159">
        <v>3747</v>
      </c>
      <c r="O31" s="159">
        <v>3737.201</v>
      </c>
      <c r="P31" s="160" t="s">
        <v>387</v>
      </c>
    </row>
    <row r="32" spans="1:18">
      <c r="A32" s="170" t="s">
        <v>145</v>
      </c>
      <c r="B32" s="151">
        <v>29</v>
      </c>
      <c r="C32" s="152" t="s">
        <v>202</v>
      </c>
      <c r="D32" s="176">
        <v>42999.729270833333</v>
      </c>
      <c r="E32" s="151">
        <v>71</v>
      </c>
      <c r="F32" s="177">
        <v>57.130000000000223</v>
      </c>
      <c r="G32" s="152" t="s">
        <v>61</v>
      </c>
      <c r="H32" s="178">
        <v>71.95216666666667</v>
      </c>
      <c r="I32" s="159">
        <v>150</v>
      </c>
      <c r="J32" s="177">
        <v>17.69999999999925</v>
      </c>
      <c r="K32" s="171" t="s">
        <v>62</v>
      </c>
      <c r="L32" s="178">
        <v>150.29499999999999</v>
      </c>
      <c r="M32" s="178">
        <v>-150.29499999999999</v>
      </c>
      <c r="N32" s="159">
        <v>2977</v>
      </c>
      <c r="O32" s="159">
        <v>2953.183</v>
      </c>
      <c r="P32" s="160" t="s">
        <v>388</v>
      </c>
    </row>
    <row r="33" spans="1:16">
      <c r="A33" s="170" t="s">
        <v>145</v>
      </c>
      <c r="B33" s="151">
        <v>30</v>
      </c>
      <c r="C33" s="152" t="s">
        <v>204</v>
      </c>
      <c r="D33" s="176">
        <v>42999.896840277775</v>
      </c>
      <c r="E33" s="151">
        <v>71</v>
      </c>
      <c r="F33" s="177">
        <v>40.809999999999889</v>
      </c>
      <c r="G33" s="152" t="s">
        <v>61</v>
      </c>
      <c r="H33" s="178">
        <v>71.680166666666665</v>
      </c>
      <c r="I33" s="159">
        <v>151</v>
      </c>
      <c r="J33" s="177">
        <v>8.6400000000003274</v>
      </c>
      <c r="K33" s="152" t="s">
        <v>62</v>
      </c>
      <c r="L33" s="178">
        <v>151.14400000000001</v>
      </c>
      <c r="M33" s="178">
        <v>-151.14400000000001</v>
      </c>
      <c r="N33" s="159">
        <v>2086</v>
      </c>
      <c r="O33" s="159">
        <v>2073.0619999999999</v>
      </c>
      <c r="P33" s="160" t="s">
        <v>389</v>
      </c>
    </row>
    <row r="34" spans="1:16">
      <c r="A34" s="170" t="s">
        <v>145</v>
      </c>
      <c r="B34" s="151">
        <v>31</v>
      </c>
      <c r="C34" s="152" t="s">
        <v>390</v>
      </c>
      <c r="D34" s="176">
        <v>43000.04078703704</v>
      </c>
      <c r="E34" s="151">
        <v>71</v>
      </c>
      <c r="F34" s="177">
        <v>36.749999999999829</v>
      </c>
      <c r="G34" s="152" t="s">
        <v>61</v>
      </c>
      <c r="H34" s="178">
        <v>71.612499999999997</v>
      </c>
      <c r="I34" s="159">
        <v>151</v>
      </c>
      <c r="J34" s="177">
        <v>22.260000000000559</v>
      </c>
      <c r="K34" s="152" t="s">
        <v>62</v>
      </c>
      <c r="L34" s="178">
        <v>151.37100000000001</v>
      </c>
      <c r="M34" s="178">
        <v>-151.37100000000001</v>
      </c>
      <c r="N34" s="159">
        <v>1736</v>
      </c>
      <c r="O34" s="159">
        <v>1786.722</v>
      </c>
    </row>
    <row r="35" spans="1:16">
      <c r="A35" s="170" t="s">
        <v>145</v>
      </c>
      <c r="B35" s="151">
        <v>32</v>
      </c>
      <c r="C35" s="152" t="s">
        <v>206</v>
      </c>
      <c r="D35" s="176">
        <v>43000.174490740741</v>
      </c>
      <c r="E35" s="151">
        <v>71</v>
      </c>
      <c r="F35" s="177">
        <v>31.310000000000002</v>
      </c>
      <c r="G35" s="152" t="s">
        <v>61</v>
      </c>
      <c r="H35" s="178">
        <v>71.521833333333333</v>
      </c>
      <c r="I35" s="159">
        <v>151</v>
      </c>
      <c r="J35" s="177">
        <v>34.900000000000659</v>
      </c>
      <c r="K35" s="152" t="s">
        <v>62</v>
      </c>
      <c r="L35" s="178">
        <v>151.58166666666668</v>
      </c>
      <c r="M35" s="178">
        <v>-151.58166666666668</v>
      </c>
      <c r="N35" s="159">
        <v>1125</v>
      </c>
      <c r="O35" s="159">
        <v>1151.8489999999999</v>
      </c>
      <c r="P35" s="160" t="s">
        <v>391</v>
      </c>
    </row>
    <row r="36" spans="1:16">
      <c r="A36" s="170" t="s">
        <v>145</v>
      </c>
      <c r="B36" s="151">
        <v>33</v>
      </c>
      <c r="C36" s="152" t="s">
        <v>208</v>
      </c>
      <c r="D36" s="176">
        <v>43000.291168981479</v>
      </c>
      <c r="E36" s="151">
        <v>71</v>
      </c>
      <c r="F36" s="177">
        <v>27.900000000000205</v>
      </c>
      <c r="G36" s="152" t="s">
        <v>61</v>
      </c>
      <c r="H36" s="178">
        <v>71.465000000000003</v>
      </c>
      <c r="I36" s="159">
        <v>151</v>
      </c>
      <c r="J36" s="177">
        <v>49.530000000000314</v>
      </c>
      <c r="K36" s="152" t="s">
        <v>62</v>
      </c>
      <c r="L36" s="178">
        <v>151.82550000000001</v>
      </c>
      <c r="M36" s="178">
        <v>-151.82550000000001</v>
      </c>
      <c r="N36" s="159">
        <v>492</v>
      </c>
      <c r="O36" s="159">
        <v>473.56099999999998</v>
      </c>
      <c r="P36" s="160" t="s">
        <v>392</v>
      </c>
    </row>
    <row r="37" spans="1:16">
      <c r="A37" s="170" t="s">
        <v>145</v>
      </c>
      <c r="B37" s="151">
        <v>34</v>
      </c>
      <c r="C37" s="152" t="s">
        <v>210</v>
      </c>
      <c r="D37" s="176">
        <v>43000.432442129626</v>
      </c>
      <c r="E37" s="151">
        <v>71</v>
      </c>
      <c r="F37" s="177">
        <v>23.669999999999618</v>
      </c>
      <c r="G37" s="152" t="s">
        <v>61</v>
      </c>
      <c r="H37" s="178">
        <v>71.394499999999994</v>
      </c>
      <c r="I37" s="159">
        <v>151</v>
      </c>
      <c r="J37" s="177">
        <v>57.130000000000223</v>
      </c>
      <c r="K37" s="152" t="s">
        <v>62</v>
      </c>
      <c r="L37" s="178">
        <v>151.95216666666667</v>
      </c>
      <c r="M37" s="178">
        <v>-151.95216666666667</v>
      </c>
      <c r="N37" s="159">
        <v>165</v>
      </c>
      <c r="O37" s="159">
        <v>162.262</v>
      </c>
      <c r="P37" s="160" t="s">
        <v>393</v>
      </c>
    </row>
    <row r="38" spans="1:16">
      <c r="A38" s="170" t="s">
        <v>145</v>
      </c>
      <c r="B38" s="151">
        <v>35</v>
      </c>
      <c r="C38" s="152" t="s">
        <v>212</v>
      </c>
      <c r="D38" s="176">
        <v>43000.540312500001</v>
      </c>
      <c r="E38" s="151">
        <v>71</v>
      </c>
      <c r="F38" s="177">
        <v>21.710000000000207</v>
      </c>
      <c r="G38" s="152" t="s">
        <v>61</v>
      </c>
      <c r="H38" s="178">
        <v>71.361833333333337</v>
      </c>
      <c r="I38" s="159">
        <v>152</v>
      </c>
      <c r="J38" s="177">
        <v>5.0099999999991951</v>
      </c>
      <c r="K38" s="152" t="s">
        <v>62</v>
      </c>
      <c r="L38" s="178">
        <v>152.08349999999999</v>
      </c>
      <c r="M38" s="178">
        <v>-152.08349999999999</v>
      </c>
      <c r="N38" s="159">
        <v>84</v>
      </c>
      <c r="O38" s="159">
        <v>74.221999999999994</v>
      </c>
      <c r="P38" s="160" t="s">
        <v>394</v>
      </c>
    </row>
    <row r="39" spans="1:16">
      <c r="A39" s="170" t="s">
        <v>145</v>
      </c>
      <c r="B39" s="151">
        <v>36</v>
      </c>
      <c r="C39" s="152" t="s">
        <v>214</v>
      </c>
      <c r="D39" s="176">
        <v>43001.176215277781</v>
      </c>
      <c r="E39" s="151">
        <v>72</v>
      </c>
      <c r="F39" s="177">
        <v>24.679999999999893</v>
      </c>
      <c r="G39" s="152" t="s">
        <v>61</v>
      </c>
      <c r="H39" s="178">
        <v>72.411333333333332</v>
      </c>
      <c r="I39" s="159">
        <v>156</v>
      </c>
      <c r="J39" s="177">
        <v>14.889999999999759</v>
      </c>
      <c r="K39" s="152" t="s">
        <v>62</v>
      </c>
      <c r="L39" s="178">
        <v>156.24816666666666</v>
      </c>
      <c r="M39" s="178">
        <v>-156.24816666666666</v>
      </c>
      <c r="N39" s="159">
        <v>1320</v>
      </c>
      <c r="O39" s="159">
        <v>1288.557</v>
      </c>
      <c r="P39" s="160" t="s">
        <v>395</v>
      </c>
    </row>
    <row r="40" spans="1:16">
      <c r="A40" s="170" t="s">
        <v>145</v>
      </c>
      <c r="B40" s="151">
        <v>37</v>
      </c>
      <c r="C40" s="152" t="s">
        <v>216</v>
      </c>
      <c r="D40" s="176">
        <v>43001.54047453704</v>
      </c>
      <c r="E40" s="151">
        <v>73</v>
      </c>
      <c r="F40" s="177">
        <v>59.869999999999948</v>
      </c>
      <c r="G40" s="152" t="s">
        <v>61</v>
      </c>
      <c r="H40" s="178">
        <v>73.997833333333332</v>
      </c>
      <c r="I40" s="159">
        <v>155</v>
      </c>
      <c r="J40" s="177">
        <v>0.95999999999946795</v>
      </c>
      <c r="K40" s="152" t="s">
        <v>62</v>
      </c>
      <c r="L40" s="178">
        <v>155.01599999999999</v>
      </c>
      <c r="M40" s="178">
        <v>-155.01599999999999</v>
      </c>
      <c r="N40" s="159">
        <v>3857</v>
      </c>
      <c r="O40" s="159">
        <v>3838.114</v>
      </c>
      <c r="P40" s="160" t="s">
        <v>396</v>
      </c>
    </row>
    <row r="41" spans="1:16">
      <c r="A41" s="170" t="s">
        <v>145</v>
      </c>
      <c r="B41" s="151">
        <v>38</v>
      </c>
      <c r="C41" s="152" t="s">
        <v>218</v>
      </c>
      <c r="D41" s="176">
        <v>43001.804085648146</v>
      </c>
      <c r="E41" s="151">
        <v>74</v>
      </c>
      <c r="F41" s="177">
        <v>30.130000000000052</v>
      </c>
      <c r="G41" s="152" t="s">
        <v>61</v>
      </c>
      <c r="H41" s="178">
        <v>74.502166666666668</v>
      </c>
      <c r="I41" s="159">
        <v>152</v>
      </c>
      <c r="J41" s="177">
        <v>15.799999999999272</v>
      </c>
      <c r="K41" s="152" t="s">
        <v>62</v>
      </c>
      <c r="L41" s="178">
        <v>152.26333333333332</v>
      </c>
      <c r="M41" s="178">
        <v>-152.26333333333332</v>
      </c>
      <c r="N41" s="159">
        <v>3845</v>
      </c>
      <c r="O41" s="159">
        <v>3834.1329999999998</v>
      </c>
      <c r="P41" s="160" t="s">
        <v>397</v>
      </c>
    </row>
    <row r="42" spans="1:16">
      <c r="A42" s="170" t="s">
        <v>145</v>
      </c>
      <c r="B42" s="151">
        <v>39</v>
      </c>
      <c r="C42" s="152" t="s">
        <v>220</v>
      </c>
      <c r="D42" s="176">
        <v>43002.086064814815</v>
      </c>
      <c r="E42" s="151">
        <v>75</v>
      </c>
      <c r="F42" s="177">
        <v>17.860000000000298</v>
      </c>
      <c r="G42" s="152" t="s">
        <v>61</v>
      </c>
      <c r="H42" s="178">
        <v>75.297666666666672</v>
      </c>
      <c r="I42" s="159">
        <v>153</v>
      </c>
      <c r="J42" s="177">
        <v>16.689999999999827</v>
      </c>
      <c r="K42" s="152" t="s">
        <v>62</v>
      </c>
      <c r="L42" s="178">
        <v>153.27816666666666</v>
      </c>
      <c r="M42" s="178">
        <v>-153.27816666666666</v>
      </c>
      <c r="N42" s="159">
        <v>3848</v>
      </c>
      <c r="O42" s="159">
        <v>3832.0479999999998</v>
      </c>
      <c r="P42" s="160" t="s">
        <v>398</v>
      </c>
    </row>
    <row r="43" spans="1:16">
      <c r="A43" s="170" t="s">
        <v>145</v>
      </c>
      <c r="B43" s="151">
        <v>40</v>
      </c>
      <c r="C43" s="152" t="s">
        <v>222</v>
      </c>
      <c r="D43" s="176">
        <v>43002.363206018519</v>
      </c>
      <c r="E43" s="151">
        <v>75</v>
      </c>
      <c r="F43" s="177">
        <v>3.999999999962256E-2</v>
      </c>
      <c r="G43" s="152" t="s">
        <v>61</v>
      </c>
      <c r="H43" s="178">
        <v>75.00066666666666</v>
      </c>
      <c r="I43" s="159">
        <v>150</v>
      </c>
      <c r="J43" s="177">
        <v>2.0000000000663931E-2</v>
      </c>
      <c r="K43" s="152" t="s">
        <v>62</v>
      </c>
      <c r="L43" s="178">
        <v>150.00033333333334</v>
      </c>
      <c r="M43" s="178">
        <v>-150.00033333333334</v>
      </c>
      <c r="N43" s="159">
        <v>3829</v>
      </c>
      <c r="O43" s="159">
        <v>1002.008</v>
      </c>
      <c r="P43" s="160" t="s">
        <v>399</v>
      </c>
    </row>
    <row r="44" spans="1:16">
      <c r="A44" s="170" t="s">
        <v>145</v>
      </c>
      <c r="B44" s="151">
        <v>41</v>
      </c>
      <c r="C44" s="152" t="s">
        <v>224</v>
      </c>
      <c r="D44" s="176">
        <v>43002.454097222224</v>
      </c>
      <c r="E44" s="151">
        <v>75</v>
      </c>
      <c r="F44" s="177">
        <v>4.9999999999954525E-2</v>
      </c>
      <c r="G44" s="152" t="s">
        <v>61</v>
      </c>
      <c r="H44" s="178">
        <v>75.000833333333333</v>
      </c>
      <c r="I44" s="159">
        <v>149</v>
      </c>
      <c r="J44" s="177">
        <v>59.669999999999277</v>
      </c>
      <c r="K44" s="152" t="s">
        <v>62</v>
      </c>
      <c r="L44" s="178">
        <v>149.99449999999999</v>
      </c>
      <c r="M44" s="178">
        <v>-149.99449999999999</v>
      </c>
      <c r="N44" s="159">
        <v>3829</v>
      </c>
      <c r="O44" s="159">
        <v>3816.55</v>
      </c>
      <c r="P44" s="160" t="s">
        <v>400</v>
      </c>
    </row>
    <row r="45" spans="1:16">
      <c r="A45" s="170" t="s">
        <v>145</v>
      </c>
      <c r="B45" s="151">
        <v>42</v>
      </c>
      <c r="C45" s="152" t="s">
        <v>226</v>
      </c>
      <c r="D45" s="176">
        <v>43002.618796296294</v>
      </c>
      <c r="E45" s="151">
        <v>75</v>
      </c>
      <c r="F45" s="177">
        <v>3.999999999962256E-2</v>
      </c>
      <c r="G45" s="152" t="s">
        <v>61</v>
      </c>
      <c r="H45" s="178">
        <v>75.00066666666666</v>
      </c>
      <c r="I45" s="159">
        <v>150</v>
      </c>
      <c r="J45" s="177">
        <v>0.16000000000019554</v>
      </c>
      <c r="K45" s="152" t="s">
        <v>62</v>
      </c>
      <c r="L45" s="178">
        <v>150.00266666666667</v>
      </c>
      <c r="M45" s="178">
        <v>-150.00266666666667</v>
      </c>
      <c r="N45" s="159">
        <v>3829</v>
      </c>
      <c r="O45" s="159">
        <v>1003.978</v>
      </c>
      <c r="P45" s="160" t="s">
        <v>401</v>
      </c>
    </row>
    <row r="46" spans="1:16">
      <c r="A46" s="170" t="s">
        <v>145</v>
      </c>
      <c r="B46" s="151">
        <v>43</v>
      </c>
      <c r="C46" s="152" t="s">
        <v>228</v>
      </c>
      <c r="D46" s="176">
        <v>43003.232245370367</v>
      </c>
      <c r="E46" s="151">
        <v>75</v>
      </c>
      <c r="F46" s="177">
        <v>34.070000000000391</v>
      </c>
      <c r="G46" s="152" t="s">
        <v>61</v>
      </c>
      <c r="H46" s="178">
        <v>75.56783333333334</v>
      </c>
      <c r="I46" s="159">
        <v>145</v>
      </c>
      <c r="J46" s="177">
        <v>0.74999999999931788</v>
      </c>
      <c r="K46" s="152" t="s">
        <v>62</v>
      </c>
      <c r="L46" s="178">
        <v>145.01249999999999</v>
      </c>
      <c r="M46" s="178">
        <v>-145.01249999999999</v>
      </c>
      <c r="N46" s="159">
        <v>3783</v>
      </c>
      <c r="O46" s="159">
        <v>3769.7939999999999</v>
      </c>
      <c r="P46" s="160" t="s">
        <v>402</v>
      </c>
    </row>
    <row r="47" spans="1:16">
      <c r="A47" s="170" t="s">
        <v>145</v>
      </c>
      <c r="B47" s="151">
        <v>44</v>
      </c>
      <c r="C47" s="152" t="s">
        <v>230</v>
      </c>
      <c r="D47" s="176">
        <v>43004.098136574074</v>
      </c>
      <c r="E47" s="151">
        <v>73</v>
      </c>
      <c r="F47" s="177">
        <v>0.22999999999996135</v>
      </c>
      <c r="G47" s="152" t="s">
        <v>61</v>
      </c>
      <c r="H47" s="178">
        <v>73.003833333333333</v>
      </c>
      <c r="I47" s="159">
        <v>140</v>
      </c>
      <c r="J47" s="177">
        <v>3.999999999962256E-2</v>
      </c>
      <c r="K47" s="152" t="s">
        <v>62</v>
      </c>
      <c r="L47" s="178">
        <v>140.00066666666666</v>
      </c>
      <c r="M47" s="178">
        <v>-140.00066666666666</v>
      </c>
      <c r="N47" s="159">
        <v>3230</v>
      </c>
      <c r="O47" s="159">
        <v>3204.6550000000002</v>
      </c>
      <c r="P47" s="160" t="s">
        <v>403</v>
      </c>
    </row>
    <row r="48" spans="1:16">
      <c r="A48" s="170" t="s">
        <v>145</v>
      </c>
      <c r="B48" s="151">
        <v>45</v>
      </c>
      <c r="C48" s="152" t="s">
        <v>232</v>
      </c>
      <c r="D48" s="176">
        <v>43004.32303240741</v>
      </c>
      <c r="E48" s="151">
        <v>73</v>
      </c>
      <c r="F48" s="177">
        <v>27.089999999999748</v>
      </c>
      <c r="G48" s="152" t="s">
        <v>61</v>
      </c>
      <c r="H48" s="178">
        <v>73.451499999999996</v>
      </c>
      <c r="I48" s="159">
        <v>138</v>
      </c>
      <c r="J48" s="177">
        <v>1.2000000000006139</v>
      </c>
      <c r="K48" s="152" t="s">
        <v>62</v>
      </c>
      <c r="L48" s="178">
        <v>138.02000000000001</v>
      </c>
      <c r="M48" s="178">
        <v>-138.02000000000001</v>
      </c>
      <c r="N48" s="159">
        <v>3139</v>
      </c>
      <c r="O48" s="159">
        <v>3112.9360000000001</v>
      </c>
      <c r="P48" s="160" t="s">
        <v>404</v>
      </c>
    </row>
    <row r="49" spans="1:16">
      <c r="A49" s="170" t="s">
        <v>145</v>
      </c>
      <c r="B49" s="151">
        <v>46</v>
      </c>
      <c r="C49" s="152" t="s">
        <v>234</v>
      </c>
      <c r="D49" s="176">
        <v>43004.586423611108</v>
      </c>
      <c r="E49" s="151">
        <v>73</v>
      </c>
      <c r="F49" s="177">
        <v>59.910000000000423</v>
      </c>
      <c r="G49" s="152" t="s">
        <v>61</v>
      </c>
      <c r="H49" s="178">
        <v>73.998500000000007</v>
      </c>
      <c r="I49" s="159">
        <v>139</v>
      </c>
      <c r="J49" s="177">
        <v>59.829999999999472</v>
      </c>
      <c r="K49" s="152" t="s">
        <v>62</v>
      </c>
      <c r="L49" s="178">
        <v>139.99716666666666</v>
      </c>
      <c r="M49" s="178">
        <v>-139.99716666666666</v>
      </c>
      <c r="N49" s="159">
        <v>3513</v>
      </c>
      <c r="O49" s="159">
        <v>1003.04</v>
      </c>
      <c r="P49" s="160" t="s">
        <v>405</v>
      </c>
    </row>
    <row r="50" spans="1:16">
      <c r="A50" s="170" t="s">
        <v>145</v>
      </c>
      <c r="B50" s="151">
        <v>47</v>
      </c>
      <c r="C50" s="152" t="s">
        <v>236</v>
      </c>
      <c r="D50" s="176">
        <v>43005.181087962963</v>
      </c>
      <c r="E50" s="151">
        <v>74</v>
      </c>
      <c r="F50" s="177">
        <v>41.679999999999779</v>
      </c>
      <c r="G50" s="152" t="s">
        <v>61</v>
      </c>
      <c r="H50" s="178">
        <v>74.694666666666663</v>
      </c>
      <c r="I50" s="159">
        <v>146</v>
      </c>
      <c r="J50" s="177">
        <v>39.670000000000414</v>
      </c>
      <c r="K50" s="152" t="s">
        <v>62</v>
      </c>
      <c r="L50" s="178">
        <v>146.66116666666667</v>
      </c>
      <c r="M50" s="178">
        <v>-146.66116666666667</v>
      </c>
      <c r="N50" s="159">
        <v>3778</v>
      </c>
      <c r="O50" s="159">
        <v>3768.9740000000002</v>
      </c>
      <c r="P50" s="160" t="s">
        <v>406</v>
      </c>
    </row>
    <row r="51" spans="1:16">
      <c r="A51" s="170" t="s">
        <v>145</v>
      </c>
      <c r="B51" s="151">
        <v>48</v>
      </c>
      <c r="C51" s="152" t="s">
        <v>238</v>
      </c>
      <c r="D51" s="176">
        <v>43005.465833333335</v>
      </c>
      <c r="E51" s="151">
        <v>74</v>
      </c>
      <c r="F51" s="177">
        <v>18.120000000000402</v>
      </c>
      <c r="G51" s="152" t="s">
        <v>61</v>
      </c>
      <c r="H51" s="178">
        <v>74.302000000000007</v>
      </c>
      <c r="I51" s="159">
        <v>143</v>
      </c>
      <c r="J51" s="177">
        <v>18.560000000000514</v>
      </c>
      <c r="K51" s="152" t="s">
        <v>62</v>
      </c>
      <c r="L51" s="178">
        <v>143.30933333333334</v>
      </c>
      <c r="M51" s="178">
        <v>-143.30933333333334</v>
      </c>
      <c r="N51" s="159">
        <v>3699</v>
      </c>
      <c r="O51" s="159">
        <v>3689.3110000000001</v>
      </c>
      <c r="P51" s="160" t="s">
        <v>407</v>
      </c>
    </row>
    <row r="52" spans="1:16">
      <c r="A52" s="170" t="s">
        <v>145</v>
      </c>
      <c r="B52" s="151">
        <v>49</v>
      </c>
      <c r="C52" s="152" t="s">
        <v>282</v>
      </c>
      <c r="D52" s="176">
        <v>43005.971145833333</v>
      </c>
      <c r="E52" s="151">
        <v>73</v>
      </c>
      <c r="F52" s="177">
        <v>59.88000000000028</v>
      </c>
      <c r="G52" s="152" t="s">
        <v>61</v>
      </c>
      <c r="H52" s="178">
        <v>73.998000000000005</v>
      </c>
      <c r="I52" s="159">
        <v>139</v>
      </c>
      <c r="J52" s="177">
        <v>59.560000000000741</v>
      </c>
      <c r="K52" s="152" t="s">
        <v>62</v>
      </c>
      <c r="L52" s="178">
        <v>139.99266666666668</v>
      </c>
      <c r="M52" s="178">
        <v>-139.99266666666668</v>
      </c>
      <c r="N52" s="159">
        <v>3510</v>
      </c>
      <c r="O52" s="159">
        <v>1003.04</v>
      </c>
      <c r="P52" s="160" t="s">
        <v>177</v>
      </c>
    </row>
    <row r="53" spans="1:16">
      <c r="A53" s="170" t="s">
        <v>145</v>
      </c>
      <c r="B53" s="151">
        <v>50</v>
      </c>
      <c r="C53" s="152" t="s">
        <v>282</v>
      </c>
      <c r="D53" s="176">
        <v>43006.033842592595</v>
      </c>
      <c r="E53" s="151">
        <v>74</v>
      </c>
      <c r="F53" s="177">
        <v>3.0000000000143245E-2</v>
      </c>
      <c r="G53" s="152" t="s">
        <v>61</v>
      </c>
      <c r="H53" s="178">
        <v>74.000500000000002</v>
      </c>
      <c r="I53" s="159">
        <v>139</v>
      </c>
      <c r="J53" s="177">
        <v>59.810000000000514</v>
      </c>
      <c r="K53" s="152" t="s">
        <v>62</v>
      </c>
      <c r="L53" s="178">
        <v>139.99683333333334</v>
      </c>
      <c r="M53" s="178">
        <v>-139.99683333333334</v>
      </c>
      <c r="N53" s="159">
        <v>3514</v>
      </c>
      <c r="O53" s="159">
        <v>1003.04</v>
      </c>
      <c r="P53" s="160" t="s">
        <v>408</v>
      </c>
    </row>
    <row r="54" spans="1:16">
      <c r="A54" s="170" t="s">
        <v>145</v>
      </c>
      <c r="B54" s="151">
        <v>51</v>
      </c>
      <c r="C54" s="152" t="s">
        <v>242</v>
      </c>
      <c r="D54" s="176">
        <v>43006.132291666669</v>
      </c>
      <c r="E54" s="151">
        <v>73</v>
      </c>
      <c r="F54" s="177">
        <v>59.839999999999804</v>
      </c>
      <c r="G54" s="152" t="s">
        <v>61</v>
      </c>
      <c r="H54" s="178">
        <v>73.99733333333333</v>
      </c>
      <c r="I54" s="159">
        <v>139</v>
      </c>
      <c r="J54" s="177">
        <v>59.100000000000819</v>
      </c>
      <c r="K54" s="152" t="s">
        <v>62</v>
      </c>
      <c r="L54" s="178">
        <v>139.98500000000001</v>
      </c>
      <c r="M54" s="178">
        <v>-139.98500000000001</v>
      </c>
      <c r="N54" s="159">
        <v>3508</v>
      </c>
      <c r="O54" s="159">
        <v>3497.6849999999999</v>
      </c>
      <c r="P54" s="160" t="s">
        <v>409</v>
      </c>
    </row>
    <row r="55" spans="1:16">
      <c r="A55" s="170" t="s">
        <v>145</v>
      </c>
      <c r="B55" s="151">
        <v>52</v>
      </c>
      <c r="C55" s="152" t="s">
        <v>244</v>
      </c>
      <c r="D55" s="176">
        <v>43006.881331018521</v>
      </c>
      <c r="E55" s="151">
        <v>72</v>
      </c>
      <c r="F55" s="177">
        <v>36.079999999999757</v>
      </c>
      <c r="G55" s="152" t="s">
        <v>61</v>
      </c>
      <c r="H55" s="178">
        <v>72.601333333333329</v>
      </c>
      <c r="I55" s="159">
        <v>144</v>
      </c>
      <c r="J55" s="177">
        <v>41.749999999999545</v>
      </c>
      <c r="K55" s="152" t="s">
        <v>62</v>
      </c>
      <c r="L55" s="178">
        <v>144.69583333333333</v>
      </c>
      <c r="M55" s="178">
        <v>-144.69583333333333</v>
      </c>
      <c r="N55" s="159">
        <v>3435</v>
      </c>
      <c r="O55" s="159">
        <v>3421.0160000000001</v>
      </c>
      <c r="P55" s="160" t="s">
        <v>410</v>
      </c>
    </row>
    <row r="56" spans="1:16">
      <c r="A56" s="170" t="s">
        <v>145</v>
      </c>
      <c r="B56" s="151">
        <v>53</v>
      </c>
      <c r="C56" s="152" t="s">
        <v>246</v>
      </c>
      <c r="D56" s="176">
        <v>43007.851805555554</v>
      </c>
      <c r="E56" s="151">
        <v>72</v>
      </c>
      <c r="F56" s="177">
        <v>0.52000000000020918</v>
      </c>
      <c r="G56" s="152" t="s">
        <v>61</v>
      </c>
      <c r="H56" s="178">
        <v>72.00866666666667</v>
      </c>
      <c r="I56" s="159">
        <v>139</v>
      </c>
      <c r="J56" s="177">
        <v>58.859999999999673</v>
      </c>
      <c r="K56" s="152" t="s">
        <v>62</v>
      </c>
      <c r="L56" s="178">
        <v>139.98099999999999</v>
      </c>
      <c r="M56" s="178">
        <v>-139.98099999999999</v>
      </c>
      <c r="N56" s="159">
        <v>2696</v>
      </c>
      <c r="O56" s="159">
        <v>2669.9639999999999</v>
      </c>
      <c r="P56" s="160" t="s">
        <v>411</v>
      </c>
    </row>
    <row r="57" spans="1:16">
      <c r="A57" s="170" t="s">
        <v>145</v>
      </c>
      <c r="B57" s="151">
        <v>54</v>
      </c>
      <c r="C57" s="152" t="s">
        <v>248</v>
      </c>
      <c r="D57" s="176">
        <v>43008.022349537037</v>
      </c>
      <c r="E57" s="151">
        <v>71</v>
      </c>
      <c r="F57" s="177">
        <v>36.339999999999861</v>
      </c>
      <c r="G57" s="152" t="s">
        <v>61</v>
      </c>
      <c r="H57" s="178">
        <v>71.605666666666664</v>
      </c>
      <c r="I57" s="159">
        <v>140</v>
      </c>
      <c r="J57" s="177">
        <v>2.3700000000002319</v>
      </c>
      <c r="K57" s="152" t="s">
        <v>62</v>
      </c>
      <c r="L57" s="178">
        <v>140.0395</v>
      </c>
      <c r="M57" s="178">
        <v>-140.0395</v>
      </c>
      <c r="N57" s="159">
        <v>2525</v>
      </c>
      <c r="O57" s="159">
        <v>2504.8040000000001</v>
      </c>
      <c r="P57" s="160" t="s">
        <v>412</v>
      </c>
    </row>
    <row r="58" spans="1:16">
      <c r="A58" s="170" t="s">
        <v>145</v>
      </c>
      <c r="B58" s="151">
        <v>55</v>
      </c>
      <c r="C58" s="152" t="s">
        <v>250</v>
      </c>
      <c r="D58" s="176">
        <v>43008.397291666668</v>
      </c>
      <c r="E58" s="151">
        <v>71</v>
      </c>
      <c r="F58" s="177">
        <v>3.999999999962256E-2</v>
      </c>
      <c r="G58" s="152" t="s">
        <v>61</v>
      </c>
      <c r="H58" s="178">
        <v>71.00066666666666</v>
      </c>
      <c r="I58" s="159">
        <v>139</v>
      </c>
      <c r="J58" s="177">
        <v>59.669999999999277</v>
      </c>
      <c r="K58" s="152" t="s">
        <v>62</v>
      </c>
      <c r="L58" s="178">
        <v>139.99449999999999</v>
      </c>
      <c r="M58" s="178">
        <v>-139.99449999999999</v>
      </c>
      <c r="N58" s="159">
        <v>2083</v>
      </c>
      <c r="O58" s="159">
        <v>2072.16</v>
      </c>
      <c r="P58" s="160" t="s">
        <v>413</v>
      </c>
    </row>
    <row r="59" spans="1:16">
      <c r="A59" s="170" t="s">
        <v>145</v>
      </c>
      <c r="B59" s="151">
        <v>56</v>
      </c>
      <c r="C59" s="152" t="s">
        <v>252</v>
      </c>
      <c r="D59" s="176">
        <v>43008.584340277775</v>
      </c>
      <c r="E59" s="151">
        <v>70</v>
      </c>
      <c r="F59" s="177">
        <v>34.739999999999611</v>
      </c>
      <c r="G59" s="152" t="s">
        <v>61</v>
      </c>
      <c r="H59" s="178">
        <v>70.578999999999994</v>
      </c>
      <c r="I59" s="159">
        <v>139</v>
      </c>
      <c r="J59" s="177">
        <v>59.109999999999445</v>
      </c>
      <c r="K59" s="152" t="s">
        <v>62</v>
      </c>
      <c r="L59" s="178">
        <v>139.98516666666666</v>
      </c>
      <c r="M59" s="178">
        <v>-139.98516666666666</v>
      </c>
      <c r="N59" s="159">
        <v>840</v>
      </c>
      <c r="O59" s="159">
        <v>809.08199999999999</v>
      </c>
      <c r="P59" s="160" t="s">
        <v>414</v>
      </c>
    </row>
    <row r="60" spans="1:16">
      <c r="A60" s="170" t="s">
        <v>145</v>
      </c>
      <c r="B60" s="151">
        <v>57</v>
      </c>
      <c r="C60" s="152" t="s">
        <v>254</v>
      </c>
      <c r="D60" s="176">
        <v>43008.745706018519</v>
      </c>
      <c r="E60" s="151">
        <v>69</v>
      </c>
      <c r="F60" s="177">
        <v>59.78999999999985</v>
      </c>
      <c r="G60" s="152" t="s">
        <v>61</v>
      </c>
      <c r="H60" s="178">
        <v>69.996499999999997</v>
      </c>
      <c r="I60" s="159">
        <v>139</v>
      </c>
      <c r="J60" s="177">
        <v>58.659999999999854</v>
      </c>
      <c r="K60" s="152" t="s">
        <v>62</v>
      </c>
      <c r="L60" s="178">
        <v>139.97766666666666</v>
      </c>
      <c r="M60" s="178">
        <v>-139.97766666666666</v>
      </c>
      <c r="N60" s="159">
        <v>61</v>
      </c>
      <c r="O60" s="159">
        <v>54.436</v>
      </c>
      <c r="P60" s="160" t="s">
        <v>415</v>
      </c>
    </row>
    <row r="61" spans="1:16">
      <c r="A61" s="151" t="s">
        <v>145</v>
      </c>
      <c r="B61" s="151">
        <v>58</v>
      </c>
      <c r="C61" s="152" t="s">
        <v>256</v>
      </c>
      <c r="D61" s="176">
        <v>43009.795636574076</v>
      </c>
      <c r="E61" s="151">
        <v>70</v>
      </c>
      <c r="F61" s="177">
        <v>32.800000000000011</v>
      </c>
      <c r="G61" s="152" t="s">
        <v>61</v>
      </c>
      <c r="H61" s="178">
        <v>70.546666666666667</v>
      </c>
      <c r="I61" s="159">
        <v>122</v>
      </c>
      <c r="J61" s="177">
        <v>54.460000000000264</v>
      </c>
      <c r="K61" s="152" t="s">
        <v>62</v>
      </c>
      <c r="L61" s="178">
        <v>122.90766666666667</v>
      </c>
      <c r="M61" s="178">
        <v>-122.90766666666667</v>
      </c>
      <c r="N61" s="159">
        <v>647</v>
      </c>
      <c r="O61" s="159">
        <v>625.61400000000003</v>
      </c>
      <c r="P61" s="160" t="s">
        <v>416</v>
      </c>
    </row>
    <row r="62" spans="1:16">
      <c r="A62" s="151" t="s">
        <v>145</v>
      </c>
      <c r="B62" s="151">
        <v>59</v>
      </c>
      <c r="C62" s="152" t="s">
        <v>258</v>
      </c>
      <c r="D62" s="176">
        <v>43009.895451388889</v>
      </c>
      <c r="E62" s="151">
        <v>70</v>
      </c>
      <c r="F62" s="177">
        <v>32.620000000000005</v>
      </c>
      <c r="G62" s="152" t="s">
        <v>61</v>
      </c>
      <c r="H62" s="178">
        <v>70.543666666666667</v>
      </c>
      <c r="I62" s="159">
        <v>122</v>
      </c>
      <c r="J62" s="177">
        <v>53.590000000000373</v>
      </c>
      <c r="K62" s="152" t="s">
        <v>62</v>
      </c>
      <c r="L62" s="178">
        <v>122.89316666666667</v>
      </c>
      <c r="M62" s="178">
        <v>-122.89316666666667</v>
      </c>
      <c r="N62" s="159">
        <v>631</v>
      </c>
      <c r="O62" s="159">
        <v>609.82399999999996</v>
      </c>
      <c r="P62" s="160" t="s">
        <v>417</v>
      </c>
    </row>
    <row r="63" spans="1:16">
      <c r="A63" s="151" t="s">
        <v>145</v>
      </c>
      <c r="B63" s="151">
        <v>60</v>
      </c>
      <c r="C63" s="152" t="s">
        <v>263</v>
      </c>
      <c r="D63" s="176">
        <v>43017.021527777775</v>
      </c>
      <c r="E63" s="151">
        <v>69</v>
      </c>
      <c r="F63" s="177">
        <v>56.83</v>
      </c>
      <c r="G63" s="152" t="s">
        <v>61</v>
      </c>
      <c r="H63" s="178">
        <f>E63+F63/60</f>
        <v>69.947166666666661</v>
      </c>
      <c r="I63" s="159">
        <v>99</v>
      </c>
      <c r="J63" s="177">
        <v>22.06</v>
      </c>
      <c r="K63" s="152" t="s">
        <v>62</v>
      </c>
      <c r="L63" s="178">
        <f>I63+J63/60</f>
        <v>99.367666666666665</v>
      </c>
      <c r="M63" s="178">
        <f>-L63</f>
        <v>-99.367666666666665</v>
      </c>
      <c r="N63" s="159">
        <v>168</v>
      </c>
      <c r="O63" s="159">
        <v>156</v>
      </c>
      <c r="P63" s="160" t="s">
        <v>418</v>
      </c>
    </row>
    <row r="64" spans="1:16">
      <c r="A64" s="151" t="s">
        <v>145</v>
      </c>
      <c r="B64" s="151">
        <v>61</v>
      </c>
      <c r="C64" s="152" t="s">
        <v>419</v>
      </c>
      <c r="D64" s="176">
        <v>43017.379861111112</v>
      </c>
      <c r="E64" s="151">
        <v>71</v>
      </c>
      <c r="F64" s="177">
        <v>7.73</v>
      </c>
      <c r="G64" s="152" t="s">
        <v>61</v>
      </c>
      <c r="H64" s="178">
        <f t="shared" ref="H64:H74" si="0">E64+F64/60</f>
        <v>71.128833333333333</v>
      </c>
      <c r="I64" s="159">
        <v>97</v>
      </c>
      <c r="J64" s="177">
        <v>55.77</v>
      </c>
      <c r="K64" s="152" t="s">
        <v>62</v>
      </c>
      <c r="L64" s="178">
        <f t="shared" ref="L64:L74" si="1">I64+J64/60</f>
        <v>97.929500000000004</v>
      </c>
      <c r="M64" s="178">
        <f t="shared" ref="M64:M74" si="2">-L64</f>
        <v>-97.929500000000004</v>
      </c>
      <c r="N64" s="159">
        <v>115</v>
      </c>
      <c r="O64" s="159">
        <v>106</v>
      </c>
    </row>
    <row r="65" spans="1:16">
      <c r="A65" s="151" t="s">
        <v>145</v>
      </c>
      <c r="B65" s="151">
        <v>62</v>
      </c>
      <c r="C65" s="152" t="s">
        <v>420</v>
      </c>
      <c r="D65" s="176" t="s">
        <v>421</v>
      </c>
      <c r="E65" s="151">
        <v>71</v>
      </c>
      <c r="F65" s="177">
        <v>57.72</v>
      </c>
      <c r="G65" s="152" t="s">
        <v>61</v>
      </c>
      <c r="H65" s="178">
        <f t="shared" si="0"/>
        <v>71.962000000000003</v>
      </c>
      <c r="I65" s="159">
        <v>95</v>
      </c>
      <c r="J65" s="177">
        <v>11.56</v>
      </c>
      <c r="K65" s="152" t="s">
        <v>62</v>
      </c>
      <c r="L65" s="178">
        <f t="shared" si="1"/>
        <v>95.192666666666668</v>
      </c>
      <c r="M65" s="178">
        <f t="shared" si="2"/>
        <v>-95.192666666666668</v>
      </c>
      <c r="N65" s="159">
        <v>312</v>
      </c>
      <c r="O65" s="159">
        <v>302</v>
      </c>
      <c r="P65" s="160" t="s">
        <v>422</v>
      </c>
    </row>
    <row r="66" spans="1:16">
      <c r="A66" s="151" t="s">
        <v>145</v>
      </c>
      <c r="B66" s="151">
        <v>63</v>
      </c>
      <c r="C66" s="152" t="s">
        <v>423</v>
      </c>
      <c r="D66" s="176">
        <v>43017.878472222219</v>
      </c>
      <c r="E66" s="151">
        <v>71</v>
      </c>
      <c r="F66" s="177">
        <v>58.42</v>
      </c>
      <c r="G66" s="152" t="s">
        <v>61</v>
      </c>
      <c r="H66" s="178">
        <f t="shared" si="0"/>
        <v>71.973666666666674</v>
      </c>
      <c r="I66" s="159">
        <v>95</v>
      </c>
      <c r="J66" s="177">
        <v>4.4800000000000004</v>
      </c>
      <c r="K66" s="152" t="s">
        <v>62</v>
      </c>
      <c r="L66" s="178">
        <f t="shared" si="1"/>
        <v>95.074666666666673</v>
      </c>
      <c r="M66" s="178">
        <f t="shared" si="2"/>
        <v>-95.074666666666673</v>
      </c>
      <c r="N66" s="159">
        <v>365</v>
      </c>
      <c r="O66" s="159">
        <v>354</v>
      </c>
      <c r="P66" s="160" t="s">
        <v>424</v>
      </c>
    </row>
    <row r="67" spans="1:16">
      <c r="A67" s="151" t="s">
        <v>145</v>
      </c>
      <c r="B67" s="151">
        <v>64</v>
      </c>
      <c r="C67" s="152" t="s">
        <v>269</v>
      </c>
      <c r="D67" s="176">
        <v>43017.925000000003</v>
      </c>
      <c r="E67" s="151">
        <v>71</v>
      </c>
      <c r="F67" s="177">
        <v>59.5</v>
      </c>
      <c r="G67" s="152" t="s">
        <v>61</v>
      </c>
      <c r="H67" s="178">
        <f t="shared" si="0"/>
        <v>71.99166666666666</v>
      </c>
      <c r="I67" s="159">
        <v>94</v>
      </c>
      <c r="J67" s="177">
        <v>47.99</v>
      </c>
      <c r="K67" s="152" t="s">
        <v>62</v>
      </c>
      <c r="L67" s="178">
        <f t="shared" si="1"/>
        <v>94.799833333333339</v>
      </c>
      <c r="M67" s="178">
        <f t="shared" si="2"/>
        <v>-94.799833333333339</v>
      </c>
      <c r="N67" s="159">
        <v>248</v>
      </c>
      <c r="O67" s="159">
        <v>239</v>
      </c>
      <c r="P67" s="160" t="s">
        <v>425</v>
      </c>
    </row>
    <row r="68" spans="1:16">
      <c r="A68" s="151" t="s">
        <v>145</v>
      </c>
      <c r="B68" s="151">
        <v>65</v>
      </c>
      <c r="C68" s="152" t="s">
        <v>271</v>
      </c>
      <c r="D68" s="176">
        <v>43017.961805555555</v>
      </c>
      <c r="E68" s="151">
        <v>72</v>
      </c>
      <c r="F68" s="177">
        <v>0.32</v>
      </c>
      <c r="G68" s="152" t="s">
        <v>61</v>
      </c>
      <c r="H68" s="178">
        <f t="shared" si="0"/>
        <v>72.00533333333334</v>
      </c>
      <c r="I68" s="159">
        <v>94</v>
      </c>
      <c r="J68" s="177">
        <v>41.72</v>
      </c>
      <c r="K68" s="152" t="s">
        <v>62</v>
      </c>
      <c r="L68" s="178">
        <f t="shared" si="1"/>
        <v>94.695333333333338</v>
      </c>
      <c r="M68" s="178">
        <f t="shared" si="2"/>
        <v>-94.695333333333338</v>
      </c>
      <c r="N68" s="159">
        <v>51</v>
      </c>
      <c r="O68" s="159">
        <v>32</v>
      </c>
      <c r="P68" s="160" t="s">
        <v>426</v>
      </c>
    </row>
    <row r="69" spans="1:16">
      <c r="A69" s="151" t="s">
        <v>145</v>
      </c>
      <c r="B69" s="151">
        <v>66</v>
      </c>
      <c r="C69" s="152" t="s">
        <v>273</v>
      </c>
      <c r="D69" s="176">
        <v>43018.029166666667</v>
      </c>
      <c r="E69" s="151">
        <v>71</v>
      </c>
      <c r="F69" s="177">
        <v>57.71</v>
      </c>
      <c r="G69" s="152" t="s">
        <v>61</v>
      </c>
      <c r="H69" s="178">
        <f t="shared" si="0"/>
        <v>71.961833333333331</v>
      </c>
      <c r="I69" s="159">
        <v>94</v>
      </c>
      <c r="J69" s="177">
        <v>17.829999999999998</v>
      </c>
      <c r="K69" s="152" t="s">
        <v>62</v>
      </c>
      <c r="L69" s="178">
        <f t="shared" si="1"/>
        <v>94.297166666666669</v>
      </c>
      <c r="M69" s="178">
        <f t="shared" si="2"/>
        <v>-94.297166666666669</v>
      </c>
      <c r="N69" s="159">
        <v>52</v>
      </c>
      <c r="O69" s="159">
        <v>43</v>
      </c>
      <c r="P69" s="160" t="s">
        <v>427</v>
      </c>
    </row>
    <row r="70" spans="1:16">
      <c r="A70" s="151" t="s">
        <v>145</v>
      </c>
      <c r="B70" s="151">
        <v>67</v>
      </c>
      <c r="C70" s="152" t="s">
        <v>275</v>
      </c>
      <c r="D70" s="176">
        <v>43018.05</v>
      </c>
      <c r="E70" s="151">
        <v>71</v>
      </c>
      <c r="F70" s="177">
        <v>56.5</v>
      </c>
      <c r="G70" s="152" t="s">
        <v>61</v>
      </c>
      <c r="H70" s="178">
        <f t="shared" si="0"/>
        <v>71.941666666666663</v>
      </c>
      <c r="I70" s="159">
        <v>94</v>
      </c>
      <c r="J70" s="177">
        <v>14.74</v>
      </c>
      <c r="K70" s="152" t="s">
        <v>62</v>
      </c>
      <c r="L70" s="178">
        <f t="shared" si="1"/>
        <v>94.245666666666665</v>
      </c>
      <c r="M70" s="178">
        <f t="shared" si="2"/>
        <v>-94.245666666666665</v>
      </c>
      <c r="N70" s="159">
        <v>98</v>
      </c>
      <c r="O70" s="159">
        <v>89</v>
      </c>
      <c r="P70" s="160" t="s">
        <v>428</v>
      </c>
    </row>
    <row r="71" spans="1:16">
      <c r="A71" s="151" t="s">
        <v>145</v>
      </c>
      <c r="B71" s="151">
        <v>68</v>
      </c>
      <c r="C71" s="152" t="s">
        <v>277</v>
      </c>
      <c r="D71" s="176">
        <v>43018.102777777778</v>
      </c>
      <c r="E71" s="151">
        <v>71</v>
      </c>
      <c r="F71" s="177">
        <v>55.77</v>
      </c>
      <c r="G71" s="152" t="s">
        <v>61</v>
      </c>
      <c r="H71" s="178">
        <f t="shared" si="0"/>
        <v>71.929500000000004</v>
      </c>
      <c r="I71" s="159">
        <v>93</v>
      </c>
      <c r="J71" s="177">
        <v>49.2</v>
      </c>
      <c r="K71" s="152" t="s">
        <v>62</v>
      </c>
      <c r="L71" s="178">
        <f t="shared" si="1"/>
        <v>93.82</v>
      </c>
      <c r="M71" s="178">
        <f t="shared" si="2"/>
        <v>-93.82</v>
      </c>
      <c r="N71" s="159">
        <v>92</v>
      </c>
      <c r="O71" s="159">
        <v>82</v>
      </c>
      <c r="P71" s="160" t="s">
        <v>429</v>
      </c>
    </row>
    <row r="72" spans="1:16">
      <c r="A72" s="151" t="s">
        <v>145</v>
      </c>
      <c r="B72" s="151">
        <v>69</v>
      </c>
      <c r="C72" s="152" t="s">
        <v>279</v>
      </c>
      <c r="D72" s="176">
        <v>43018.583333333336</v>
      </c>
      <c r="E72" s="151">
        <v>72</v>
      </c>
      <c r="F72" s="177">
        <v>42.01</v>
      </c>
      <c r="G72" s="152" t="s">
        <v>61</v>
      </c>
      <c r="H72" s="178">
        <f t="shared" si="0"/>
        <v>72.700166666666661</v>
      </c>
      <c r="I72" s="159">
        <v>90</v>
      </c>
      <c r="J72" s="177">
        <v>16.66</v>
      </c>
      <c r="K72" s="152" t="s">
        <v>62</v>
      </c>
      <c r="L72" s="178">
        <f t="shared" si="1"/>
        <v>90.277666666666661</v>
      </c>
      <c r="M72" s="178">
        <f t="shared" si="2"/>
        <v>-90.277666666666661</v>
      </c>
      <c r="N72" s="159">
        <v>324</v>
      </c>
      <c r="O72" s="159">
        <v>314</v>
      </c>
    </row>
    <row r="73" spans="1:16">
      <c r="A73" s="151" t="s">
        <v>145</v>
      </c>
      <c r="B73" s="151">
        <v>70</v>
      </c>
      <c r="C73" s="152" t="s">
        <v>279</v>
      </c>
      <c r="D73" s="176">
        <v>43018.6</v>
      </c>
      <c r="E73" s="151">
        <v>72</v>
      </c>
      <c r="F73" s="177">
        <v>42.1</v>
      </c>
      <c r="G73" s="152" t="s">
        <v>61</v>
      </c>
      <c r="H73" s="178">
        <f t="shared" si="0"/>
        <v>72.701666666666668</v>
      </c>
      <c r="I73" s="159">
        <v>90</v>
      </c>
      <c r="J73" s="177">
        <v>16.12</v>
      </c>
      <c r="K73" s="152" t="s">
        <v>62</v>
      </c>
      <c r="L73" s="178">
        <f t="shared" si="1"/>
        <v>90.268666666666661</v>
      </c>
      <c r="M73" s="178">
        <f t="shared" si="2"/>
        <v>-90.268666666666661</v>
      </c>
      <c r="N73" s="159">
        <v>324</v>
      </c>
      <c r="O73" s="159">
        <v>5</v>
      </c>
    </row>
    <row r="74" spans="1:16">
      <c r="A74" s="151" t="s">
        <v>145</v>
      </c>
      <c r="B74" s="151">
        <v>71</v>
      </c>
      <c r="C74" s="152" t="s">
        <v>430</v>
      </c>
      <c r="D74" s="176">
        <v>43019.015277777777</v>
      </c>
      <c r="E74" s="151">
        <v>73</v>
      </c>
      <c r="F74" s="177">
        <v>49.18</v>
      </c>
      <c r="G74" s="152" t="s">
        <v>61</v>
      </c>
      <c r="H74" s="178">
        <f t="shared" si="0"/>
        <v>73.819666666666663</v>
      </c>
      <c r="I74" s="159">
        <v>87</v>
      </c>
      <c r="J74" s="177">
        <v>49.21</v>
      </c>
      <c r="K74" s="152" t="s">
        <v>62</v>
      </c>
      <c r="L74" s="178">
        <f t="shared" si="1"/>
        <v>87.820166666666665</v>
      </c>
      <c r="M74" s="178">
        <f t="shared" si="2"/>
        <v>-87.820166666666665</v>
      </c>
      <c r="N74" s="159">
        <v>324</v>
      </c>
      <c r="O74" s="159">
        <v>313</v>
      </c>
    </row>
    <row r="75" spans="1:16">
      <c r="D75" s="176"/>
      <c r="E75" s="151"/>
    </row>
    <row r="76" spans="1:16">
      <c r="D76" s="176"/>
      <c r="E76" s="151"/>
    </row>
    <row r="77" spans="1:16">
      <c r="D77" s="176"/>
      <c r="E77" s="151"/>
    </row>
    <row r="78" spans="1:16">
      <c r="D78" s="176"/>
      <c r="E78" s="151"/>
    </row>
    <row r="79" spans="1:16">
      <c r="D79" s="176"/>
      <c r="E79" s="151"/>
    </row>
    <row r="80" spans="1:16">
      <c r="D80" s="176"/>
      <c r="E80" s="151"/>
    </row>
    <row r="81" spans="4:5">
      <c r="D81" s="176"/>
      <c r="E81" s="151"/>
    </row>
    <row r="82" spans="4:5">
      <c r="D82" s="176"/>
      <c r="E82" s="151"/>
    </row>
    <row r="83" spans="4:5">
      <c r="D83" s="176"/>
      <c r="E83" s="151"/>
    </row>
    <row r="84" spans="4:5">
      <c r="D84" s="176"/>
      <c r="E84" s="151"/>
    </row>
    <row r="85" spans="4:5">
      <c r="D85" s="176"/>
      <c r="E85" s="151"/>
    </row>
    <row r="86" spans="4:5">
      <c r="D86" s="176"/>
      <c r="E86" s="151"/>
    </row>
    <row r="87" spans="4:5">
      <c r="D87" s="176"/>
      <c r="E87" s="151"/>
    </row>
    <row r="88" spans="4:5">
      <c r="D88" s="176"/>
      <c r="E88" s="151"/>
    </row>
    <row r="89" spans="4:5">
      <c r="D89" s="176"/>
      <c r="E89" s="151"/>
    </row>
    <row r="90" spans="4:5">
      <c r="D90" s="176"/>
      <c r="E90" s="151"/>
    </row>
    <row r="91" spans="4:5">
      <c r="D91" s="176"/>
      <c r="E91" s="151"/>
    </row>
    <row r="92" spans="4:5">
      <c r="D92" s="176"/>
      <c r="E92" s="151"/>
    </row>
    <row r="93" spans="4:5">
      <c r="D93" s="176"/>
      <c r="E93" s="151"/>
    </row>
    <row r="94" spans="4:5">
      <c r="D94" s="176"/>
      <c r="E94" s="151"/>
    </row>
    <row r="95" spans="4:5">
      <c r="D95" s="176"/>
      <c r="E95" s="151"/>
    </row>
    <row r="96" spans="4:5">
      <c r="D96" s="176"/>
      <c r="E96" s="151"/>
    </row>
    <row r="97" spans="4:5">
      <c r="D97" s="176"/>
      <c r="E97" s="151"/>
    </row>
    <row r="98" spans="4:5">
      <c r="D98" s="176"/>
      <c r="E98" s="151"/>
    </row>
    <row r="99" spans="4:5">
      <c r="D99" s="176"/>
      <c r="E99" s="151"/>
    </row>
    <row r="100" spans="4:5">
      <c r="D100" s="176"/>
      <c r="E100" s="151"/>
    </row>
    <row r="101" spans="4:5">
      <c r="D101" s="176"/>
      <c r="E101" s="151"/>
    </row>
    <row r="102" spans="4:5">
      <c r="D102" s="176"/>
      <c r="E102" s="151"/>
    </row>
    <row r="103" spans="4:5">
      <c r="D103" s="176"/>
      <c r="E103" s="151"/>
    </row>
    <row r="104" spans="4:5">
      <c r="D104" s="176"/>
      <c r="E104" s="151"/>
    </row>
    <row r="105" spans="4:5">
      <c r="D105" s="176"/>
      <c r="E105" s="151"/>
    </row>
    <row r="106" spans="4:5">
      <c r="D106" s="176"/>
      <c r="E106" s="151"/>
    </row>
    <row r="107" spans="4:5">
      <c r="D107" s="176"/>
      <c r="E107" s="151"/>
    </row>
    <row r="108" spans="4:5">
      <c r="D108" s="176"/>
      <c r="E108" s="151"/>
    </row>
    <row r="109" spans="4:5">
      <c r="D109" s="176"/>
      <c r="E109" s="151"/>
    </row>
    <row r="110" spans="4:5">
      <c r="D110" s="176"/>
      <c r="E110" s="151"/>
    </row>
    <row r="111" spans="4:5">
      <c r="D111" s="176"/>
      <c r="E111" s="151"/>
    </row>
    <row r="112" spans="4:5">
      <c r="D112" s="176"/>
      <c r="E112" s="151"/>
    </row>
    <row r="113" spans="4:5">
      <c r="D113" s="176"/>
      <c r="E113" s="151"/>
    </row>
    <row r="114" spans="4:5">
      <c r="D114" s="176"/>
      <c r="E114" s="151"/>
    </row>
    <row r="115" spans="4:5">
      <c r="D115" s="176"/>
      <c r="E115" s="151"/>
    </row>
    <row r="116" spans="4:5">
      <c r="D116" s="176"/>
      <c r="E116" s="151"/>
    </row>
    <row r="117" spans="4:5">
      <c r="D117" s="176"/>
      <c r="E117" s="151"/>
    </row>
    <row r="118" spans="4:5">
      <c r="D118" s="176"/>
      <c r="E118" s="151"/>
    </row>
    <row r="119" spans="4:5">
      <c r="D119" s="176"/>
      <c r="E119" s="151"/>
    </row>
    <row r="120" spans="4:5">
      <c r="D120" s="176"/>
      <c r="E120" s="151"/>
    </row>
    <row r="121" spans="4:5">
      <c r="D121" s="176"/>
      <c r="E121" s="151"/>
    </row>
    <row r="122" spans="4:5">
      <c r="D122" s="176"/>
      <c r="E122" s="151"/>
    </row>
    <row r="123" spans="4:5">
      <c r="D123" s="176"/>
      <c r="E123" s="151"/>
    </row>
    <row r="124" spans="4:5">
      <c r="D124" s="176"/>
      <c r="E124" s="151"/>
    </row>
    <row r="125" spans="4:5">
      <c r="D125" s="176"/>
      <c r="E125" s="151"/>
    </row>
    <row r="126" spans="4:5">
      <c r="D126" s="176"/>
      <c r="E126" s="151"/>
    </row>
    <row r="127" spans="4:5">
      <c r="D127" s="176"/>
      <c r="E127" s="151"/>
    </row>
    <row r="128" spans="4:5">
      <c r="D128" s="176"/>
      <c r="E128" s="151"/>
    </row>
    <row r="129" spans="4:5">
      <c r="D129" s="176"/>
      <c r="E129" s="151"/>
    </row>
    <row r="130" spans="4:5">
      <c r="D130" s="176"/>
      <c r="E130" s="151"/>
    </row>
    <row r="131" spans="4:5">
      <c r="D131" s="176"/>
      <c r="E131" s="151"/>
    </row>
    <row r="132" spans="4:5">
      <c r="D132" s="176"/>
      <c r="E132" s="151"/>
    </row>
    <row r="133" spans="4:5">
      <c r="D133" s="176"/>
      <c r="E133" s="151"/>
    </row>
    <row r="134" spans="4:5">
      <c r="D134" s="176"/>
      <c r="E134" s="151"/>
    </row>
    <row r="135" spans="4:5">
      <c r="D135" s="176"/>
      <c r="E135" s="151"/>
    </row>
    <row r="136" spans="4:5">
      <c r="D136" s="176"/>
      <c r="E136" s="151"/>
    </row>
    <row r="137" spans="4:5">
      <c r="D137" s="176"/>
      <c r="E137" s="151"/>
    </row>
    <row r="138" spans="4:5">
      <c r="D138" s="176"/>
      <c r="E138" s="151"/>
    </row>
    <row r="139" spans="4:5">
      <c r="D139" s="176"/>
      <c r="E139" s="151"/>
    </row>
    <row r="140" spans="4:5">
      <c r="D140" s="176"/>
      <c r="E140" s="151"/>
    </row>
    <row r="141" spans="4:5">
      <c r="D141" s="176"/>
      <c r="E141" s="151"/>
    </row>
    <row r="142" spans="4:5">
      <c r="D142" s="176"/>
      <c r="E142" s="151"/>
    </row>
    <row r="143" spans="4:5">
      <c r="D143" s="176"/>
      <c r="E143" s="151"/>
    </row>
    <row r="144" spans="4:5">
      <c r="D144" s="176"/>
      <c r="E144" s="151"/>
    </row>
    <row r="145" spans="4:5">
      <c r="D145" s="176"/>
      <c r="E145" s="151"/>
    </row>
    <row r="146" spans="4:5">
      <c r="D146" s="176"/>
      <c r="E146" s="151"/>
    </row>
    <row r="147" spans="4:5">
      <c r="D147" s="176"/>
      <c r="E147" s="151"/>
    </row>
    <row r="148" spans="4:5">
      <c r="D148" s="176"/>
      <c r="E148" s="151"/>
    </row>
    <row r="149" spans="4:5">
      <c r="D149" s="176"/>
      <c r="E149" s="151"/>
    </row>
    <row r="150" spans="4:5">
      <c r="D150" s="176"/>
      <c r="E150" s="151"/>
    </row>
    <row r="151" spans="4:5">
      <c r="D151" s="176"/>
      <c r="E151" s="151"/>
    </row>
    <row r="152" spans="4:5">
      <c r="D152" s="176"/>
      <c r="E152" s="151"/>
    </row>
    <row r="153" spans="4:5">
      <c r="D153" s="176"/>
      <c r="E153" s="151"/>
    </row>
    <row r="154" spans="4:5">
      <c r="D154" s="176"/>
      <c r="E154" s="151"/>
    </row>
    <row r="155" spans="4:5">
      <c r="D155" s="176"/>
      <c r="E155" s="151"/>
    </row>
    <row r="156" spans="4:5">
      <c r="D156" s="176"/>
      <c r="E156" s="151"/>
    </row>
    <row r="157" spans="4:5">
      <c r="D157" s="176"/>
      <c r="E157" s="151"/>
    </row>
    <row r="158" spans="4:5">
      <c r="D158" s="176"/>
      <c r="E158" s="151"/>
    </row>
    <row r="159" spans="4:5">
      <c r="D159" s="176"/>
      <c r="E159" s="151"/>
    </row>
    <row r="160" spans="4:5">
      <c r="D160" s="176"/>
      <c r="E160" s="151"/>
    </row>
    <row r="161" spans="4:5">
      <c r="D161" s="176"/>
      <c r="E161" s="151"/>
    </row>
    <row r="162" spans="4:5">
      <c r="D162" s="176"/>
      <c r="E162" s="151"/>
    </row>
    <row r="163" spans="4:5">
      <c r="D163" s="176"/>
      <c r="E163" s="151"/>
    </row>
    <row r="164" spans="4:5">
      <c r="D164" s="176"/>
      <c r="E164" s="151"/>
    </row>
    <row r="165" spans="4:5">
      <c r="D165" s="176"/>
      <c r="E165" s="151"/>
    </row>
    <row r="166" spans="4:5">
      <c r="D166" s="176"/>
      <c r="E166" s="151"/>
    </row>
    <row r="167" spans="4:5">
      <c r="D167" s="176"/>
      <c r="E167" s="151"/>
    </row>
    <row r="168" spans="4:5">
      <c r="D168" s="176"/>
      <c r="E168" s="151"/>
    </row>
    <row r="169" spans="4:5">
      <c r="D169" s="176"/>
      <c r="E169" s="151"/>
    </row>
    <row r="170" spans="4:5">
      <c r="D170" s="176"/>
      <c r="E170" s="151"/>
    </row>
    <row r="171" spans="4:5">
      <c r="D171" s="176"/>
      <c r="E171" s="151"/>
    </row>
    <row r="172" spans="4:5">
      <c r="D172" s="176"/>
      <c r="E172" s="151"/>
    </row>
    <row r="173" spans="4:5">
      <c r="D173" s="176"/>
      <c r="E173" s="151"/>
    </row>
    <row r="174" spans="4:5">
      <c r="D174" s="176"/>
      <c r="E174" s="151"/>
    </row>
    <row r="175" spans="4:5">
      <c r="D175" s="176"/>
      <c r="E175" s="151"/>
    </row>
    <row r="176" spans="4:5">
      <c r="D176" s="176"/>
      <c r="E176" s="151"/>
    </row>
    <row r="177" spans="4:5">
      <c r="D177" s="176"/>
      <c r="E177" s="151"/>
    </row>
    <row r="178" spans="4:5">
      <c r="D178" s="176"/>
      <c r="E178" s="151"/>
    </row>
    <row r="179" spans="4:5">
      <c r="D179" s="176"/>
      <c r="E179" s="151"/>
    </row>
    <row r="180" spans="4:5">
      <c r="D180" s="176"/>
      <c r="E180" s="151"/>
    </row>
    <row r="181" spans="4:5">
      <c r="D181" s="176"/>
      <c r="E181" s="151"/>
    </row>
    <row r="182" spans="4:5">
      <c r="D182" s="176"/>
      <c r="E182" s="151"/>
    </row>
    <row r="183" spans="4:5">
      <c r="D183" s="176"/>
      <c r="E183" s="151"/>
    </row>
    <row r="184" spans="4:5">
      <c r="D184" s="176"/>
      <c r="E184" s="151"/>
    </row>
    <row r="185" spans="4:5">
      <c r="D185" s="176"/>
      <c r="E185" s="151"/>
    </row>
    <row r="186" spans="4:5">
      <c r="D186" s="176"/>
      <c r="E186" s="151"/>
    </row>
    <row r="187" spans="4:5">
      <c r="D187" s="176"/>
      <c r="E187" s="151"/>
    </row>
    <row r="188" spans="4:5">
      <c r="D188" s="176"/>
      <c r="E188" s="151"/>
    </row>
    <row r="189" spans="4:5">
      <c r="D189" s="176"/>
      <c r="E189" s="151"/>
    </row>
    <row r="190" spans="4:5">
      <c r="D190" s="176"/>
      <c r="E190" s="151"/>
    </row>
    <row r="191" spans="4:5">
      <c r="D191" s="176"/>
      <c r="E191" s="151"/>
    </row>
    <row r="192" spans="4:5">
      <c r="D192" s="176"/>
      <c r="E192" s="151"/>
    </row>
    <row r="193" spans="4:5">
      <c r="D193" s="176"/>
      <c r="E193" s="151"/>
    </row>
    <row r="194" spans="4:5">
      <c r="D194" s="176"/>
      <c r="E194" s="151"/>
    </row>
    <row r="195" spans="4:5">
      <c r="D195" s="176"/>
      <c r="E195" s="151"/>
    </row>
    <row r="196" spans="4:5">
      <c r="D196" s="176"/>
      <c r="E196" s="151"/>
    </row>
    <row r="197" spans="4:5">
      <c r="D197" s="176"/>
      <c r="E197" s="151"/>
    </row>
    <row r="198" spans="4:5">
      <c r="D198" s="176"/>
      <c r="E198" s="151"/>
    </row>
    <row r="199" spans="4:5">
      <c r="D199" s="176"/>
      <c r="E199" s="151"/>
    </row>
    <row r="200" spans="4:5">
      <c r="D200" s="176"/>
      <c r="E200" s="151"/>
    </row>
    <row r="201" spans="4:5">
      <c r="D201" s="176"/>
      <c r="E201" s="151"/>
    </row>
    <row r="202" spans="4:5">
      <c r="D202" s="176"/>
      <c r="E202" s="151"/>
    </row>
    <row r="203" spans="4:5">
      <c r="D203" s="176"/>
      <c r="E203" s="151"/>
    </row>
    <row r="204" spans="4:5">
      <c r="D204" s="176"/>
      <c r="E204" s="151"/>
    </row>
    <row r="205" spans="4:5">
      <c r="D205" s="176"/>
      <c r="E205" s="151"/>
    </row>
    <row r="206" spans="4:5">
      <c r="D206" s="176"/>
      <c r="E206" s="151"/>
    </row>
    <row r="207" spans="4:5">
      <c r="D207" s="176"/>
      <c r="E207" s="151"/>
    </row>
    <row r="208" spans="4:5">
      <c r="D208" s="176"/>
      <c r="E208" s="151"/>
    </row>
    <row r="209" spans="4:5">
      <c r="D209" s="176"/>
      <c r="E209" s="151"/>
    </row>
    <row r="210" spans="4:5">
      <c r="D210" s="176"/>
      <c r="E210" s="151"/>
    </row>
    <row r="211" spans="4:5">
      <c r="D211" s="176"/>
      <c r="E211" s="151"/>
    </row>
    <row r="212" spans="4:5">
      <c r="D212" s="176"/>
      <c r="E212" s="151"/>
    </row>
    <row r="213" spans="4:5">
      <c r="D213" s="176"/>
      <c r="E213" s="151"/>
    </row>
    <row r="214" spans="4:5">
      <c r="D214" s="176"/>
      <c r="E214" s="151"/>
    </row>
    <row r="215" spans="4:5">
      <c r="D215" s="176"/>
      <c r="E215" s="151"/>
    </row>
    <row r="216" spans="4:5">
      <c r="D216" s="176"/>
      <c r="E216" s="151"/>
    </row>
    <row r="217" spans="4:5">
      <c r="D217" s="176"/>
      <c r="E217" s="151"/>
    </row>
    <row r="218" spans="4:5">
      <c r="D218" s="176"/>
      <c r="E218" s="151"/>
    </row>
    <row r="219" spans="4:5">
      <c r="D219" s="176"/>
      <c r="E219" s="151"/>
    </row>
    <row r="220" spans="4:5">
      <c r="D220" s="176"/>
      <c r="E220" s="151"/>
    </row>
    <row r="221" spans="4:5">
      <c r="D221" s="176"/>
      <c r="E221" s="151"/>
    </row>
    <row r="222" spans="4:5">
      <c r="D222" s="176"/>
      <c r="E222" s="151"/>
    </row>
    <row r="223" spans="4:5">
      <c r="D223" s="176"/>
      <c r="E223" s="151"/>
    </row>
    <row r="224" spans="4:5">
      <c r="D224" s="176"/>
      <c r="E224" s="151"/>
    </row>
    <row r="225" spans="4:5">
      <c r="D225" s="176"/>
      <c r="E225" s="151"/>
    </row>
    <row r="226" spans="4:5">
      <c r="D226" s="176"/>
      <c r="E226" s="151"/>
    </row>
    <row r="227" spans="4:5">
      <c r="D227" s="176"/>
      <c r="E227" s="151"/>
    </row>
    <row r="228" spans="4:5">
      <c r="D228" s="176"/>
      <c r="E228" s="151"/>
    </row>
    <row r="229" spans="4:5">
      <c r="D229" s="176"/>
      <c r="E229" s="151"/>
    </row>
    <row r="230" spans="4:5">
      <c r="D230" s="176"/>
      <c r="E230" s="151"/>
    </row>
    <row r="231" spans="4:5">
      <c r="D231" s="176"/>
      <c r="E231" s="151"/>
    </row>
    <row r="232" spans="4:5">
      <c r="D232" s="176"/>
      <c r="E232" s="151"/>
    </row>
    <row r="233" spans="4:5">
      <c r="D233" s="176"/>
      <c r="E233" s="151"/>
    </row>
    <row r="234" spans="4:5">
      <c r="D234" s="176"/>
      <c r="E234" s="151"/>
    </row>
    <row r="235" spans="4:5">
      <c r="D235" s="176"/>
      <c r="E235" s="151"/>
    </row>
    <row r="236" spans="4:5">
      <c r="D236" s="176"/>
      <c r="E236" s="151"/>
    </row>
    <row r="237" spans="4:5">
      <c r="D237" s="176"/>
      <c r="E237" s="151"/>
    </row>
    <row r="238" spans="4:5">
      <c r="D238" s="176"/>
      <c r="E238" s="151"/>
    </row>
    <row r="239" spans="4:5">
      <c r="D239" s="176"/>
      <c r="E239" s="151"/>
    </row>
    <row r="240" spans="4:5">
      <c r="D240" s="176"/>
      <c r="E240" s="151"/>
    </row>
    <row r="241" spans="4:5">
      <c r="D241" s="176"/>
      <c r="E241" s="151"/>
    </row>
    <row r="242" spans="4:5">
      <c r="D242" s="176"/>
      <c r="E242" s="151"/>
    </row>
    <row r="243" spans="4:5">
      <c r="D243" s="176"/>
      <c r="E243" s="151"/>
    </row>
    <row r="244" spans="4:5">
      <c r="D244" s="176"/>
      <c r="E244" s="151"/>
    </row>
    <row r="245" spans="4:5">
      <c r="D245" s="176"/>
      <c r="E245" s="151"/>
    </row>
    <row r="246" spans="4:5">
      <c r="D246" s="176"/>
      <c r="E246" s="151"/>
    </row>
    <row r="247" spans="4:5">
      <c r="D247" s="176"/>
      <c r="E247" s="151"/>
    </row>
    <row r="248" spans="4:5">
      <c r="D248" s="176"/>
      <c r="E248" s="151"/>
    </row>
    <row r="249" spans="4:5">
      <c r="D249" s="176"/>
      <c r="E249" s="151"/>
    </row>
    <row r="250" spans="4:5">
      <c r="D250" s="176"/>
      <c r="E250" s="151"/>
    </row>
    <row r="251" spans="4:5">
      <c r="D251" s="176"/>
      <c r="E251" s="151"/>
    </row>
    <row r="252" spans="4:5">
      <c r="D252" s="176"/>
      <c r="E252" s="151"/>
    </row>
    <row r="253" spans="4:5">
      <c r="D253" s="176"/>
      <c r="E253" s="151"/>
    </row>
    <row r="254" spans="4:5">
      <c r="D254" s="176"/>
      <c r="E254" s="151"/>
    </row>
    <row r="255" spans="4:5">
      <c r="D255" s="176"/>
      <c r="E255" s="151"/>
    </row>
    <row r="256" spans="4:5">
      <c r="D256" s="176"/>
      <c r="E256" s="151"/>
    </row>
    <row r="257" spans="4:5">
      <c r="D257" s="176"/>
      <c r="E257" s="151"/>
    </row>
    <row r="258" spans="4:5">
      <c r="D258" s="176"/>
      <c r="E258" s="151"/>
    </row>
    <row r="259" spans="4:5">
      <c r="D259" s="176"/>
      <c r="E259" s="151"/>
    </row>
    <row r="260" spans="4:5">
      <c r="D260" s="176"/>
      <c r="E260" s="151"/>
    </row>
    <row r="261" spans="4:5">
      <c r="D261" s="176"/>
      <c r="E261" s="151"/>
    </row>
    <row r="262" spans="4:5">
      <c r="D262" s="176"/>
      <c r="E262" s="151"/>
    </row>
    <row r="263" spans="4:5">
      <c r="D263" s="176"/>
      <c r="E263" s="151"/>
    </row>
    <row r="264" spans="4:5">
      <c r="D264" s="176"/>
      <c r="E264" s="151"/>
    </row>
    <row r="265" spans="4:5">
      <c r="D265" s="176"/>
      <c r="E265" s="151"/>
    </row>
    <row r="266" spans="4:5">
      <c r="D266" s="176"/>
      <c r="E266" s="151"/>
    </row>
    <row r="267" spans="4:5">
      <c r="D267" s="176"/>
      <c r="E267" s="151"/>
    </row>
    <row r="268" spans="4:5">
      <c r="D268" s="176"/>
      <c r="E268" s="151"/>
    </row>
    <row r="269" spans="4:5">
      <c r="D269" s="176"/>
      <c r="E269" s="151"/>
    </row>
    <row r="270" spans="4:5">
      <c r="D270" s="176"/>
      <c r="E270" s="151"/>
    </row>
    <row r="271" spans="4:5">
      <c r="D271" s="176"/>
      <c r="E271" s="151"/>
    </row>
    <row r="272" spans="4:5">
      <c r="D272" s="176"/>
      <c r="E272" s="151"/>
    </row>
    <row r="273" spans="4:5">
      <c r="D273" s="176"/>
      <c r="E273" s="151"/>
    </row>
    <row r="274" spans="4:5">
      <c r="D274" s="176"/>
      <c r="E274" s="151"/>
    </row>
    <row r="275" spans="4:5">
      <c r="D275" s="176"/>
      <c r="E275" s="151"/>
    </row>
    <row r="276" spans="4:5">
      <c r="D276" s="176"/>
      <c r="E276" s="151"/>
    </row>
    <row r="277" spans="4:5">
      <c r="D277" s="176"/>
      <c r="E277" s="151"/>
    </row>
    <row r="278" spans="4:5">
      <c r="D278" s="176"/>
      <c r="E278" s="151"/>
    </row>
    <row r="279" spans="4:5">
      <c r="D279" s="176"/>
      <c r="E279" s="151"/>
    </row>
    <row r="280" spans="4:5">
      <c r="D280" s="176"/>
      <c r="E280" s="151"/>
    </row>
    <row r="281" spans="4:5">
      <c r="D281" s="176"/>
      <c r="E281" s="151"/>
    </row>
    <row r="282" spans="4:5">
      <c r="D282" s="176"/>
      <c r="E282" s="151"/>
    </row>
    <row r="283" spans="4:5">
      <c r="D283" s="176"/>
      <c r="E283" s="151"/>
    </row>
    <row r="284" spans="4:5">
      <c r="D284" s="176"/>
      <c r="E284" s="151"/>
    </row>
    <row r="285" spans="4:5">
      <c r="D285" s="176"/>
      <c r="E285" s="151"/>
    </row>
    <row r="286" spans="4:5">
      <c r="D286" s="176"/>
      <c r="E286" s="151"/>
    </row>
    <row r="287" spans="4:5">
      <c r="D287" s="176"/>
      <c r="E287" s="151"/>
    </row>
    <row r="288" spans="4:5">
      <c r="D288" s="176"/>
      <c r="E288" s="151"/>
    </row>
    <row r="289" spans="4:5">
      <c r="D289" s="176"/>
      <c r="E289" s="151"/>
    </row>
    <row r="290" spans="4:5">
      <c r="D290" s="176"/>
      <c r="E290" s="151"/>
    </row>
    <row r="291" spans="4:5">
      <c r="D291" s="176"/>
      <c r="E291" s="151"/>
    </row>
    <row r="292" spans="4:5">
      <c r="D292" s="176"/>
      <c r="E292" s="151"/>
    </row>
    <row r="293" spans="4:5">
      <c r="D293" s="176"/>
      <c r="E293" s="151"/>
    </row>
    <row r="294" spans="4:5">
      <c r="D294" s="176"/>
      <c r="E294" s="151"/>
    </row>
    <row r="295" spans="4:5">
      <c r="D295" s="176"/>
      <c r="E295" s="151"/>
    </row>
    <row r="296" spans="4:5">
      <c r="D296" s="176"/>
      <c r="E296" s="151"/>
    </row>
    <row r="297" spans="4:5">
      <c r="D297" s="176"/>
      <c r="E297" s="151"/>
    </row>
    <row r="298" spans="4:5">
      <c r="D298" s="176"/>
      <c r="E298" s="151"/>
    </row>
    <row r="299" spans="4:5">
      <c r="D299" s="176"/>
      <c r="E299" s="151"/>
    </row>
    <row r="300" spans="4:5">
      <c r="D300" s="176"/>
      <c r="E300" s="151"/>
    </row>
    <row r="301" spans="4:5">
      <c r="D301" s="176"/>
      <c r="E301" s="151"/>
    </row>
    <row r="302" spans="4:5">
      <c r="D302" s="176"/>
      <c r="E302" s="151"/>
    </row>
    <row r="303" spans="4:5">
      <c r="D303" s="176"/>
      <c r="E303" s="151"/>
    </row>
    <row r="304" spans="4:5">
      <c r="D304" s="176"/>
      <c r="E304" s="151"/>
    </row>
    <row r="305" spans="4:5">
      <c r="D305" s="176"/>
      <c r="E305" s="151"/>
    </row>
    <row r="306" spans="4:5">
      <c r="D306" s="176"/>
      <c r="E306" s="151"/>
    </row>
    <row r="307" spans="4:5">
      <c r="D307" s="176"/>
      <c r="E307" s="151"/>
    </row>
    <row r="308" spans="4:5">
      <c r="D308" s="176"/>
      <c r="E308" s="151"/>
    </row>
    <row r="309" spans="4:5">
      <c r="D309" s="176"/>
      <c r="E309" s="151"/>
    </row>
    <row r="310" spans="4:5">
      <c r="D310" s="176"/>
      <c r="E310" s="151"/>
    </row>
    <row r="311" spans="4:5">
      <c r="D311" s="176"/>
      <c r="E311" s="151"/>
    </row>
    <row r="312" spans="4:5">
      <c r="D312" s="176"/>
      <c r="E312" s="151"/>
    </row>
    <row r="313" spans="4:5">
      <c r="D313" s="176"/>
      <c r="E313" s="151"/>
    </row>
    <row r="314" spans="4:5">
      <c r="D314" s="176"/>
      <c r="E314" s="151"/>
    </row>
    <row r="315" spans="4:5">
      <c r="D315" s="176"/>
      <c r="E315" s="151"/>
    </row>
    <row r="316" spans="4:5">
      <c r="D316" s="176"/>
      <c r="E316" s="151"/>
    </row>
    <row r="317" spans="4:5">
      <c r="D317" s="176"/>
      <c r="E317" s="151"/>
    </row>
    <row r="318" spans="4:5">
      <c r="D318" s="176"/>
      <c r="E318" s="151"/>
    </row>
    <row r="319" spans="4:5">
      <c r="D319" s="176"/>
      <c r="E319" s="151"/>
    </row>
    <row r="320" spans="4:5">
      <c r="D320" s="176"/>
      <c r="E320" s="151"/>
    </row>
    <row r="321" spans="4:5">
      <c r="D321" s="176"/>
      <c r="E321" s="151"/>
    </row>
    <row r="322" spans="4:5">
      <c r="D322" s="176"/>
      <c r="E322" s="151"/>
    </row>
    <row r="323" spans="4:5">
      <c r="D323" s="176"/>
      <c r="E323" s="151"/>
    </row>
    <row r="324" spans="4:5">
      <c r="D324" s="176"/>
      <c r="E324" s="151"/>
    </row>
    <row r="325" spans="4:5">
      <c r="D325" s="176"/>
      <c r="E325" s="151"/>
    </row>
    <row r="326" spans="4:5">
      <c r="D326" s="176"/>
      <c r="E326" s="151"/>
    </row>
    <row r="327" spans="4:5">
      <c r="D327" s="176"/>
      <c r="E327" s="151"/>
    </row>
    <row r="328" spans="4:5">
      <c r="D328" s="176"/>
      <c r="E328" s="151"/>
    </row>
    <row r="329" spans="4:5">
      <c r="D329" s="176"/>
      <c r="E329" s="151"/>
    </row>
    <row r="330" spans="4:5">
      <c r="D330" s="176"/>
      <c r="E330" s="151"/>
    </row>
    <row r="331" spans="4:5">
      <c r="D331" s="176"/>
      <c r="E331" s="151"/>
    </row>
    <row r="332" spans="4:5">
      <c r="D332" s="176"/>
      <c r="E332" s="151"/>
    </row>
    <row r="333" spans="4:5">
      <c r="D333" s="176"/>
      <c r="E333" s="151"/>
    </row>
    <row r="334" spans="4:5">
      <c r="D334" s="176"/>
      <c r="E334" s="151"/>
    </row>
    <row r="335" spans="4:5">
      <c r="D335" s="176"/>
      <c r="E335" s="151"/>
    </row>
    <row r="336" spans="4:5">
      <c r="D336" s="176"/>
      <c r="E336" s="151"/>
    </row>
    <row r="337" spans="4:5">
      <c r="D337" s="176"/>
      <c r="E337" s="151"/>
    </row>
    <row r="338" spans="4:5">
      <c r="D338" s="176"/>
      <c r="E338" s="151"/>
    </row>
    <row r="339" spans="4:5">
      <c r="D339" s="176"/>
      <c r="E339" s="151"/>
    </row>
    <row r="340" spans="4:5">
      <c r="D340" s="176"/>
      <c r="E340" s="151"/>
    </row>
    <row r="341" spans="4:5">
      <c r="D341" s="176"/>
      <c r="E341" s="151"/>
    </row>
    <row r="342" spans="4:5">
      <c r="D342" s="176"/>
      <c r="E342" s="151"/>
    </row>
    <row r="343" spans="4:5">
      <c r="D343" s="176"/>
      <c r="E343" s="151"/>
    </row>
    <row r="344" spans="4:5">
      <c r="D344" s="176"/>
      <c r="E344" s="151"/>
    </row>
    <row r="345" spans="4:5">
      <c r="D345" s="176"/>
      <c r="E345" s="151"/>
    </row>
    <row r="346" spans="4:5">
      <c r="D346" s="176"/>
      <c r="E346" s="151"/>
    </row>
    <row r="347" spans="4:5">
      <c r="D347" s="176"/>
      <c r="E347" s="151"/>
    </row>
    <row r="348" spans="4:5">
      <c r="D348" s="176"/>
      <c r="E348" s="151"/>
    </row>
    <row r="349" spans="4:5">
      <c r="D349" s="176"/>
      <c r="E349" s="151"/>
    </row>
    <row r="350" spans="4:5">
      <c r="D350" s="176"/>
      <c r="E350" s="151"/>
    </row>
    <row r="351" spans="4:5">
      <c r="D351" s="176"/>
      <c r="E351" s="151"/>
    </row>
    <row r="352" spans="4:5">
      <c r="D352" s="176"/>
      <c r="E352" s="151"/>
    </row>
    <row r="353" spans="4:5">
      <c r="D353" s="176"/>
      <c r="E353" s="151"/>
    </row>
    <row r="354" spans="4:5">
      <c r="D354" s="176"/>
      <c r="E354" s="151"/>
    </row>
    <row r="355" spans="4:5">
      <c r="D355" s="176"/>
      <c r="E355" s="151"/>
    </row>
    <row r="356" spans="4:5">
      <c r="D356" s="176"/>
      <c r="E356" s="151"/>
    </row>
    <row r="357" spans="4:5">
      <c r="D357" s="176"/>
      <c r="E357" s="151"/>
    </row>
    <row r="358" spans="4:5">
      <c r="D358" s="176"/>
      <c r="E358" s="151"/>
    </row>
    <row r="359" spans="4:5">
      <c r="D359" s="176"/>
      <c r="E359" s="151"/>
    </row>
    <row r="360" spans="4:5">
      <c r="D360" s="176"/>
      <c r="E360" s="151"/>
    </row>
    <row r="361" spans="4:5">
      <c r="D361" s="176"/>
      <c r="E361" s="151"/>
    </row>
    <row r="362" spans="4:5">
      <c r="D362" s="176"/>
      <c r="E362" s="151"/>
    </row>
    <row r="363" spans="4:5">
      <c r="D363" s="176"/>
      <c r="E363" s="151"/>
    </row>
    <row r="364" spans="4:5">
      <c r="D364" s="176"/>
      <c r="E364" s="151"/>
    </row>
    <row r="365" spans="4:5">
      <c r="D365" s="176"/>
      <c r="E365" s="151"/>
    </row>
    <row r="366" spans="4:5">
      <c r="D366" s="176"/>
      <c r="E366" s="151"/>
    </row>
    <row r="367" spans="4:5">
      <c r="D367" s="176"/>
      <c r="E367" s="151"/>
    </row>
    <row r="368" spans="4:5">
      <c r="D368" s="176"/>
      <c r="E368" s="151"/>
    </row>
    <row r="369" spans="4:5">
      <c r="D369" s="176"/>
      <c r="E369" s="151"/>
    </row>
    <row r="370" spans="4:5">
      <c r="D370" s="176"/>
      <c r="E370" s="151"/>
    </row>
    <row r="371" spans="4:5">
      <c r="D371" s="176"/>
      <c r="E371" s="151"/>
    </row>
    <row r="372" spans="4:5">
      <c r="D372" s="176"/>
      <c r="E372" s="151"/>
    </row>
    <row r="373" spans="4:5">
      <c r="D373" s="176"/>
      <c r="E373" s="151"/>
    </row>
    <row r="374" spans="4:5">
      <c r="D374" s="176"/>
      <c r="E374" s="151"/>
    </row>
    <row r="375" spans="4:5">
      <c r="D375" s="176"/>
      <c r="E375" s="151"/>
    </row>
    <row r="376" spans="4:5">
      <c r="D376" s="176"/>
      <c r="E376" s="151"/>
    </row>
    <row r="377" spans="4:5">
      <c r="D377" s="176"/>
      <c r="E377" s="151"/>
    </row>
    <row r="378" spans="4:5">
      <c r="D378" s="176"/>
      <c r="E378" s="151"/>
    </row>
    <row r="379" spans="4:5">
      <c r="D379" s="176"/>
      <c r="E379" s="151"/>
    </row>
    <row r="380" spans="4:5">
      <c r="D380" s="176"/>
      <c r="E380" s="151"/>
    </row>
    <row r="381" spans="4:5">
      <c r="D381" s="176"/>
      <c r="E381" s="151"/>
    </row>
    <row r="382" spans="4:5">
      <c r="D382" s="176"/>
      <c r="E382" s="151"/>
    </row>
    <row r="383" spans="4:5">
      <c r="D383" s="176"/>
      <c r="E383" s="151"/>
    </row>
    <row r="384" spans="4:5">
      <c r="D384" s="176"/>
      <c r="E384" s="151"/>
    </row>
    <row r="385" spans="4:5">
      <c r="D385" s="176"/>
      <c r="E385" s="151"/>
    </row>
    <row r="386" spans="4:5">
      <c r="D386" s="176"/>
      <c r="E386" s="151"/>
    </row>
    <row r="387" spans="4:5">
      <c r="D387" s="176"/>
      <c r="E387" s="151"/>
    </row>
    <row r="388" spans="4:5">
      <c r="D388" s="176"/>
      <c r="E388" s="151"/>
    </row>
    <row r="389" spans="4:5">
      <c r="D389" s="176"/>
      <c r="E389" s="151"/>
    </row>
    <row r="390" spans="4:5">
      <c r="D390" s="176"/>
      <c r="E390" s="151"/>
    </row>
    <row r="391" spans="4:5">
      <c r="D391" s="176"/>
      <c r="E391" s="151"/>
    </row>
    <row r="392" spans="4:5">
      <c r="D392" s="176"/>
      <c r="E392" s="151"/>
    </row>
    <row r="393" spans="4:5">
      <c r="D393" s="176"/>
      <c r="E393" s="151"/>
    </row>
    <row r="394" spans="4:5">
      <c r="D394" s="176"/>
      <c r="E394" s="151"/>
    </row>
    <row r="395" spans="4:5">
      <c r="D395" s="176"/>
      <c r="E395" s="151"/>
    </row>
    <row r="396" spans="4:5">
      <c r="D396" s="176"/>
      <c r="E396" s="151"/>
    </row>
    <row r="397" spans="4:5">
      <c r="D397" s="176"/>
      <c r="E397" s="151"/>
    </row>
    <row r="398" spans="4:5">
      <c r="D398" s="176"/>
      <c r="E398" s="151"/>
    </row>
    <row r="399" spans="4:5">
      <c r="D399" s="176"/>
      <c r="E399" s="151"/>
    </row>
    <row r="400" spans="4:5">
      <c r="D400" s="176"/>
      <c r="E400" s="151"/>
    </row>
    <row r="401" spans="4:5">
      <c r="D401" s="176"/>
      <c r="E401" s="151"/>
    </row>
    <row r="402" spans="4:5">
      <c r="D402" s="176"/>
      <c r="E402" s="151"/>
    </row>
    <row r="403" spans="4:5">
      <c r="D403" s="176"/>
      <c r="E403" s="151"/>
    </row>
    <row r="404" spans="4:5">
      <c r="D404" s="176"/>
      <c r="E404" s="151"/>
    </row>
    <row r="405" spans="4:5">
      <c r="D405" s="176"/>
      <c r="E405" s="151"/>
    </row>
    <row r="406" spans="4:5">
      <c r="D406" s="176"/>
      <c r="E406" s="151"/>
    </row>
    <row r="407" spans="4:5">
      <c r="D407" s="176"/>
      <c r="E407" s="151"/>
    </row>
    <row r="408" spans="4:5">
      <c r="D408" s="176"/>
      <c r="E408" s="151"/>
    </row>
    <row r="409" spans="4:5">
      <c r="D409" s="176"/>
      <c r="E409" s="151"/>
    </row>
    <row r="410" spans="4:5">
      <c r="D410" s="176"/>
      <c r="E410" s="151"/>
    </row>
    <row r="411" spans="4:5">
      <c r="D411" s="176"/>
      <c r="E411" s="151"/>
    </row>
    <row r="412" spans="4:5">
      <c r="D412" s="176"/>
      <c r="E412" s="151"/>
    </row>
    <row r="413" spans="4:5">
      <c r="D413" s="176"/>
      <c r="E413" s="151"/>
    </row>
    <row r="414" spans="4:5">
      <c r="D414" s="176"/>
      <c r="E414" s="151"/>
    </row>
    <row r="415" spans="4:5">
      <c r="D415" s="176"/>
      <c r="E415" s="151"/>
    </row>
    <row r="416" spans="4:5">
      <c r="D416" s="176"/>
      <c r="E416" s="151"/>
    </row>
    <row r="417" spans="4:5">
      <c r="D417" s="176"/>
      <c r="E417" s="151"/>
    </row>
    <row r="418" spans="4:5">
      <c r="D418" s="176"/>
      <c r="E418" s="151"/>
    </row>
    <row r="419" spans="4:5">
      <c r="D419" s="176"/>
      <c r="E419" s="151"/>
    </row>
    <row r="420" spans="4:5">
      <c r="D420" s="176"/>
      <c r="E420" s="151"/>
    </row>
    <row r="421" spans="4:5">
      <c r="D421" s="176"/>
      <c r="E421" s="151"/>
    </row>
    <row r="422" spans="4:5">
      <c r="D422" s="176"/>
      <c r="E422" s="151"/>
    </row>
    <row r="423" spans="4:5">
      <c r="D423" s="176"/>
      <c r="E423" s="151"/>
    </row>
    <row r="424" spans="4:5">
      <c r="D424" s="176"/>
      <c r="E424" s="151"/>
    </row>
    <row r="425" spans="4:5">
      <c r="D425" s="176"/>
      <c r="E425" s="151"/>
    </row>
    <row r="426" spans="4:5">
      <c r="D426" s="176"/>
      <c r="E426" s="151"/>
    </row>
    <row r="427" spans="4:5">
      <c r="D427" s="176"/>
      <c r="E427" s="151"/>
    </row>
    <row r="428" spans="4:5">
      <c r="D428" s="176"/>
      <c r="E428" s="151"/>
    </row>
    <row r="429" spans="4:5">
      <c r="D429" s="176"/>
      <c r="E429" s="151"/>
    </row>
    <row r="430" spans="4:5">
      <c r="D430" s="176"/>
      <c r="E430" s="151"/>
    </row>
    <row r="431" spans="4:5">
      <c r="D431" s="176"/>
      <c r="E431" s="151"/>
    </row>
    <row r="432" spans="4:5">
      <c r="D432" s="176"/>
      <c r="E432" s="151"/>
    </row>
    <row r="433" spans="4:5">
      <c r="D433" s="176"/>
      <c r="E433" s="151"/>
    </row>
    <row r="434" spans="4:5">
      <c r="D434" s="176"/>
      <c r="E434" s="151"/>
    </row>
    <row r="435" spans="4:5">
      <c r="D435" s="176"/>
      <c r="E435" s="151"/>
    </row>
    <row r="436" spans="4:5">
      <c r="D436" s="176"/>
      <c r="E436" s="151"/>
    </row>
    <row r="437" spans="4:5">
      <c r="D437" s="176"/>
      <c r="E437" s="151"/>
    </row>
    <row r="438" spans="4:5">
      <c r="D438" s="176"/>
      <c r="E438" s="151"/>
    </row>
    <row r="439" spans="4:5">
      <c r="D439" s="176"/>
      <c r="E439" s="151"/>
    </row>
    <row r="440" spans="4:5">
      <c r="D440" s="176"/>
      <c r="E440" s="151"/>
    </row>
    <row r="441" spans="4:5">
      <c r="D441" s="176"/>
      <c r="E441" s="151"/>
    </row>
    <row r="442" spans="4:5">
      <c r="D442" s="176"/>
      <c r="E442" s="151"/>
    </row>
    <row r="443" spans="4:5">
      <c r="D443" s="176"/>
      <c r="E443" s="151"/>
    </row>
    <row r="444" spans="4:5">
      <c r="D444" s="176"/>
      <c r="E444" s="151"/>
    </row>
    <row r="445" spans="4:5">
      <c r="D445" s="176"/>
      <c r="E445" s="151"/>
    </row>
    <row r="446" spans="4:5">
      <c r="D446" s="176"/>
      <c r="E446" s="151"/>
    </row>
    <row r="447" spans="4:5">
      <c r="D447" s="176"/>
      <c r="E447" s="151"/>
    </row>
    <row r="448" spans="4:5">
      <c r="D448" s="176"/>
      <c r="E448" s="151"/>
    </row>
    <row r="449" spans="4:5">
      <c r="D449" s="176"/>
      <c r="E449" s="151"/>
    </row>
    <row r="450" spans="4:5">
      <c r="D450" s="176"/>
      <c r="E450" s="151"/>
    </row>
    <row r="451" spans="4:5">
      <c r="D451" s="176"/>
      <c r="E451" s="151"/>
    </row>
    <row r="452" spans="4:5">
      <c r="D452" s="176"/>
      <c r="E452" s="151"/>
    </row>
    <row r="453" spans="4:5">
      <c r="D453" s="176"/>
      <c r="E453" s="151"/>
    </row>
    <row r="454" spans="4:5">
      <c r="D454" s="176"/>
      <c r="E454" s="151"/>
    </row>
    <row r="455" spans="4:5">
      <c r="D455" s="176"/>
      <c r="E455" s="151"/>
    </row>
    <row r="456" spans="4:5">
      <c r="D456" s="176"/>
      <c r="E456" s="151"/>
    </row>
    <row r="457" spans="4:5">
      <c r="D457" s="176"/>
      <c r="E457" s="151"/>
    </row>
    <row r="458" spans="4:5">
      <c r="D458" s="176"/>
      <c r="E458" s="151"/>
    </row>
    <row r="459" spans="4:5">
      <c r="D459" s="176"/>
      <c r="E459" s="151"/>
    </row>
    <row r="460" spans="4:5">
      <c r="D460" s="176"/>
      <c r="E460" s="151"/>
    </row>
    <row r="461" spans="4:5">
      <c r="D461" s="176"/>
      <c r="E461" s="151"/>
    </row>
    <row r="462" spans="4:5">
      <c r="D462" s="176"/>
      <c r="E462" s="151"/>
    </row>
    <row r="463" spans="4:5">
      <c r="D463" s="176"/>
      <c r="E463" s="151"/>
    </row>
    <row r="464" spans="4:5">
      <c r="D464" s="176"/>
      <c r="E464" s="151"/>
    </row>
    <row r="465" spans="4:5">
      <c r="D465" s="176"/>
      <c r="E465" s="151"/>
    </row>
    <row r="466" spans="4:5">
      <c r="D466" s="176"/>
      <c r="E466" s="151"/>
    </row>
    <row r="467" spans="4:5">
      <c r="D467" s="176"/>
      <c r="E467" s="151"/>
    </row>
    <row r="468" spans="4:5">
      <c r="D468" s="176"/>
      <c r="E468" s="151"/>
    </row>
    <row r="469" spans="4:5">
      <c r="D469" s="176"/>
      <c r="E469" s="151"/>
    </row>
    <row r="470" spans="4:5">
      <c r="D470" s="176"/>
      <c r="E470" s="151"/>
    </row>
    <row r="471" spans="4:5">
      <c r="D471" s="176"/>
      <c r="E471" s="151"/>
    </row>
    <row r="472" spans="4:5">
      <c r="D472" s="176"/>
      <c r="E472" s="151"/>
    </row>
    <row r="473" spans="4:5">
      <c r="D473" s="176"/>
      <c r="E473" s="151"/>
    </row>
    <row r="474" spans="4:5">
      <c r="D474" s="176"/>
      <c r="E474" s="151"/>
    </row>
    <row r="475" spans="4:5">
      <c r="D475" s="176"/>
      <c r="E475" s="151"/>
    </row>
    <row r="476" spans="4:5">
      <c r="D476" s="176"/>
      <c r="E476" s="151"/>
    </row>
    <row r="477" spans="4:5">
      <c r="D477" s="176"/>
      <c r="E477" s="151"/>
    </row>
    <row r="478" spans="4:5">
      <c r="D478" s="176"/>
      <c r="E478" s="151"/>
    </row>
    <row r="479" spans="4:5">
      <c r="D479" s="176"/>
      <c r="E479" s="151"/>
    </row>
    <row r="480" spans="4:5">
      <c r="D480" s="176"/>
      <c r="E480" s="151"/>
    </row>
    <row r="481" spans="4:5">
      <c r="D481" s="176"/>
      <c r="E481" s="151"/>
    </row>
    <row r="482" spans="4:5">
      <c r="D482" s="176"/>
      <c r="E482" s="151"/>
    </row>
    <row r="483" spans="4:5">
      <c r="D483" s="176"/>
      <c r="E483" s="151"/>
    </row>
    <row r="484" spans="4:5">
      <c r="D484" s="176"/>
      <c r="E484" s="151"/>
    </row>
    <row r="485" spans="4:5">
      <c r="D485" s="176"/>
      <c r="E485" s="151"/>
    </row>
    <row r="486" spans="4:5">
      <c r="D486" s="176"/>
      <c r="E486" s="151"/>
    </row>
    <row r="487" spans="4:5">
      <c r="D487" s="176"/>
      <c r="E487" s="151"/>
    </row>
    <row r="488" spans="4:5">
      <c r="D488" s="176"/>
      <c r="E488" s="151"/>
    </row>
    <row r="489" spans="4:5">
      <c r="D489" s="176"/>
      <c r="E489" s="151"/>
    </row>
    <row r="490" spans="4:5">
      <c r="D490" s="176"/>
      <c r="E490" s="151"/>
    </row>
    <row r="491" spans="4:5">
      <c r="D491" s="176"/>
      <c r="E491" s="151"/>
    </row>
    <row r="492" spans="4:5">
      <c r="D492" s="176"/>
      <c r="E492" s="151"/>
    </row>
    <row r="493" spans="4:5">
      <c r="D493" s="176"/>
      <c r="E493" s="151"/>
    </row>
    <row r="494" spans="4:5">
      <c r="D494" s="176"/>
      <c r="E494" s="151"/>
    </row>
    <row r="495" spans="4:5">
      <c r="D495" s="176"/>
      <c r="E495" s="151"/>
    </row>
    <row r="496" spans="4:5">
      <c r="D496" s="176"/>
      <c r="E496" s="151"/>
    </row>
    <row r="497" spans="4:5">
      <c r="D497" s="176"/>
      <c r="E497" s="151"/>
    </row>
    <row r="498" spans="4:5">
      <c r="D498" s="176"/>
      <c r="E498" s="151"/>
    </row>
    <row r="499" spans="4:5">
      <c r="D499" s="176"/>
      <c r="E499" s="151"/>
    </row>
    <row r="500" spans="4:5">
      <c r="D500" s="176"/>
      <c r="E500" s="151"/>
    </row>
    <row r="501" spans="4:5">
      <c r="D501" s="176"/>
      <c r="E501" s="151"/>
    </row>
    <row r="502" spans="4:5">
      <c r="D502" s="176"/>
      <c r="E502" s="151"/>
    </row>
    <row r="503" spans="4:5">
      <c r="D503" s="176"/>
      <c r="E503" s="151"/>
    </row>
    <row r="504" spans="4:5">
      <c r="D504" s="176"/>
      <c r="E504" s="151"/>
    </row>
    <row r="505" spans="4:5">
      <c r="D505" s="176"/>
      <c r="E505" s="151"/>
    </row>
    <row r="506" spans="4:5">
      <c r="D506" s="176"/>
      <c r="E506" s="151"/>
    </row>
    <row r="507" spans="4:5">
      <c r="D507" s="176"/>
      <c r="E507" s="151"/>
    </row>
    <row r="508" spans="4:5">
      <c r="D508" s="176"/>
      <c r="E508" s="151"/>
    </row>
    <row r="509" spans="4:5">
      <c r="D509" s="176"/>
      <c r="E509" s="151"/>
    </row>
    <row r="510" spans="4:5">
      <c r="D510" s="176"/>
      <c r="E510" s="151"/>
    </row>
    <row r="511" spans="4:5">
      <c r="D511" s="176"/>
      <c r="E511" s="151"/>
    </row>
    <row r="512" spans="4:5">
      <c r="D512" s="176"/>
      <c r="E512" s="151"/>
    </row>
    <row r="513" spans="4:5">
      <c r="D513" s="176"/>
      <c r="E513" s="151"/>
    </row>
    <row r="514" spans="4:5">
      <c r="D514" s="176"/>
      <c r="E514" s="151"/>
    </row>
    <row r="515" spans="4:5">
      <c r="D515" s="176"/>
      <c r="E515" s="151"/>
    </row>
    <row r="516" spans="4:5">
      <c r="D516" s="176"/>
      <c r="E516" s="151"/>
    </row>
    <row r="517" spans="4:5">
      <c r="D517" s="176"/>
      <c r="E517" s="151"/>
    </row>
    <row r="518" spans="4:5">
      <c r="D518" s="176"/>
      <c r="E518" s="151"/>
    </row>
    <row r="519" spans="4:5">
      <c r="D519" s="176"/>
      <c r="E519" s="151"/>
    </row>
    <row r="520" spans="4:5">
      <c r="D520" s="176"/>
      <c r="E520" s="151"/>
    </row>
    <row r="521" spans="4:5">
      <c r="D521" s="176"/>
      <c r="E521" s="151"/>
    </row>
    <row r="522" spans="4:5">
      <c r="D522" s="176"/>
      <c r="E522" s="151"/>
    </row>
    <row r="523" spans="4:5">
      <c r="D523" s="176"/>
      <c r="E523" s="151"/>
    </row>
    <row r="524" spans="4:5">
      <c r="D524" s="176"/>
      <c r="E524" s="151"/>
    </row>
    <row r="525" spans="4:5">
      <c r="D525" s="176"/>
      <c r="E525" s="151"/>
    </row>
    <row r="526" spans="4:5">
      <c r="D526" s="176"/>
      <c r="E526" s="151"/>
    </row>
    <row r="527" spans="4:5">
      <c r="D527" s="176"/>
      <c r="E527" s="151"/>
    </row>
    <row r="528" spans="4:5">
      <c r="D528" s="176"/>
      <c r="E528" s="151"/>
    </row>
    <row r="529" spans="4:5">
      <c r="D529" s="176"/>
      <c r="E529" s="151"/>
    </row>
    <row r="530" spans="4:5">
      <c r="D530" s="176"/>
      <c r="E530" s="151"/>
    </row>
    <row r="531" spans="4:5">
      <c r="D531" s="176"/>
      <c r="E531" s="151"/>
    </row>
    <row r="532" spans="4:5">
      <c r="D532" s="176"/>
      <c r="E532" s="151"/>
    </row>
    <row r="533" spans="4:5">
      <c r="D533" s="176"/>
      <c r="E533" s="151"/>
    </row>
    <row r="534" spans="4:5">
      <c r="D534" s="176"/>
      <c r="E534" s="151"/>
    </row>
    <row r="535" spans="4:5">
      <c r="D535" s="176"/>
      <c r="E535" s="151"/>
    </row>
    <row r="536" spans="4:5">
      <c r="D536" s="176"/>
      <c r="E536" s="151"/>
    </row>
    <row r="537" spans="4:5">
      <c r="D537" s="176"/>
      <c r="E537" s="151"/>
    </row>
    <row r="538" spans="4:5">
      <c r="D538" s="176"/>
      <c r="E538" s="151"/>
    </row>
    <row r="539" spans="4:5">
      <c r="D539" s="176"/>
      <c r="E539" s="151"/>
    </row>
    <row r="540" spans="4:5">
      <c r="D540" s="176"/>
      <c r="E540" s="151"/>
    </row>
    <row r="541" spans="4:5">
      <c r="D541" s="176"/>
      <c r="E541" s="151"/>
    </row>
    <row r="542" spans="4:5">
      <c r="D542" s="176"/>
      <c r="E542" s="151"/>
    </row>
    <row r="543" spans="4:5">
      <c r="D543" s="176"/>
      <c r="E543" s="151"/>
    </row>
    <row r="544" spans="4:5">
      <c r="D544" s="176"/>
      <c r="E544" s="151"/>
    </row>
    <row r="545" spans="4:5">
      <c r="D545" s="176"/>
      <c r="E545" s="151"/>
    </row>
    <row r="546" spans="4:5">
      <c r="D546" s="176"/>
      <c r="E546" s="151"/>
    </row>
    <row r="547" spans="4:5">
      <c r="D547" s="176"/>
      <c r="E547" s="151"/>
    </row>
    <row r="548" spans="4:5">
      <c r="D548" s="176"/>
      <c r="E548" s="151"/>
    </row>
    <row r="549" spans="4:5">
      <c r="D549" s="176"/>
      <c r="E549" s="151"/>
    </row>
    <row r="550" spans="4:5">
      <c r="D550" s="176"/>
      <c r="E550" s="151"/>
    </row>
    <row r="551" spans="4:5">
      <c r="D551" s="176"/>
      <c r="E551" s="151"/>
    </row>
    <row r="552" spans="4:5">
      <c r="D552" s="176"/>
      <c r="E552" s="151"/>
    </row>
    <row r="553" spans="4:5">
      <c r="D553" s="176"/>
      <c r="E553" s="151"/>
    </row>
    <row r="554" spans="4:5">
      <c r="D554" s="176"/>
      <c r="E554" s="151"/>
    </row>
    <row r="555" spans="4:5">
      <c r="D555" s="176"/>
      <c r="E555" s="151"/>
    </row>
    <row r="556" spans="4:5">
      <c r="D556" s="176"/>
      <c r="E556" s="151"/>
    </row>
    <row r="557" spans="4:5">
      <c r="D557" s="176"/>
      <c r="E557" s="151"/>
    </row>
    <row r="558" spans="4:5">
      <c r="D558" s="176"/>
      <c r="E558" s="151"/>
    </row>
    <row r="559" spans="4:5">
      <c r="D559" s="176"/>
      <c r="E559" s="151"/>
    </row>
    <row r="560" spans="4:5">
      <c r="D560" s="176"/>
      <c r="E560" s="151"/>
    </row>
    <row r="561" spans="4:5">
      <c r="D561" s="176"/>
      <c r="E561" s="151"/>
    </row>
    <row r="562" spans="4:5">
      <c r="D562" s="176"/>
      <c r="E562" s="151"/>
    </row>
    <row r="563" spans="4:5">
      <c r="D563" s="176"/>
      <c r="E563" s="151"/>
    </row>
    <row r="564" spans="4:5">
      <c r="D564" s="176"/>
      <c r="E564" s="151"/>
    </row>
    <row r="565" spans="4:5">
      <c r="D565" s="176"/>
      <c r="E565" s="151"/>
    </row>
    <row r="566" spans="4:5">
      <c r="D566" s="176"/>
      <c r="E566" s="151"/>
    </row>
    <row r="567" spans="4:5">
      <c r="D567" s="176"/>
      <c r="E567" s="151"/>
    </row>
    <row r="568" spans="4:5">
      <c r="D568" s="176"/>
      <c r="E568" s="151"/>
    </row>
    <row r="569" spans="4:5">
      <c r="D569" s="176"/>
      <c r="E569" s="151"/>
    </row>
    <row r="570" spans="4:5">
      <c r="D570" s="176"/>
      <c r="E570" s="151"/>
    </row>
    <row r="571" spans="4:5">
      <c r="D571" s="176"/>
      <c r="E571" s="151"/>
    </row>
    <row r="572" spans="4:5">
      <c r="D572" s="176"/>
      <c r="E572" s="151"/>
    </row>
    <row r="573" spans="4:5">
      <c r="D573" s="176"/>
      <c r="E573" s="151"/>
    </row>
    <row r="574" spans="4:5">
      <c r="D574" s="176"/>
      <c r="E574" s="151"/>
    </row>
    <row r="575" spans="4:5">
      <c r="D575" s="176"/>
      <c r="E575" s="151"/>
    </row>
    <row r="576" spans="4:5">
      <c r="D576" s="176"/>
      <c r="E576" s="151"/>
    </row>
    <row r="577" spans="4:5">
      <c r="D577" s="176"/>
      <c r="E577" s="151"/>
    </row>
    <row r="578" spans="4:5">
      <c r="D578" s="176"/>
      <c r="E578" s="151"/>
    </row>
    <row r="579" spans="4:5">
      <c r="D579" s="176"/>
      <c r="E579" s="151"/>
    </row>
    <row r="580" spans="4:5">
      <c r="D580" s="176"/>
      <c r="E580" s="151"/>
    </row>
    <row r="581" spans="4:5">
      <c r="D581" s="176"/>
      <c r="E581" s="151"/>
    </row>
    <row r="582" spans="4:5">
      <c r="D582" s="176"/>
      <c r="E582" s="151"/>
    </row>
    <row r="583" spans="4:5">
      <c r="D583" s="176"/>
      <c r="E583" s="151"/>
    </row>
    <row r="584" spans="4:5">
      <c r="D584" s="176"/>
      <c r="E584" s="151"/>
    </row>
    <row r="585" spans="4:5">
      <c r="D585" s="176"/>
      <c r="E585" s="151"/>
    </row>
    <row r="586" spans="4:5">
      <c r="D586" s="176"/>
      <c r="E586" s="151"/>
    </row>
    <row r="587" spans="4:5">
      <c r="D587" s="176"/>
      <c r="E587" s="151"/>
    </row>
    <row r="588" spans="4:5">
      <c r="D588" s="176"/>
      <c r="E588" s="151"/>
    </row>
    <row r="589" spans="4:5">
      <c r="D589" s="176"/>
      <c r="E589" s="151"/>
    </row>
    <row r="590" spans="4:5">
      <c r="D590" s="176"/>
      <c r="E590" s="151"/>
    </row>
    <row r="591" spans="4:5">
      <c r="D591" s="176"/>
      <c r="E591" s="151"/>
    </row>
    <row r="592" spans="4:5">
      <c r="D592" s="176"/>
      <c r="E592" s="151"/>
    </row>
    <row r="593" spans="4:5">
      <c r="D593" s="176"/>
      <c r="E593" s="151"/>
    </row>
    <row r="594" spans="4:5">
      <c r="D594" s="176"/>
      <c r="E594" s="151"/>
    </row>
    <row r="595" spans="4:5">
      <c r="D595" s="176"/>
      <c r="E595" s="151"/>
    </row>
    <row r="596" spans="4:5">
      <c r="D596" s="176"/>
      <c r="E596" s="151"/>
    </row>
    <row r="597" spans="4:5">
      <c r="D597" s="176"/>
      <c r="E597" s="151"/>
    </row>
    <row r="598" spans="4:5">
      <c r="D598" s="176"/>
      <c r="E598" s="151"/>
    </row>
    <row r="599" spans="4:5">
      <c r="D599" s="176"/>
      <c r="E599" s="151"/>
    </row>
    <row r="600" spans="4:5">
      <c r="D600" s="176"/>
      <c r="E600" s="151"/>
    </row>
    <row r="601" spans="4:5">
      <c r="D601" s="176"/>
      <c r="E601" s="151"/>
    </row>
    <row r="602" spans="4:5">
      <c r="D602" s="176"/>
      <c r="E602" s="151"/>
    </row>
    <row r="603" spans="4:5">
      <c r="D603" s="176"/>
      <c r="E603" s="151"/>
    </row>
    <row r="604" spans="4:5">
      <c r="D604" s="176"/>
      <c r="E604" s="151"/>
    </row>
    <row r="605" spans="4:5">
      <c r="D605" s="176"/>
      <c r="E605" s="151"/>
    </row>
    <row r="606" spans="4:5">
      <c r="D606" s="176"/>
      <c r="E606" s="151"/>
    </row>
    <row r="607" spans="4:5">
      <c r="D607" s="176"/>
      <c r="E607" s="151"/>
    </row>
    <row r="608" spans="4:5">
      <c r="D608" s="176"/>
      <c r="E608" s="151"/>
    </row>
    <row r="609" spans="4:5">
      <c r="D609" s="176"/>
      <c r="E609" s="151"/>
    </row>
    <row r="610" spans="4:5">
      <c r="D610" s="176"/>
      <c r="E610" s="151"/>
    </row>
    <row r="611" spans="4:5">
      <c r="D611" s="176"/>
      <c r="E611" s="151"/>
    </row>
    <row r="612" spans="4:5">
      <c r="D612" s="176"/>
      <c r="E612" s="151"/>
    </row>
    <row r="613" spans="4:5">
      <c r="D613" s="176"/>
      <c r="E613" s="151"/>
    </row>
    <row r="614" spans="4:5">
      <c r="D614" s="176"/>
      <c r="E614" s="151"/>
    </row>
    <row r="615" spans="4:5">
      <c r="D615" s="176"/>
      <c r="E615" s="151"/>
    </row>
    <row r="616" spans="4:5">
      <c r="D616" s="176"/>
      <c r="E616" s="151"/>
    </row>
    <row r="617" spans="4:5">
      <c r="D617" s="176"/>
      <c r="E617" s="151"/>
    </row>
    <row r="618" spans="4:5">
      <c r="D618" s="176"/>
      <c r="E618" s="151"/>
    </row>
    <row r="619" spans="4:5">
      <c r="D619" s="176"/>
      <c r="E619" s="151"/>
    </row>
    <row r="620" spans="4:5">
      <c r="D620" s="176"/>
      <c r="E620" s="151"/>
    </row>
    <row r="621" spans="4:5">
      <c r="D621" s="176"/>
      <c r="E621" s="151"/>
    </row>
    <row r="622" spans="4:5">
      <c r="D622" s="176"/>
      <c r="E622" s="151"/>
    </row>
    <row r="623" spans="4:5">
      <c r="D623" s="176"/>
      <c r="E623" s="151"/>
    </row>
    <row r="624" spans="4:5">
      <c r="D624" s="176"/>
      <c r="E624" s="151"/>
    </row>
    <row r="625" spans="4:5">
      <c r="D625" s="176"/>
      <c r="E625" s="151"/>
    </row>
    <row r="626" spans="4:5">
      <c r="D626" s="176"/>
      <c r="E626" s="151"/>
    </row>
    <row r="627" spans="4:5">
      <c r="D627" s="176"/>
      <c r="E627" s="151"/>
    </row>
    <row r="628" spans="4:5">
      <c r="D628" s="176"/>
      <c r="E628" s="151"/>
    </row>
    <row r="629" spans="4:5">
      <c r="D629" s="176"/>
      <c r="E629" s="151"/>
    </row>
    <row r="630" spans="4:5">
      <c r="D630" s="176"/>
      <c r="E630" s="151"/>
    </row>
    <row r="631" spans="4:5">
      <c r="D631" s="176"/>
      <c r="E631" s="151"/>
    </row>
    <row r="632" spans="4:5">
      <c r="D632" s="176"/>
      <c r="E632" s="151"/>
    </row>
    <row r="633" spans="4:5">
      <c r="D633" s="176"/>
      <c r="E633" s="151"/>
    </row>
    <row r="634" spans="4:5">
      <c r="D634" s="176"/>
      <c r="E634" s="151"/>
    </row>
    <row r="635" spans="4:5">
      <c r="D635" s="176"/>
      <c r="E635" s="151"/>
    </row>
    <row r="636" spans="4:5">
      <c r="D636" s="176"/>
      <c r="E636" s="151"/>
    </row>
    <row r="637" spans="4:5">
      <c r="D637" s="176"/>
      <c r="E637" s="151"/>
    </row>
    <row r="638" spans="4:5">
      <c r="D638" s="176"/>
      <c r="E638" s="151"/>
    </row>
    <row r="639" spans="4:5">
      <c r="D639" s="176"/>
      <c r="E639" s="151"/>
    </row>
    <row r="640" spans="4:5">
      <c r="D640" s="176"/>
      <c r="E640" s="151"/>
    </row>
    <row r="641" spans="4:5">
      <c r="D641" s="176"/>
      <c r="E641" s="151"/>
    </row>
    <row r="642" spans="4:5">
      <c r="D642" s="176"/>
      <c r="E642" s="151"/>
    </row>
    <row r="643" spans="4:5">
      <c r="D643" s="176"/>
      <c r="E643" s="151"/>
    </row>
    <row r="644" spans="4:5">
      <c r="D644" s="176"/>
      <c r="E644" s="151"/>
    </row>
    <row r="645" spans="4:5">
      <c r="D645" s="176"/>
      <c r="E645" s="151"/>
    </row>
    <row r="646" spans="4:5">
      <c r="D646" s="176"/>
      <c r="E646" s="151"/>
    </row>
    <row r="647" spans="4:5">
      <c r="D647" s="176"/>
      <c r="E647" s="151"/>
    </row>
    <row r="648" spans="4:5">
      <c r="D648" s="176"/>
      <c r="E648" s="151"/>
    </row>
    <row r="649" spans="4:5">
      <c r="D649" s="176"/>
      <c r="E649" s="151"/>
    </row>
    <row r="650" spans="4:5">
      <c r="D650" s="176"/>
      <c r="E650" s="151"/>
    </row>
    <row r="651" spans="4:5">
      <c r="D651" s="176"/>
      <c r="E651" s="151"/>
    </row>
    <row r="652" spans="4:5">
      <c r="D652" s="176"/>
      <c r="E652" s="151"/>
    </row>
    <row r="653" spans="4:5">
      <c r="D653" s="176"/>
      <c r="E653" s="151"/>
    </row>
    <row r="654" spans="4:5">
      <c r="D654" s="176"/>
      <c r="E654" s="151"/>
    </row>
    <row r="655" spans="4:5">
      <c r="D655" s="176"/>
      <c r="E655" s="151"/>
    </row>
    <row r="656" spans="4:5">
      <c r="D656" s="176"/>
      <c r="E656" s="151"/>
    </row>
    <row r="657" spans="4:5">
      <c r="D657" s="176"/>
      <c r="E657" s="151"/>
    </row>
    <row r="658" spans="4:5">
      <c r="D658" s="176"/>
      <c r="E658" s="151"/>
    </row>
    <row r="659" spans="4:5">
      <c r="D659" s="176"/>
      <c r="E659" s="151"/>
    </row>
    <row r="660" spans="4:5">
      <c r="D660" s="176"/>
      <c r="E660" s="151"/>
    </row>
    <row r="661" spans="4:5">
      <c r="D661" s="176"/>
      <c r="E661" s="151"/>
    </row>
    <row r="662" spans="4:5">
      <c r="D662" s="176"/>
      <c r="E662" s="151"/>
    </row>
    <row r="663" spans="4:5">
      <c r="D663" s="176"/>
      <c r="E663" s="151"/>
    </row>
    <row r="664" spans="4:5">
      <c r="D664" s="176"/>
      <c r="E664" s="151"/>
    </row>
    <row r="665" spans="4:5">
      <c r="D665" s="176"/>
      <c r="E665" s="151"/>
    </row>
    <row r="666" spans="4:5">
      <c r="D666" s="176"/>
      <c r="E666" s="151"/>
    </row>
    <row r="667" spans="4:5">
      <c r="D667" s="176"/>
      <c r="E667" s="151"/>
    </row>
    <row r="668" spans="4:5">
      <c r="D668" s="176"/>
      <c r="E668" s="151"/>
    </row>
    <row r="669" spans="4:5">
      <c r="D669" s="176"/>
      <c r="E669" s="151"/>
    </row>
    <row r="670" spans="4:5">
      <c r="D670" s="176"/>
      <c r="E670" s="151"/>
    </row>
    <row r="671" spans="4:5">
      <c r="D671" s="176"/>
      <c r="E671" s="151"/>
    </row>
    <row r="672" spans="4:5">
      <c r="D672" s="176"/>
      <c r="E672" s="151"/>
    </row>
    <row r="673" spans="4:5">
      <c r="D673" s="176"/>
      <c r="E673" s="151"/>
    </row>
    <row r="674" spans="4:5">
      <c r="D674" s="176"/>
      <c r="E674" s="151"/>
    </row>
    <row r="675" spans="4:5">
      <c r="D675" s="176"/>
      <c r="E675" s="151"/>
    </row>
    <row r="676" spans="4:5">
      <c r="D676" s="176"/>
      <c r="E676" s="151"/>
    </row>
    <row r="677" spans="4:5">
      <c r="D677" s="176"/>
      <c r="E677" s="151"/>
    </row>
    <row r="678" spans="4:5">
      <c r="D678" s="176"/>
      <c r="E678" s="151"/>
    </row>
    <row r="679" spans="4:5">
      <c r="D679" s="176"/>
      <c r="E679" s="151"/>
    </row>
    <row r="680" spans="4:5">
      <c r="D680" s="176"/>
      <c r="E680" s="151"/>
    </row>
    <row r="681" spans="4:5">
      <c r="D681" s="176"/>
      <c r="E681" s="151"/>
    </row>
    <row r="682" spans="4:5">
      <c r="D682" s="176"/>
      <c r="E682" s="151"/>
    </row>
    <row r="683" spans="4:5">
      <c r="D683" s="176"/>
      <c r="E683" s="151"/>
    </row>
    <row r="684" spans="4:5">
      <c r="D684" s="176"/>
      <c r="E684" s="151"/>
    </row>
    <row r="685" spans="4:5">
      <c r="D685" s="176"/>
      <c r="E685" s="151"/>
    </row>
    <row r="686" spans="4:5">
      <c r="D686" s="176"/>
      <c r="E686" s="151"/>
    </row>
    <row r="687" spans="4:5">
      <c r="D687" s="176"/>
      <c r="E687" s="151"/>
    </row>
    <row r="688" spans="4:5">
      <c r="D688" s="176"/>
      <c r="E688" s="151"/>
    </row>
    <row r="689" spans="4:5">
      <c r="D689" s="176"/>
      <c r="E689" s="151"/>
    </row>
    <row r="690" spans="4:5">
      <c r="D690" s="176"/>
      <c r="E690" s="151"/>
    </row>
    <row r="691" spans="4:5">
      <c r="D691" s="176"/>
      <c r="E691" s="151"/>
    </row>
    <row r="692" spans="4:5">
      <c r="D692" s="176"/>
      <c r="E692" s="151"/>
    </row>
    <row r="693" spans="4:5">
      <c r="D693" s="176"/>
      <c r="E693" s="151"/>
    </row>
    <row r="694" spans="4:5">
      <c r="D694" s="176"/>
      <c r="E694" s="151"/>
    </row>
    <row r="695" spans="4:5">
      <c r="D695" s="176"/>
      <c r="E695" s="151"/>
    </row>
    <row r="696" spans="4:5">
      <c r="D696" s="176"/>
      <c r="E696" s="151"/>
    </row>
    <row r="697" spans="4:5">
      <c r="D697" s="176"/>
      <c r="E697" s="151"/>
    </row>
    <row r="698" spans="4:5">
      <c r="D698" s="176"/>
      <c r="E698" s="151"/>
    </row>
    <row r="699" spans="4:5">
      <c r="D699" s="176"/>
      <c r="E699" s="151"/>
    </row>
    <row r="700" spans="4:5">
      <c r="D700" s="176"/>
      <c r="E700" s="151"/>
    </row>
    <row r="701" spans="4:5">
      <c r="D701" s="176"/>
      <c r="E701" s="151"/>
    </row>
    <row r="702" spans="4:5">
      <c r="D702" s="176"/>
      <c r="E702" s="151"/>
    </row>
    <row r="703" spans="4:5">
      <c r="D703" s="176"/>
      <c r="E703" s="151"/>
    </row>
    <row r="704" spans="4:5">
      <c r="D704" s="176"/>
      <c r="E704" s="151"/>
    </row>
    <row r="705" spans="4:5">
      <c r="D705" s="176"/>
      <c r="E705" s="151"/>
    </row>
    <row r="706" spans="4:5">
      <c r="D706" s="176"/>
      <c r="E706" s="151"/>
    </row>
    <row r="707" spans="4:5">
      <c r="D707" s="176"/>
      <c r="E707" s="151"/>
    </row>
    <row r="708" spans="4:5">
      <c r="D708" s="176"/>
      <c r="E708" s="151"/>
    </row>
    <row r="709" spans="4:5">
      <c r="D709" s="176"/>
      <c r="E709" s="151"/>
    </row>
    <row r="710" spans="4:5">
      <c r="D710" s="176"/>
      <c r="E710" s="151"/>
    </row>
    <row r="711" spans="4:5">
      <c r="D711" s="176"/>
      <c r="E711" s="151"/>
    </row>
    <row r="712" spans="4:5">
      <c r="D712" s="176"/>
      <c r="E712" s="151"/>
    </row>
    <row r="713" spans="4:5">
      <c r="D713" s="176"/>
      <c r="E713" s="151"/>
    </row>
    <row r="714" spans="4:5">
      <c r="D714" s="176"/>
      <c r="E714" s="151"/>
    </row>
    <row r="715" spans="4:5">
      <c r="D715" s="176"/>
      <c r="E715" s="151"/>
    </row>
    <row r="716" spans="4:5">
      <c r="D716" s="176"/>
      <c r="E716" s="151"/>
    </row>
    <row r="717" spans="4:5">
      <c r="D717" s="176"/>
      <c r="E717" s="151"/>
    </row>
    <row r="718" spans="4:5">
      <c r="D718" s="176"/>
      <c r="E718" s="151"/>
    </row>
    <row r="719" spans="4:5">
      <c r="D719" s="176"/>
      <c r="E719" s="151"/>
    </row>
    <row r="720" spans="4:5">
      <c r="D720" s="176"/>
      <c r="E720" s="151"/>
    </row>
    <row r="721" spans="4:5">
      <c r="D721" s="176"/>
      <c r="E721" s="151"/>
    </row>
    <row r="722" spans="4:5">
      <c r="D722" s="176"/>
      <c r="E722" s="151"/>
    </row>
    <row r="723" spans="4:5">
      <c r="D723" s="176"/>
      <c r="E723" s="151"/>
    </row>
    <row r="724" spans="4:5">
      <c r="D724" s="176"/>
      <c r="E724" s="151"/>
    </row>
    <row r="725" spans="4:5">
      <c r="D725" s="176"/>
      <c r="E725" s="151"/>
    </row>
    <row r="726" spans="4:5">
      <c r="D726" s="176"/>
      <c r="E726" s="151"/>
    </row>
    <row r="727" spans="4:5">
      <c r="D727" s="176"/>
      <c r="E727" s="151"/>
    </row>
    <row r="728" spans="4:5">
      <c r="D728" s="176"/>
      <c r="E728" s="151"/>
    </row>
    <row r="729" spans="4:5">
      <c r="D729" s="176"/>
      <c r="E729" s="151"/>
    </row>
    <row r="730" spans="4:5">
      <c r="D730" s="176"/>
      <c r="E730" s="151"/>
    </row>
    <row r="731" spans="4:5">
      <c r="D731" s="176"/>
      <c r="E731" s="151"/>
    </row>
    <row r="732" spans="4:5">
      <c r="D732" s="176"/>
      <c r="E732" s="151"/>
    </row>
    <row r="733" spans="4:5">
      <c r="D733" s="176"/>
      <c r="E733" s="151"/>
    </row>
    <row r="734" spans="4:5">
      <c r="D734" s="176"/>
      <c r="E734" s="151"/>
    </row>
    <row r="735" spans="4:5">
      <c r="D735" s="176"/>
      <c r="E735" s="151"/>
    </row>
    <row r="736" spans="4:5">
      <c r="D736" s="176"/>
      <c r="E736" s="151"/>
    </row>
    <row r="737" spans="4:5">
      <c r="D737" s="176"/>
      <c r="E737" s="151"/>
    </row>
    <row r="738" spans="4:5">
      <c r="D738" s="176"/>
      <c r="E738" s="151"/>
    </row>
    <row r="739" spans="4:5">
      <c r="D739" s="176"/>
      <c r="E739" s="151"/>
    </row>
    <row r="740" spans="4:5">
      <c r="D740" s="176"/>
      <c r="E740" s="151"/>
    </row>
    <row r="741" spans="4:5">
      <c r="D741" s="176"/>
      <c r="E741" s="151"/>
    </row>
    <row r="742" spans="4:5">
      <c r="D742" s="176"/>
      <c r="E742" s="151"/>
    </row>
    <row r="743" spans="4:5">
      <c r="D743" s="176"/>
      <c r="E743" s="151"/>
    </row>
    <row r="744" spans="4:5">
      <c r="D744" s="176"/>
      <c r="E744" s="151"/>
    </row>
    <row r="745" spans="4:5">
      <c r="D745" s="176"/>
      <c r="E745" s="151"/>
    </row>
    <row r="746" spans="4:5">
      <c r="D746" s="176"/>
      <c r="E746" s="151"/>
    </row>
    <row r="747" spans="4:5">
      <c r="D747" s="176"/>
      <c r="E747" s="151"/>
    </row>
    <row r="748" spans="4:5">
      <c r="D748" s="176"/>
      <c r="E748" s="151"/>
    </row>
    <row r="749" spans="4:5">
      <c r="D749" s="176"/>
      <c r="E749" s="151"/>
    </row>
    <row r="750" spans="4:5">
      <c r="D750" s="176"/>
      <c r="E750" s="151"/>
    </row>
    <row r="751" spans="4:5">
      <c r="D751" s="176"/>
      <c r="E751" s="151"/>
    </row>
    <row r="752" spans="4:5">
      <c r="D752" s="176"/>
      <c r="E752" s="151"/>
    </row>
    <row r="753" spans="4:5">
      <c r="D753" s="176"/>
      <c r="E753" s="151"/>
    </row>
    <row r="754" spans="4:5">
      <c r="D754" s="176"/>
      <c r="E754" s="151"/>
    </row>
    <row r="755" spans="4:5">
      <c r="D755" s="176"/>
      <c r="E755" s="151"/>
    </row>
    <row r="756" spans="4:5">
      <c r="D756" s="176"/>
      <c r="E756" s="151"/>
    </row>
    <row r="757" spans="4:5">
      <c r="D757" s="176"/>
      <c r="E757" s="151"/>
    </row>
    <row r="758" spans="4:5">
      <c r="D758" s="176"/>
      <c r="E758" s="151"/>
    </row>
    <row r="759" spans="4:5">
      <c r="D759" s="176"/>
      <c r="E759" s="151"/>
    </row>
    <row r="760" spans="4:5">
      <c r="D760" s="176"/>
      <c r="E760" s="151"/>
    </row>
    <row r="761" spans="4:5">
      <c r="D761" s="176"/>
      <c r="E761" s="151"/>
    </row>
    <row r="762" spans="4:5">
      <c r="D762" s="176"/>
      <c r="E762" s="151"/>
    </row>
    <row r="763" spans="4:5">
      <c r="D763" s="176"/>
      <c r="E763" s="151"/>
    </row>
    <row r="764" spans="4:5">
      <c r="D764" s="176"/>
      <c r="E764" s="151"/>
    </row>
    <row r="765" spans="4:5">
      <c r="D765" s="176"/>
      <c r="E765" s="151"/>
    </row>
    <row r="766" spans="4:5">
      <c r="D766" s="176"/>
      <c r="E766" s="151"/>
    </row>
    <row r="767" spans="4:5">
      <c r="D767" s="176"/>
      <c r="E767" s="151"/>
    </row>
    <row r="768" spans="4:5">
      <c r="D768" s="176"/>
      <c r="E768" s="151"/>
    </row>
    <row r="769" spans="4:5">
      <c r="D769" s="176"/>
      <c r="E769" s="151"/>
    </row>
    <row r="770" spans="4:5">
      <c r="D770" s="176"/>
      <c r="E770" s="151"/>
    </row>
    <row r="771" spans="4:5">
      <c r="D771" s="176"/>
      <c r="E771" s="151"/>
    </row>
    <row r="772" spans="4:5">
      <c r="D772" s="176"/>
      <c r="E772" s="151"/>
    </row>
    <row r="773" spans="4:5">
      <c r="D773" s="176"/>
      <c r="E773" s="151"/>
    </row>
    <row r="774" spans="4:5">
      <c r="D774" s="176"/>
      <c r="E774" s="151"/>
    </row>
    <row r="775" spans="4:5">
      <c r="D775" s="176"/>
      <c r="E775" s="151"/>
    </row>
    <row r="776" spans="4:5">
      <c r="D776" s="176"/>
      <c r="E776" s="151"/>
    </row>
    <row r="777" spans="4:5">
      <c r="D777" s="176"/>
      <c r="E777" s="151"/>
    </row>
    <row r="778" spans="4:5">
      <c r="D778" s="176"/>
      <c r="E778" s="151"/>
    </row>
    <row r="779" spans="4:5">
      <c r="D779" s="176"/>
      <c r="E779" s="151"/>
    </row>
    <row r="780" spans="4:5">
      <c r="D780" s="176"/>
      <c r="E780" s="151"/>
    </row>
    <row r="781" spans="4:5">
      <c r="D781" s="176"/>
      <c r="E781" s="151"/>
    </row>
    <row r="782" spans="4:5">
      <c r="D782" s="176"/>
      <c r="E782" s="151"/>
    </row>
    <row r="783" spans="4:5">
      <c r="D783" s="176"/>
      <c r="E783" s="151"/>
    </row>
    <row r="784" spans="4:5">
      <c r="D784" s="176"/>
      <c r="E784" s="151"/>
    </row>
    <row r="785" spans="4:5">
      <c r="D785" s="176"/>
      <c r="E785" s="151"/>
    </row>
    <row r="786" spans="4:5">
      <c r="D786" s="176"/>
      <c r="E786" s="151"/>
    </row>
    <row r="787" spans="4:5">
      <c r="D787" s="176"/>
      <c r="E787" s="151"/>
    </row>
    <row r="788" spans="4:5">
      <c r="D788" s="176"/>
      <c r="E788" s="151"/>
    </row>
    <row r="789" spans="4:5">
      <c r="D789" s="176"/>
      <c r="E789" s="151"/>
    </row>
    <row r="790" spans="4:5">
      <c r="D790" s="176"/>
      <c r="E790" s="151"/>
    </row>
    <row r="791" spans="4:5">
      <c r="D791" s="176"/>
      <c r="E791" s="151"/>
    </row>
    <row r="792" spans="4:5">
      <c r="D792" s="176"/>
      <c r="E792" s="151"/>
    </row>
    <row r="793" spans="4:5">
      <c r="D793" s="176"/>
      <c r="E793" s="151"/>
    </row>
    <row r="794" spans="4:5">
      <c r="D794" s="176"/>
      <c r="E794" s="151"/>
    </row>
    <row r="795" spans="4:5">
      <c r="D795" s="176"/>
      <c r="E795" s="151"/>
    </row>
    <row r="796" spans="4:5">
      <c r="D796" s="176"/>
      <c r="E796" s="151"/>
    </row>
    <row r="797" spans="4:5">
      <c r="D797" s="176"/>
      <c r="E797" s="151"/>
    </row>
    <row r="798" spans="4:5">
      <c r="D798" s="176"/>
      <c r="E798" s="151"/>
    </row>
    <row r="799" spans="4:5">
      <c r="D799" s="176"/>
      <c r="E799" s="151"/>
    </row>
    <row r="800" spans="4:5">
      <c r="D800" s="176"/>
      <c r="E800" s="151"/>
    </row>
    <row r="801" spans="4:5">
      <c r="D801" s="176"/>
      <c r="E801" s="151"/>
    </row>
    <row r="802" spans="4:5">
      <c r="D802" s="176"/>
      <c r="E802" s="151"/>
    </row>
    <row r="803" spans="4:5">
      <c r="D803" s="176"/>
      <c r="E803" s="151"/>
    </row>
    <row r="804" spans="4:5">
      <c r="D804" s="176"/>
      <c r="E804" s="151"/>
    </row>
    <row r="805" spans="4:5">
      <c r="D805" s="176"/>
      <c r="E805" s="151"/>
    </row>
    <row r="806" spans="4:5">
      <c r="D806" s="176"/>
      <c r="E806" s="151"/>
    </row>
    <row r="807" spans="4:5">
      <c r="D807" s="176"/>
      <c r="E807" s="151"/>
    </row>
    <row r="808" spans="4:5">
      <c r="D808" s="176"/>
      <c r="E808" s="151"/>
    </row>
    <row r="809" spans="4:5">
      <c r="D809" s="176"/>
      <c r="E809" s="151"/>
    </row>
    <row r="810" spans="4:5">
      <c r="D810" s="176"/>
      <c r="E810" s="151"/>
    </row>
    <row r="811" spans="4:5">
      <c r="D811" s="176"/>
      <c r="E811" s="151"/>
    </row>
    <row r="812" spans="4:5">
      <c r="D812" s="176"/>
      <c r="E812" s="151"/>
    </row>
    <row r="813" spans="4:5">
      <c r="D813" s="176"/>
      <c r="E813" s="151"/>
    </row>
    <row r="814" spans="4:5">
      <c r="D814" s="176"/>
      <c r="E814" s="151"/>
    </row>
    <row r="815" spans="4:5">
      <c r="D815" s="176"/>
      <c r="E815" s="151"/>
    </row>
    <row r="816" spans="4:5">
      <c r="D816" s="176"/>
      <c r="E816" s="151"/>
    </row>
    <row r="817" spans="4:5">
      <c r="D817" s="176"/>
      <c r="E817" s="151"/>
    </row>
    <row r="818" spans="4:5">
      <c r="D818" s="176"/>
      <c r="E818" s="151"/>
    </row>
    <row r="819" spans="4:5">
      <c r="D819" s="176"/>
      <c r="E819" s="151"/>
    </row>
    <row r="820" spans="4:5">
      <c r="D820" s="176"/>
      <c r="E820" s="151"/>
    </row>
    <row r="821" spans="4:5">
      <c r="D821" s="176"/>
      <c r="E821" s="151"/>
    </row>
    <row r="822" spans="4:5">
      <c r="D822" s="176"/>
      <c r="E822" s="151"/>
    </row>
    <row r="823" spans="4:5">
      <c r="D823" s="176"/>
      <c r="E823" s="151"/>
    </row>
    <row r="824" spans="4:5">
      <c r="D824" s="176"/>
      <c r="E824" s="151"/>
    </row>
    <row r="825" spans="4:5">
      <c r="D825" s="176"/>
      <c r="E825" s="151"/>
    </row>
    <row r="826" spans="4:5">
      <c r="D826" s="176"/>
      <c r="E826" s="151"/>
    </row>
    <row r="827" spans="4:5">
      <c r="D827" s="176"/>
      <c r="E827" s="151"/>
    </row>
    <row r="828" spans="4:5">
      <c r="D828" s="176"/>
      <c r="E828" s="151"/>
    </row>
    <row r="829" spans="4:5">
      <c r="D829" s="176"/>
      <c r="E829" s="151"/>
    </row>
    <row r="830" spans="4:5">
      <c r="D830" s="176"/>
      <c r="E830" s="151"/>
    </row>
    <row r="831" spans="4:5">
      <c r="D831" s="176"/>
      <c r="E831" s="151"/>
    </row>
    <row r="832" spans="4:5">
      <c r="D832" s="176"/>
      <c r="E832" s="151"/>
    </row>
    <row r="833" spans="4:5">
      <c r="D833" s="176"/>
      <c r="E833" s="151"/>
    </row>
    <row r="834" spans="4:5">
      <c r="D834" s="176"/>
      <c r="E834" s="151"/>
    </row>
    <row r="835" spans="4:5">
      <c r="D835" s="176"/>
      <c r="E835" s="151"/>
    </row>
    <row r="836" spans="4:5">
      <c r="D836" s="176"/>
      <c r="E836" s="151"/>
    </row>
    <row r="837" spans="4:5">
      <c r="D837" s="176"/>
      <c r="E837" s="151"/>
    </row>
    <row r="838" spans="4:5">
      <c r="D838" s="176"/>
      <c r="E838" s="151"/>
    </row>
    <row r="839" spans="4:5">
      <c r="D839" s="176"/>
      <c r="E839" s="151"/>
    </row>
    <row r="840" spans="4:5">
      <c r="D840" s="176"/>
      <c r="E840" s="151"/>
    </row>
    <row r="841" spans="4:5">
      <c r="D841" s="176"/>
      <c r="E841" s="151"/>
    </row>
    <row r="842" spans="4:5">
      <c r="D842" s="176"/>
      <c r="E842" s="151"/>
    </row>
    <row r="843" spans="4:5">
      <c r="D843" s="176"/>
      <c r="E843" s="151"/>
    </row>
    <row r="844" spans="4:5">
      <c r="D844" s="176"/>
      <c r="E844" s="151"/>
    </row>
    <row r="845" spans="4:5">
      <c r="D845" s="176"/>
      <c r="E845" s="151"/>
    </row>
    <row r="846" spans="4:5">
      <c r="D846" s="176"/>
      <c r="E846" s="151"/>
    </row>
    <row r="847" spans="4:5">
      <c r="D847" s="176"/>
      <c r="E847" s="151"/>
    </row>
    <row r="848" spans="4:5">
      <c r="D848" s="176"/>
      <c r="E848" s="151"/>
    </row>
    <row r="849" spans="4:5">
      <c r="D849" s="176"/>
      <c r="E849" s="151"/>
    </row>
    <row r="850" spans="4:5">
      <c r="D850" s="176"/>
      <c r="E850" s="151"/>
    </row>
    <row r="851" spans="4:5">
      <c r="D851" s="176"/>
      <c r="E851" s="151"/>
    </row>
    <row r="852" spans="4:5">
      <c r="D852" s="176"/>
      <c r="E852" s="151"/>
    </row>
    <row r="853" spans="4:5">
      <c r="D853" s="176"/>
      <c r="E853" s="151"/>
    </row>
    <row r="854" spans="4:5">
      <c r="D854" s="176"/>
      <c r="E854" s="151"/>
    </row>
    <row r="855" spans="4:5">
      <c r="D855" s="176"/>
      <c r="E855" s="151"/>
    </row>
    <row r="856" spans="4:5">
      <c r="D856" s="176"/>
      <c r="E856" s="151"/>
    </row>
    <row r="857" spans="4:5">
      <c r="D857" s="176"/>
      <c r="E857" s="151"/>
    </row>
    <row r="858" spans="4:5">
      <c r="D858" s="176"/>
      <c r="E858" s="151"/>
    </row>
    <row r="859" spans="4:5">
      <c r="D859" s="176"/>
      <c r="E859" s="151"/>
    </row>
    <row r="860" spans="4:5">
      <c r="D860" s="176"/>
      <c r="E860" s="151"/>
    </row>
    <row r="861" spans="4:5">
      <c r="D861" s="176"/>
      <c r="E861" s="151"/>
    </row>
    <row r="862" spans="4:5">
      <c r="D862" s="176"/>
      <c r="E862" s="151"/>
    </row>
    <row r="863" spans="4:5">
      <c r="D863" s="176"/>
      <c r="E863" s="151"/>
    </row>
    <row r="864" spans="4:5">
      <c r="D864" s="176"/>
      <c r="E864" s="151"/>
    </row>
    <row r="865" spans="4:5">
      <c r="D865" s="176"/>
      <c r="E865" s="151"/>
    </row>
    <row r="866" spans="4:5">
      <c r="D866" s="176"/>
      <c r="E866" s="151"/>
    </row>
    <row r="867" spans="4:5">
      <c r="D867" s="176"/>
      <c r="E867" s="151"/>
    </row>
    <row r="868" spans="4:5">
      <c r="D868" s="176"/>
      <c r="E868" s="151"/>
    </row>
    <row r="869" spans="4:5">
      <c r="D869" s="176"/>
      <c r="E869" s="151"/>
    </row>
    <row r="870" spans="4:5">
      <c r="D870" s="176"/>
      <c r="E870" s="151"/>
    </row>
    <row r="871" spans="4:5">
      <c r="D871" s="176"/>
      <c r="E871" s="151"/>
    </row>
    <row r="872" spans="4:5">
      <c r="D872" s="176"/>
      <c r="E872" s="151"/>
    </row>
    <row r="873" spans="4:5">
      <c r="D873" s="176"/>
      <c r="E873" s="151"/>
    </row>
    <row r="874" spans="4:5">
      <c r="D874" s="176"/>
      <c r="E874" s="151"/>
    </row>
    <row r="875" spans="4:5">
      <c r="D875" s="176"/>
      <c r="E875" s="151"/>
    </row>
    <row r="876" spans="4:5">
      <c r="D876" s="176"/>
      <c r="E876" s="151"/>
    </row>
    <row r="877" spans="4:5">
      <c r="D877" s="176"/>
      <c r="E877" s="151"/>
    </row>
    <row r="878" spans="4:5">
      <c r="D878" s="176"/>
      <c r="E878" s="151"/>
    </row>
    <row r="879" spans="4:5">
      <c r="D879" s="176"/>
      <c r="E879" s="151"/>
    </row>
    <row r="880" spans="4:5">
      <c r="D880" s="176"/>
      <c r="E880" s="151"/>
    </row>
    <row r="881" spans="4:5">
      <c r="D881" s="176"/>
      <c r="E881" s="151"/>
    </row>
    <row r="882" spans="4:5">
      <c r="D882" s="176"/>
      <c r="E882" s="151"/>
    </row>
    <row r="883" spans="4:5">
      <c r="D883" s="176"/>
      <c r="E883" s="151"/>
    </row>
    <row r="884" spans="4:5">
      <c r="D884" s="176"/>
      <c r="E884" s="151"/>
    </row>
    <row r="885" spans="4:5">
      <c r="D885" s="176"/>
      <c r="E885" s="151"/>
    </row>
    <row r="886" spans="4:5">
      <c r="D886" s="176"/>
      <c r="E886" s="151"/>
    </row>
    <row r="887" spans="4:5">
      <c r="D887" s="176"/>
      <c r="E887" s="151"/>
    </row>
    <row r="888" spans="4:5">
      <c r="D888" s="176"/>
      <c r="E888" s="151"/>
    </row>
    <row r="889" spans="4:5">
      <c r="D889" s="176"/>
      <c r="E889" s="151"/>
    </row>
    <row r="890" spans="4:5">
      <c r="D890" s="176"/>
      <c r="E890" s="151"/>
    </row>
    <row r="891" spans="4:5">
      <c r="D891" s="176"/>
      <c r="E891" s="151"/>
    </row>
    <row r="892" spans="4:5">
      <c r="D892" s="176"/>
      <c r="E892" s="151"/>
    </row>
    <row r="893" spans="4:5">
      <c r="D893" s="176"/>
      <c r="E893" s="151"/>
    </row>
    <row r="894" spans="4:5">
      <c r="D894" s="176"/>
      <c r="E894" s="151"/>
    </row>
    <row r="895" spans="4:5">
      <c r="D895" s="176"/>
      <c r="E895" s="151"/>
    </row>
    <row r="896" spans="4:5">
      <c r="D896" s="176"/>
      <c r="E896" s="151"/>
    </row>
    <row r="897" spans="4:5">
      <c r="D897" s="176"/>
      <c r="E897" s="151"/>
    </row>
    <row r="898" spans="4:5">
      <c r="D898" s="176"/>
      <c r="E898" s="151"/>
    </row>
    <row r="899" spans="4:5">
      <c r="D899" s="176"/>
      <c r="E899" s="151"/>
    </row>
    <row r="900" spans="4:5">
      <c r="D900" s="176"/>
      <c r="E900" s="151"/>
    </row>
    <row r="901" spans="4:5">
      <c r="D901" s="176"/>
      <c r="E901" s="151"/>
    </row>
    <row r="902" spans="4:5">
      <c r="D902" s="176"/>
      <c r="E902" s="151"/>
    </row>
    <row r="903" spans="4:5">
      <c r="D903" s="176"/>
      <c r="E903" s="151"/>
    </row>
    <row r="904" spans="4:5">
      <c r="D904" s="176"/>
      <c r="E904" s="151"/>
    </row>
    <row r="905" spans="4:5">
      <c r="D905" s="176"/>
      <c r="E905" s="151"/>
    </row>
    <row r="906" spans="4:5">
      <c r="D906" s="176"/>
      <c r="E906" s="151"/>
    </row>
    <row r="907" spans="4:5">
      <c r="D907" s="176"/>
      <c r="E907" s="151"/>
    </row>
    <row r="908" spans="4:5">
      <c r="D908" s="176"/>
      <c r="E908" s="151"/>
    </row>
    <row r="909" spans="4:5">
      <c r="D909" s="176"/>
      <c r="E909" s="151"/>
    </row>
    <row r="910" spans="4:5">
      <c r="D910" s="176"/>
      <c r="E910" s="151"/>
    </row>
    <row r="911" spans="4:5">
      <c r="D911" s="176"/>
      <c r="E911" s="151"/>
    </row>
    <row r="912" spans="4:5">
      <c r="D912" s="176"/>
      <c r="E912" s="151"/>
    </row>
    <row r="913" spans="4:5">
      <c r="D913" s="176"/>
      <c r="E913" s="151"/>
    </row>
    <row r="914" spans="4:5">
      <c r="D914" s="176"/>
      <c r="E914" s="151"/>
    </row>
    <row r="915" spans="4:5">
      <c r="D915" s="176"/>
      <c r="E915" s="151"/>
    </row>
    <row r="916" spans="4:5">
      <c r="D916" s="176"/>
      <c r="E916" s="151"/>
    </row>
    <row r="917" spans="4:5">
      <c r="D917" s="176"/>
      <c r="E917" s="151"/>
    </row>
    <row r="918" spans="4:5">
      <c r="D918" s="176"/>
      <c r="E918" s="151"/>
    </row>
    <row r="919" spans="4:5">
      <c r="D919" s="176"/>
      <c r="E919" s="151"/>
    </row>
    <row r="920" spans="4:5">
      <c r="D920" s="176"/>
      <c r="E920" s="151"/>
    </row>
    <row r="921" spans="4:5">
      <c r="D921" s="176"/>
      <c r="E921" s="151"/>
    </row>
    <row r="922" spans="4:5">
      <c r="D922" s="176"/>
      <c r="E922" s="151"/>
    </row>
    <row r="923" spans="4:5">
      <c r="D923" s="176"/>
      <c r="E923" s="151"/>
    </row>
    <row r="924" spans="4:5">
      <c r="D924" s="176"/>
      <c r="E924" s="151"/>
    </row>
    <row r="925" spans="4:5">
      <c r="D925" s="176"/>
      <c r="E925" s="151"/>
    </row>
    <row r="926" spans="4:5">
      <c r="D926" s="176"/>
      <c r="E926" s="151"/>
    </row>
    <row r="927" spans="4:5">
      <c r="D927" s="176"/>
      <c r="E927" s="151"/>
    </row>
    <row r="928" spans="4:5">
      <c r="D928" s="176"/>
      <c r="E928" s="151"/>
    </row>
    <row r="929" spans="4:5">
      <c r="D929" s="176"/>
      <c r="E929" s="151"/>
    </row>
    <row r="930" spans="4:5">
      <c r="D930" s="176"/>
      <c r="E930" s="151"/>
    </row>
    <row r="931" spans="4:5">
      <c r="D931" s="176"/>
      <c r="E931" s="151"/>
    </row>
    <row r="932" spans="4:5">
      <c r="D932" s="176"/>
      <c r="E932" s="151"/>
    </row>
    <row r="933" spans="4:5">
      <c r="D933" s="176"/>
      <c r="E933" s="151"/>
    </row>
    <row r="934" spans="4:5">
      <c r="D934" s="176"/>
      <c r="E934" s="151"/>
    </row>
    <row r="935" spans="4:5">
      <c r="D935" s="176"/>
      <c r="E935" s="151"/>
    </row>
    <row r="936" spans="4:5">
      <c r="D936" s="176"/>
      <c r="E936" s="151"/>
    </row>
    <row r="937" spans="4:5">
      <c r="D937" s="176"/>
      <c r="E937" s="151"/>
    </row>
    <row r="938" spans="4:5">
      <c r="D938" s="176"/>
      <c r="E938" s="151"/>
    </row>
    <row r="939" spans="4:5">
      <c r="D939" s="176"/>
      <c r="E939" s="151"/>
    </row>
    <row r="940" spans="4:5">
      <c r="D940" s="176"/>
      <c r="E940" s="151"/>
    </row>
    <row r="941" spans="4:5">
      <c r="D941" s="176"/>
      <c r="E941" s="151"/>
    </row>
    <row r="942" spans="4:5">
      <c r="D942" s="176"/>
      <c r="E942" s="151"/>
    </row>
    <row r="943" spans="4:5">
      <c r="D943" s="176"/>
      <c r="E943" s="151"/>
    </row>
    <row r="944" spans="4:5">
      <c r="D944" s="176"/>
      <c r="E944" s="151"/>
    </row>
    <row r="945" spans="4:5">
      <c r="D945" s="176"/>
      <c r="E945" s="151"/>
    </row>
    <row r="946" spans="4:5">
      <c r="D946" s="176"/>
      <c r="E946" s="151"/>
    </row>
    <row r="947" spans="4:5">
      <c r="D947" s="176"/>
      <c r="E947" s="151"/>
    </row>
    <row r="948" spans="4:5">
      <c r="D948" s="176"/>
      <c r="E948" s="151"/>
    </row>
    <row r="949" spans="4:5">
      <c r="D949" s="176"/>
      <c r="E949" s="151"/>
    </row>
    <row r="950" spans="4:5">
      <c r="D950" s="176"/>
      <c r="E950" s="151"/>
    </row>
    <row r="951" spans="4:5">
      <c r="D951" s="176"/>
      <c r="E951" s="151"/>
    </row>
    <row r="952" spans="4:5">
      <c r="D952" s="176"/>
      <c r="E952" s="151"/>
    </row>
    <row r="953" spans="4:5">
      <c r="D953" s="176"/>
      <c r="E953" s="151"/>
    </row>
    <row r="954" spans="4:5">
      <c r="D954" s="176"/>
      <c r="E954" s="151"/>
    </row>
    <row r="955" spans="4:5">
      <c r="D955" s="176"/>
      <c r="E955" s="151"/>
    </row>
    <row r="956" spans="4:5">
      <c r="D956" s="176"/>
      <c r="E956" s="151"/>
    </row>
    <row r="957" spans="4:5">
      <c r="D957" s="176"/>
      <c r="E957" s="151"/>
    </row>
    <row r="958" spans="4:5">
      <c r="D958" s="176"/>
      <c r="E958" s="151"/>
    </row>
    <row r="959" spans="4:5">
      <c r="D959" s="176"/>
      <c r="E959" s="151"/>
    </row>
    <row r="960" spans="4:5">
      <c r="D960" s="176"/>
      <c r="E960" s="151"/>
    </row>
    <row r="961" spans="4:5">
      <c r="D961" s="176"/>
      <c r="E961" s="151"/>
    </row>
    <row r="962" spans="4:5">
      <c r="D962" s="176"/>
      <c r="E962" s="151"/>
    </row>
    <row r="963" spans="4:5">
      <c r="D963" s="176"/>
      <c r="E963" s="151"/>
    </row>
    <row r="964" spans="4:5">
      <c r="D964" s="176"/>
      <c r="E964" s="151"/>
    </row>
    <row r="965" spans="4:5">
      <c r="D965" s="176"/>
      <c r="E965" s="151"/>
    </row>
    <row r="966" spans="4:5">
      <c r="D966" s="176"/>
      <c r="E966" s="151"/>
    </row>
    <row r="967" spans="4:5">
      <c r="D967" s="176"/>
      <c r="E967" s="151"/>
    </row>
    <row r="968" spans="4:5">
      <c r="D968" s="176"/>
      <c r="E968" s="151"/>
    </row>
    <row r="969" spans="4:5">
      <c r="D969" s="176"/>
      <c r="E969" s="151"/>
    </row>
    <row r="970" spans="4:5">
      <c r="D970" s="176"/>
      <c r="E970" s="151"/>
    </row>
    <row r="971" spans="4:5">
      <c r="D971" s="176"/>
      <c r="E971" s="151"/>
    </row>
    <row r="972" spans="4:5">
      <c r="D972" s="176"/>
      <c r="E972" s="151"/>
    </row>
    <row r="973" spans="4:5">
      <c r="D973" s="176"/>
      <c r="E973" s="151"/>
    </row>
    <row r="974" spans="4:5">
      <c r="D974" s="176"/>
      <c r="E974" s="151"/>
    </row>
    <row r="975" spans="4:5">
      <c r="D975" s="176"/>
      <c r="E975" s="151"/>
    </row>
    <row r="976" spans="4:5">
      <c r="D976" s="176"/>
      <c r="E976" s="151"/>
    </row>
    <row r="977" spans="4:5">
      <c r="D977" s="176"/>
      <c r="E977" s="151"/>
    </row>
    <row r="978" spans="4:5">
      <c r="D978" s="176"/>
      <c r="E978" s="151"/>
    </row>
    <row r="979" spans="4:5">
      <c r="D979" s="176"/>
      <c r="E979" s="151"/>
    </row>
    <row r="980" spans="4:5">
      <c r="D980" s="176"/>
      <c r="E980" s="151"/>
    </row>
    <row r="981" spans="4:5">
      <c r="D981" s="176"/>
      <c r="E981" s="151"/>
    </row>
    <row r="982" spans="4:5">
      <c r="D982" s="176"/>
      <c r="E982" s="151"/>
    </row>
    <row r="983" spans="4:5">
      <c r="D983" s="176"/>
      <c r="E983" s="151"/>
    </row>
    <row r="984" spans="4:5">
      <c r="D984" s="176"/>
      <c r="E984" s="151"/>
    </row>
    <row r="985" spans="4:5">
      <c r="D985" s="176"/>
      <c r="E985" s="151"/>
    </row>
    <row r="986" spans="4:5">
      <c r="D986" s="176"/>
      <c r="E986" s="151"/>
    </row>
    <row r="987" spans="4:5">
      <c r="D987" s="176"/>
      <c r="E987" s="151"/>
    </row>
    <row r="988" spans="4:5">
      <c r="D988" s="176"/>
      <c r="E988" s="151"/>
    </row>
    <row r="989" spans="4:5">
      <c r="D989" s="176"/>
      <c r="E989" s="151"/>
    </row>
    <row r="990" spans="4:5">
      <c r="D990" s="176"/>
      <c r="E990" s="151"/>
    </row>
    <row r="991" spans="4:5">
      <c r="D991" s="176"/>
      <c r="E991" s="151"/>
    </row>
    <row r="992" spans="4:5">
      <c r="D992" s="176"/>
      <c r="E992" s="151"/>
    </row>
    <row r="993" spans="4:5">
      <c r="D993" s="176"/>
      <c r="E993" s="151"/>
    </row>
    <row r="994" spans="4:5">
      <c r="D994" s="176"/>
      <c r="E994" s="151"/>
    </row>
    <row r="995" spans="4:5">
      <c r="D995" s="176"/>
      <c r="E995" s="151"/>
    </row>
    <row r="996" spans="4:5">
      <c r="D996" s="176"/>
      <c r="E996" s="151"/>
    </row>
    <row r="997" spans="4:5">
      <c r="D997" s="176"/>
      <c r="E997" s="151"/>
    </row>
    <row r="998" spans="4:5">
      <c r="D998" s="176"/>
      <c r="E998" s="151"/>
    </row>
    <row r="999" spans="4:5">
      <c r="D999" s="176"/>
      <c r="E999" s="151"/>
    </row>
    <row r="1000" spans="4:5">
      <c r="D1000" s="176"/>
      <c r="E1000" s="151"/>
    </row>
    <row r="1001" spans="4:5">
      <c r="D1001" s="176"/>
      <c r="E1001" s="151"/>
    </row>
    <row r="1002" spans="4:5">
      <c r="D1002" s="176"/>
      <c r="E1002" s="151"/>
    </row>
    <row r="1003" spans="4:5">
      <c r="D1003" s="176"/>
      <c r="E1003" s="151"/>
    </row>
    <row r="1004" spans="4:5">
      <c r="D1004" s="176"/>
      <c r="E1004" s="151"/>
    </row>
    <row r="1005" spans="4:5">
      <c r="D1005" s="176"/>
      <c r="E1005" s="151"/>
    </row>
    <row r="1006" spans="4:5">
      <c r="D1006" s="176"/>
      <c r="E1006" s="151"/>
    </row>
    <row r="1007" spans="4:5">
      <c r="D1007" s="176"/>
      <c r="E1007" s="151"/>
    </row>
    <row r="1008" spans="4:5">
      <c r="D1008" s="176"/>
      <c r="E1008" s="151"/>
    </row>
    <row r="1009" spans="4:5">
      <c r="D1009" s="176"/>
      <c r="E1009" s="151"/>
    </row>
    <row r="1010" spans="4:5">
      <c r="D1010" s="176"/>
      <c r="E1010" s="151"/>
    </row>
    <row r="1011" spans="4:5">
      <c r="D1011" s="176"/>
      <c r="E1011" s="151"/>
    </row>
    <row r="1012" spans="4:5">
      <c r="D1012" s="176"/>
      <c r="E1012" s="151"/>
    </row>
    <row r="1013" spans="4:5">
      <c r="D1013" s="176"/>
      <c r="E1013" s="151"/>
    </row>
    <row r="1014" spans="4:5">
      <c r="D1014" s="176"/>
      <c r="E1014" s="151"/>
    </row>
    <row r="1015" spans="4:5">
      <c r="D1015" s="176"/>
      <c r="E1015" s="151"/>
    </row>
    <row r="1016" spans="4:5">
      <c r="D1016" s="176"/>
      <c r="E1016" s="151"/>
    </row>
    <row r="1017" spans="4:5">
      <c r="D1017" s="176"/>
      <c r="E1017" s="151"/>
    </row>
    <row r="1018" spans="4:5">
      <c r="D1018" s="176"/>
      <c r="E1018" s="151"/>
    </row>
    <row r="1019" spans="4:5">
      <c r="D1019" s="176"/>
      <c r="E1019" s="151"/>
    </row>
    <row r="1020" spans="4:5">
      <c r="D1020" s="176"/>
      <c r="E1020" s="151"/>
    </row>
    <row r="1021" spans="4:5">
      <c r="D1021" s="176"/>
      <c r="E1021" s="151"/>
    </row>
    <row r="1022" spans="4:5">
      <c r="D1022" s="176"/>
      <c r="E1022" s="151"/>
    </row>
    <row r="1023" spans="4:5">
      <c r="D1023" s="176"/>
      <c r="E1023" s="151"/>
    </row>
    <row r="1024" spans="4:5">
      <c r="D1024" s="176"/>
      <c r="E1024" s="151"/>
    </row>
    <row r="1025" spans="4:5">
      <c r="D1025" s="176"/>
      <c r="E1025" s="151"/>
    </row>
    <row r="1026" spans="4:5">
      <c r="D1026" s="176"/>
      <c r="E1026" s="151"/>
    </row>
    <row r="1027" spans="4:5">
      <c r="D1027" s="176"/>
      <c r="E1027" s="151"/>
    </row>
    <row r="1028" spans="4:5">
      <c r="D1028" s="176"/>
      <c r="E1028" s="151"/>
    </row>
    <row r="1029" spans="4:5">
      <c r="D1029" s="176"/>
      <c r="E1029" s="151"/>
    </row>
    <row r="1030" spans="4:5">
      <c r="D1030" s="176"/>
      <c r="E1030" s="151"/>
    </row>
    <row r="1031" spans="4:5">
      <c r="D1031" s="176"/>
      <c r="E1031" s="151"/>
    </row>
    <row r="1032" spans="4:5">
      <c r="D1032" s="176"/>
      <c r="E1032" s="151"/>
    </row>
    <row r="1033" spans="4:5">
      <c r="D1033" s="176"/>
      <c r="E1033" s="151"/>
    </row>
    <row r="1034" spans="4:5">
      <c r="D1034" s="176"/>
      <c r="E1034" s="151"/>
    </row>
    <row r="1035" spans="4:5">
      <c r="D1035" s="176"/>
      <c r="E1035" s="151"/>
    </row>
    <row r="1036" spans="4:5">
      <c r="D1036" s="176"/>
      <c r="E1036" s="151"/>
    </row>
    <row r="1037" spans="4:5">
      <c r="D1037" s="176"/>
      <c r="E1037" s="151"/>
    </row>
    <row r="1038" spans="4:5">
      <c r="D1038" s="176"/>
      <c r="E1038" s="151"/>
    </row>
    <row r="1039" spans="4:5">
      <c r="D1039" s="176"/>
      <c r="E1039" s="151"/>
    </row>
    <row r="1040" spans="4:5">
      <c r="D1040" s="176"/>
      <c r="E1040" s="151"/>
    </row>
    <row r="1041" spans="4:5">
      <c r="D1041" s="176"/>
      <c r="E1041" s="151"/>
    </row>
    <row r="1042" spans="4:5">
      <c r="D1042" s="176"/>
      <c r="E1042" s="151"/>
    </row>
    <row r="1043" spans="4:5">
      <c r="D1043" s="176"/>
      <c r="E1043" s="151"/>
    </row>
    <row r="1044" spans="4:5">
      <c r="D1044" s="176"/>
      <c r="E1044" s="151"/>
    </row>
    <row r="1045" spans="4:5">
      <c r="D1045" s="176"/>
      <c r="E1045" s="151"/>
    </row>
    <row r="1046" spans="4:5">
      <c r="D1046" s="176"/>
      <c r="E1046" s="151"/>
    </row>
    <row r="1047" spans="4:5">
      <c r="D1047" s="176"/>
      <c r="E1047" s="151"/>
    </row>
    <row r="1048" spans="4:5">
      <c r="D1048" s="176"/>
      <c r="E1048" s="151"/>
    </row>
    <row r="1049" spans="4:5">
      <c r="D1049" s="176"/>
      <c r="E1049" s="151"/>
    </row>
    <row r="1050" spans="4:5">
      <c r="D1050" s="176"/>
      <c r="E1050" s="151"/>
    </row>
    <row r="1051" spans="4:5">
      <c r="D1051" s="176"/>
      <c r="E1051" s="151"/>
    </row>
    <row r="1052" spans="4:5">
      <c r="D1052" s="176"/>
      <c r="E1052" s="151"/>
    </row>
    <row r="1053" spans="4:5">
      <c r="D1053" s="176"/>
      <c r="E1053" s="151"/>
    </row>
    <row r="1054" spans="4:5">
      <c r="D1054" s="176"/>
      <c r="E1054" s="151"/>
    </row>
    <row r="1055" spans="4:5">
      <c r="D1055" s="176"/>
      <c r="E1055" s="151"/>
    </row>
    <row r="1056" spans="4:5">
      <c r="D1056" s="176"/>
      <c r="E1056" s="151"/>
    </row>
    <row r="1057" spans="4:5">
      <c r="D1057" s="176"/>
      <c r="E1057" s="151"/>
    </row>
    <row r="1058" spans="4:5">
      <c r="D1058" s="176"/>
      <c r="E1058" s="151"/>
    </row>
    <row r="1059" spans="4:5">
      <c r="D1059" s="176"/>
      <c r="E1059" s="151"/>
    </row>
    <row r="1060" spans="4:5">
      <c r="D1060" s="176"/>
      <c r="E1060" s="151"/>
    </row>
    <row r="1061" spans="4:5">
      <c r="D1061" s="176"/>
      <c r="E1061" s="151"/>
    </row>
    <row r="1062" spans="4:5">
      <c r="D1062" s="176"/>
      <c r="E1062" s="151"/>
    </row>
    <row r="1063" spans="4:5">
      <c r="D1063" s="176"/>
      <c r="E1063" s="151"/>
    </row>
    <row r="1064" spans="4:5">
      <c r="D1064" s="176"/>
      <c r="E1064" s="151"/>
    </row>
    <row r="1065" spans="4:5">
      <c r="D1065" s="176"/>
      <c r="E1065" s="151"/>
    </row>
    <row r="1066" spans="4:5">
      <c r="D1066" s="176"/>
      <c r="E1066" s="151"/>
    </row>
    <row r="1067" spans="4:5">
      <c r="D1067" s="176"/>
      <c r="E1067" s="151"/>
    </row>
    <row r="1068" spans="4:5">
      <c r="D1068" s="176"/>
      <c r="E1068" s="151"/>
    </row>
    <row r="1069" spans="4:5">
      <c r="D1069" s="176"/>
      <c r="E1069" s="151"/>
    </row>
    <row r="1070" spans="4:5">
      <c r="D1070" s="176"/>
      <c r="E1070" s="151"/>
    </row>
    <row r="1071" spans="4:5">
      <c r="D1071" s="176"/>
      <c r="E1071" s="151"/>
    </row>
    <row r="1072" spans="4:5">
      <c r="D1072" s="176"/>
      <c r="E1072" s="151"/>
    </row>
    <row r="1073" spans="4:5">
      <c r="D1073" s="176"/>
      <c r="E1073" s="151"/>
    </row>
    <row r="1074" spans="4:5">
      <c r="D1074" s="176"/>
      <c r="E1074" s="151"/>
    </row>
    <row r="1075" spans="4:5">
      <c r="D1075" s="176"/>
      <c r="E1075" s="151"/>
    </row>
    <row r="1076" spans="4:5">
      <c r="D1076" s="176"/>
      <c r="E1076" s="151"/>
    </row>
    <row r="1077" spans="4:5">
      <c r="D1077" s="176"/>
      <c r="E1077" s="151"/>
    </row>
    <row r="1078" spans="4:5">
      <c r="D1078" s="176"/>
      <c r="E1078" s="151"/>
    </row>
    <row r="1079" spans="4:5">
      <c r="D1079" s="176"/>
      <c r="E1079" s="151"/>
    </row>
    <row r="1080" spans="4:5">
      <c r="D1080" s="176"/>
      <c r="E1080" s="151"/>
    </row>
    <row r="1081" spans="4:5">
      <c r="D1081" s="176"/>
      <c r="E1081" s="151"/>
    </row>
    <row r="1082" spans="4:5">
      <c r="D1082" s="176"/>
      <c r="E1082" s="151"/>
    </row>
    <row r="1083" spans="4:5">
      <c r="D1083" s="176"/>
      <c r="E1083" s="151"/>
    </row>
    <row r="1084" spans="4:5">
      <c r="D1084" s="176"/>
      <c r="E1084" s="151"/>
    </row>
    <row r="1085" spans="4:5">
      <c r="D1085" s="176"/>
      <c r="E1085" s="151"/>
    </row>
    <row r="1086" spans="4:5">
      <c r="D1086" s="176"/>
      <c r="E1086" s="151"/>
    </row>
    <row r="1087" spans="4:5">
      <c r="D1087" s="176"/>
      <c r="E1087" s="151"/>
    </row>
    <row r="1088" spans="4:5">
      <c r="D1088" s="176"/>
      <c r="E1088" s="151"/>
    </row>
    <row r="1089" spans="4:5">
      <c r="D1089" s="176"/>
      <c r="E1089" s="151"/>
    </row>
    <row r="1090" spans="4:5">
      <c r="D1090" s="176"/>
      <c r="E1090" s="151"/>
    </row>
    <row r="1091" spans="4:5">
      <c r="D1091" s="176"/>
      <c r="E1091" s="151"/>
    </row>
    <row r="1092" spans="4:5">
      <c r="D1092" s="176"/>
      <c r="E1092" s="151"/>
    </row>
    <row r="1093" spans="4:5">
      <c r="D1093" s="176"/>
      <c r="E1093" s="151"/>
    </row>
    <row r="1094" spans="4:5">
      <c r="D1094" s="176"/>
      <c r="E1094" s="151"/>
    </row>
    <row r="1095" spans="4:5">
      <c r="D1095" s="176"/>
      <c r="E1095" s="151"/>
    </row>
    <row r="1096" spans="4:5">
      <c r="D1096" s="176"/>
      <c r="E1096" s="151"/>
    </row>
    <row r="1097" spans="4:5">
      <c r="D1097" s="176"/>
      <c r="E1097" s="151"/>
    </row>
    <row r="1098" spans="4:5">
      <c r="D1098" s="176"/>
      <c r="E1098" s="151"/>
    </row>
    <row r="1099" spans="4:5">
      <c r="D1099" s="176"/>
      <c r="E1099" s="151"/>
    </row>
    <row r="1100" spans="4:5">
      <c r="D1100" s="176"/>
      <c r="E1100" s="151"/>
    </row>
    <row r="1101" spans="4:5">
      <c r="D1101" s="176"/>
      <c r="E1101" s="151"/>
    </row>
    <row r="1102" spans="4:5">
      <c r="D1102" s="176"/>
      <c r="E1102" s="151"/>
    </row>
    <row r="1103" spans="4:5">
      <c r="D1103" s="176"/>
      <c r="E1103" s="151"/>
    </row>
    <row r="1104" spans="4:5">
      <c r="D1104" s="176"/>
      <c r="E1104" s="151"/>
    </row>
    <row r="1105" spans="4:5">
      <c r="D1105" s="176"/>
      <c r="E1105" s="151"/>
    </row>
    <row r="1106" spans="4:5">
      <c r="D1106" s="176"/>
      <c r="E1106" s="151"/>
    </row>
    <row r="1107" spans="4:5">
      <c r="D1107" s="176"/>
      <c r="E1107" s="151"/>
    </row>
    <row r="1108" spans="4:5">
      <c r="D1108" s="176"/>
      <c r="E1108" s="151"/>
    </row>
    <row r="1109" spans="4:5">
      <c r="D1109" s="176"/>
      <c r="E1109" s="151"/>
    </row>
    <row r="1110" spans="4:5">
      <c r="D1110" s="176"/>
      <c r="E1110" s="151"/>
    </row>
    <row r="1111" spans="4:5">
      <c r="D1111" s="176"/>
      <c r="E1111" s="151"/>
    </row>
    <row r="1112" spans="4:5">
      <c r="D1112" s="176"/>
      <c r="E1112" s="151"/>
    </row>
    <row r="1113" spans="4:5">
      <c r="D1113" s="176"/>
      <c r="E1113" s="151"/>
    </row>
    <row r="1114" spans="4:5">
      <c r="D1114" s="176"/>
      <c r="E1114" s="151"/>
    </row>
    <row r="1115" spans="4:5">
      <c r="D1115" s="176"/>
      <c r="E1115" s="151"/>
    </row>
    <row r="1116" spans="4:5">
      <c r="D1116" s="176"/>
      <c r="E1116" s="151"/>
    </row>
    <row r="1117" spans="4:5">
      <c r="D1117" s="176"/>
      <c r="E1117" s="151"/>
    </row>
    <row r="1118" spans="4:5">
      <c r="D1118" s="176"/>
      <c r="E1118" s="151"/>
    </row>
    <row r="1119" spans="4:5">
      <c r="D1119" s="176"/>
      <c r="E1119" s="151"/>
    </row>
    <row r="1120" spans="4:5">
      <c r="D1120" s="176"/>
      <c r="E1120" s="151"/>
    </row>
    <row r="1121" spans="4:5">
      <c r="D1121" s="176"/>
      <c r="E1121" s="151"/>
    </row>
    <row r="1122" spans="4:5">
      <c r="D1122" s="176"/>
      <c r="E1122" s="151"/>
    </row>
    <row r="1123" spans="4:5">
      <c r="D1123" s="176"/>
      <c r="E1123" s="151"/>
    </row>
    <row r="1124" spans="4:5">
      <c r="D1124" s="176"/>
      <c r="E1124" s="151"/>
    </row>
    <row r="1125" spans="4:5">
      <c r="D1125" s="176"/>
      <c r="E1125" s="151"/>
    </row>
    <row r="1126" spans="4:5">
      <c r="D1126" s="176"/>
      <c r="E1126" s="151"/>
    </row>
    <row r="1127" spans="4:5">
      <c r="D1127" s="176"/>
      <c r="E1127" s="151"/>
    </row>
    <row r="1128" spans="4:5">
      <c r="D1128" s="176"/>
      <c r="E1128" s="151"/>
    </row>
    <row r="1129" spans="4:5">
      <c r="D1129" s="176"/>
      <c r="E1129" s="151"/>
    </row>
    <row r="1130" spans="4:5">
      <c r="D1130" s="176"/>
      <c r="E1130" s="151"/>
    </row>
    <row r="1131" spans="4:5">
      <c r="D1131" s="176"/>
      <c r="E1131" s="151"/>
    </row>
    <row r="1132" spans="4:5">
      <c r="D1132" s="176"/>
      <c r="E1132" s="151"/>
    </row>
    <row r="1133" spans="4:5">
      <c r="D1133" s="176"/>
      <c r="E1133" s="151"/>
    </row>
    <row r="1134" spans="4:5">
      <c r="D1134" s="176"/>
      <c r="E1134" s="151"/>
    </row>
    <row r="1135" spans="4:5">
      <c r="D1135" s="176"/>
      <c r="E1135" s="151"/>
    </row>
    <row r="1136" spans="4:5">
      <c r="D1136" s="176"/>
      <c r="E1136" s="151"/>
    </row>
    <row r="1137" spans="4:5">
      <c r="D1137" s="176"/>
      <c r="E1137" s="151"/>
    </row>
    <row r="1138" spans="4:5">
      <c r="D1138" s="176"/>
      <c r="E1138" s="151"/>
    </row>
    <row r="1139" spans="4:5">
      <c r="D1139" s="176"/>
      <c r="E1139" s="151"/>
    </row>
    <row r="1140" spans="4:5">
      <c r="D1140" s="176"/>
      <c r="E1140" s="151"/>
    </row>
    <row r="1141" spans="4:5">
      <c r="D1141" s="176"/>
      <c r="E1141" s="151"/>
    </row>
    <row r="1142" spans="4:5">
      <c r="D1142" s="176"/>
      <c r="E1142" s="151"/>
    </row>
    <row r="1143" spans="4:5">
      <c r="D1143" s="176"/>
      <c r="E1143" s="151"/>
    </row>
    <row r="1144" spans="4:5">
      <c r="D1144" s="176"/>
      <c r="E1144" s="151"/>
    </row>
    <row r="1145" spans="4:5">
      <c r="D1145" s="176"/>
      <c r="E1145" s="151"/>
    </row>
    <row r="1146" spans="4:5">
      <c r="D1146" s="176"/>
      <c r="E1146" s="151"/>
    </row>
    <row r="1147" spans="4:5">
      <c r="D1147" s="176"/>
      <c r="E1147" s="151"/>
    </row>
    <row r="1148" spans="4:5">
      <c r="D1148" s="176"/>
      <c r="E1148" s="151"/>
    </row>
    <row r="1149" spans="4:5">
      <c r="D1149" s="176"/>
      <c r="E1149" s="151"/>
    </row>
    <row r="1150" spans="4:5">
      <c r="D1150" s="176"/>
      <c r="E1150" s="151"/>
    </row>
    <row r="1151" spans="4:5">
      <c r="D1151" s="176"/>
      <c r="E1151" s="151"/>
    </row>
    <row r="1152" spans="4:5">
      <c r="D1152" s="176"/>
      <c r="E1152" s="151"/>
    </row>
    <row r="1153" spans="4:5">
      <c r="D1153" s="176"/>
      <c r="E1153" s="151"/>
    </row>
    <row r="1154" spans="4:5">
      <c r="D1154" s="176"/>
      <c r="E1154" s="151"/>
    </row>
    <row r="1155" spans="4:5">
      <c r="D1155" s="176"/>
      <c r="E1155" s="151"/>
    </row>
    <row r="1156" spans="4:5">
      <c r="D1156" s="176"/>
      <c r="E1156" s="151"/>
    </row>
    <row r="1157" spans="4:5">
      <c r="D1157" s="176"/>
      <c r="E1157" s="151"/>
    </row>
    <row r="1158" spans="4:5">
      <c r="D1158" s="176"/>
      <c r="E1158" s="151"/>
    </row>
    <row r="1159" spans="4:5">
      <c r="D1159" s="176"/>
      <c r="E1159" s="151"/>
    </row>
    <row r="1160" spans="4:5">
      <c r="D1160" s="176"/>
      <c r="E1160" s="151"/>
    </row>
    <row r="1161" spans="4:5">
      <c r="D1161" s="176"/>
      <c r="E1161" s="151"/>
    </row>
    <row r="1162" spans="4:5">
      <c r="D1162" s="176"/>
      <c r="E1162" s="151"/>
    </row>
    <row r="1163" spans="4:5">
      <c r="D1163" s="176"/>
      <c r="E1163" s="151"/>
    </row>
    <row r="1164" spans="4:5">
      <c r="D1164" s="176"/>
      <c r="E1164" s="151"/>
    </row>
    <row r="1165" spans="4:5">
      <c r="D1165" s="176"/>
      <c r="E1165" s="151"/>
    </row>
    <row r="1166" spans="4:5">
      <c r="D1166" s="176"/>
      <c r="E1166" s="151"/>
    </row>
    <row r="1167" spans="4:5">
      <c r="D1167" s="176"/>
      <c r="E1167" s="151"/>
    </row>
    <row r="1168" spans="4:5">
      <c r="D1168" s="176"/>
      <c r="E1168" s="151"/>
    </row>
    <row r="1169" spans="4:5">
      <c r="D1169" s="176"/>
      <c r="E1169" s="151"/>
    </row>
    <row r="1170" spans="4:5">
      <c r="D1170" s="176"/>
      <c r="E1170" s="151"/>
    </row>
    <row r="1171" spans="4:5">
      <c r="D1171" s="176"/>
      <c r="E1171" s="151"/>
    </row>
    <row r="1172" spans="4:5">
      <c r="D1172" s="176"/>
      <c r="E1172" s="151"/>
    </row>
    <row r="1173" spans="4:5">
      <c r="D1173" s="176"/>
      <c r="E1173" s="151"/>
    </row>
    <row r="1174" spans="4:5">
      <c r="D1174" s="176"/>
      <c r="E1174" s="151"/>
    </row>
    <row r="1175" spans="4:5">
      <c r="D1175" s="176"/>
      <c r="E1175" s="151"/>
    </row>
    <row r="1176" spans="4:5">
      <c r="D1176" s="176"/>
      <c r="E1176" s="151"/>
    </row>
    <row r="1177" spans="4:5">
      <c r="D1177" s="176"/>
      <c r="E1177" s="151"/>
    </row>
    <row r="1178" spans="4:5">
      <c r="D1178" s="176"/>
      <c r="E1178" s="151"/>
    </row>
    <row r="1179" spans="4:5">
      <c r="D1179" s="176"/>
      <c r="E1179" s="151"/>
    </row>
    <row r="1180" spans="4:5">
      <c r="D1180" s="176"/>
      <c r="E1180" s="151"/>
    </row>
    <row r="1181" spans="4:5">
      <c r="D1181" s="176"/>
      <c r="E1181" s="151"/>
    </row>
    <row r="1182" spans="4:5">
      <c r="D1182" s="176"/>
      <c r="E1182" s="151"/>
    </row>
    <row r="1183" spans="4:5">
      <c r="D1183" s="176"/>
      <c r="E1183" s="151"/>
    </row>
    <row r="1184" spans="4:5">
      <c r="D1184" s="176"/>
      <c r="E1184" s="151"/>
    </row>
    <row r="1185" spans="4:5">
      <c r="D1185" s="176"/>
      <c r="E1185" s="151"/>
    </row>
    <row r="1186" spans="4:5">
      <c r="D1186" s="176"/>
      <c r="E1186" s="151"/>
    </row>
    <row r="1187" spans="4:5">
      <c r="D1187" s="176"/>
      <c r="E1187" s="151"/>
    </row>
    <row r="1188" spans="4:5">
      <c r="D1188" s="176"/>
      <c r="E1188" s="151"/>
    </row>
    <row r="1189" spans="4:5">
      <c r="D1189" s="176"/>
      <c r="E1189" s="151"/>
    </row>
    <row r="1190" spans="4:5">
      <c r="D1190" s="176"/>
      <c r="E1190" s="151"/>
    </row>
    <row r="1191" spans="4:5">
      <c r="D1191" s="176"/>
      <c r="E1191" s="151"/>
    </row>
    <row r="1192" spans="4:5">
      <c r="D1192" s="176"/>
      <c r="E1192" s="151"/>
    </row>
    <row r="1193" spans="4:5">
      <c r="D1193" s="176"/>
      <c r="E1193" s="151"/>
    </row>
    <row r="1194" spans="4:5">
      <c r="D1194" s="176"/>
      <c r="E1194" s="151"/>
    </row>
    <row r="1195" spans="4:5">
      <c r="D1195" s="176"/>
      <c r="E1195" s="151"/>
    </row>
    <row r="1196" spans="4:5">
      <c r="D1196" s="176"/>
      <c r="E1196" s="151"/>
    </row>
    <row r="1197" spans="4:5">
      <c r="D1197" s="176"/>
      <c r="E1197" s="151"/>
    </row>
    <row r="1198" spans="4:5">
      <c r="D1198" s="176"/>
      <c r="E1198" s="151"/>
    </row>
    <row r="1199" spans="4:5">
      <c r="D1199" s="176"/>
      <c r="E1199" s="151"/>
    </row>
    <row r="1200" spans="4:5">
      <c r="D1200" s="176"/>
      <c r="E1200" s="151"/>
    </row>
    <row r="1201" spans="4:5">
      <c r="D1201" s="176"/>
      <c r="E1201" s="151"/>
    </row>
    <row r="1202" spans="4:5">
      <c r="D1202" s="176"/>
      <c r="E1202" s="151"/>
    </row>
    <row r="1203" spans="4:5">
      <c r="D1203" s="176"/>
      <c r="E1203" s="151"/>
    </row>
    <row r="1204" spans="4:5">
      <c r="D1204" s="176"/>
      <c r="E1204" s="151"/>
    </row>
    <row r="1205" spans="4:5">
      <c r="D1205" s="176"/>
      <c r="E1205" s="151"/>
    </row>
    <row r="1206" spans="4:5">
      <c r="D1206" s="176"/>
      <c r="E1206" s="151"/>
    </row>
    <row r="1207" spans="4:5">
      <c r="D1207" s="176"/>
      <c r="E1207" s="151"/>
    </row>
    <row r="1208" spans="4:5">
      <c r="D1208" s="176"/>
      <c r="E1208" s="151"/>
    </row>
    <row r="1209" spans="4:5">
      <c r="D1209" s="176"/>
      <c r="E1209" s="151"/>
    </row>
    <row r="1210" spans="4:5">
      <c r="D1210" s="176"/>
      <c r="E1210" s="151"/>
    </row>
    <row r="1211" spans="4:5">
      <c r="D1211" s="176"/>
      <c r="E1211" s="151"/>
    </row>
    <row r="1212" spans="4:5">
      <c r="D1212" s="176"/>
      <c r="E1212" s="151"/>
    </row>
    <row r="1213" spans="4:5">
      <c r="D1213" s="176"/>
      <c r="E1213" s="151"/>
    </row>
    <row r="1214" spans="4:5">
      <c r="D1214" s="176"/>
      <c r="E1214" s="151"/>
    </row>
    <row r="1215" spans="4:5">
      <c r="D1215" s="176"/>
      <c r="E1215" s="151"/>
    </row>
    <row r="1216" spans="4:5">
      <c r="D1216" s="176"/>
      <c r="E1216" s="151"/>
    </row>
    <row r="1217" spans="4:5">
      <c r="D1217" s="176"/>
      <c r="E1217" s="151"/>
    </row>
    <row r="1218" spans="4:5">
      <c r="D1218" s="176"/>
      <c r="E1218" s="151"/>
    </row>
    <row r="1219" spans="4:5">
      <c r="D1219" s="176"/>
      <c r="E1219" s="151"/>
    </row>
    <row r="1220" spans="4:5">
      <c r="D1220" s="176"/>
      <c r="E1220" s="151"/>
    </row>
    <row r="1221" spans="4:5">
      <c r="D1221" s="176"/>
      <c r="E1221" s="151"/>
    </row>
    <row r="1222" spans="4:5">
      <c r="D1222" s="176"/>
      <c r="E1222" s="151"/>
    </row>
    <row r="1223" spans="4:5">
      <c r="D1223" s="176"/>
      <c r="E1223" s="151"/>
    </row>
    <row r="1224" spans="4:5">
      <c r="D1224" s="176"/>
      <c r="E1224" s="151"/>
    </row>
    <row r="1225" spans="4:5">
      <c r="D1225" s="176"/>
      <c r="E1225" s="151"/>
    </row>
    <row r="1226" spans="4:5">
      <c r="D1226" s="176"/>
      <c r="E1226" s="151"/>
    </row>
    <row r="1227" spans="4:5">
      <c r="D1227" s="176"/>
      <c r="E1227" s="151"/>
    </row>
    <row r="1228" spans="4:5">
      <c r="D1228" s="176"/>
      <c r="E1228" s="151"/>
    </row>
    <row r="1229" spans="4:5">
      <c r="D1229" s="176"/>
      <c r="E1229" s="151"/>
    </row>
    <row r="1230" spans="4:5">
      <c r="D1230" s="176"/>
      <c r="E1230" s="151"/>
    </row>
    <row r="1231" spans="4:5">
      <c r="D1231" s="176"/>
      <c r="E1231" s="151"/>
    </row>
    <row r="1232" spans="4:5">
      <c r="D1232" s="176"/>
      <c r="E1232" s="151"/>
    </row>
    <row r="1233" spans="4:5">
      <c r="D1233" s="176"/>
      <c r="E1233" s="151"/>
    </row>
    <row r="1234" spans="4:5">
      <c r="D1234" s="176"/>
      <c r="E1234" s="151"/>
    </row>
    <row r="1235" spans="4:5">
      <c r="D1235" s="176"/>
      <c r="E1235" s="151"/>
    </row>
    <row r="1236" spans="4:5">
      <c r="D1236" s="176"/>
      <c r="E1236" s="151"/>
    </row>
    <row r="1237" spans="4:5">
      <c r="D1237" s="176"/>
      <c r="E1237" s="151"/>
    </row>
    <row r="1238" spans="4:5">
      <c r="D1238" s="176"/>
      <c r="E1238" s="151"/>
    </row>
    <row r="1239" spans="4:5">
      <c r="D1239" s="176"/>
      <c r="E1239" s="151"/>
    </row>
    <row r="1240" spans="4:5">
      <c r="D1240" s="176"/>
      <c r="E1240" s="151"/>
    </row>
    <row r="1241" spans="4:5">
      <c r="D1241" s="176"/>
      <c r="E1241" s="151"/>
    </row>
    <row r="1242" spans="4:5">
      <c r="D1242" s="176"/>
      <c r="E1242" s="151"/>
    </row>
    <row r="1243" spans="4:5">
      <c r="D1243" s="176"/>
      <c r="E1243" s="151"/>
    </row>
    <row r="1244" spans="4:5">
      <c r="D1244" s="176"/>
      <c r="E1244" s="151"/>
    </row>
    <row r="1245" spans="4:5">
      <c r="D1245" s="176"/>
      <c r="E1245" s="151"/>
    </row>
    <row r="1246" spans="4:5">
      <c r="D1246" s="176"/>
      <c r="E1246" s="151"/>
    </row>
    <row r="1247" spans="4:5">
      <c r="D1247" s="176"/>
      <c r="E1247" s="151"/>
    </row>
    <row r="1248" spans="4:5">
      <c r="D1248" s="176"/>
      <c r="E1248" s="151"/>
    </row>
    <row r="1249" spans="4:5">
      <c r="D1249" s="176"/>
      <c r="E1249" s="151"/>
    </row>
    <row r="1250" spans="4:5">
      <c r="D1250" s="176"/>
      <c r="E1250" s="151"/>
    </row>
    <row r="1251" spans="4:5">
      <c r="D1251" s="176"/>
      <c r="E1251" s="151"/>
    </row>
    <row r="1252" spans="4:5">
      <c r="D1252" s="176"/>
      <c r="E1252" s="151"/>
    </row>
    <row r="1253" spans="4:5">
      <c r="D1253" s="176"/>
      <c r="E1253" s="151"/>
    </row>
    <row r="1254" spans="4:5">
      <c r="D1254" s="176"/>
      <c r="E1254" s="151"/>
    </row>
    <row r="1255" spans="4:5">
      <c r="D1255" s="176"/>
      <c r="E1255" s="151"/>
    </row>
    <row r="1256" spans="4:5">
      <c r="D1256" s="176"/>
      <c r="E1256" s="151"/>
    </row>
    <row r="1257" spans="4:5">
      <c r="D1257" s="176"/>
      <c r="E1257" s="151"/>
    </row>
    <row r="1258" spans="4:5">
      <c r="D1258" s="176"/>
      <c r="E1258" s="151"/>
    </row>
    <row r="1259" spans="4:5">
      <c r="D1259" s="176"/>
      <c r="E1259" s="151"/>
    </row>
    <row r="1260" spans="4:5">
      <c r="D1260" s="176"/>
      <c r="E1260" s="151"/>
    </row>
    <row r="1261" spans="4:5">
      <c r="D1261" s="176"/>
      <c r="E1261" s="151"/>
    </row>
    <row r="1262" spans="4:5">
      <c r="D1262" s="176"/>
      <c r="E1262" s="151"/>
    </row>
    <row r="1263" spans="4:5">
      <c r="D1263" s="176"/>
      <c r="E1263" s="151"/>
    </row>
    <row r="1264" spans="4:5">
      <c r="D1264" s="176"/>
      <c r="E1264" s="151"/>
    </row>
    <row r="1265" spans="4:5">
      <c r="D1265" s="176"/>
      <c r="E1265" s="151"/>
    </row>
    <row r="1266" spans="4:5">
      <c r="D1266" s="176"/>
      <c r="E1266" s="151"/>
    </row>
    <row r="1267" spans="4:5">
      <c r="D1267" s="176"/>
      <c r="E1267" s="151"/>
    </row>
    <row r="1268" spans="4:5">
      <c r="D1268" s="176"/>
      <c r="E1268" s="151"/>
    </row>
    <row r="1269" spans="4:5">
      <c r="D1269" s="176"/>
      <c r="E1269" s="151"/>
    </row>
    <row r="1270" spans="4:5">
      <c r="D1270" s="176"/>
      <c r="E1270" s="151"/>
    </row>
    <row r="1271" spans="4:5">
      <c r="D1271" s="176"/>
      <c r="E1271" s="151"/>
    </row>
    <row r="1272" spans="4:5">
      <c r="D1272" s="176"/>
      <c r="E1272" s="151"/>
    </row>
    <row r="1273" spans="4:5">
      <c r="D1273" s="176"/>
      <c r="E1273" s="151"/>
    </row>
    <row r="1274" spans="4:5">
      <c r="D1274" s="176"/>
      <c r="E1274" s="151"/>
    </row>
    <row r="1275" spans="4:5">
      <c r="D1275" s="176"/>
      <c r="E1275" s="151"/>
    </row>
    <row r="1276" spans="4:5">
      <c r="D1276" s="176"/>
      <c r="E1276" s="151"/>
    </row>
    <row r="1277" spans="4:5">
      <c r="D1277" s="176"/>
      <c r="E1277" s="151"/>
    </row>
    <row r="1278" spans="4:5">
      <c r="D1278" s="176"/>
      <c r="E1278" s="151"/>
    </row>
    <row r="1279" spans="4:5">
      <c r="D1279" s="176"/>
      <c r="E1279" s="151"/>
    </row>
    <row r="1280" spans="4:5">
      <c r="D1280" s="176"/>
      <c r="E1280" s="151"/>
    </row>
    <row r="1281" spans="4:5">
      <c r="D1281" s="176"/>
      <c r="E1281" s="151"/>
    </row>
    <row r="1282" spans="4:5">
      <c r="D1282" s="176"/>
      <c r="E1282" s="151"/>
    </row>
    <row r="1283" spans="4:5">
      <c r="D1283" s="176"/>
      <c r="E1283" s="151"/>
    </row>
    <row r="1284" spans="4:5">
      <c r="D1284" s="176"/>
      <c r="E1284" s="151"/>
    </row>
    <row r="1285" spans="4:5">
      <c r="D1285" s="176"/>
      <c r="E1285" s="151"/>
    </row>
    <row r="1286" spans="4:5">
      <c r="D1286" s="176"/>
      <c r="E1286" s="151"/>
    </row>
    <row r="1287" spans="4:5">
      <c r="D1287" s="176"/>
      <c r="E1287" s="151"/>
    </row>
    <row r="1288" spans="4:5">
      <c r="D1288" s="176"/>
      <c r="E1288" s="151"/>
    </row>
    <row r="1289" spans="4:5">
      <c r="D1289" s="176"/>
      <c r="E1289" s="151"/>
    </row>
    <row r="1290" spans="4:5">
      <c r="D1290" s="176"/>
      <c r="E1290" s="151"/>
    </row>
    <row r="1291" spans="4:5">
      <c r="D1291" s="176"/>
      <c r="E1291" s="151"/>
    </row>
    <row r="1292" spans="4:5">
      <c r="D1292" s="176"/>
      <c r="E1292" s="151"/>
    </row>
    <row r="1293" spans="4:5">
      <c r="D1293" s="176"/>
      <c r="E1293" s="151"/>
    </row>
    <row r="1294" spans="4:5">
      <c r="D1294" s="176"/>
      <c r="E1294" s="151"/>
    </row>
    <row r="1295" spans="4:5">
      <c r="D1295" s="176"/>
      <c r="E1295" s="151"/>
    </row>
    <row r="1296" spans="4:5">
      <c r="D1296" s="176"/>
      <c r="E1296" s="151"/>
    </row>
    <row r="1297" spans="4:5">
      <c r="D1297" s="176"/>
      <c r="E1297" s="151"/>
    </row>
    <row r="1298" spans="4:5">
      <c r="D1298" s="176"/>
      <c r="E1298" s="151"/>
    </row>
    <row r="1299" spans="4:5">
      <c r="D1299" s="176"/>
      <c r="E1299" s="151"/>
    </row>
    <row r="1300" spans="4:5">
      <c r="D1300" s="176"/>
      <c r="E1300" s="151"/>
    </row>
    <row r="1301" spans="4:5">
      <c r="D1301" s="176"/>
      <c r="E1301" s="151"/>
    </row>
    <row r="1302" spans="4:5">
      <c r="D1302" s="176"/>
      <c r="E1302" s="151"/>
    </row>
    <row r="1303" spans="4:5">
      <c r="D1303" s="176"/>
      <c r="E1303" s="151"/>
    </row>
    <row r="1304" spans="4:5">
      <c r="D1304" s="176"/>
      <c r="E1304" s="151"/>
    </row>
    <row r="1305" spans="4:5">
      <c r="D1305" s="176"/>
      <c r="E1305" s="151"/>
    </row>
    <row r="1306" spans="4:5">
      <c r="D1306" s="176"/>
      <c r="E1306" s="151"/>
    </row>
    <row r="1307" spans="4:5">
      <c r="D1307" s="176"/>
      <c r="E1307" s="151"/>
    </row>
    <row r="1308" spans="4:5">
      <c r="D1308" s="176"/>
      <c r="E1308" s="151"/>
    </row>
    <row r="1309" spans="4:5">
      <c r="D1309" s="176"/>
      <c r="E1309" s="151"/>
    </row>
    <row r="1310" spans="4:5">
      <c r="D1310" s="176"/>
      <c r="E1310" s="151"/>
    </row>
    <row r="1311" spans="4:5">
      <c r="D1311" s="176"/>
      <c r="E1311" s="151"/>
    </row>
    <row r="1312" spans="4:5">
      <c r="D1312" s="176"/>
      <c r="E1312" s="151"/>
    </row>
    <row r="1313" spans="4:5">
      <c r="D1313" s="176"/>
      <c r="E1313" s="151"/>
    </row>
    <row r="1314" spans="4:5">
      <c r="D1314" s="176"/>
      <c r="E1314" s="151"/>
    </row>
    <row r="1315" spans="4:5">
      <c r="D1315" s="176"/>
      <c r="E1315" s="151"/>
    </row>
    <row r="1316" spans="4:5">
      <c r="D1316" s="176"/>
      <c r="E1316" s="151"/>
    </row>
    <row r="1317" spans="4:5">
      <c r="D1317" s="176"/>
      <c r="E1317" s="151"/>
    </row>
    <row r="1318" spans="4:5">
      <c r="D1318" s="176"/>
      <c r="E1318" s="151"/>
    </row>
    <row r="1319" spans="4:5">
      <c r="D1319" s="176"/>
      <c r="E1319" s="151"/>
    </row>
    <row r="1320" spans="4:5">
      <c r="D1320" s="176"/>
      <c r="E1320" s="151"/>
    </row>
    <row r="1321" spans="4:5">
      <c r="D1321" s="176"/>
      <c r="E1321" s="151"/>
    </row>
    <row r="1322" spans="4:5">
      <c r="D1322" s="176"/>
      <c r="E1322" s="151"/>
    </row>
    <row r="1323" spans="4:5">
      <c r="D1323" s="176"/>
      <c r="E1323" s="151"/>
    </row>
    <row r="1324" spans="4:5">
      <c r="D1324" s="176"/>
      <c r="E1324" s="151"/>
    </row>
    <row r="1325" spans="4:5">
      <c r="D1325" s="176"/>
      <c r="E1325" s="151"/>
    </row>
    <row r="1326" spans="4:5">
      <c r="D1326" s="176"/>
      <c r="E1326" s="151"/>
    </row>
    <row r="1327" spans="4:5">
      <c r="D1327" s="176"/>
      <c r="E1327" s="151"/>
    </row>
    <row r="1328" spans="4:5">
      <c r="D1328" s="176"/>
      <c r="E1328" s="151"/>
    </row>
    <row r="1329" spans="4:5">
      <c r="D1329" s="176"/>
      <c r="E1329" s="151"/>
    </row>
    <row r="1330" spans="4:5">
      <c r="D1330" s="176"/>
      <c r="E1330" s="151"/>
    </row>
    <row r="1331" spans="4:5">
      <c r="D1331" s="176"/>
      <c r="E1331" s="151"/>
    </row>
    <row r="1332" spans="4:5">
      <c r="D1332" s="176"/>
      <c r="E1332" s="151"/>
    </row>
    <row r="1333" spans="4:5">
      <c r="D1333" s="176"/>
      <c r="E1333" s="151"/>
    </row>
    <row r="1334" spans="4:5">
      <c r="D1334" s="176"/>
      <c r="E1334" s="151"/>
    </row>
    <row r="1335" spans="4:5">
      <c r="D1335" s="176"/>
      <c r="E1335" s="151"/>
    </row>
    <row r="1336" spans="4:5">
      <c r="D1336" s="176"/>
      <c r="E1336" s="151"/>
    </row>
    <row r="1337" spans="4:5">
      <c r="D1337" s="176"/>
      <c r="E1337" s="151"/>
    </row>
    <row r="1338" spans="4:5">
      <c r="D1338" s="176"/>
      <c r="E1338" s="151"/>
    </row>
    <row r="1339" spans="4:5">
      <c r="D1339" s="176"/>
      <c r="E1339" s="151"/>
    </row>
    <row r="1340" spans="4:5">
      <c r="D1340" s="176"/>
      <c r="E1340" s="151"/>
    </row>
    <row r="1341" spans="4:5">
      <c r="D1341" s="176"/>
      <c r="E1341" s="151"/>
    </row>
    <row r="1342" spans="4:5">
      <c r="D1342" s="176"/>
      <c r="E1342" s="151"/>
    </row>
    <row r="1343" spans="4:5">
      <c r="D1343" s="176"/>
      <c r="E1343" s="151"/>
    </row>
    <row r="1344" spans="4:5">
      <c r="D1344" s="176"/>
      <c r="E1344" s="151"/>
    </row>
    <row r="1345" spans="4:5">
      <c r="D1345" s="176"/>
      <c r="E1345" s="151"/>
    </row>
    <row r="1346" spans="4:5">
      <c r="D1346" s="176"/>
      <c r="E1346" s="151"/>
    </row>
    <row r="1347" spans="4:5">
      <c r="D1347" s="176"/>
      <c r="E1347" s="151"/>
    </row>
    <row r="1348" spans="4:5">
      <c r="D1348" s="176"/>
      <c r="E1348" s="151"/>
    </row>
    <row r="1349" spans="4:5">
      <c r="D1349" s="176"/>
      <c r="E1349" s="151"/>
    </row>
    <row r="1350" spans="4:5">
      <c r="D1350" s="176"/>
      <c r="E1350" s="151"/>
    </row>
    <row r="1351" spans="4:5">
      <c r="D1351" s="176"/>
      <c r="E1351" s="151"/>
    </row>
    <row r="1352" spans="4:5">
      <c r="D1352" s="176"/>
      <c r="E1352" s="151"/>
    </row>
    <row r="1353" spans="4:5">
      <c r="D1353" s="176"/>
      <c r="E1353" s="151"/>
    </row>
    <row r="1354" spans="4:5">
      <c r="D1354" s="176"/>
      <c r="E1354" s="151"/>
    </row>
    <row r="1355" spans="4:5">
      <c r="D1355" s="176"/>
      <c r="E1355" s="151"/>
    </row>
    <row r="1356" spans="4:5">
      <c r="D1356" s="176"/>
      <c r="E1356" s="151"/>
    </row>
    <row r="1357" spans="4:5">
      <c r="D1357" s="176"/>
      <c r="E1357" s="151"/>
    </row>
    <row r="1358" spans="4:5">
      <c r="D1358" s="176"/>
      <c r="E1358" s="151"/>
    </row>
    <row r="1359" spans="4:5">
      <c r="D1359" s="176"/>
      <c r="E1359" s="151"/>
    </row>
    <row r="1360" spans="4:5">
      <c r="D1360" s="176"/>
      <c r="E1360" s="151"/>
    </row>
    <row r="1361" spans="4:5">
      <c r="D1361" s="176"/>
      <c r="E1361" s="151"/>
    </row>
    <row r="1362" spans="4:5">
      <c r="D1362" s="176"/>
      <c r="E1362" s="151"/>
    </row>
    <row r="1363" spans="4:5">
      <c r="D1363" s="176"/>
      <c r="E1363" s="151"/>
    </row>
    <row r="1364" spans="4:5">
      <c r="D1364" s="176"/>
      <c r="E1364" s="151"/>
    </row>
    <row r="1365" spans="4:5">
      <c r="D1365" s="176"/>
      <c r="E1365" s="151"/>
    </row>
    <row r="1366" spans="4:5">
      <c r="D1366" s="176"/>
      <c r="E1366" s="151"/>
    </row>
    <row r="1367" spans="4:5">
      <c r="D1367" s="176"/>
      <c r="E1367" s="151"/>
    </row>
    <row r="1368" spans="4:5">
      <c r="D1368" s="176"/>
      <c r="E1368" s="151"/>
    </row>
    <row r="1369" spans="4:5">
      <c r="D1369" s="176"/>
      <c r="E1369" s="151"/>
    </row>
    <row r="1370" spans="4:5">
      <c r="D1370" s="176"/>
      <c r="E1370" s="151"/>
    </row>
    <row r="1371" spans="4:5">
      <c r="D1371" s="176"/>
      <c r="E1371" s="151"/>
    </row>
    <row r="1372" spans="4:5">
      <c r="D1372" s="176"/>
      <c r="E1372" s="151"/>
    </row>
    <row r="1373" spans="4:5">
      <c r="D1373" s="176"/>
      <c r="E1373" s="151"/>
    </row>
    <row r="1374" spans="4:5">
      <c r="D1374" s="176"/>
      <c r="E1374" s="151"/>
    </row>
    <row r="1375" spans="4:5">
      <c r="D1375" s="176"/>
      <c r="E1375" s="151"/>
    </row>
    <row r="1376" spans="4:5">
      <c r="D1376" s="176"/>
      <c r="E1376" s="151"/>
    </row>
    <row r="1377" spans="4:5">
      <c r="D1377" s="176"/>
      <c r="E1377" s="151"/>
    </row>
    <row r="1378" spans="4:5">
      <c r="D1378" s="176"/>
      <c r="E1378" s="151"/>
    </row>
    <row r="1379" spans="4:5">
      <c r="D1379" s="176"/>
      <c r="E1379" s="151"/>
    </row>
    <row r="1380" spans="4:5">
      <c r="D1380" s="176"/>
      <c r="E1380" s="151"/>
    </row>
    <row r="1381" spans="4:5">
      <c r="D1381" s="176"/>
      <c r="E1381" s="151"/>
    </row>
    <row r="1382" spans="4:5">
      <c r="D1382" s="176"/>
      <c r="E1382" s="151"/>
    </row>
    <row r="1383" spans="4:5">
      <c r="D1383" s="176"/>
      <c r="E1383" s="151"/>
    </row>
    <row r="1384" spans="4:5">
      <c r="D1384" s="176"/>
      <c r="E1384" s="151"/>
    </row>
    <row r="1385" spans="4:5">
      <c r="D1385" s="176"/>
      <c r="E1385" s="151"/>
    </row>
    <row r="1386" spans="4:5">
      <c r="D1386" s="176"/>
      <c r="E1386" s="151"/>
    </row>
    <row r="1387" spans="4:5">
      <c r="D1387" s="176"/>
      <c r="E1387" s="151"/>
    </row>
    <row r="1388" spans="4:5">
      <c r="D1388" s="176"/>
      <c r="E1388" s="151"/>
    </row>
    <row r="1389" spans="4:5">
      <c r="D1389" s="176"/>
      <c r="E1389" s="151"/>
    </row>
    <row r="1390" spans="4:5">
      <c r="D1390" s="176"/>
      <c r="E1390" s="151"/>
    </row>
    <row r="1391" spans="4:5">
      <c r="D1391" s="176"/>
      <c r="E1391" s="151"/>
    </row>
    <row r="1392" spans="4:5">
      <c r="D1392" s="176"/>
      <c r="E1392" s="151"/>
    </row>
    <row r="1393" spans="4:5">
      <c r="D1393" s="176"/>
      <c r="E1393" s="151"/>
    </row>
    <row r="1394" spans="4:5">
      <c r="D1394" s="176"/>
      <c r="E1394" s="151"/>
    </row>
    <row r="1395" spans="4:5">
      <c r="D1395" s="176"/>
      <c r="E1395" s="151"/>
    </row>
    <row r="1396" spans="4:5">
      <c r="D1396" s="176"/>
      <c r="E1396" s="151"/>
    </row>
    <row r="1397" spans="4:5">
      <c r="D1397" s="176"/>
      <c r="E1397" s="151"/>
    </row>
    <row r="1398" spans="4:5">
      <c r="D1398" s="176"/>
      <c r="E1398" s="151"/>
    </row>
    <row r="1399" spans="4:5">
      <c r="D1399" s="176"/>
      <c r="E1399" s="151"/>
    </row>
    <row r="1400" spans="4:5">
      <c r="D1400" s="176"/>
      <c r="E1400" s="151"/>
    </row>
    <row r="1401" spans="4:5">
      <c r="D1401" s="176"/>
      <c r="E1401" s="151"/>
    </row>
    <row r="1402" spans="4:5">
      <c r="D1402" s="176"/>
      <c r="E1402" s="151"/>
    </row>
    <row r="1403" spans="4:5">
      <c r="D1403" s="176"/>
      <c r="E1403" s="151"/>
    </row>
    <row r="1404" spans="4:5">
      <c r="D1404" s="176"/>
      <c r="E1404" s="151"/>
    </row>
    <row r="1405" spans="4:5">
      <c r="D1405" s="176"/>
      <c r="E1405" s="151"/>
    </row>
    <row r="1406" spans="4:5">
      <c r="D1406" s="176"/>
      <c r="E1406" s="151"/>
    </row>
    <row r="1407" spans="4:5">
      <c r="D1407" s="176"/>
      <c r="E1407" s="151"/>
    </row>
    <row r="1408" spans="4:5">
      <c r="D1408" s="176"/>
      <c r="E1408" s="151"/>
    </row>
    <row r="1409" spans="4:5">
      <c r="D1409" s="176"/>
      <c r="E1409" s="151"/>
    </row>
    <row r="1410" spans="4:5">
      <c r="D1410" s="176"/>
      <c r="E1410" s="151"/>
    </row>
    <row r="1411" spans="4:5">
      <c r="D1411" s="176"/>
      <c r="E1411" s="151"/>
    </row>
    <row r="1412" spans="4:5">
      <c r="D1412" s="176"/>
      <c r="E1412" s="151"/>
    </row>
    <row r="1413" spans="4:5">
      <c r="D1413" s="176"/>
      <c r="E1413" s="151"/>
    </row>
    <row r="1414" spans="4:5">
      <c r="D1414" s="176"/>
      <c r="E1414" s="151"/>
    </row>
    <row r="1415" spans="4:5">
      <c r="D1415" s="176"/>
      <c r="E1415" s="151"/>
    </row>
    <row r="1416" spans="4:5">
      <c r="D1416" s="176"/>
      <c r="E1416" s="151"/>
    </row>
    <row r="1417" spans="4:5">
      <c r="D1417" s="176"/>
      <c r="E1417" s="151"/>
    </row>
    <row r="1418" spans="4:5">
      <c r="D1418" s="176"/>
      <c r="E1418" s="151"/>
    </row>
    <row r="1419" spans="4:5">
      <c r="D1419" s="176"/>
      <c r="E1419" s="151"/>
    </row>
    <row r="1420" spans="4:5">
      <c r="D1420" s="176"/>
      <c r="E1420" s="151"/>
    </row>
    <row r="1421" spans="4:5">
      <c r="D1421" s="176"/>
      <c r="E1421" s="151"/>
    </row>
    <row r="1422" spans="4:5">
      <c r="D1422" s="176"/>
      <c r="E1422" s="151"/>
    </row>
    <row r="1423" spans="4:5">
      <c r="D1423" s="176"/>
      <c r="E1423" s="151"/>
    </row>
    <row r="1424" spans="4:5">
      <c r="D1424" s="176"/>
      <c r="E1424" s="151"/>
    </row>
    <row r="1425" spans="4:5">
      <c r="D1425" s="176"/>
      <c r="E1425" s="151"/>
    </row>
    <row r="1426" spans="4:5">
      <c r="D1426" s="176"/>
      <c r="E1426" s="151"/>
    </row>
    <row r="1427" spans="4:5">
      <c r="D1427" s="176"/>
      <c r="E1427" s="151"/>
    </row>
    <row r="1428" spans="4:5">
      <c r="D1428" s="176"/>
      <c r="E1428" s="151"/>
    </row>
    <row r="1429" spans="4:5">
      <c r="D1429" s="176"/>
      <c r="E1429" s="151"/>
    </row>
    <row r="1430" spans="4:5">
      <c r="D1430" s="176"/>
      <c r="E1430" s="151"/>
    </row>
    <row r="1431" spans="4:5">
      <c r="D1431" s="176"/>
      <c r="E1431" s="151"/>
    </row>
    <row r="1432" spans="4:5">
      <c r="D1432" s="176"/>
      <c r="E1432" s="151"/>
    </row>
    <row r="1433" spans="4:5">
      <c r="D1433" s="176"/>
      <c r="E1433" s="151"/>
    </row>
    <row r="1434" spans="4:5">
      <c r="D1434" s="176"/>
      <c r="E1434" s="151"/>
    </row>
    <row r="1435" spans="4:5">
      <c r="D1435" s="176"/>
      <c r="E1435" s="151"/>
    </row>
    <row r="1436" spans="4:5">
      <c r="D1436" s="176"/>
      <c r="E1436" s="151"/>
    </row>
    <row r="1437" spans="4:5">
      <c r="D1437" s="176"/>
      <c r="E1437" s="151"/>
    </row>
    <row r="1438" spans="4:5">
      <c r="D1438" s="176"/>
      <c r="E1438" s="151"/>
    </row>
    <row r="1439" spans="4:5">
      <c r="D1439" s="176"/>
      <c r="E1439" s="151"/>
    </row>
    <row r="1440" spans="4:5">
      <c r="D1440" s="176"/>
      <c r="E1440" s="151"/>
    </row>
    <row r="1441" spans="4:5">
      <c r="D1441" s="176"/>
      <c r="E1441" s="151"/>
    </row>
    <row r="1442" spans="4:5">
      <c r="D1442" s="176"/>
      <c r="E1442" s="151"/>
    </row>
    <row r="1443" spans="4:5">
      <c r="D1443" s="176"/>
      <c r="E1443" s="151"/>
    </row>
    <row r="1444" spans="4:5">
      <c r="D1444" s="176"/>
      <c r="E1444" s="151"/>
    </row>
    <row r="1445" spans="4:5">
      <c r="D1445" s="176"/>
      <c r="E1445" s="151"/>
    </row>
    <row r="1446" spans="4:5">
      <c r="D1446" s="176"/>
      <c r="E1446" s="151"/>
    </row>
    <row r="1447" spans="4:5">
      <c r="D1447" s="176"/>
      <c r="E1447" s="151"/>
    </row>
    <row r="1448" spans="4:5">
      <c r="D1448" s="176"/>
      <c r="E1448" s="151"/>
    </row>
    <row r="1449" spans="4:5">
      <c r="D1449" s="176"/>
      <c r="E1449" s="151"/>
    </row>
    <row r="1450" spans="4:5">
      <c r="D1450" s="176"/>
      <c r="E1450" s="151"/>
    </row>
    <row r="1451" spans="4:5">
      <c r="D1451" s="176"/>
      <c r="E1451" s="151"/>
    </row>
    <row r="1452" spans="4:5">
      <c r="D1452" s="176"/>
      <c r="E1452" s="151"/>
    </row>
    <row r="1453" spans="4:5">
      <c r="D1453" s="176"/>
      <c r="E1453" s="151"/>
    </row>
    <row r="1454" spans="4:5">
      <c r="D1454" s="176"/>
      <c r="E1454" s="151"/>
    </row>
    <row r="1455" spans="4:5">
      <c r="D1455" s="176"/>
      <c r="E1455" s="151"/>
    </row>
    <row r="1456" spans="4:5">
      <c r="D1456" s="176"/>
      <c r="E1456" s="151"/>
    </row>
    <row r="1457" spans="4:5">
      <c r="D1457" s="176"/>
      <c r="E1457" s="151"/>
    </row>
    <row r="1458" spans="4:5">
      <c r="D1458" s="176"/>
      <c r="E1458" s="151"/>
    </row>
    <row r="1459" spans="4:5">
      <c r="D1459" s="176"/>
      <c r="E1459" s="151"/>
    </row>
    <row r="1460" spans="4:5">
      <c r="D1460" s="176"/>
      <c r="E1460" s="151"/>
    </row>
    <row r="1461" spans="4:5">
      <c r="D1461" s="176"/>
      <c r="E1461" s="151"/>
    </row>
    <row r="1462" spans="4:5">
      <c r="D1462" s="176"/>
      <c r="E1462" s="151"/>
    </row>
    <row r="1463" spans="4:5">
      <c r="D1463" s="176"/>
      <c r="E1463" s="151"/>
    </row>
    <row r="1464" spans="4:5">
      <c r="D1464" s="176"/>
      <c r="E1464" s="151"/>
    </row>
    <row r="1465" spans="4:5">
      <c r="D1465" s="176"/>
      <c r="E1465" s="151"/>
    </row>
    <row r="1466" spans="4:5">
      <c r="D1466" s="176"/>
      <c r="E1466" s="151"/>
    </row>
    <row r="1467" spans="4:5">
      <c r="D1467" s="176"/>
      <c r="E1467" s="151"/>
    </row>
    <row r="1468" spans="4:5">
      <c r="D1468" s="176"/>
      <c r="E1468" s="151"/>
    </row>
    <row r="1469" spans="4:5">
      <c r="D1469" s="176"/>
      <c r="E1469" s="151"/>
    </row>
    <row r="1470" spans="4:5">
      <c r="D1470" s="176"/>
      <c r="E1470" s="151"/>
    </row>
    <row r="1471" spans="4:5">
      <c r="D1471" s="176"/>
      <c r="E1471" s="151"/>
    </row>
    <row r="1472" spans="4:5">
      <c r="D1472" s="176"/>
      <c r="E1472" s="151"/>
    </row>
    <row r="1473" spans="4:5">
      <c r="D1473" s="176"/>
      <c r="E1473" s="151"/>
    </row>
    <row r="1474" spans="4:5">
      <c r="D1474" s="176"/>
      <c r="E1474" s="151"/>
    </row>
    <row r="1475" spans="4:5">
      <c r="D1475" s="176"/>
      <c r="E1475" s="151"/>
    </row>
    <row r="1476" spans="4:5">
      <c r="D1476" s="176"/>
      <c r="E1476" s="151"/>
    </row>
    <row r="1477" spans="4:5">
      <c r="D1477" s="176"/>
      <c r="E1477" s="151"/>
    </row>
    <row r="1478" spans="4:5">
      <c r="D1478" s="176"/>
      <c r="E1478" s="151"/>
    </row>
    <row r="1479" spans="4:5">
      <c r="D1479" s="176"/>
      <c r="E1479" s="151"/>
    </row>
    <row r="1480" spans="4:5">
      <c r="D1480" s="176"/>
      <c r="E1480" s="151"/>
    </row>
    <row r="1481" spans="4:5">
      <c r="D1481" s="176"/>
      <c r="E1481" s="151"/>
    </row>
    <row r="1482" spans="4:5">
      <c r="D1482" s="176"/>
      <c r="E1482" s="151"/>
    </row>
    <row r="1483" spans="4:5">
      <c r="D1483" s="176"/>
      <c r="E1483" s="151"/>
    </row>
    <row r="1484" spans="4:5">
      <c r="D1484" s="176"/>
      <c r="E1484" s="151"/>
    </row>
    <row r="1485" spans="4:5">
      <c r="D1485" s="176"/>
      <c r="E1485" s="151"/>
    </row>
    <row r="1486" spans="4:5">
      <c r="D1486" s="176"/>
      <c r="E1486" s="151"/>
    </row>
    <row r="1487" spans="4:5">
      <c r="D1487" s="176"/>
      <c r="E1487" s="151"/>
    </row>
    <row r="1488" spans="4:5">
      <c r="D1488" s="176"/>
      <c r="E1488" s="151"/>
    </row>
    <row r="1489" spans="4:5">
      <c r="D1489" s="176"/>
      <c r="E1489" s="151"/>
    </row>
    <row r="1490" spans="4:5">
      <c r="D1490" s="176"/>
      <c r="E1490" s="151"/>
    </row>
    <row r="1491" spans="4:5">
      <c r="D1491" s="176"/>
      <c r="E1491" s="151"/>
    </row>
    <row r="1492" spans="4:5">
      <c r="D1492" s="176"/>
      <c r="E1492" s="151"/>
    </row>
    <row r="1493" spans="4:5">
      <c r="D1493" s="176"/>
      <c r="E1493" s="151"/>
    </row>
    <row r="1494" spans="4:5">
      <c r="D1494" s="176"/>
      <c r="E1494" s="151"/>
    </row>
    <row r="1495" spans="4:5">
      <c r="D1495" s="176"/>
      <c r="E1495" s="151"/>
    </row>
    <row r="1496" spans="4:5">
      <c r="D1496" s="176"/>
      <c r="E1496" s="151"/>
    </row>
    <row r="1497" spans="4:5">
      <c r="D1497" s="176"/>
      <c r="E1497" s="151"/>
    </row>
    <row r="1498" spans="4:5">
      <c r="D1498" s="176"/>
      <c r="E1498" s="151"/>
    </row>
    <row r="1499" spans="4:5">
      <c r="D1499" s="176"/>
      <c r="E1499" s="151"/>
    </row>
    <row r="1500" spans="4:5">
      <c r="D1500" s="176"/>
      <c r="E1500" s="151"/>
    </row>
    <row r="1501" spans="4:5">
      <c r="D1501" s="176"/>
      <c r="E1501" s="151"/>
    </row>
    <row r="1502" spans="4:5">
      <c r="D1502" s="176"/>
      <c r="E1502" s="151"/>
    </row>
    <row r="1503" spans="4:5">
      <c r="D1503" s="176"/>
      <c r="E1503" s="151"/>
    </row>
    <row r="1504" spans="4:5">
      <c r="D1504" s="176"/>
      <c r="E1504" s="151"/>
    </row>
    <row r="1505" spans="4:5">
      <c r="D1505" s="176"/>
      <c r="E1505" s="151"/>
    </row>
    <row r="1506" spans="4:5">
      <c r="D1506" s="176"/>
      <c r="E1506" s="151"/>
    </row>
    <row r="1507" spans="4:5">
      <c r="D1507" s="176"/>
      <c r="E1507" s="151"/>
    </row>
    <row r="1508" spans="4:5">
      <c r="D1508" s="176"/>
      <c r="E1508" s="151"/>
    </row>
    <row r="1509" spans="4:5">
      <c r="D1509" s="176"/>
      <c r="E1509" s="151"/>
    </row>
    <row r="1510" spans="4:5">
      <c r="D1510" s="176"/>
      <c r="E1510" s="151"/>
    </row>
    <row r="1511" spans="4:5">
      <c r="D1511" s="176"/>
      <c r="E1511" s="151"/>
    </row>
    <row r="1512" spans="4:5">
      <c r="D1512" s="176"/>
      <c r="E1512" s="151"/>
    </row>
    <row r="1513" spans="4:5">
      <c r="D1513" s="176"/>
      <c r="E1513" s="151"/>
    </row>
    <row r="1514" spans="4:5">
      <c r="D1514" s="176"/>
      <c r="E1514" s="151"/>
    </row>
    <row r="1515" spans="4:5">
      <c r="D1515" s="176"/>
      <c r="E1515" s="151"/>
    </row>
    <row r="1516" spans="4:5">
      <c r="D1516" s="176"/>
      <c r="E1516" s="151"/>
    </row>
    <row r="1517" spans="4:5">
      <c r="D1517" s="176"/>
      <c r="E1517" s="151"/>
    </row>
    <row r="1518" spans="4:5">
      <c r="D1518" s="176"/>
      <c r="E1518" s="151"/>
    </row>
    <row r="1519" spans="4:5">
      <c r="D1519" s="176"/>
      <c r="E1519" s="151"/>
    </row>
    <row r="1520" spans="4:5">
      <c r="D1520" s="176"/>
      <c r="E1520" s="151"/>
    </row>
    <row r="1521" spans="4:5">
      <c r="D1521" s="176"/>
      <c r="E1521" s="151"/>
    </row>
    <row r="1522" spans="4:5">
      <c r="D1522" s="176"/>
      <c r="E1522" s="151"/>
    </row>
    <row r="1523" spans="4:5">
      <c r="D1523" s="176"/>
      <c r="E1523" s="151"/>
    </row>
    <row r="1524" spans="4:5">
      <c r="D1524" s="176"/>
      <c r="E1524" s="151"/>
    </row>
    <row r="1525" spans="4:5">
      <c r="D1525" s="176"/>
      <c r="E1525" s="151"/>
    </row>
    <row r="1526" spans="4:5">
      <c r="D1526" s="176"/>
      <c r="E1526" s="151"/>
    </row>
    <row r="1527" spans="4:5">
      <c r="D1527" s="176"/>
      <c r="E1527" s="151"/>
    </row>
    <row r="1528" spans="4:5">
      <c r="D1528" s="176"/>
      <c r="E1528" s="151"/>
    </row>
    <row r="1529" spans="4:5">
      <c r="D1529" s="176"/>
      <c r="E1529" s="151"/>
    </row>
    <row r="1530" spans="4:5">
      <c r="D1530" s="176"/>
      <c r="E1530" s="151"/>
    </row>
    <row r="1531" spans="4:5">
      <c r="D1531" s="176"/>
      <c r="E1531" s="151"/>
    </row>
    <row r="1532" spans="4:5">
      <c r="D1532" s="176"/>
      <c r="E1532" s="151"/>
    </row>
    <row r="1533" spans="4:5">
      <c r="D1533" s="176"/>
      <c r="E1533" s="151"/>
    </row>
    <row r="1534" spans="4:5">
      <c r="D1534" s="176"/>
      <c r="E1534" s="151"/>
    </row>
    <row r="1535" spans="4:5">
      <c r="D1535" s="176"/>
      <c r="E1535" s="151"/>
    </row>
    <row r="1536" spans="4:5">
      <c r="D1536" s="176"/>
      <c r="E1536" s="151"/>
    </row>
    <row r="1537" spans="4:5">
      <c r="D1537" s="176"/>
      <c r="E1537" s="151"/>
    </row>
    <row r="1538" spans="4:5">
      <c r="D1538" s="176"/>
      <c r="E1538" s="151"/>
    </row>
    <row r="1539" spans="4:5">
      <c r="D1539" s="176"/>
      <c r="E1539" s="151"/>
    </row>
    <row r="1540" spans="4:5">
      <c r="D1540" s="176"/>
      <c r="E1540" s="151"/>
    </row>
    <row r="1541" spans="4:5">
      <c r="D1541" s="176"/>
      <c r="E1541" s="151"/>
    </row>
    <row r="1542" spans="4:5">
      <c r="D1542" s="176"/>
      <c r="E1542" s="151"/>
    </row>
    <row r="1543" spans="4:5">
      <c r="D1543" s="176"/>
      <c r="E1543" s="151"/>
    </row>
    <row r="1544" spans="4:5">
      <c r="D1544" s="176"/>
      <c r="E1544" s="151"/>
    </row>
    <row r="1545" spans="4:5">
      <c r="D1545" s="176"/>
      <c r="E1545" s="151"/>
    </row>
    <row r="1546" spans="4:5">
      <c r="D1546" s="176"/>
      <c r="E1546" s="151"/>
    </row>
    <row r="1547" spans="4:5">
      <c r="D1547" s="176"/>
      <c r="E1547" s="151"/>
    </row>
    <row r="1548" spans="4:5">
      <c r="D1548" s="176"/>
      <c r="E1548" s="151"/>
    </row>
    <row r="1549" spans="4:5">
      <c r="D1549" s="176"/>
      <c r="E1549" s="151"/>
    </row>
    <row r="1550" spans="4:5">
      <c r="D1550" s="176"/>
      <c r="E1550" s="151"/>
    </row>
    <row r="1551" spans="4:5">
      <c r="D1551" s="176"/>
      <c r="E1551" s="151"/>
    </row>
    <row r="1552" spans="4:5">
      <c r="D1552" s="176"/>
      <c r="E1552" s="151"/>
    </row>
    <row r="1553" spans="4:5">
      <c r="D1553" s="176"/>
      <c r="E1553" s="151"/>
    </row>
    <row r="1554" spans="4:5">
      <c r="D1554" s="176"/>
      <c r="E1554" s="151"/>
    </row>
    <row r="1555" spans="4:5">
      <c r="D1555" s="176"/>
      <c r="E1555" s="151"/>
    </row>
    <row r="1556" spans="4:5">
      <c r="D1556" s="176"/>
      <c r="E1556" s="151"/>
    </row>
    <row r="1557" spans="4:5">
      <c r="D1557" s="176"/>
      <c r="E1557" s="151"/>
    </row>
    <row r="1558" spans="4:5">
      <c r="D1558" s="176"/>
      <c r="E1558" s="151"/>
    </row>
    <row r="1559" spans="4:5">
      <c r="D1559" s="176"/>
      <c r="E1559" s="151"/>
    </row>
    <row r="1560" spans="4:5">
      <c r="D1560" s="176"/>
      <c r="E1560" s="151"/>
    </row>
    <row r="1561" spans="4:5">
      <c r="D1561" s="176"/>
      <c r="E1561" s="151"/>
    </row>
    <row r="1562" spans="4:5">
      <c r="D1562" s="176"/>
      <c r="E1562" s="151"/>
    </row>
    <row r="1563" spans="4:5">
      <c r="D1563" s="176"/>
      <c r="E1563" s="151"/>
    </row>
    <row r="1564" spans="4:5">
      <c r="D1564" s="176"/>
      <c r="E1564" s="151"/>
    </row>
    <row r="1565" spans="4:5">
      <c r="D1565" s="176"/>
      <c r="E1565" s="151"/>
    </row>
    <row r="1566" spans="4:5">
      <c r="D1566" s="176"/>
      <c r="E1566" s="151"/>
    </row>
    <row r="1567" spans="4:5">
      <c r="D1567" s="176"/>
      <c r="E1567" s="151"/>
    </row>
    <row r="1568" spans="4:5">
      <c r="D1568" s="176"/>
      <c r="E1568" s="151"/>
    </row>
    <row r="1569" spans="4:5">
      <c r="D1569" s="176"/>
      <c r="E1569" s="151"/>
    </row>
    <row r="1570" spans="4:5">
      <c r="D1570" s="176"/>
      <c r="E1570" s="151"/>
    </row>
    <row r="1571" spans="4:5">
      <c r="D1571" s="176"/>
      <c r="E1571" s="151"/>
    </row>
    <row r="1572" spans="4:5">
      <c r="D1572" s="176"/>
      <c r="E1572" s="151"/>
    </row>
    <row r="1573" spans="4:5">
      <c r="D1573" s="176"/>
      <c r="E1573" s="151"/>
    </row>
    <row r="1574" spans="4:5">
      <c r="D1574" s="176"/>
      <c r="E1574" s="151"/>
    </row>
    <row r="1575" spans="4:5">
      <c r="D1575" s="176"/>
      <c r="E1575" s="151"/>
    </row>
    <row r="1576" spans="4:5">
      <c r="D1576" s="176"/>
      <c r="E1576" s="151"/>
    </row>
    <row r="1577" spans="4:5">
      <c r="D1577" s="176"/>
      <c r="E1577" s="151"/>
    </row>
    <row r="1578" spans="4:5">
      <c r="D1578" s="176"/>
      <c r="E1578" s="151"/>
    </row>
    <row r="1579" spans="4:5">
      <c r="D1579" s="176"/>
      <c r="E1579" s="151"/>
    </row>
    <row r="1580" spans="4:5">
      <c r="D1580" s="176"/>
      <c r="E1580" s="151"/>
    </row>
    <row r="1581" spans="4:5">
      <c r="D1581" s="176"/>
      <c r="E1581" s="151"/>
    </row>
    <row r="1582" spans="4:5">
      <c r="D1582" s="176"/>
      <c r="E1582" s="151"/>
    </row>
    <row r="1583" spans="4:5">
      <c r="D1583" s="176"/>
      <c r="E1583" s="151"/>
    </row>
    <row r="1584" spans="4:5">
      <c r="D1584" s="176"/>
      <c r="E1584" s="151"/>
    </row>
    <row r="1585" spans="4:5">
      <c r="D1585" s="176"/>
      <c r="E1585" s="151"/>
    </row>
    <row r="1586" spans="4:5">
      <c r="D1586" s="176"/>
      <c r="E1586" s="151"/>
    </row>
    <row r="1587" spans="4:5">
      <c r="D1587" s="176"/>
      <c r="E1587" s="151"/>
    </row>
    <row r="1588" spans="4:5">
      <c r="D1588" s="176"/>
      <c r="E1588" s="151"/>
    </row>
    <row r="1589" spans="4:5">
      <c r="D1589" s="176"/>
      <c r="E1589" s="151"/>
    </row>
    <row r="1590" spans="4:5">
      <c r="D1590" s="176"/>
      <c r="E1590" s="151"/>
    </row>
    <row r="1591" spans="4:5">
      <c r="D1591" s="176"/>
      <c r="E1591" s="151"/>
    </row>
    <row r="1592" spans="4:5">
      <c r="D1592" s="176"/>
      <c r="E1592" s="151"/>
    </row>
    <row r="1593" spans="4:5">
      <c r="D1593" s="176"/>
      <c r="E1593" s="151"/>
    </row>
    <row r="1594" spans="4:5">
      <c r="D1594" s="176"/>
      <c r="E1594" s="151"/>
    </row>
    <row r="1595" spans="4:5">
      <c r="D1595" s="176"/>
      <c r="E1595" s="151"/>
    </row>
    <row r="1596" spans="4:5">
      <c r="D1596" s="176"/>
      <c r="E1596" s="151"/>
    </row>
    <row r="1597" spans="4:5">
      <c r="D1597" s="176"/>
      <c r="E1597" s="151"/>
    </row>
    <row r="1598" spans="4:5">
      <c r="D1598" s="176"/>
      <c r="E1598" s="151"/>
    </row>
    <row r="1599" spans="4:5">
      <c r="D1599" s="176"/>
      <c r="E1599" s="151"/>
    </row>
    <row r="1600" spans="4:5">
      <c r="D1600" s="176"/>
      <c r="E1600" s="151"/>
    </row>
    <row r="1601" spans="4:5">
      <c r="D1601" s="176"/>
      <c r="E1601" s="151"/>
    </row>
    <row r="1602" spans="4:5">
      <c r="D1602" s="176"/>
      <c r="E1602" s="151"/>
    </row>
    <row r="1603" spans="4:5">
      <c r="D1603" s="176"/>
      <c r="E1603" s="151"/>
    </row>
    <row r="1604" spans="4:5">
      <c r="D1604" s="176"/>
      <c r="E1604" s="151"/>
    </row>
    <row r="1605" spans="4:5">
      <c r="D1605" s="176"/>
      <c r="E1605" s="151"/>
    </row>
    <row r="1606" spans="4:5">
      <c r="D1606" s="176"/>
      <c r="E1606" s="151"/>
    </row>
    <row r="1607" spans="4:5">
      <c r="D1607" s="176"/>
      <c r="E1607" s="151"/>
    </row>
    <row r="1608" spans="4:5">
      <c r="D1608" s="176"/>
      <c r="E1608" s="151"/>
    </row>
    <row r="1609" spans="4:5">
      <c r="D1609" s="176"/>
      <c r="E1609" s="151"/>
    </row>
    <row r="1610" spans="4:5">
      <c r="D1610" s="176"/>
      <c r="E1610" s="151"/>
    </row>
    <row r="1611" spans="4:5">
      <c r="D1611" s="176"/>
      <c r="E1611" s="151"/>
    </row>
    <row r="1612" spans="4:5">
      <c r="D1612" s="176"/>
      <c r="E1612" s="151"/>
    </row>
    <row r="1613" spans="4:5">
      <c r="D1613" s="176"/>
      <c r="E1613" s="151"/>
    </row>
    <row r="1614" spans="4:5">
      <c r="D1614" s="176"/>
      <c r="E1614" s="151"/>
    </row>
    <row r="1615" spans="4:5">
      <c r="D1615" s="176"/>
      <c r="E1615" s="151"/>
    </row>
    <row r="1616" spans="4:5">
      <c r="D1616" s="176"/>
      <c r="E1616" s="151"/>
    </row>
    <row r="1617" spans="4:5">
      <c r="D1617" s="176"/>
      <c r="E1617" s="151"/>
    </row>
    <row r="1618" spans="4:5">
      <c r="D1618" s="176"/>
      <c r="E1618" s="151"/>
    </row>
    <row r="1619" spans="4:5">
      <c r="D1619" s="176"/>
      <c r="E1619" s="151"/>
    </row>
    <row r="1620" spans="4:5">
      <c r="D1620" s="176"/>
      <c r="E1620" s="151"/>
    </row>
    <row r="1621" spans="4:5">
      <c r="D1621" s="176"/>
      <c r="E1621" s="151"/>
    </row>
    <row r="1622" spans="4:5">
      <c r="D1622" s="176"/>
      <c r="E1622" s="151"/>
    </row>
    <row r="1623" spans="4:5">
      <c r="D1623" s="176"/>
      <c r="E1623" s="151"/>
    </row>
    <row r="1624" spans="4:5">
      <c r="D1624" s="176"/>
      <c r="E1624" s="151"/>
    </row>
    <row r="1625" spans="4:5">
      <c r="D1625" s="176"/>
      <c r="E1625" s="151"/>
    </row>
    <row r="1626" spans="4:5">
      <c r="D1626" s="176"/>
      <c r="E1626" s="151"/>
    </row>
    <row r="1627" spans="4:5">
      <c r="D1627" s="176"/>
      <c r="E1627" s="151"/>
    </row>
    <row r="1628" spans="4:5">
      <c r="D1628" s="176"/>
      <c r="E1628" s="151"/>
    </row>
    <row r="1629" spans="4:5">
      <c r="D1629" s="176"/>
      <c r="E1629" s="151"/>
    </row>
    <row r="1630" spans="4:5">
      <c r="D1630" s="176"/>
      <c r="E1630" s="151"/>
    </row>
    <row r="1631" spans="4:5">
      <c r="D1631" s="176"/>
      <c r="E1631" s="151"/>
    </row>
    <row r="1632" spans="4:5">
      <c r="D1632" s="176"/>
      <c r="E1632" s="151"/>
    </row>
    <row r="1633" spans="4:5">
      <c r="D1633" s="176"/>
      <c r="E1633" s="151"/>
    </row>
    <row r="1634" spans="4:5">
      <c r="D1634" s="176"/>
      <c r="E1634" s="151"/>
    </row>
    <row r="1635" spans="4:5">
      <c r="D1635" s="176"/>
      <c r="E1635" s="151"/>
    </row>
    <row r="1636" spans="4:5">
      <c r="D1636" s="176"/>
      <c r="E1636" s="151"/>
    </row>
    <row r="1637" spans="4:5">
      <c r="D1637" s="176"/>
      <c r="E1637" s="151"/>
    </row>
    <row r="1638" spans="4:5">
      <c r="D1638" s="176"/>
      <c r="E1638" s="151"/>
    </row>
    <row r="1639" spans="4:5">
      <c r="D1639" s="176"/>
      <c r="E1639" s="151"/>
    </row>
    <row r="1640" spans="4:5">
      <c r="D1640" s="176"/>
      <c r="E1640" s="151"/>
    </row>
    <row r="1641" spans="4:5">
      <c r="D1641" s="176"/>
      <c r="E1641" s="151"/>
    </row>
    <row r="1642" spans="4:5">
      <c r="D1642" s="176"/>
      <c r="E1642" s="151"/>
    </row>
    <row r="1643" spans="4:5">
      <c r="D1643" s="176"/>
      <c r="E1643" s="151"/>
    </row>
    <row r="1644" spans="4:5">
      <c r="D1644" s="176"/>
      <c r="E1644" s="151"/>
    </row>
    <row r="1645" spans="4:5">
      <c r="D1645" s="176"/>
      <c r="E1645" s="151"/>
    </row>
    <row r="1646" spans="4:5">
      <c r="D1646" s="176"/>
      <c r="E1646" s="151"/>
    </row>
    <row r="1647" spans="4:5">
      <c r="D1647" s="176"/>
      <c r="E1647" s="151"/>
    </row>
    <row r="1648" spans="4:5">
      <c r="D1648" s="176"/>
      <c r="E1648" s="151"/>
    </row>
    <row r="1649" spans="4:5">
      <c r="D1649" s="176"/>
      <c r="E1649" s="151"/>
    </row>
    <row r="1650" spans="4:5">
      <c r="D1650" s="176"/>
      <c r="E1650" s="151"/>
    </row>
    <row r="1651" spans="4:5">
      <c r="D1651" s="176"/>
      <c r="E1651" s="151"/>
    </row>
    <row r="1652" spans="4:5">
      <c r="D1652" s="176"/>
      <c r="E1652" s="151"/>
    </row>
    <row r="1653" spans="4:5">
      <c r="D1653" s="176"/>
      <c r="E1653" s="151"/>
    </row>
    <row r="1654" spans="4:5">
      <c r="D1654" s="176"/>
      <c r="E1654" s="151"/>
    </row>
    <row r="1655" spans="4:5">
      <c r="D1655" s="176"/>
      <c r="E1655" s="151"/>
    </row>
    <row r="1656" spans="4:5">
      <c r="D1656" s="176"/>
      <c r="E1656" s="151"/>
    </row>
    <row r="1657" spans="4:5">
      <c r="D1657" s="176"/>
      <c r="E1657" s="151"/>
    </row>
    <row r="1658" spans="4:5">
      <c r="D1658" s="176"/>
      <c r="E1658" s="151"/>
    </row>
    <row r="1659" spans="4:5">
      <c r="D1659" s="176"/>
      <c r="E1659" s="151"/>
    </row>
    <row r="1660" spans="4:5">
      <c r="D1660" s="176"/>
      <c r="E1660" s="151"/>
    </row>
    <row r="1661" spans="4:5">
      <c r="D1661" s="176"/>
      <c r="E1661" s="151"/>
    </row>
    <row r="1662" spans="4:5">
      <c r="D1662" s="176"/>
      <c r="E1662" s="151"/>
    </row>
    <row r="1663" spans="4:5">
      <c r="D1663" s="176"/>
      <c r="E1663" s="151"/>
    </row>
    <row r="1664" spans="4:5">
      <c r="D1664" s="176"/>
      <c r="E1664" s="151"/>
    </row>
    <row r="1665" spans="4:5">
      <c r="D1665" s="176"/>
      <c r="E1665" s="151"/>
    </row>
    <row r="1666" spans="4:5">
      <c r="D1666" s="176"/>
      <c r="E1666" s="151"/>
    </row>
    <row r="1667" spans="4:5">
      <c r="D1667" s="176"/>
      <c r="E1667" s="151"/>
    </row>
    <row r="1668" spans="4:5">
      <c r="D1668" s="176"/>
      <c r="E1668" s="151"/>
    </row>
    <row r="1669" spans="4:5">
      <c r="D1669" s="176"/>
      <c r="E1669" s="151"/>
    </row>
    <row r="1670" spans="4:5">
      <c r="D1670" s="176"/>
      <c r="E1670" s="151"/>
    </row>
    <row r="1671" spans="4:5">
      <c r="D1671" s="176"/>
      <c r="E1671" s="151"/>
    </row>
    <row r="1672" spans="4:5">
      <c r="D1672" s="176"/>
      <c r="E1672" s="151"/>
    </row>
    <row r="1673" spans="4:5">
      <c r="D1673" s="176"/>
      <c r="E1673" s="151"/>
    </row>
    <row r="1674" spans="4:5">
      <c r="D1674" s="176"/>
      <c r="E1674" s="151"/>
    </row>
    <row r="1675" spans="4:5">
      <c r="D1675" s="176"/>
      <c r="E1675" s="151"/>
    </row>
    <row r="1676" spans="4:5">
      <c r="D1676" s="176"/>
      <c r="E1676" s="151"/>
    </row>
    <row r="1677" spans="4:5">
      <c r="D1677" s="176"/>
      <c r="E1677" s="151"/>
    </row>
    <row r="1678" spans="4:5">
      <c r="D1678" s="176"/>
      <c r="E1678" s="151"/>
    </row>
    <row r="1679" spans="4:5">
      <c r="D1679" s="176"/>
      <c r="E1679" s="151"/>
    </row>
    <row r="1680" spans="4:5">
      <c r="D1680" s="176"/>
      <c r="E1680" s="151"/>
    </row>
    <row r="1681" spans="4:5">
      <c r="D1681" s="176"/>
      <c r="E1681" s="151"/>
    </row>
    <row r="1682" spans="4:5">
      <c r="D1682" s="176"/>
      <c r="E1682" s="151"/>
    </row>
    <row r="1683" spans="4:5">
      <c r="D1683" s="176"/>
      <c r="E1683" s="151"/>
    </row>
    <row r="1684" spans="4:5">
      <c r="D1684" s="176"/>
      <c r="E1684" s="151"/>
    </row>
    <row r="1685" spans="4:5">
      <c r="D1685" s="176"/>
      <c r="E1685" s="151"/>
    </row>
    <row r="1686" spans="4:5">
      <c r="D1686" s="176"/>
      <c r="E1686" s="151"/>
    </row>
    <row r="1687" spans="4:5">
      <c r="D1687" s="176"/>
      <c r="E1687" s="151"/>
    </row>
    <row r="1688" spans="4:5">
      <c r="D1688" s="176"/>
      <c r="E1688" s="151"/>
    </row>
    <row r="1689" spans="4:5">
      <c r="D1689" s="176"/>
      <c r="E1689" s="151"/>
    </row>
    <row r="1690" spans="4:5">
      <c r="D1690" s="176"/>
      <c r="E1690" s="151"/>
    </row>
    <row r="1691" spans="4:5">
      <c r="D1691" s="176"/>
      <c r="E1691" s="151"/>
    </row>
    <row r="1692" spans="4:5">
      <c r="D1692" s="176"/>
      <c r="E1692" s="151"/>
    </row>
    <row r="1693" spans="4:5">
      <c r="D1693" s="176"/>
      <c r="E1693" s="151"/>
    </row>
    <row r="1694" spans="4:5">
      <c r="D1694" s="176"/>
      <c r="E1694" s="151"/>
    </row>
    <row r="1695" spans="4:5">
      <c r="D1695" s="176"/>
      <c r="E1695" s="151"/>
    </row>
    <row r="1696" spans="4:5">
      <c r="D1696" s="176"/>
      <c r="E1696" s="151"/>
    </row>
    <row r="1697" spans="4:5">
      <c r="D1697" s="176"/>
      <c r="E1697" s="151"/>
    </row>
    <row r="1698" spans="4:5">
      <c r="D1698" s="176"/>
      <c r="E1698" s="151"/>
    </row>
    <row r="1699" spans="4:5">
      <c r="D1699" s="176"/>
      <c r="E1699" s="151"/>
    </row>
    <row r="1700" spans="4:5">
      <c r="D1700" s="176"/>
      <c r="E1700" s="151"/>
    </row>
    <row r="1701" spans="4:5">
      <c r="D1701" s="176"/>
      <c r="E1701" s="151"/>
    </row>
    <row r="1702" spans="4:5">
      <c r="D1702" s="176"/>
      <c r="E1702" s="151"/>
    </row>
    <row r="1703" spans="4:5">
      <c r="D1703" s="176"/>
      <c r="E1703" s="151"/>
    </row>
    <row r="1704" spans="4:5">
      <c r="D1704" s="176"/>
      <c r="E1704" s="151"/>
    </row>
    <row r="1705" spans="4:5">
      <c r="D1705" s="176"/>
      <c r="E1705" s="151"/>
    </row>
    <row r="1706" spans="4:5">
      <c r="D1706" s="176"/>
      <c r="E1706" s="151"/>
    </row>
    <row r="1707" spans="4:5">
      <c r="D1707" s="176"/>
      <c r="E1707" s="151"/>
    </row>
    <row r="1708" spans="4:5">
      <c r="D1708" s="176"/>
      <c r="E1708" s="151"/>
    </row>
    <row r="1709" spans="4:5">
      <c r="D1709" s="176"/>
      <c r="E1709" s="151"/>
    </row>
    <row r="1710" spans="4:5">
      <c r="D1710" s="176"/>
      <c r="E1710" s="151"/>
    </row>
    <row r="1711" spans="4:5">
      <c r="D1711" s="176"/>
      <c r="E1711" s="151"/>
    </row>
    <row r="1712" spans="4:5">
      <c r="D1712" s="176"/>
      <c r="E1712" s="151"/>
    </row>
    <row r="1713" spans="4:5">
      <c r="D1713" s="176"/>
      <c r="E1713" s="151"/>
    </row>
    <row r="1714" spans="4:5">
      <c r="D1714" s="176"/>
      <c r="E1714" s="151"/>
    </row>
    <row r="1715" spans="4:5">
      <c r="D1715" s="176"/>
      <c r="E1715" s="151"/>
    </row>
    <row r="1716" spans="4:5">
      <c r="D1716" s="176"/>
      <c r="E1716" s="151"/>
    </row>
    <row r="1717" spans="4:5">
      <c r="D1717" s="176"/>
      <c r="E1717" s="151"/>
    </row>
    <row r="1718" spans="4:5">
      <c r="D1718" s="176"/>
      <c r="E1718" s="151"/>
    </row>
    <row r="1719" spans="4:5">
      <c r="D1719" s="176"/>
      <c r="E1719" s="151"/>
    </row>
    <row r="1720" spans="4:5">
      <c r="D1720" s="176"/>
      <c r="E1720" s="151"/>
    </row>
    <row r="1721" spans="4:5">
      <c r="D1721" s="176"/>
      <c r="E1721" s="151"/>
    </row>
    <row r="1722" spans="4:5">
      <c r="D1722" s="176"/>
      <c r="E1722" s="151"/>
    </row>
    <row r="1723" spans="4:5">
      <c r="D1723" s="176"/>
      <c r="E1723" s="151"/>
    </row>
    <row r="1724" spans="4:5">
      <c r="D1724" s="176"/>
      <c r="E1724" s="151"/>
    </row>
    <row r="1725" spans="4:5">
      <c r="D1725" s="176"/>
      <c r="E1725" s="151"/>
    </row>
    <row r="1726" spans="4:5">
      <c r="D1726" s="176"/>
      <c r="E1726" s="151"/>
    </row>
    <row r="1727" spans="4:5">
      <c r="D1727" s="176"/>
      <c r="E1727" s="151"/>
    </row>
    <row r="1728" spans="4:5">
      <c r="D1728" s="176"/>
      <c r="E1728" s="151"/>
    </row>
    <row r="1729" spans="4:5">
      <c r="D1729" s="176"/>
      <c r="E1729" s="151"/>
    </row>
    <row r="1730" spans="4:5">
      <c r="D1730" s="176"/>
      <c r="E1730" s="151"/>
    </row>
    <row r="1731" spans="4:5">
      <c r="D1731" s="176"/>
      <c r="E1731" s="151"/>
    </row>
    <row r="1732" spans="4:5">
      <c r="D1732" s="176"/>
      <c r="E1732" s="151"/>
    </row>
    <row r="1733" spans="4:5">
      <c r="D1733" s="176"/>
      <c r="E1733" s="151"/>
    </row>
    <row r="1734" spans="4:5">
      <c r="D1734" s="176"/>
      <c r="E1734" s="151"/>
    </row>
    <row r="1735" spans="4:5">
      <c r="D1735" s="176"/>
      <c r="E1735" s="151"/>
    </row>
    <row r="1736" spans="4:5">
      <c r="D1736" s="176"/>
      <c r="E1736" s="151"/>
    </row>
    <row r="1737" spans="4:5">
      <c r="D1737" s="176"/>
      <c r="E1737" s="151"/>
    </row>
    <row r="1738" spans="4:5">
      <c r="D1738" s="176"/>
      <c r="E1738" s="151"/>
    </row>
    <row r="1739" spans="4:5">
      <c r="D1739" s="176"/>
      <c r="E1739" s="151"/>
    </row>
    <row r="1740" spans="4:5">
      <c r="D1740" s="176"/>
      <c r="E1740" s="151"/>
    </row>
    <row r="1741" spans="4:5">
      <c r="D1741" s="176"/>
      <c r="E1741" s="151"/>
    </row>
    <row r="1742" spans="4:5">
      <c r="D1742" s="176"/>
      <c r="E1742" s="151"/>
    </row>
    <row r="1743" spans="4:5">
      <c r="D1743" s="176"/>
      <c r="E1743" s="151"/>
    </row>
    <row r="1744" spans="4:5">
      <c r="D1744" s="176"/>
      <c r="E1744" s="151"/>
    </row>
    <row r="1745" spans="4:5">
      <c r="D1745" s="176"/>
      <c r="E1745" s="151"/>
    </row>
    <row r="1746" spans="4:5">
      <c r="D1746" s="176"/>
      <c r="E1746" s="151"/>
    </row>
    <row r="1747" spans="4:5">
      <c r="D1747" s="176"/>
      <c r="E1747" s="151"/>
    </row>
    <row r="1748" spans="4:5">
      <c r="D1748" s="176"/>
      <c r="E1748" s="151"/>
    </row>
    <row r="1749" spans="4:5">
      <c r="D1749" s="176"/>
      <c r="E1749" s="151"/>
    </row>
    <row r="1750" spans="4:5">
      <c r="D1750" s="176"/>
      <c r="E1750" s="151"/>
    </row>
    <row r="1751" spans="4:5">
      <c r="D1751" s="176"/>
      <c r="E1751" s="151"/>
    </row>
    <row r="1752" spans="4:5">
      <c r="D1752" s="176"/>
      <c r="E1752" s="151"/>
    </row>
    <row r="1753" spans="4:5">
      <c r="D1753" s="176"/>
      <c r="E1753" s="151"/>
    </row>
    <row r="1754" spans="4:5">
      <c r="D1754" s="176"/>
      <c r="E1754" s="151"/>
    </row>
    <row r="1755" spans="4:5">
      <c r="D1755" s="176"/>
      <c r="E1755" s="151"/>
    </row>
    <row r="1756" spans="4:5">
      <c r="D1756" s="176"/>
      <c r="E1756" s="151"/>
    </row>
    <row r="1757" spans="4:5">
      <c r="D1757" s="176"/>
      <c r="E1757" s="151"/>
    </row>
    <row r="1758" spans="4:5">
      <c r="D1758" s="176"/>
      <c r="E1758" s="151"/>
    </row>
    <row r="1759" spans="4:5">
      <c r="D1759" s="176"/>
      <c r="E1759" s="151"/>
    </row>
    <row r="1760" spans="4:5">
      <c r="D1760" s="176"/>
      <c r="E1760" s="151"/>
    </row>
    <row r="1761" spans="4:5">
      <c r="D1761" s="176"/>
      <c r="E1761" s="151"/>
    </row>
    <row r="1762" spans="4:5">
      <c r="D1762" s="176"/>
      <c r="E1762" s="151"/>
    </row>
    <row r="1763" spans="4:5">
      <c r="D1763" s="176"/>
      <c r="E1763" s="151"/>
    </row>
    <row r="1764" spans="4:5">
      <c r="D1764" s="176"/>
      <c r="E1764" s="151"/>
    </row>
    <row r="1765" spans="4:5">
      <c r="D1765" s="176"/>
      <c r="E1765" s="151"/>
    </row>
    <row r="1766" spans="4:5">
      <c r="D1766" s="176"/>
      <c r="E1766" s="151"/>
    </row>
    <row r="1767" spans="4:5">
      <c r="D1767" s="176"/>
      <c r="E1767" s="151"/>
    </row>
    <row r="1768" spans="4:5">
      <c r="D1768" s="176"/>
      <c r="E1768" s="151"/>
    </row>
    <row r="1769" spans="4:5">
      <c r="D1769" s="176"/>
      <c r="E1769" s="151"/>
    </row>
    <row r="1770" spans="4:5">
      <c r="D1770" s="176"/>
      <c r="E1770" s="151"/>
    </row>
    <row r="1771" spans="4:5">
      <c r="D1771" s="176"/>
      <c r="E1771" s="151"/>
    </row>
    <row r="1772" spans="4:5">
      <c r="D1772" s="176"/>
      <c r="E1772" s="151"/>
    </row>
    <row r="1773" spans="4:5">
      <c r="D1773" s="176"/>
      <c r="E1773" s="151"/>
    </row>
    <row r="1774" spans="4:5">
      <c r="D1774" s="176"/>
      <c r="E1774" s="151"/>
    </row>
    <row r="1775" spans="4:5">
      <c r="D1775" s="176"/>
      <c r="E1775" s="151"/>
    </row>
    <row r="1776" spans="4:5">
      <c r="D1776" s="176"/>
      <c r="E1776" s="151"/>
    </row>
    <row r="1777" spans="4:5">
      <c r="D1777" s="176"/>
      <c r="E1777" s="151"/>
    </row>
    <row r="1778" spans="4:5">
      <c r="D1778" s="176"/>
      <c r="E1778" s="151"/>
    </row>
    <row r="1779" spans="4:5">
      <c r="D1779" s="176"/>
      <c r="E1779" s="151"/>
    </row>
    <row r="1780" spans="4:5">
      <c r="D1780" s="176"/>
      <c r="E1780" s="151"/>
    </row>
    <row r="1781" spans="4:5">
      <c r="D1781" s="176"/>
      <c r="E1781" s="151"/>
    </row>
    <row r="1782" spans="4:5">
      <c r="D1782" s="176"/>
      <c r="E1782" s="151"/>
    </row>
    <row r="1783" spans="4:5">
      <c r="D1783" s="176"/>
      <c r="E1783" s="151"/>
    </row>
    <row r="1784" spans="4:5">
      <c r="D1784" s="176"/>
      <c r="E1784" s="151"/>
    </row>
    <row r="1785" spans="4:5">
      <c r="D1785" s="176"/>
      <c r="E1785" s="151"/>
    </row>
    <row r="1786" spans="4:5">
      <c r="D1786" s="176"/>
      <c r="E1786" s="151"/>
    </row>
    <row r="1787" spans="4:5">
      <c r="D1787" s="176"/>
      <c r="E1787" s="151"/>
    </row>
    <row r="1788" spans="4:5">
      <c r="D1788" s="176"/>
      <c r="E1788" s="151"/>
    </row>
    <row r="1789" spans="4:5">
      <c r="D1789" s="176"/>
      <c r="E1789" s="151"/>
    </row>
    <row r="1790" spans="4:5">
      <c r="D1790" s="176"/>
      <c r="E1790" s="151"/>
    </row>
    <row r="1791" spans="4:5">
      <c r="D1791" s="176"/>
      <c r="E1791" s="151"/>
    </row>
    <row r="1792" spans="4:5">
      <c r="D1792" s="176"/>
      <c r="E1792" s="151"/>
    </row>
    <row r="1793" spans="4:5">
      <c r="D1793" s="176"/>
      <c r="E1793" s="151"/>
    </row>
    <row r="1794" spans="4:5">
      <c r="D1794" s="176"/>
      <c r="E1794" s="151"/>
    </row>
    <row r="1795" spans="4:5">
      <c r="D1795" s="176"/>
      <c r="E1795" s="151"/>
    </row>
    <row r="1796" spans="4:5">
      <c r="D1796" s="176"/>
      <c r="E1796" s="151"/>
    </row>
    <row r="1797" spans="4:5">
      <c r="D1797" s="176"/>
      <c r="E1797" s="151"/>
    </row>
    <row r="1798" spans="4:5">
      <c r="D1798" s="176"/>
      <c r="E1798" s="151"/>
    </row>
    <row r="1799" spans="4:5">
      <c r="D1799" s="176"/>
      <c r="E1799" s="151"/>
    </row>
    <row r="1800" spans="4:5">
      <c r="D1800" s="176"/>
      <c r="E1800" s="151"/>
    </row>
    <row r="1801" spans="4:5">
      <c r="D1801" s="176"/>
      <c r="E1801" s="151"/>
    </row>
    <row r="1802" spans="4:5">
      <c r="D1802" s="176"/>
      <c r="E1802" s="151"/>
    </row>
    <row r="1803" spans="4:5">
      <c r="D1803" s="176"/>
      <c r="E1803" s="151"/>
    </row>
    <row r="1804" spans="4:5">
      <c r="D1804" s="176"/>
      <c r="E1804" s="151"/>
    </row>
    <row r="1805" spans="4:5">
      <c r="D1805" s="176"/>
      <c r="E1805" s="151"/>
    </row>
    <row r="1806" spans="4:5">
      <c r="D1806" s="176"/>
      <c r="E1806" s="151"/>
    </row>
    <row r="1807" spans="4:5">
      <c r="D1807" s="176"/>
      <c r="E1807" s="151"/>
    </row>
    <row r="1808" spans="4:5">
      <c r="D1808" s="176"/>
      <c r="E1808" s="151"/>
    </row>
    <row r="1809" spans="4:5">
      <c r="D1809" s="176"/>
      <c r="E1809" s="151"/>
    </row>
    <row r="1810" spans="4:5">
      <c r="D1810" s="176"/>
      <c r="E1810" s="151"/>
    </row>
    <row r="1811" spans="4:5">
      <c r="D1811" s="176"/>
      <c r="E1811" s="151"/>
    </row>
    <row r="1812" spans="4:5">
      <c r="D1812" s="176"/>
      <c r="E1812" s="151"/>
    </row>
    <row r="1813" spans="4:5">
      <c r="D1813" s="176"/>
      <c r="E1813" s="151"/>
    </row>
    <row r="1814" spans="4:5">
      <c r="D1814" s="176"/>
      <c r="E1814" s="151"/>
    </row>
    <row r="1815" spans="4:5">
      <c r="D1815" s="176"/>
      <c r="E1815" s="151"/>
    </row>
    <row r="1816" spans="4:5">
      <c r="D1816" s="176"/>
      <c r="E1816" s="151"/>
    </row>
    <row r="1817" spans="4:5">
      <c r="D1817" s="176"/>
      <c r="E1817" s="151"/>
    </row>
    <row r="1818" spans="4:5">
      <c r="D1818" s="176"/>
      <c r="E1818" s="151"/>
    </row>
    <row r="1819" spans="4:5">
      <c r="D1819" s="176"/>
      <c r="E1819" s="151"/>
    </row>
    <row r="1820" spans="4:5">
      <c r="D1820" s="176"/>
      <c r="E1820" s="151"/>
    </row>
    <row r="1821" spans="4:5">
      <c r="D1821" s="176"/>
      <c r="E1821" s="151"/>
    </row>
    <row r="1822" spans="4:5">
      <c r="D1822" s="176"/>
      <c r="E1822" s="151"/>
    </row>
    <row r="1823" spans="4:5">
      <c r="D1823" s="176"/>
      <c r="E1823" s="151"/>
    </row>
    <row r="1824" spans="4:5">
      <c r="D1824" s="176"/>
      <c r="E1824" s="151"/>
    </row>
    <row r="1825" spans="4:5">
      <c r="D1825" s="176"/>
      <c r="E1825" s="151"/>
    </row>
    <row r="1826" spans="4:5">
      <c r="D1826" s="176"/>
      <c r="E1826" s="151"/>
    </row>
    <row r="1827" spans="4:5">
      <c r="D1827" s="176"/>
      <c r="E1827" s="151"/>
    </row>
    <row r="1828" spans="4:5">
      <c r="D1828" s="176"/>
      <c r="E1828" s="151"/>
    </row>
    <row r="1829" spans="4:5">
      <c r="D1829" s="176"/>
      <c r="E1829" s="151"/>
    </row>
    <row r="1830" spans="4:5">
      <c r="D1830" s="176"/>
      <c r="E1830" s="151"/>
    </row>
    <row r="1831" spans="4:5">
      <c r="D1831" s="176"/>
      <c r="E1831" s="151"/>
    </row>
    <row r="1832" spans="4:5">
      <c r="D1832" s="176"/>
      <c r="E1832" s="151"/>
    </row>
    <row r="1833" spans="4:5">
      <c r="D1833" s="176"/>
      <c r="E1833" s="151"/>
    </row>
    <row r="1834" spans="4:5">
      <c r="D1834" s="176"/>
      <c r="E1834" s="151"/>
    </row>
    <row r="1835" spans="4:5">
      <c r="D1835" s="176"/>
      <c r="E1835" s="151"/>
    </row>
    <row r="1836" spans="4:5">
      <c r="D1836" s="176"/>
      <c r="E1836" s="151"/>
    </row>
    <row r="1837" spans="4:5">
      <c r="D1837" s="176"/>
      <c r="E1837" s="151"/>
    </row>
    <row r="1838" spans="4:5">
      <c r="D1838" s="176"/>
      <c r="E1838" s="151"/>
    </row>
    <row r="1839" spans="4:5">
      <c r="D1839" s="176"/>
      <c r="E1839" s="151"/>
    </row>
    <row r="1840" spans="4:5">
      <c r="D1840" s="176"/>
      <c r="E1840" s="151"/>
    </row>
    <row r="1841" spans="4:5">
      <c r="D1841" s="176"/>
      <c r="E1841" s="151"/>
    </row>
    <row r="1842" spans="4:5">
      <c r="D1842" s="176"/>
      <c r="E1842" s="151"/>
    </row>
    <row r="1843" spans="4:5">
      <c r="D1843" s="176"/>
      <c r="E1843" s="151"/>
    </row>
    <row r="1844" spans="4:5">
      <c r="D1844" s="176"/>
      <c r="E1844" s="151"/>
    </row>
    <row r="1845" spans="4:5">
      <c r="D1845" s="176"/>
      <c r="E1845" s="151"/>
    </row>
    <row r="1846" spans="4:5">
      <c r="D1846" s="176"/>
      <c r="E1846" s="151"/>
    </row>
    <row r="1847" spans="4:5">
      <c r="D1847" s="176"/>
      <c r="E1847" s="151"/>
    </row>
    <row r="1848" spans="4:5">
      <c r="D1848" s="176"/>
      <c r="E1848" s="151"/>
    </row>
    <row r="1849" spans="4:5">
      <c r="D1849" s="176"/>
      <c r="E1849" s="151"/>
    </row>
    <row r="1850" spans="4:5">
      <c r="D1850" s="176"/>
      <c r="E1850" s="151"/>
    </row>
    <row r="1851" spans="4:5">
      <c r="D1851" s="176"/>
      <c r="E1851" s="151"/>
    </row>
    <row r="1852" spans="4:5">
      <c r="D1852" s="176"/>
      <c r="E1852" s="151"/>
    </row>
    <row r="1853" spans="4:5">
      <c r="D1853" s="176"/>
      <c r="E1853" s="151"/>
    </row>
    <row r="1854" spans="4:5">
      <c r="D1854" s="176"/>
      <c r="E1854" s="151"/>
    </row>
    <row r="1855" spans="4:5">
      <c r="D1855" s="176"/>
      <c r="E1855" s="151"/>
    </row>
    <row r="1856" spans="4:5">
      <c r="D1856" s="176"/>
      <c r="E1856" s="151"/>
    </row>
    <row r="1857" spans="4:5">
      <c r="D1857" s="176"/>
      <c r="E1857" s="151"/>
    </row>
    <row r="1858" spans="4:5">
      <c r="D1858" s="176"/>
      <c r="E1858" s="151"/>
    </row>
    <row r="1859" spans="4:5">
      <c r="D1859" s="176"/>
      <c r="E1859" s="151"/>
    </row>
    <row r="1860" spans="4:5">
      <c r="D1860" s="176"/>
      <c r="E1860" s="151"/>
    </row>
    <row r="1861" spans="4:5">
      <c r="D1861" s="176"/>
      <c r="E1861" s="151"/>
    </row>
    <row r="1862" spans="4:5">
      <c r="D1862" s="176"/>
      <c r="E1862" s="151"/>
    </row>
    <row r="1863" spans="4:5">
      <c r="D1863" s="176"/>
      <c r="E1863" s="151"/>
    </row>
    <row r="1864" spans="4:5">
      <c r="D1864" s="176"/>
      <c r="E1864" s="151"/>
    </row>
    <row r="1865" spans="4:5">
      <c r="D1865" s="176"/>
      <c r="E1865" s="151"/>
    </row>
    <row r="1866" spans="4:5">
      <c r="D1866" s="176"/>
      <c r="E1866" s="151"/>
    </row>
    <row r="1867" spans="4:5">
      <c r="D1867" s="176"/>
      <c r="E1867" s="151"/>
    </row>
    <row r="1868" spans="4:5">
      <c r="D1868" s="176"/>
      <c r="E1868" s="151"/>
    </row>
    <row r="1869" spans="4:5">
      <c r="D1869" s="176"/>
      <c r="E1869" s="151"/>
    </row>
    <row r="1870" spans="4:5">
      <c r="D1870" s="176"/>
      <c r="E1870" s="151"/>
    </row>
    <row r="1871" spans="4:5">
      <c r="D1871" s="176"/>
      <c r="E1871" s="151"/>
    </row>
    <row r="1872" spans="4:5">
      <c r="D1872" s="176"/>
      <c r="E1872" s="151"/>
    </row>
    <row r="1873" spans="4:5">
      <c r="D1873" s="176"/>
      <c r="E1873" s="151"/>
    </row>
    <row r="1874" spans="4:5">
      <c r="D1874" s="176"/>
      <c r="E1874" s="151"/>
    </row>
    <row r="1875" spans="4:5">
      <c r="D1875" s="176"/>
      <c r="E1875" s="151"/>
    </row>
    <row r="1876" spans="4:5">
      <c r="D1876" s="176"/>
      <c r="E1876" s="151"/>
    </row>
    <row r="1877" spans="4:5">
      <c r="D1877" s="176"/>
      <c r="E1877" s="151"/>
    </row>
    <row r="1878" spans="4:5">
      <c r="D1878" s="176"/>
      <c r="E1878" s="151"/>
    </row>
    <row r="1879" spans="4:5">
      <c r="D1879" s="176"/>
      <c r="E1879" s="151"/>
    </row>
    <row r="1880" spans="4:5">
      <c r="D1880" s="176"/>
      <c r="E1880" s="151"/>
    </row>
    <row r="1881" spans="4:5">
      <c r="D1881" s="176"/>
      <c r="E1881" s="151"/>
    </row>
    <row r="1882" spans="4:5">
      <c r="D1882" s="176"/>
      <c r="E1882" s="151"/>
    </row>
    <row r="1883" spans="4:5">
      <c r="D1883" s="176"/>
      <c r="E1883" s="151"/>
    </row>
    <row r="1884" spans="4:5">
      <c r="D1884" s="176"/>
      <c r="E1884" s="151"/>
    </row>
    <row r="1885" spans="4:5">
      <c r="D1885" s="176"/>
      <c r="E1885" s="151"/>
    </row>
    <row r="1886" spans="4:5">
      <c r="D1886" s="176"/>
      <c r="E1886" s="151"/>
    </row>
    <row r="1887" spans="4:5">
      <c r="D1887" s="176"/>
      <c r="E1887" s="151"/>
    </row>
    <row r="1888" spans="4:5">
      <c r="D1888" s="176"/>
      <c r="E1888" s="151"/>
    </row>
    <row r="1889" spans="4:5">
      <c r="D1889" s="176"/>
      <c r="E1889" s="151"/>
    </row>
    <row r="1890" spans="4:5">
      <c r="D1890" s="176"/>
      <c r="E1890" s="151"/>
    </row>
    <row r="1891" spans="4:5">
      <c r="D1891" s="176"/>
      <c r="E1891" s="151"/>
    </row>
    <row r="1892" spans="4:5">
      <c r="D1892" s="176"/>
      <c r="E1892" s="151"/>
    </row>
    <row r="1893" spans="4:5">
      <c r="D1893" s="176"/>
      <c r="E1893" s="151"/>
    </row>
    <row r="1894" spans="4:5">
      <c r="D1894" s="176"/>
      <c r="E1894" s="151"/>
    </row>
    <row r="1895" spans="4:5">
      <c r="D1895" s="176"/>
      <c r="E1895" s="151"/>
    </row>
    <row r="1896" spans="4:5">
      <c r="D1896" s="176"/>
      <c r="E1896" s="151"/>
    </row>
    <row r="1897" spans="4:5">
      <c r="D1897" s="176"/>
      <c r="E1897" s="151"/>
    </row>
    <row r="1898" spans="4:5">
      <c r="D1898" s="176"/>
      <c r="E1898" s="151"/>
    </row>
    <row r="1899" spans="4:5">
      <c r="D1899" s="176"/>
      <c r="E1899" s="151"/>
    </row>
    <row r="1900" spans="4:5">
      <c r="D1900" s="176"/>
      <c r="E1900" s="151"/>
    </row>
    <row r="1901" spans="4:5">
      <c r="D1901" s="176"/>
      <c r="E1901" s="151"/>
    </row>
    <row r="1902" spans="4:5">
      <c r="D1902" s="176"/>
      <c r="E1902" s="151"/>
    </row>
    <row r="1903" spans="4:5">
      <c r="D1903" s="176"/>
      <c r="E1903" s="151"/>
    </row>
    <row r="1904" spans="4:5">
      <c r="D1904" s="176"/>
      <c r="E1904" s="151"/>
    </row>
    <row r="1905" spans="4:5">
      <c r="D1905" s="176"/>
      <c r="E1905" s="151"/>
    </row>
    <row r="1906" spans="4:5">
      <c r="D1906" s="176"/>
      <c r="E1906" s="151"/>
    </row>
    <row r="1907" spans="4:5">
      <c r="D1907" s="176"/>
      <c r="E1907" s="151"/>
    </row>
    <row r="1908" spans="4:5">
      <c r="D1908" s="176"/>
      <c r="E1908" s="151"/>
    </row>
    <row r="1909" spans="4:5">
      <c r="D1909" s="176"/>
      <c r="E1909" s="151"/>
    </row>
    <row r="1910" spans="4:5">
      <c r="D1910" s="176"/>
      <c r="E1910" s="151"/>
    </row>
    <row r="1911" spans="4:5">
      <c r="D1911" s="176"/>
      <c r="E1911" s="151"/>
    </row>
    <row r="1912" spans="4:5">
      <c r="D1912" s="176"/>
      <c r="E1912" s="151"/>
    </row>
    <row r="1913" spans="4:5">
      <c r="D1913" s="176"/>
      <c r="E1913" s="151"/>
    </row>
    <row r="1914" spans="4:5">
      <c r="D1914" s="176"/>
      <c r="E1914" s="151"/>
    </row>
    <row r="1915" spans="4:5">
      <c r="D1915" s="176"/>
      <c r="E1915" s="151"/>
    </row>
    <row r="1916" spans="4:5">
      <c r="D1916" s="176"/>
      <c r="E1916" s="151"/>
    </row>
    <row r="1917" spans="4:5">
      <c r="D1917" s="176"/>
      <c r="E1917" s="151"/>
    </row>
    <row r="1918" spans="4:5">
      <c r="D1918" s="176"/>
      <c r="E1918" s="151"/>
    </row>
    <row r="1919" spans="4:5">
      <c r="D1919" s="176"/>
      <c r="E1919" s="151"/>
    </row>
    <row r="1920" spans="4:5">
      <c r="D1920" s="176"/>
      <c r="E1920" s="151"/>
    </row>
    <row r="1921" spans="4:5">
      <c r="D1921" s="176"/>
      <c r="E1921" s="151"/>
    </row>
    <row r="1922" spans="4:5">
      <c r="D1922" s="176"/>
      <c r="E1922" s="151"/>
    </row>
    <row r="1923" spans="4:5">
      <c r="D1923" s="176"/>
      <c r="E1923" s="151"/>
    </row>
    <row r="1924" spans="4:5">
      <c r="D1924" s="176"/>
      <c r="E1924" s="151"/>
    </row>
    <row r="1925" spans="4:5">
      <c r="D1925" s="176"/>
      <c r="E1925" s="151"/>
    </row>
    <row r="1926" spans="4:5">
      <c r="D1926" s="176"/>
      <c r="E1926" s="151"/>
    </row>
    <row r="1927" spans="4:5">
      <c r="D1927" s="176"/>
      <c r="E1927" s="151"/>
    </row>
    <row r="1928" spans="4:5">
      <c r="D1928" s="176"/>
      <c r="E1928" s="151"/>
    </row>
    <row r="1929" spans="4:5">
      <c r="D1929" s="176"/>
      <c r="E1929" s="151"/>
    </row>
    <row r="1930" spans="4:5">
      <c r="D1930" s="176"/>
      <c r="E1930" s="151"/>
    </row>
    <row r="1931" spans="4:5">
      <c r="D1931" s="176"/>
      <c r="E1931" s="151"/>
    </row>
    <row r="1932" spans="4:5">
      <c r="D1932" s="176"/>
      <c r="E1932" s="151"/>
    </row>
    <row r="1933" spans="4:5">
      <c r="D1933" s="176"/>
      <c r="E1933" s="151"/>
    </row>
    <row r="1934" spans="4:5">
      <c r="D1934" s="176"/>
      <c r="E1934" s="151"/>
    </row>
    <row r="1935" spans="4:5">
      <c r="D1935" s="176"/>
      <c r="E1935" s="151"/>
    </row>
    <row r="1936" spans="4:5">
      <c r="D1936" s="176"/>
      <c r="E1936" s="151"/>
    </row>
    <row r="1937" spans="4:5">
      <c r="D1937" s="176"/>
      <c r="E1937" s="151"/>
    </row>
    <row r="1938" spans="4:5">
      <c r="D1938" s="176"/>
      <c r="E1938" s="151"/>
    </row>
    <row r="1939" spans="4:5">
      <c r="D1939" s="176"/>
      <c r="E1939" s="151"/>
    </row>
    <row r="1940" spans="4:5">
      <c r="D1940" s="176"/>
      <c r="E1940" s="151"/>
    </row>
    <row r="1941" spans="4:5">
      <c r="D1941" s="176"/>
      <c r="E1941" s="151"/>
    </row>
    <row r="1942" spans="4:5">
      <c r="D1942" s="176"/>
      <c r="E1942" s="151"/>
    </row>
    <row r="1943" spans="4:5">
      <c r="D1943" s="176"/>
      <c r="E1943" s="151"/>
    </row>
    <row r="1944" spans="4:5">
      <c r="D1944" s="176"/>
      <c r="E1944" s="151"/>
    </row>
    <row r="1945" spans="4:5">
      <c r="D1945" s="176"/>
      <c r="E1945" s="151"/>
    </row>
    <row r="1946" spans="4:5">
      <c r="D1946" s="176"/>
      <c r="E1946" s="151"/>
    </row>
    <row r="1947" spans="4:5">
      <c r="D1947" s="176"/>
      <c r="E1947" s="151"/>
    </row>
    <row r="1948" spans="4:5">
      <c r="D1948" s="176"/>
      <c r="E1948" s="151"/>
    </row>
    <row r="1949" spans="4:5">
      <c r="D1949" s="176"/>
      <c r="E1949" s="151"/>
    </row>
    <row r="1950" spans="4:5">
      <c r="D1950" s="176"/>
      <c r="E1950" s="151"/>
    </row>
    <row r="1951" spans="4:5">
      <c r="D1951" s="176"/>
      <c r="E1951" s="151"/>
    </row>
    <row r="1952" spans="4:5">
      <c r="D1952" s="176"/>
      <c r="E1952" s="151"/>
    </row>
    <row r="1953" spans="4:5">
      <c r="D1953" s="176"/>
      <c r="E1953" s="151"/>
    </row>
    <row r="1954" spans="4:5">
      <c r="D1954" s="176"/>
      <c r="E1954" s="151"/>
    </row>
    <row r="1955" spans="4:5">
      <c r="D1955" s="176"/>
      <c r="E1955" s="151"/>
    </row>
    <row r="1956" spans="4:5">
      <c r="D1956" s="176"/>
      <c r="E1956" s="151"/>
    </row>
    <row r="1957" spans="4:5">
      <c r="D1957" s="176"/>
      <c r="E1957" s="151"/>
    </row>
    <row r="1958" spans="4:5">
      <c r="D1958" s="176"/>
      <c r="E1958" s="151"/>
    </row>
    <row r="1959" spans="4:5">
      <c r="D1959" s="176"/>
      <c r="E1959" s="151"/>
    </row>
    <row r="1960" spans="4:5">
      <c r="D1960" s="176"/>
      <c r="E1960" s="151"/>
    </row>
    <row r="1961" spans="4:5">
      <c r="D1961" s="176"/>
      <c r="E1961" s="151"/>
    </row>
    <row r="1962" spans="4:5">
      <c r="D1962" s="176"/>
      <c r="E1962" s="151"/>
    </row>
    <row r="1963" spans="4:5">
      <c r="D1963" s="176"/>
      <c r="E1963" s="151"/>
    </row>
    <row r="1964" spans="4:5">
      <c r="D1964" s="176"/>
      <c r="E1964" s="151"/>
    </row>
    <row r="1965" spans="4:5">
      <c r="D1965" s="176"/>
      <c r="E1965" s="151"/>
    </row>
    <row r="1966" spans="4:5">
      <c r="D1966" s="176"/>
      <c r="E1966" s="151"/>
    </row>
    <row r="1967" spans="4:5">
      <c r="D1967" s="176"/>
      <c r="E1967" s="151"/>
    </row>
    <row r="1968" spans="4:5">
      <c r="D1968" s="176"/>
      <c r="E1968" s="151"/>
    </row>
    <row r="1969" spans="4:5">
      <c r="D1969" s="176"/>
      <c r="E1969" s="151"/>
    </row>
    <row r="1970" spans="4:5">
      <c r="D1970" s="176"/>
      <c r="E1970" s="151"/>
    </row>
    <row r="1971" spans="4:5">
      <c r="D1971" s="176"/>
      <c r="E1971" s="151"/>
    </row>
    <row r="1972" spans="4:5">
      <c r="D1972" s="176"/>
      <c r="E1972" s="151"/>
    </row>
    <row r="1973" spans="4:5">
      <c r="D1973" s="176"/>
      <c r="E1973" s="151"/>
    </row>
    <row r="1974" spans="4:5">
      <c r="D1974" s="176"/>
      <c r="E1974" s="151"/>
    </row>
    <row r="1975" spans="4:5">
      <c r="D1975" s="176"/>
      <c r="E1975" s="151"/>
    </row>
    <row r="1976" spans="4:5">
      <c r="D1976" s="176"/>
      <c r="E1976" s="151"/>
    </row>
    <row r="1977" spans="4:5">
      <c r="D1977" s="176"/>
      <c r="E1977" s="151"/>
    </row>
    <row r="1978" spans="4:5">
      <c r="D1978" s="176"/>
      <c r="E1978" s="151"/>
    </row>
    <row r="1979" spans="4:5">
      <c r="D1979" s="176"/>
      <c r="E1979" s="151"/>
    </row>
    <row r="1980" spans="4:5">
      <c r="D1980" s="176"/>
      <c r="E1980" s="151"/>
    </row>
    <row r="1981" spans="4:5">
      <c r="D1981" s="176"/>
      <c r="E1981" s="151"/>
    </row>
    <row r="1982" spans="4:5">
      <c r="D1982" s="176"/>
      <c r="E1982" s="151"/>
    </row>
    <row r="1983" spans="4:5">
      <c r="D1983" s="176"/>
      <c r="E1983" s="151"/>
    </row>
    <row r="1984" spans="4:5">
      <c r="D1984" s="176"/>
      <c r="E1984" s="151"/>
    </row>
    <row r="1985" spans="4:5">
      <c r="D1985" s="176"/>
      <c r="E1985" s="151"/>
    </row>
    <row r="1986" spans="4:5">
      <c r="D1986" s="176"/>
      <c r="E1986" s="151"/>
    </row>
    <row r="1987" spans="4:5">
      <c r="D1987" s="176"/>
      <c r="E1987" s="151"/>
    </row>
    <row r="1988" spans="4:5">
      <c r="D1988" s="176"/>
      <c r="E1988" s="151"/>
    </row>
    <row r="1989" spans="4:5">
      <c r="D1989" s="176"/>
      <c r="E1989" s="151"/>
    </row>
    <row r="1990" spans="4:5">
      <c r="D1990" s="176"/>
      <c r="E1990" s="151"/>
    </row>
    <row r="1991" spans="4:5">
      <c r="D1991" s="176"/>
      <c r="E1991" s="151"/>
    </row>
    <row r="1992" spans="4:5">
      <c r="D1992" s="176"/>
      <c r="E1992" s="151"/>
    </row>
    <row r="1993" spans="4:5">
      <c r="D1993" s="176"/>
      <c r="E1993" s="151"/>
    </row>
    <row r="1994" spans="4:5">
      <c r="D1994" s="176"/>
      <c r="E1994" s="151"/>
    </row>
    <row r="1995" spans="4:5">
      <c r="D1995" s="176"/>
      <c r="E1995" s="151"/>
    </row>
    <row r="1996" spans="4:5">
      <c r="D1996" s="176"/>
      <c r="E1996" s="151"/>
    </row>
    <row r="1997" spans="4:5">
      <c r="D1997" s="176"/>
      <c r="E1997" s="151"/>
    </row>
    <row r="1998" spans="4:5">
      <c r="D1998" s="176"/>
      <c r="E1998" s="151"/>
    </row>
    <row r="1999" spans="4:5">
      <c r="D1999" s="176"/>
      <c r="E1999" s="151"/>
    </row>
    <row r="2000" spans="4:5">
      <c r="D2000" s="176"/>
      <c r="E2000" s="151"/>
    </row>
    <row r="2001" spans="4:5">
      <c r="D2001" s="176"/>
      <c r="E2001" s="151"/>
    </row>
    <row r="2002" spans="4:5">
      <c r="D2002" s="176"/>
      <c r="E2002" s="151"/>
    </row>
    <row r="2003" spans="4:5">
      <c r="D2003" s="176"/>
      <c r="E2003" s="151"/>
    </row>
    <row r="2004" spans="4:5">
      <c r="D2004" s="176"/>
      <c r="E2004" s="151"/>
    </row>
    <row r="2005" spans="4:5">
      <c r="D2005" s="176"/>
      <c r="E2005" s="151"/>
    </row>
    <row r="2006" spans="4:5">
      <c r="D2006" s="176"/>
      <c r="E2006" s="151"/>
    </row>
    <row r="2007" spans="4:5">
      <c r="D2007" s="176"/>
      <c r="E2007" s="151"/>
    </row>
    <row r="2008" spans="4:5">
      <c r="D2008" s="176"/>
      <c r="E2008" s="151"/>
    </row>
    <row r="2009" spans="4:5">
      <c r="D2009" s="176"/>
      <c r="E2009" s="151"/>
    </row>
    <row r="2010" spans="4:5">
      <c r="D2010" s="176"/>
      <c r="E2010" s="151"/>
    </row>
    <row r="2011" spans="4:5">
      <c r="D2011" s="176"/>
      <c r="E2011" s="151"/>
    </row>
    <row r="2012" spans="4:5">
      <c r="D2012" s="176"/>
      <c r="E2012" s="151"/>
    </row>
    <row r="2013" spans="4:5">
      <c r="D2013" s="176"/>
      <c r="E2013" s="151"/>
    </row>
    <row r="2014" spans="4:5">
      <c r="D2014" s="176"/>
      <c r="E2014" s="151"/>
    </row>
    <row r="2015" spans="4:5">
      <c r="D2015" s="176"/>
      <c r="E2015" s="151"/>
    </row>
    <row r="2016" spans="4:5">
      <c r="D2016" s="176"/>
      <c r="E2016" s="151"/>
    </row>
    <row r="2017" spans="4:5">
      <c r="D2017" s="176"/>
      <c r="E2017" s="151"/>
    </row>
    <row r="2018" spans="4:5">
      <c r="D2018" s="176"/>
      <c r="E2018" s="151"/>
    </row>
    <row r="2019" spans="4:5">
      <c r="D2019" s="176"/>
      <c r="E2019" s="151"/>
    </row>
    <row r="2020" spans="4:5">
      <c r="D2020" s="176"/>
      <c r="E2020" s="151"/>
    </row>
    <row r="2021" spans="4:5">
      <c r="D2021" s="176"/>
      <c r="E2021" s="151"/>
    </row>
    <row r="2022" spans="4:5">
      <c r="D2022" s="176"/>
      <c r="E2022" s="151"/>
    </row>
    <row r="2023" spans="4:5">
      <c r="D2023" s="176"/>
      <c r="E2023" s="151"/>
    </row>
    <row r="2024" spans="4:5">
      <c r="D2024" s="176"/>
      <c r="E2024" s="151"/>
    </row>
    <row r="2025" spans="4:5">
      <c r="D2025" s="176"/>
      <c r="E2025" s="151"/>
    </row>
    <row r="2026" spans="4:5">
      <c r="D2026" s="176"/>
      <c r="E2026" s="151"/>
    </row>
    <row r="2027" spans="4:5">
      <c r="D2027" s="176"/>
      <c r="E2027" s="151"/>
    </row>
    <row r="2028" spans="4:5">
      <c r="D2028" s="176"/>
      <c r="E2028" s="151"/>
    </row>
    <row r="2029" spans="4:5">
      <c r="D2029" s="176"/>
      <c r="E2029" s="151"/>
    </row>
    <row r="2030" spans="4:5">
      <c r="D2030" s="176"/>
      <c r="E2030" s="151"/>
    </row>
    <row r="2031" spans="4:5">
      <c r="D2031" s="176"/>
      <c r="E2031" s="151"/>
    </row>
    <row r="2032" spans="4:5">
      <c r="D2032" s="176"/>
      <c r="E2032" s="151"/>
    </row>
    <row r="2033" spans="4:5">
      <c r="D2033" s="176"/>
      <c r="E2033" s="151"/>
    </row>
    <row r="2034" spans="4:5">
      <c r="D2034" s="176"/>
      <c r="E2034" s="151"/>
    </row>
    <row r="2035" spans="4:5">
      <c r="D2035" s="176"/>
      <c r="E2035" s="151"/>
    </row>
    <row r="2036" spans="4:5">
      <c r="D2036" s="176"/>
      <c r="E2036" s="151"/>
    </row>
    <row r="2037" spans="4:5">
      <c r="D2037" s="176"/>
      <c r="E2037" s="151"/>
    </row>
    <row r="2038" spans="4:5">
      <c r="D2038" s="176"/>
      <c r="E2038" s="151"/>
    </row>
    <row r="2039" spans="4:5">
      <c r="D2039" s="176"/>
      <c r="E2039" s="151"/>
    </row>
    <row r="2040" spans="4:5">
      <c r="D2040" s="176"/>
      <c r="E2040" s="151"/>
    </row>
    <row r="2041" spans="4:5">
      <c r="D2041" s="176"/>
      <c r="E2041" s="151"/>
    </row>
    <row r="2042" spans="4:5">
      <c r="D2042" s="176"/>
      <c r="E2042" s="151"/>
    </row>
    <row r="2043" spans="4:5">
      <c r="D2043" s="176"/>
      <c r="E2043" s="151"/>
    </row>
    <row r="2044" spans="4:5">
      <c r="D2044" s="176"/>
      <c r="E2044" s="151"/>
    </row>
    <row r="2045" spans="4:5">
      <c r="D2045" s="176"/>
      <c r="E2045" s="151"/>
    </row>
    <row r="2046" spans="4:5">
      <c r="D2046" s="176"/>
      <c r="E2046" s="151"/>
    </row>
    <row r="2047" spans="4:5">
      <c r="D2047" s="176"/>
      <c r="E2047" s="151"/>
    </row>
    <row r="2048" spans="4:5">
      <c r="D2048" s="176"/>
      <c r="E2048" s="151"/>
    </row>
    <row r="2049" spans="4:5">
      <c r="D2049" s="176"/>
      <c r="E2049" s="151"/>
    </row>
    <row r="2050" spans="4:5">
      <c r="D2050" s="176"/>
      <c r="E2050" s="151"/>
    </row>
    <row r="2051" spans="4:5">
      <c r="D2051" s="176"/>
      <c r="E2051" s="151"/>
    </row>
    <row r="2052" spans="4:5">
      <c r="D2052" s="176"/>
      <c r="E2052" s="151"/>
    </row>
    <row r="2053" spans="4:5">
      <c r="D2053" s="176"/>
      <c r="E2053" s="151"/>
    </row>
    <row r="2054" spans="4:5">
      <c r="D2054" s="176"/>
      <c r="E2054" s="151"/>
    </row>
    <row r="2055" spans="4:5">
      <c r="D2055" s="176"/>
      <c r="E2055" s="151"/>
    </row>
    <row r="2056" spans="4:5">
      <c r="D2056" s="176"/>
      <c r="E2056" s="151"/>
    </row>
    <row r="2057" spans="4:5">
      <c r="D2057" s="176"/>
      <c r="E2057" s="151"/>
    </row>
  </sheetData>
  <pageMargins left="0.75" right="0.75" top="0.25" bottom="0.25"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9"/>
  <sheetViews>
    <sheetView workbookViewId="0">
      <pane ySplit="7" topLeftCell="A71" activePane="bottomLeft" state="frozen"/>
      <selection pane="bottomLeft" activeCell="I7" sqref="I7"/>
    </sheetView>
  </sheetViews>
  <sheetFormatPr defaultColWidth="9.109375" defaultRowHeight="10.199999999999999"/>
  <cols>
    <col min="1" max="1" width="17.44140625" style="221" customWidth="1"/>
    <col min="2" max="2" width="12" style="222" customWidth="1"/>
    <col min="3" max="3" width="7.88671875" style="223" customWidth="1"/>
    <col min="4" max="4" width="61" style="224" customWidth="1"/>
    <col min="5" max="5" width="14" style="223" customWidth="1"/>
    <col min="6" max="6" width="10.44140625" style="225" customWidth="1"/>
    <col min="7" max="7" width="10.44140625" style="223" customWidth="1"/>
    <col min="8" max="8" width="12" style="214" customWidth="1"/>
    <col min="9" max="9" width="50.44140625" style="226" customWidth="1"/>
    <col min="10" max="10" width="12" style="227" customWidth="1"/>
    <col min="11" max="11" width="11.44140625" style="227" customWidth="1"/>
    <col min="12" max="12" width="14" style="227" customWidth="1"/>
    <col min="13" max="16" width="9.109375" style="227" customWidth="1"/>
    <col min="17" max="16384" width="9.109375" style="228"/>
  </cols>
  <sheetData>
    <row r="1" spans="1:16" s="6" customFormat="1" ht="15">
      <c r="A1" s="179" t="s">
        <v>431</v>
      </c>
      <c r="B1" s="180"/>
      <c r="C1" s="180"/>
      <c r="D1" s="181"/>
      <c r="E1" s="182"/>
      <c r="F1" s="183"/>
      <c r="G1" s="182"/>
      <c r="H1" s="184"/>
      <c r="I1" s="185"/>
      <c r="J1" s="186"/>
      <c r="K1" s="186"/>
      <c r="L1" s="186"/>
      <c r="M1" s="186"/>
      <c r="N1" s="186"/>
      <c r="O1" s="186"/>
      <c r="P1" s="186"/>
    </row>
    <row r="2" spans="1:16" s="6" customFormat="1" ht="15">
      <c r="A2" s="179" t="s">
        <v>432</v>
      </c>
      <c r="B2" s="180"/>
      <c r="C2" s="180"/>
      <c r="D2" s="181"/>
      <c r="E2" s="182"/>
      <c r="F2" s="183"/>
      <c r="G2" s="182"/>
      <c r="H2" s="184"/>
      <c r="I2" s="185"/>
      <c r="J2" s="186"/>
      <c r="K2" s="186"/>
      <c r="L2" s="186"/>
      <c r="M2" s="186"/>
      <c r="N2" s="186"/>
      <c r="O2" s="186"/>
      <c r="P2" s="186"/>
    </row>
    <row r="3" spans="1:16" s="7" customFormat="1" ht="12">
      <c r="A3" s="187" t="s">
        <v>433</v>
      </c>
      <c r="B3" s="188"/>
      <c r="C3" s="189"/>
      <c r="D3" s="181"/>
      <c r="E3" s="190"/>
      <c r="F3" s="191"/>
      <c r="G3" s="190"/>
      <c r="H3" s="192"/>
      <c r="I3" s="193"/>
      <c r="J3" s="194"/>
      <c r="K3" s="194"/>
      <c r="L3" s="194"/>
      <c r="M3" s="194"/>
      <c r="N3" s="194"/>
      <c r="O3" s="194"/>
      <c r="P3" s="194"/>
    </row>
    <row r="4" spans="1:16" s="7" customFormat="1" ht="12">
      <c r="A4" s="187" t="s">
        <v>434</v>
      </c>
      <c r="B4" s="188"/>
      <c r="C4" s="189"/>
      <c r="D4" s="181"/>
      <c r="E4" s="190"/>
      <c r="F4" s="191"/>
      <c r="G4" s="190"/>
      <c r="H4" s="192"/>
      <c r="I4" s="193"/>
      <c r="J4" s="194"/>
      <c r="K4" s="194"/>
      <c r="L4" s="194"/>
      <c r="M4" s="194"/>
      <c r="N4" s="194"/>
      <c r="O4" s="194"/>
      <c r="P4" s="194"/>
    </row>
    <row r="5" spans="1:16" s="7" customFormat="1" ht="12">
      <c r="A5" s="187" t="s">
        <v>435</v>
      </c>
      <c r="B5" s="188"/>
      <c r="C5" s="189"/>
      <c r="D5" s="181"/>
      <c r="E5" s="190"/>
      <c r="F5" s="191"/>
      <c r="G5" s="190"/>
      <c r="H5" s="192"/>
      <c r="I5" s="193"/>
      <c r="J5" s="194"/>
      <c r="K5" s="194"/>
      <c r="L5" s="194"/>
      <c r="M5" s="194"/>
      <c r="N5" s="194"/>
      <c r="O5" s="194"/>
      <c r="P5" s="194"/>
    </row>
    <row r="6" spans="1:16" s="7" customFormat="1" ht="12">
      <c r="A6" s="195"/>
      <c r="B6" s="196"/>
      <c r="C6" s="189"/>
      <c r="D6" s="181"/>
      <c r="E6" s="190"/>
      <c r="F6" s="191"/>
      <c r="G6" s="190"/>
      <c r="H6" s="192"/>
      <c r="I6" s="193"/>
      <c r="J6" s="197"/>
      <c r="K6" s="194"/>
      <c r="L6" s="194"/>
      <c r="M6" s="194"/>
      <c r="N6" s="194"/>
      <c r="O6" s="194"/>
      <c r="P6" s="194"/>
    </row>
    <row r="7" spans="1:16" s="205" customFormat="1" ht="135" customHeight="1" thickBot="1">
      <c r="A7" s="198"/>
      <c r="B7" s="199" t="s">
        <v>64</v>
      </c>
      <c r="C7" s="200" t="s">
        <v>63</v>
      </c>
      <c r="D7" s="201" t="s">
        <v>436</v>
      </c>
      <c r="E7" s="199" t="s">
        <v>437</v>
      </c>
      <c r="F7" s="202" t="s">
        <v>438</v>
      </c>
      <c r="G7" s="199"/>
      <c r="H7" s="203"/>
      <c r="I7" s="201"/>
      <c r="J7" s="204"/>
      <c r="K7" s="204"/>
      <c r="L7" s="204"/>
      <c r="M7" s="204"/>
      <c r="N7" s="204"/>
      <c r="O7" s="204"/>
      <c r="P7" s="204"/>
    </row>
    <row r="8" spans="1:16" s="212" customFormat="1" ht="54" customHeight="1">
      <c r="A8" s="206"/>
      <c r="B8" s="207" t="s">
        <v>135</v>
      </c>
      <c r="C8" s="208">
        <v>1</v>
      </c>
      <c r="D8" s="209" t="s">
        <v>439</v>
      </c>
      <c r="E8" s="207">
        <v>1456</v>
      </c>
      <c r="F8" s="210">
        <v>0</v>
      </c>
      <c r="G8" s="207"/>
      <c r="H8" s="45"/>
      <c r="I8" s="209"/>
      <c r="J8" s="211"/>
      <c r="K8" s="211"/>
      <c r="L8" s="211"/>
      <c r="M8" s="211"/>
      <c r="N8" s="211"/>
      <c r="O8" s="211"/>
      <c r="P8" s="211"/>
    </row>
    <row r="9" spans="1:16" s="220" customFormat="1" ht="20.399999999999999">
      <c r="A9" s="213"/>
      <c r="B9" s="214" t="s">
        <v>136</v>
      </c>
      <c r="C9" s="215">
        <v>2</v>
      </c>
      <c r="D9" s="216" t="s">
        <v>440</v>
      </c>
      <c r="E9" s="215">
        <v>1456</v>
      </c>
      <c r="F9" s="217">
        <v>2</v>
      </c>
      <c r="G9" s="215"/>
      <c r="H9" s="214"/>
      <c r="I9" s="218"/>
      <c r="J9" s="219"/>
      <c r="K9" s="219"/>
      <c r="L9" s="219"/>
      <c r="M9" s="219"/>
      <c r="N9" s="219"/>
      <c r="O9" s="219"/>
      <c r="P9" s="219"/>
    </row>
    <row r="10" spans="1:16">
      <c r="B10" s="222" t="s">
        <v>137</v>
      </c>
      <c r="C10" s="223">
        <v>3</v>
      </c>
      <c r="D10" s="224" t="s">
        <v>441</v>
      </c>
      <c r="E10" s="223">
        <v>1456</v>
      </c>
      <c r="F10" s="225">
        <v>1</v>
      </c>
    </row>
    <row r="11" spans="1:16">
      <c r="B11" s="222" t="s">
        <v>152</v>
      </c>
      <c r="C11" s="223">
        <v>4</v>
      </c>
      <c r="D11" s="224" t="s">
        <v>442</v>
      </c>
      <c r="E11" s="223">
        <v>1456</v>
      </c>
      <c r="F11" s="225">
        <v>0</v>
      </c>
    </row>
    <row r="12" spans="1:16" ht="30.6">
      <c r="B12" s="222" t="s">
        <v>138</v>
      </c>
      <c r="C12" s="223">
        <v>5</v>
      </c>
      <c r="D12" s="224" t="s">
        <v>443</v>
      </c>
      <c r="E12" s="223">
        <v>1456</v>
      </c>
      <c r="F12" s="225">
        <v>3</v>
      </c>
    </row>
    <row r="13" spans="1:16" ht="40.799999999999997">
      <c r="B13" s="222" t="s">
        <v>153</v>
      </c>
      <c r="C13" s="223">
        <v>6</v>
      </c>
      <c r="D13" s="224" t="s">
        <v>444</v>
      </c>
      <c r="E13" s="223">
        <v>1468</v>
      </c>
      <c r="F13" s="225">
        <v>1</v>
      </c>
    </row>
    <row r="14" spans="1:16">
      <c r="B14" s="222" t="s">
        <v>157</v>
      </c>
      <c r="C14" s="223">
        <v>7</v>
      </c>
      <c r="D14" s="224" t="s">
        <v>445</v>
      </c>
      <c r="E14" s="223">
        <v>1468</v>
      </c>
      <c r="F14" s="225">
        <v>1</v>
      </c>
    </row>
    <row r="15" spans="1:16" ht="20.399999999999999">
      <c r="B15" s="222" t="s">
        <v>159</v>
      </c>
      <c r="C15" s="223">
        <v>8</v>
      </c>
      <c r="D15" s="224" t="s">
        <v>446</v>
      </c>
      <c r="E15" s="223">
        <v>1468</v>
      </c>
      <c r="F15" s="225">
        <v>0</v>
      </c>
    </row>
    <row r="16" spans="1:16">
      <c r="B16" s="222" t="s">
        <v>161</v>
      </c>
      <c r="C16" s="223">
        <v>9</v>
      </c>
      <c r="D16" s="224" t="s">
        <v>447</v>
      </c>
      <c r="E16" s="223">
        <v>1468</v>
      </c>
      <c r="F16" s="225" t="s">
        <v>17</v>
      </c>
    </row>
    <row r="17" spans="2:6" ht="20.399999999999999">
      <c r="B17" s="222" t="s">
        <v>163</v>
      </c>
      <c r="C17" s="223">
        <v>10</v>
      </c>
      <c r="D17" s="224" t="s">
        <v>448</v>
      </c>
      <c r="E17" s="223">
        <v>1468</v>
      </c>
      <c r="F17" s="225">
        <v>6</v>
      </c>
    </row>
    <row r="18" spans="2:6" ht="51">
      <c r="B18" s="222" t="s">
        <v>165</v>
      </c>
      <c r="C18" s="223">
        <v>11</v>
      </c>
      <c r="D18" s="224" t="s">
        <v>449</v>
      </c>
      <c r="E18" s="223">
        <v>1468</v>
      </c>
      <c r="F18" s="225">
        <v>2</v>
      </c>
    </row>
    <row r="19" spans="2:6" ht="20.399999999999999">
      <c r="B19" s="222" t="s">
        <v>167</v>
      </c>
      <c r="C19" s="223">
        <v>12</v>
      </c>
      <c r="D19" s="224" t="s">
        <v>450</v>
      </c>
      <c r="E19" s="223">
        <v>1475</v>
      </c>
      <c r="F19" s="225">
        <v>1</v>
      </c>
    </row>
    <row r="20" spans="2:6">
      <c r="B20" s="222" t="s">
        <v>169</v>
      </c>
      <c r="C20" s="223">
        <v>13</v>
      </c>
      <c r="E20" s="223">
        <v>1475</v>
      </c>
      <c r="F20" s="225">
        <v>1</v>
      </c>
    </row>
    <row r="21" spans="2:6">
      <c r="B21" s="222" t="s">
        <v>171</v>
      </c>
      <c r="C21" s="223">
        <v>14</v>
      </c>
      <c r="D21" s="224" t="s">
        <v>451</v>
      </c>
      <c r="E21" s="223">
        <v>1475</v>
      </c>
      <c r="F21" s="225">
        <v>10</v>
      </c>
    </row>
    <row r="22" spans="2:6" ht="20.399999999999999">
      <c r="B22" s="222" t="s">
        <v>171</v>
      </c>
      <c r="C22" s="223">
        <v>15</v>
      </c>
      <c r="D22" s="224" t="s">
        <v>452</v>
      </c>
      <c r="E22" s="223">
        <v>1475</v>
      </c>
      <c r="F22" s="225">
        <v>9</v>
      </c>
    </row>
    <row r="23" spans="2:6" ht="20.399999999999999">
      <c r="B23" s="222" t="s">
        <v>174</v>
      </c>
      <c r="C23" s="223">
        <v>16</v>
      </c>
      <c r="D23" s="224" t="s">
        <v>453</v>
      </c>
      <c r="E23" s="223">
        <v>1475</v>
      </c>
      <c r="F23" s="225">
        <v>9</v>
      </c>
    </row>
    <row r="24" spans="2:6" ht="40.799999999999997">
      <c r="B24" s="222" t="s">
        <v>174</v>
      </c>
      <c r="C24" s="223">
        <v>17</v>
      </c>
      <c r="D24" s="224" t="s">
        <v>454</v>
      </c>
      <c r="E24" s="223">
        <v>1475</v>
      </c>
      <c r="F24" s="225">
        <v>8</v>
      </c>
    </row>
    <row r="25" spans="2:6" ht="51">
      <c r="B25" s="222" t="s">
        <v>178</v>
      </c>
      <c r="C25" s="223">
        <v>18</v>
      </c>
      <c r="D25" s="224" t="s">
        <v>455</v>
      </c>
      <c r="E25" s="223">
        <v>1475</v>
      </c>
      <c r="F25" s="225">
        <v>8</v>
      </c>
    </row>
    <row r="26" spans="2:6">
      <c r="B26" s="222" t="s">
        <v>180</v>
      </c>
      <c r="C26" s="223">
        <v>19</v>
      </c>
      <c r="D26" s="224" t="s">
        <v>456</v>
      </c>
      <c r="E26" s="223">
        <v>1475</v>
      </c>
      <c r="F26" s="225">
        <v>3</v>
      </c>
    </row>
    <row r="27" spans="2:6" ht="20.399999999999999">
      <c r="B27" s="222" t="s">
        <v>182</v>
      </c>
      <c r="C27" s="223">
        <v>20</v>
      </c>
      <c r="D27" s="224" t="s">
        <v>457</v>
      </c>
      <c r="E27" s="223">
        <v>1475</v>
      </c>
      <c r="F27" s="225">
        <v>8</v>
      </c>
    </row>
    <row r="28" spans="2:6" ht="20.399999999999999">
      <c r="B28" s="222" t="s">
        <v>185</v>
      </c>
      <c r="C28" s="223">
        <v>21</v>
      </c>
      <c r="D28" s="224" t="s">
        <v>458</v>
      </c>
      <c r="E28" s="223">
        <v>1475</v>
      </c>
      <c r="F28" s="225">
        <v>1</v>
      </c>
    </row>
    <row r="29" spans="2:6">
      <c r="B29" s="222" t="s">
        <v>187</v>
      </c>
      <c r="C29" s="223">
        <v>22</v>
      </c>
      <c r="D29" s="224" t="s">
        <v>459</v>
      </c>
      <c r="E29" s="223">
        <v>1479</v>
      </c>
      <c r="F29" s="225">
        <v>1</v>
      </c>
    </row>
    <row r="30" spans="2:6">
      <c r="B30" s="222" t="s">
        <v>189</v>
      </c>
      <c r="C30" s="223">
        <v>23</v>
      </c>
      <c r="D30" s="224" t="s">
        <v>460</v>
      </c>
      <c r="E30" s="223">
        <v>1479</v>
      </c>
      <c r="F30" s="225">
        <v>0</v>
      </c>
    </row>
    <row r="31" spans="2:6" ht="20.399999999999999">
      <c r="B31" s="222" t="s">
        <v>191</v>
      </c>
      <c r="C31" s="223">
        <v>24</v>
      </c>
      <c r="D31" s="224" t="s">
        <v>461</v>
      </c>
      <c r="E31" s="223">
        <v>1479</v>
      </c>
      <c r="F31" s="225">
        <v>2</v>
      </c>
    </row>
    <row r="32" spans="2:6" ht="40.799999999999997">
      <c r="B32" s="222" t="s">
        <v>193</v>
      </c>
      <c r="C32" s="223">
        <v>25</v>
      </c>
      <c r="D32" s="224" t="s">
        <v>462</v>
      </c>
      <c r="E32" s="223">
        <v>1479</v>
      </c>
      <c r="F32" s="225">
        <v>0</v>
      </c>
    </row>
    <row r="33" spans="2:6" ht="20.399999999999999">
      <c r="B33" s="222" t="s">
        <v>196</v>
      </c>
      <c r="C33" s="223">
        <v>26</v>
      </c>
      <c r="D33" s="224" t="s">
        <v>463</v>
      </c>
      <c r="E33" s="223">
        <v>1479</v>
      </c>
      <c r="F33" s="225">
        <v>0</v>
      </c>
    </row>
    <row r="34" spans="2:6">
      <c r="B34" s="222" t="s">
        <v>198</v>
      </c>
      <c r="C34" s="223">
        <v>27</v>
      </c>
      <c r="D34" s="224" t="s">
        <v>464</v>
      </c>
      <c r="E34" s="223">
        <v>1479</v>
      </c>
      <c r="F34" s="225">
        <v>0</v>
      </c>
    </row>
    <row r="35" spans="2:6" ht="20.399999999999999">
      <c r="B35" s="222" t="s">
        <v>200</v>
      </c>
      <c r="C35" s="223">
        <v>28</v>
      </c>
      <c r="D35" s="224" t="s">
        <v>465</v>
      </c>
      <c r="E35" s="223">
        <v>1477</v>
      </c>
      <c r="F35" s="225">
        <v>0</v>
      </c>
    </row>
    <row r="36" spans="2:6">
      <c r="B36" s="222" t="s">
        <v>202</v>
      </c>
      <c r="C36" s="223">
        <v>29</v>
      </c>
      <c r="D36" s="224" t="s">
        <v>466</v>
      </c>
      <c r="E36" s="223">
        <v>1473</v>
      </c>
      <c r="F36" s="225">
        <v>0</v>
      </c>
    </row>
    <row r="37" spans="2:6" ht="20.399999999999999">
      <c r="B37" s="222" t="s">
        <v>204</v>
      </c>
      <c r="C37" s="223">
        <v>30</v>
      </c>
      <c r="D37" s="224" t="s">
        <v>467</v>
      </c>
      <c r="E37" s="223">
        <v>1464</v>
      </c>
      <c r="F37" s="225">
        <v>0</v>
      </c>
    </row>
    <row r="38" spans="2:6">
      <c r="B38" s="222" t="s">
        <v>390</v>
      </c>
      <c r="C38" s="223">
        <v>31</v>
      </c>
      <c r="D38" s="224" t="s">
        <v>468</v>
      </c>
    </row>
    <row r="39" spans="2:6">
      <c r="B39" s="222" t="s">
        <v>206</v>
      </c>
      <c r="C39" s="223">
        <v>32</v>
      </c>
      <c r="D39" s="229" t="s">
        <v>469</v>
      </c>
      <c r="E39" s="223">
        <v>1450</v>
      </c>
      <c r="F39" s="225">
        <v>0</v>
      </c>
    </row>
    <row r="40" spans="2:6">
      <c r="B40" s="222" t="s">
        <v>208</v>
      </c>
      <c r="C40" s="223">
        <v>33</v>
      </c>
      <c r="D40" s="229" t="s">
        <v>470</v>
      </c>
      <c r="E40" s="223">
        <v>1450</v>
      </c>
      <c r="F40" s="225">
        <v>0</v>
      </c>
    </row>
    <row r="41" spans="2:6" ht="20.399999999999999">
      <c r="B41" s="222" t="s">
        <v>210</v>
      </c>
      <c r="C41" s="223">
        <v>34</v>
      </c>
      <c r="D41" s="229" t="s">
        <v>471</v>
      </c>
      <c r="E41" s="223">
        <v>1450</v>
      </c>
      <c r="F41" s="225">
        <v>0</v>
      </c>
    </row>
    <row r="42" spans="2:6" ht="40.799999999999997">
      <c r="B42" s="222" t="s">
        <v>212</v>
      </c>
      <c r="C42" s="223">
        <v>35</v>
      </c>
      <c r="D42" s="229" t="s">
        <v>472</v>
      </c>
      <c r="E42" s="223">
        <v>1450</v>
      </c>
      <c r="F42" s="225">
        <v>0</v>
      </c>
    </row>
    <row r="43" spans="2:6">
      <c r="B43" s="222" t="s">
        <v>214</v>
      </c>
      <c r="C43" s="223">
        <v>36</v>
      </c>
      <c r="D43" s="229" t="s">
        <v>473</v>
      </c>
      <c r="E43" s="223">
        <v>1456</v>
      </c>
      <c r="F43" s="225">
        <v>0</v>
      </c>
    </row>
    <row r="44" spans="2:6">
      <c r="B44" s="222" t="s">
        <v>216</v>
      </c>
      <c r="C44" s="223">
        <v>37</v>
      </c>
      <c r="D44" s="224" t="s">
        <v>474</v>
      </c>
      <c r="E44" s="223">
        <v>1479</v>
      </c>
      <c r="F44" s="225">
        <v>0</v>
      </c>
    </row>
    <row r="45" spans="2:6">
      <c r="B45" s="222" t="s">
        <v>218</v>
      </c>
      <c r="C45" s="223">
        <v>38</v>
      </c>
      <c r="D45" s="224" t="s">
        <v>475</v>
      </c>
      <c r="E45" s="223">
        <v>1479</v>
      </c>
      <c r="F45" s="225">
        <v>0</v>
      </c>
    </row>
    <row r="46" spans="2:6">
      <c r="B46" s="222" t="s">
        <v>220</v>
      </c>
      <c r="C46" s="223">
        <v>39</v>
      </c>
      <c r="D46" s="224" t="s">
        <v>476</v>
      </c>
      <c r="E46" s="223">
        <v>1479</v>
      </c>
      <c r="F46" s="225">
        <v>0</v>
      </c>
    </row>
    <row r="47" spans="2:6">
      <c r="B47" s="222" t="s">
        <v>222</v>
      </c>
      <c r="C47" s="223">
        <v>40</v>
      </c>
      <c r="D47" s="224" t="s">
        <v>477</v>
      </c>
      <c r="E47" s="223">
        <v>1479</v>
      </c>
      <c r="F47" s="225">
        <v>0</v>
      </c>
    </row>
    <row r="48" spans="2:6" ht="20.399999999999999">
      <c r="B48" s="222" t="s">
        <v>224</v>
      </c>
      <c r="C48" s="223">
        <v>41</v>
      </c>
      <c r="D48" s="224" t="s">
        <v>478</v>
      </c>
      <c r="E48" s="223">
        <v>1479</v>
      </c>
      <c r="F48" s="225">
        <v>0</v>
      </c>
    </row>
    <row r="49" spans="1:16">
      <c r="B49" s="222" t="s">
        <v>226</v>
      </c>
      <c r="C49" s="223">
        <v>42</v>
      </c>
      <c r="D49" s="224" t="s">
        <v>479</v>
      </c>
      <c r="E49" s="223">
        <v>1479</v>
      </c>
      <c r="F49" s="225">
        <v>0</v>
      </c>
    </row>
    <row r="50" spans="1:16" s="220" customFormat="1">
      <c r="A50" s="230"/>
      <c r="B50" s="214" t="s">
        <v>228</v>
      </c>
      <c r="C50" s="215">
        <v>43</v>
      </c>
      <c r="D50" s="231"/>
      <c r="E50" s="215">
        <v>1479</v>
      </c>
      <c r="F50" s="217">
        <v>0</v>
      </c>
      <c r="G50" s="215"/>
      <c r="H50" s="214"/>
      <c r="I50" s="218"/>
      <c r="J50" s="219"/>
      <c r="K50" s="219"/>
      <c r="L50" s="219"/>
      <c r="M50" s="219"/>
      <c r="N50" s="219"/>
      <c r="O50" s="219"/>
      <c r="P50" s="219"/>
    </row>
    <row r="51" spans="1:16">
      <c r="B51" s="232" t="s">
        <v>230</v>
      </c>
      <c r="C51" s="233">
        <v>44</v>
      </c>
      <c r="D51" s="224" t="s">
        <v>480</v>
      </c>
      <c r="E51" s="223">
        <v>1479</v>
      </c>
      <c r="F51" s="225">
        <v>0</v>
      </c>
    </row>
    <row r="52" spans="1:16">
      <c r="B52" s="232" t="s">
        <v>232</v>
      </c>
      <c r="C52" s="233">
        <v>45</v>
      </c>
      <c r="D52" s="224" t="s">
        <v>481</v>
      </c>
      <c r="E52" s="223">
        <v>1473</v>
      </c>
      <c r="F52" s="225">
        <v>0</v>
      </c>
    </row>
    <row r="53" spans="1:16">
      <c r="B53" s="232" t="s">
        <v>342</v>
      </c>
      <c r="C53" s="233">
        <v>46</v>
      </c>
      <c r="D53" s="224" t="s">
        <v>482</v>
      </c>
      <c r="E53" s="223">
        <v>1477</v>
      </c>
      <c r="F53" s="225">
        <v>0</v>
      </c>
    </row>
    <row r="54" spans="1:16">
      <c r="B54" s="232" t="s">
        <v>236</v>
      </c>
      <c r="C54" s="233">
        <v>47</v>
      </c>
      <c r="E54" s="223">
        <v>1477</v>
      </c>
      <c r="F54" s="225">
        <v>0</v>
      </c>
    </row>
    <row r="55" spans="1:16">
      <c r="B55" s="232" t="s">
        <v>238</v>
      </c>
      <c r="C55" s="233">
        <v>48</v>
      </c>
      <c r="D55" s="224" t="s">
        <v>483</v>
      </c>
      <c r="E55" s="223">
        <v>1477</v>
      </c>
      <c r="F55" s="225">
        <v>0</v>
      </c>
    </row>
    <row r="56" spans="1:16">
      <c r="B56" s="232" t="s">
        <v>282</v>
      </c>
      <c r="C56" s="233">
        <v>49</v>
      </c>
      <c r="D56" s="224" t="s">
        <v>484</v>
      </c>
    </row>
    <row r="57" spans="1:16">
      <c r="B57" s="232" t="s">
        <v>282</v>
      </c>
      <c r="C57" s="233">
        <v>50</v>
      </c>
      <c r="E57" s="223">
        <v>1477</v>
      </c>
      <c r="F57" s="225">
        <v>0</v>
      </c>
    </row>
    <row r="58" spans="1:16">
      <c r="B58" s="232" t="s">
        <v>242</v>
      </c>
      <c r="C58" s="233">
        <v>51</v>
      </c>
      <c r="D58" s="234"/>
      <c r="E58" s="223">
        <v>1477</v>
      </c>
      <c r="F58" s="225">
        <v>0</v>
      </c>
    </row>
    <row r="59" spans="1:16" ht="20.399999999999999">
      <c r="B59" s="232" t="s">
        <v>244</v>
      </c>
      <c r="C59" s="233">
        <v>52</v>
      </c>
      <c r="D59" s="224" t="s">
        <v>485</v>
      </c>
      <c r="E59" s="223">
        <v>1477</v>
      </c>
      <c r="F59" s="225">
        <v>0</v>
      </c>
    </row>
    <row r="60" spans="1:16" ht="20.399999999999999">
      <c r="B60" s="232" t="s">
        <v>246</v>
      </c>
      <c r="C60" s="233">
        <v>53</v>
      </c>
      <c r="D60" s="235" t="s">
        <v>486</v>
      </c>
      <c r="E60" s="223">
        <v>1473</v>
      </c>
      <c r="F60" s="225">
        <v>1</v>
      </c>
    </row>
    <row r="61" spans="1:16" ht="20.399999999999999">
      <c r="B61" s="232" t="s">
        <v>248</v>
      </c>
      <c r="C61" s="233">
        <v>54</v>
      </c>
      <c r="D61" s="224" t="s">
        <v>487</v>
      </c>
      <c r="E61" s="223">
        <v>1473</v>
      </c>
      <c r="F61" s="225">
        <v>0</v>
      </c>
    </row>
    <row r="62" spans="1:16" ht="20.399999999999999">
      <c r="B62" s="232" t="s">
        <v>250</v>
      </c>
      <c r="C62" s="233">
        <v>55</v>
      </c>
      <c r="D62" s="235" t="s">
        <v>488</v>
      </c>
      <c r="E62" s="223">
        <v>1464</v>
      </c>
      <c r="F62" s="225">
        <v>0</v>
      </c>
    </row>
    <row r="63" spans="1:16">
      <c r="B63" s="232" t="s">
        <v>252</v>
      </c>
      <c r="C63" s="233">
        <v>56</v>
      </c>
      <c r="D63" s="235" t="s">
        <v>489</v>
      </c>
      <c r="E63" s="223">
        <v>1456</v>
      </c>
      <c r="F63" s="225">
        <v>0</v>
      </c>
    </row>
    <row r="64" spans="1:16">
      <c r="B64" s="232" t="s">
        <v>345</v>
      </c>
      <c r="C64" s="233">
        <v>57</v>
      </c>
      <c r="E64" s="223">
        <v>1450</v>
      </c>
      <c r="F64" s="225">
        <v>0</v>
      </c>
    </row>
    <row r="65" spans="2:6" ht="20.399999999999999">
      <c r="B65" s="232" t="s">
        <v>256</v>
      </c>
      <c r="C65" s="233">
        <v>58</v>
      </c>
      <c r="D65" s="224" t="s">
        <v>490</v>
      </c>
      <c r="E65" s="223">
        <v>1456</v>
      </c>
      <c r="F65" s="225">
        <v>0</v>
      </c>
    </row>
    <row r="66" spans="2:6">
      <c r="B66" s="232" t="s">
        <v>258</v>
      </c>
      <c r="C66" s="233">
        <v>59</v>
      </c>
      <c r="E66" s="223">
        <v>1456</v>
      </c>
      <c r="F66" s="225">
        <v>0</v>
      </c>
    </row>
    <row r="67" spans="2:6">
      <c r="B67" s="232" t="s">
        <v>263</v>
      </c>
      <c r="C67" s="233">
        <v>60</v>
      </c>
      <c r="D67" s="224" t="s">
        <v>491</v>
      </c>
      <c r="E67" s="223">
        <v>1441</v>
      </c>
      <c r="F67" s="225">
        <v>8</v>
      </c>
    </row>
    <row r="68" spans="2:6">
      <c r="B68" s="232" t="s">
        <v>419</v>
      </c>
      <c r="C68" s="233">
        <v>61</v>
      </c>
      <c r="D68" s="236" t="s">
        <v>492</v>
      </c>
    </row>
    <row r="69" spans="2:6">
      <c r="B69" s="232" t="s">
        <v>420</v>
      </c>
      <c r="C69" s="233">
        <v>62</v>
      </c>
      <c r="D69" s="236" t="s">
        <v>493</v>
      </c>
      <c r="E69" s="223">
        <v>1441</v>
      </c>
      <c r="F69" s="225">
        <v>9</v>
      </c>
    </row>
    <row r="70" spans="2:6">
      <c r="B70" s="232" t="s">
        <v>423</v>
      </c>
      <c r="C70" s="233">
        <v>63</v>
      </c>
      <c r="D70" s="236"/>
      <c r="E70" s="223">
        <v>1441</v>
      </c>
      <c r="F70" s="225">
        <v>0</v>
      </c>
    </row>
    <row r="71" spans="2:6">
      <c r="B71" s="232" t="s">
        <v>269</v>
      </c>
      <c r="C71" s="233">
        <v>64</v>
      </c>
      <c r="D71" s="236" t="s">
        <v>494</v>
      </c>
      <c r="E71" s="223">
        <v>1441</v>
      </c>
      <c r="F71" s="225">
        <v>1</v>
      </c>
    </row>
    <row r="72" spans="2:6">
      <c r="B72" s="232" t="s">
        <v>271</v>
      </c>
      <c r="C72" s="233">
        <v>65</v>
      </c>
      <c r="D72" s="236" t="s">
        <v>494</v>
      </c>
      <c r="E72" s="223">
        <v>1441</v>
      </c>
      <c r="F72" s="225">
        <v>2</v>
      </c>
    </row>
    <row r="73" spans="2:6" ht="27" customHeight="1">
      <c r="B73" s="232" t="s">
        <v>273</v>
      </c>
      <c r="C73" s="233">
        <v>66</v>
      </c>
      <c r="D73" s="236" t="s">
        <v>494</v>
      </c>
      <c r="E73" s="223">
        <v>1441</v>
      </c>
      <c r="F73" s="225">
        <v>0</v>
      </c>
    </row>
    <row r="74" spans="2:6">
      <c r="B74" s="232" t="s">
        <v>275</v>
      </c>
      <c r="C74" s="233">
        <v>67</v>
      </c>
    </row>
    <row r="75" spans="2:6">
      <c r="B75" s="232" t="s">
        <v>277</v>
      </c>
      <c r="C75" s="233">
        <v>68</v>
      </c>
      <c r="E75" s="223">
        <v>1441</v>
      </c>
      <c r="F75" s="225">
        <v>4</v>
      </c>
    </row>
    <row r="76" spans="2:6">
      <c r="B76" s="232" t="s">
        <v>279</v>
      </c>
      <c r="C76" s="233">
        <v>69</v>
      </c>
      <c r="D76" s="224" t="s">
        <v>495</v>
      </c>
    </row>
    <row r="77" spans="2:6" ht="20.399999999999999">
      <c r="B77" s="232" t="s">
        <v>279</v>
      </c>
      <c r="C77" s="233">
        <v>70</v>
      </c>
      <c r="D77" s="224" t="s">
        <v>496</v>
      </c>
    </row>
    <row r="78" spans="2:6">
      <c r="B78" s="232" t="s">
        <v>430</v>
      </c>
      <c r="C78" s="233">
        <v>71</v>
      </c>
      <c r="D78" s="224" t="s">
        <v>495</v>
      </c>
    </row>
    <row r="79" spans="2:6">
      <c r="B79" s="232"/>
      <c r="C79" s="233"/>
      <c r="D79" s="237"/>
    </row>
  </sheetData>
  <printOptions gridLines="1"/>
  <pageMargins left="0.75" right="0.75" top="1" bottom="1" header="0.5" footer="0.5"/>
  <pageSetup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7"/>
  <sheetViews>
    <sheetView tabSelected="1" workbookViewId="0">
      <selection activeCell="B33" sqref="B33"/>
    </sheetView>
  </sheetViews>
  <sheetFormatPr defaultRowHeight="13.2"/>
  <cols>
    <col min="1" max="1" width="32" customWidth="1"/>
    <col min="2" max="2" width="51.6640625" customWidth="1"/>
    <col min="3" max="3" width="18.44140625" customWidth="1"/>
    <col min="4" max="4" width="40.109375" customWidth="1"/>
  </cols>
  <sheetData>
    <row r="1" spans="1:4">
      <c r="A1" s="8" t="s">
        <v>42</v>
      </c>
    </row>
    <row r="4" spans="1:4">
      <c r="A4" s="15" t="s">
        <v>125</v>
      </c>
    </row>
    <row r="5" spans="1:4" ht="16.5" customHeight="1">
      <c r="A5" s="9" t="s">
        <v>91</v>
      </c>
      <c r="B5" s="9" t="s">
        <v>92</v>
      </c>
      <c r="C5" s="9" t="s">
        <v>93</v>
      </c>
      <c r="D5" s="55" t="s">
        <v>1133</v>
      </c>
    </row>
    <row r="6" spans="1:4" s="7" customFormat="1" ht="11.4">
      <c r="A6" s="11" t="s">
        <v>68</v>
      </c>
      <c r="B6" s="11" t="s">
        <v>52</v>
      </c>
      <c r="C6" s="11"/>
      <c r="D6" s="501" t="s">
        <v>1166</v>
      </c>
    </row>
    <row r="7" spans="1:4">
      <c r="A7" s="10" t="s">
        <v>4</v>
      </c>
      <c r="B7" s="11" t="s">
        <v>21</v>
      </c>
      <c r="C7" s="11" t="s">
        <v>22</v>
      </c>
      <c r="D7" s="56" t="s">
        <v>12</v>
      </c>
    </row>
    <row r="8" spans="1:4">
      <c r="A8" s="10" t="s">
        <v>5</v>
      </c>
      <c r="B8" s="11" t="s">
        <v>23</v>
      </c>
      <c r="C8" s="11" t="s">
        <v>24</v>
      </c>
      <c r="D8" s="56" t="s">
        <v>12</v>
      </c>
    </row>
    <row r="9" spans="1:4">
      <c r="A9" s="10" t="s">
        <v>6</v>
      </c>
      <c r="B9" s="11" t="s">
        <v>25</v>
      </c>
      <c r="C9" s="11" t="s">
        <v>26</v>
      </c>
      <c r="D9" s="56" t="s">
        <v>12</v>
      </c>
    </row>
    <row r="10" spans="1:4">
      <c r="A10" s="10" t="s">
        <v>7</v>
      </c>
      <c r="B10" s="11" t="s">
        <v>27</v>
      </c>
      <c r="C10" s="11"/>
      <c r="D10" s="56" t="s">
        <v>12</v>
      </c>
    </row>
    <row r="11" spans="1:4">
      <c r="A11" s="10" t="s">
        <v>13</v>
      </c>
      <c r="B11" s="11" t="s">
        <v>15</v>
      </c>
      <c r="C11" s="11" t="s">
        <v>28</v>
      </c>
      <c r="D11" s="56" t="s">
        <v>12</v>
      </c>
    </row>
    <row r="12" spans="1:4">
      <c r="A12" s="10" t="s">
        <v>14</v>
      </c>
      <c r="B12" s="11" t="s">
        <v>16</v>
      </c>
      <c r="C12" s="11" t="s">
        <v>29</v>
      </c>
      <c r="D12" s="56" t="s">
        <v>1134</v>
      </c>
    </row>
    <row r="13" spans="1:4">
      <c r="A13" s="10" t="s">
        <v>54</v>
      </c>
      <c r="B13" s="11" t="s">
        <v>30</v>
      </c>
      <c r="C13" s="11" t="s">
        <v>31</v>
      </c>
      <c r="D13" s="56" t="s">
        <v>12</v>
      </c>
    </row>
    <row r="14" spans="1:4">
      <c r="A14" s="10" t="s">
        <v>8</v>
      </c>
      <c r="B14" s="11" t="s">
        <v>32</v>
      </c>
      <c r="C14" s="11" t="s">
        <v>29</v>
      </c>
      <c r="D14" s="56" t="s">
        <v>1135</v>
      </c>
    </row>
    <row r="15" spans="1:4">
      <c r="A15" s="10" t="s">
        <v>9</v>
      </c>
      <c r="B15" s="11" t="s">
        <v>33</v>
      </c>
      <c r="C15" s="11" t="s">
        <v>31</v>
      </c>
      <c r="D15" s="470" t="s">
        <v>1136</v>
      </c>
    </row>
    <row r="16" spans="1:4">
      <c r="A16" s="51" t="s">
        <v>10</v>
      </c>
      <c r="B16" s="11" t="s">
        <v>34</v>
      </c>
      <c r="C16" s="11" t="s">
        <v>35</v>
      </c>
      <c r="D16" s="470" t="s">
        <v>1136</v>
      </c>
    </row>
    <row r="17" spans="1:4">
      <c r="A17" s="51" t="s">
        <v>142</v>
      </c>
      <c r="B17" s="11" t="s">
        <v>143</v>
      </c>
      <c r="C17" s="16" t="s">
        <v>43</v>
      </c>
      <c r="D17" s="470" t="s">
        <v>1136</v>
      </c>
    </row>
    <row r="18" spans="1:4">
      <c r="A18" s="51" t="s">
        <v>11</v>
      </c>
      <c r="B18" s="11" t="s">
        <v>144</v>
      </c>
      <c r="C18" s="16" t="s">
        <v>43</v>
      </c>
      <c r="D18" s="470" t="s">
        <v>1136</v>
      </c>
    </row>
    <row r="19" spans="1:4">
      <c r="A19" s="52" t="s">
        <v>19</v>
      </c>
      <c r="B19" s="11" t="s">
        <v>36</v>
      </c>
      <c r="C19" s="11"/>
      <c r="D19" s="470" t="s">
        <v>1168</v>
      </c>
    </row>
    <row r="20" spans="1:4">
      <c r="A20" s="51" t="s">
        <v>83</v>
      </c>
      <c r="B20" s="11" t="s">
        <v>37</v>
      </c>
      <c r="C20" s="11" t="s">
        <v>28</v>
      </c>
      <c r="D20" s="470" t="s">
        <v>1168</v>
      </c>
    </row>
    <row r="21" spans="1:4">
      <c r="A21" s="12" t="s">
        <v>84</v>
      </c>
      <c r="B21" s="11" t="s">
        <v>44</v>
      </c>
      <c r="C21" s="11" t="s">
        <v>38</v>
      </c>
      <c r="D21" s="470" t="s">
        <v>1168</v>
      </c>
    </row>
    <row r="22" spans="1:4">
      <c r="A22" s="12" t="s">
        <v>85</v>
      </c>
      <c r="B22" s="11" t="s">
        <v>45</v>
      </c>
      <c r="C22" s="11" t="s">
        <v>38</v>
      </c>
      <c r="D22" s="470" t="s">
        <v>1168</v>
      </c>
    </row>
    <row r="23" spans="1:4">
      <c r="A23" s="12" t="s">
        <v>86</v>
      </c>
      <c r="B23" s="11" t="s">
        <v>46</v>
      </c>
      <c r="C23" s="11" t="s">
        <v>38</v>
      </c>
      <c r="D23" s="470" t="s">
        <v>1168</v>
      </c>
    </row>
    <row r="24" spans="1:4">
      <c r="A24" s="53" t="s">
        <v>47</v>
      </c>
      <c r="B24" s="11" t="s">
        <v>48</v>
      </c>
      <c r="C24" s="16" t="s">
        <v>38</v>
      </c>
      <c r="D24" s="470" t="s">
        <v>1168</v>
      </c>
    </row>
    <row r="25" spans="1:4">
      <c r="A25" s="10" t="s">
        <v>87</v>
      </c>
      <c r="B25" s="11" t="s">
        <v>49</v>
      </c>
      <c r="C25" s="11" t="s">
        <v>40</v>
      </c>
      <c r="D25" s="470" t="s">
        <v>1169</v>
      </c>
    </row>
    <row r="26" spans="1:4">
      <c r="A26" s="10" t="s">
        <v>88</v>
      </c>
      <c r="B26" s="11" t="s">
        <v>50</v>
      </c>
      <c r="C26" s="11" t="s">
        <v>40</v>
      </c>
      <c r="D26" s="470" t="s">
        <v>1169</v>
      </c>
    </row>
    <row r="27" spans="1:4">
      <c r="A27" s="51" t="s">
        <v>65</v>
      </c>
      <c r="B27" s="11" t="s">
        <v>66</v>
      </c>
      <c r="C27" s="11" t="s">
        <v>67</v>
      </c>
      <c r="D27" s="470" t="s">
        <v>1170</v>
      </c>
    </row>
    <row r="28" spans="1:4">
      <c r="A28" s="51" t="s">
        <v>89</v>
      </c>
      <c r="B28" s="11" t="s">
        <v>41</v>
      </c>
      <c r="C28" s="11" t="s">
        <v>39</v>
      </c>
      <c r="D28" s="56" t="s">
        <v>1171</v>
      </c>
    </row>
    <row r="29" spans="1:4">
      <c r="A29" s="13" t="s">
        <v>90</v>
      </c>
      <c r="B29" s="11" t="s">
        <v>51</v>
      </c>
      <c r="C29" s="16" t="s">
        <v>39</v>
      </c>
      <c r="D29" s="56" t="s">
        <v>1172</v>
      </c>
    </row>
    <row r="32" spans="1:4">
      <c r="A32" s="471" t="s">
        <v>1137</v>
      </c>
    </row>
    <row r="33" spans="1:4">
      <c r="A33" s="472" t="s">
        <v>1138</v>
      </c>
    </row>
    <row r="34" spans="1:4">
      <c r="A34" t="s">
        <v>1139</v>
      </c>
    </row>
    <row r="35" spans="1:4">
      <c r="A35" t="s">
        <v>1140</v>
      </c>
    </row>
    <row r="36" spans="1:4">
      <c r="A36" s="8" t="s">
        <v>1141</v>
      </c>
      <c r="B36" s="8"/>
      <c r="C36" s="8"/>
      <c r="D36" s="8"/>
    </row>
    <row r="38" spans="1:4">
      <c r="A38" s="8" t="s">
        <v>1142</v>
      </c>
    </row>
    <row r="39" spans="1:4">
      <c r="A39" t="s">
        <v>109</v>
      </c>
    </row>
    <row r="40" spans="1:4">
      <c r="A40" t="s">
        <v>1143</v>
      </c>
    </row>
    <row r="41" spans="1:4">
      <c r="A41" t="s">
        <v>112</v>
      </c>
    </row>
    <row r="42" spans="1:4">
      <c r="A42" t="s">
        <v>1144</v>
      </c>
    </row>
    <row r="43" spans="1:4">
      <c r="A43" t="s">
        <v>1145</v>
      </c>
    </row>
    <row r="44" spans="1:4">
      <c r="A44" s="396" t="s">
        <v>1146</v>
      </c>
    </row>
    <row r="45" spans="1:4">
      <c r="A45" t="s">
        <v>118</v>
      </c>
    </row>
    <row r="46" spans="1:4">
      <c r="A46" t="s">
        <v>119</v>
      </c>
    </row>
    <row r="47" spans="1:4">
      <c r="A47" t="s">
        <v>120</v>
      </c>
    </row>
    <row r="48" spans="1:4">
      <c r="A48" t="s">
        <v>121</v>
      </c>
    </row>
    <row r="49" spans="1:1">
      <c r="A49" t="s">
        <v>1147</v>
      </c>
    </row>
    <row r="52" spans="1:1">
      <c r="A52" s="473" t="s">
        <v>1148</v>
      </c>
    </row>
    <row r="53" spans="1:1">
      <c r="A53" t="s">
        <v>1149</v>
      </c>
    </row>
    <row r="54" spans="1:1">
      <c r="A54" t="s">
        <v>1150</v>
      </c>
    </row>
    <row r="55" spans="1:1">
      <c r="A55" t="s">
        <v>1151</v>
      </c>
    </row>
    <row r="56" spans="1:1">
      <c r="A56" t="s">
        <v>1152</v>
      </c>
    </row>
    <row r="57" spans="1:1">
      <c r="A57" t="s">
        <v>1153</v>
      </c>
    </row>
  </sheetData>
  <phoneticPr fontId="41"/>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58D4-513A-462B-92DF-F9FE6A9180CD}">
  <dimension ref="A1:GB1462"/>
  <sheetViews>
    <sheetView zoomScale="80" zoomScaleNormal="80" workbookViewId="0">
      <pane xSplit="16" ySplit="1" topLeftCell="Q25" activePane="bottomRight" state="frozen"/>
      <selection pane="topRight" activeCell="T1" sqref="T1"/>
      <selection pane="bottomLeft" activeCell="A2" sqref="A2"/>
      <selection pane="bottomRight" activeCell="J46" sqref="J46"/>
    </sheetView>
  </sheetViews>
  <sheetFormatPr defaultColWidth="10.5546875" defaultRowHeight="15.75" customHeight="1"/>
  <cols>
    <col min="1" max="1" width="7.6640625" style="436" customWidth="1"/>
    <col min="2" max="2" width="5.5546875" style="453" customWidth="1"/>
    <col min="3" max="3" width="10.33203125" style="436" bestFit="1" customWidth="1"/>
    <col min="4" max="4" width="32.33203125" style="454" customWidth="1"/>
    <col min="5" max="5" width="7.109375" style="436" customWidth="1"/>
    <col min="6" max="6" width="6" style="436" customWidth="1"/>
    <col min="7" max="7" width="2.44140625" style="436" customWidth="1"/>
    <col min="8" max="8" width="8.6640625" style="430" customWidth="1"/>
    <col min="9" max="10" width="8.6640625" style="436" customWidth="1"/>
    <col min="11" max="11" width="3.44140625" style="436" customWidth="1"/>
    <col min="12" max="13" width="8.6640625" style="430" customWidth="1"/>
    <col min="14" max="15" width="7.5546875" style="427" customWidth="1"/>
    <col min="16" max="16" width="17.6640625" style="448" customWidth="1"/>
    <col min="17" max="17" width="13.77734375" style="428" customWidth="1"/>
    <col min="18" max="18" width="10.5546875" style="7" customWidth="1"/>
    <col min="19" max="19" width="10.5546875" style="459" customWidth="1"/>
    <col min="20" max="23" width="10.5546875" style="429" customWidth="1"/>
    <col min="24" max="24" width="13.5546875" style="429" customWidth="1"/>
    <col min="25" max="25" width="10.5546875" style="429" customWidth="1"/>
    <col min="26" max="29" width="10.5546875" style="439" customWidth="1"/>
    <col min="30" max="30" width="10.5546875" style="429" customWidth="1"/>
    <col min="31" max="31" width="11.33203125" style="439" customWidth="1"/>
    <col min="32" max="32" width="12.6640625" style="7" customWidth="1"/>
    <col min="33" max="33" width="10.5546875" style="439" customWidth="1"/>
    <col min="34" max="34" width="10.5546875" style="7" customWidth="1"/>
    <col min="35" max="37" width="10.5546875" style="439" customWidth="1"/>
    <col min="38" max="38" width="11.6640625" style="430" customWidth="1"/>
    <col min="39" max="39" width="9.33203125" style="463" customWidth="1"/>
    <col min="40" max="40" width="45.21875" style="464" customWidth="1"/>
    <col min="41" max="41" width="11.44140625" style="438" customWidth="1"/>
    <col min="42" max="42" width="10.6640625" style="441" customWidth="1"/>
    <col min="43" max="43" width="10.6640625" style="465" customWidth="1"/>
    <col min="44" max="44" width="32" style="466" customWidth="1"/>
    <col min="45" max="45" width="8.6640625" style="441" customWidth="1"/>
    <col min="46" max="46" width="9.33203125" style="438" customWidth="1"/>
    <col min="47" max="47" width="9.5546875" style="446" customWidth="1"/>
    <col min="48" max="48" width="12.33203125" style="441" customWidth="1"/>
    <col min="49" max="49" width="12.33203125" style="431" customWidth="1"/>
    <col min="50" max="50" width="12.33203125" style="444" customWidth="1"/>
    <col min="51" max="51" width="38.33203125" style="462" customWidth="1"/>
    <col min="52" max="52" width="9.33203125" style="441" customWidth="1"/>
    <col min="53" max="53" width="9.6640625" style="435" customWidth="1"/>
    <col min="54" max="54" width="9.6640625" style="437" customWidth="1"/>
    <col min="55" max="55" width="9" style="441" customWidth="1"/>
    <col min="56" max="56" width="6.6640625" style="460" customWidth="1"/>
    <col min="57" max="57" width="9" style="441" customWidth="1"/>
    <col min="58" max="58" width="7.5546875" style="461" customWidth="1"/>
    <col min="59" max="59" width="10.44140625" style="461" customWidth="1"/>
    <col min="60" max="60" width="9.6640625" style="455" customWidth="1"/>
    <col min="61" max="61" width="7.5546875" style="467" customWidth="1"/>
    <col min="62" max="62" width="21.21875" style="468" customWidth="1"/>
    <col min="63" max="64" width="10.5546875" style="431" customWidth="1"/>
    <col min="65" max="65" width="10.5546875" style="440" customWidth="1"/>
    <col min="66" max="66" width="10.5546875" style="447"/>
    <col min="69" max="16384" width="10.5546875" style="436"/>
  </cols>
  <sheetData>
    <row r="1" spans="1:69" s="398" customFormat="1" ht="90.6" customHeight="1">
      <c r="A1" s="398" t="s">
        <v>69</v>
      </c>
      <c r="B1" s="399" t="s">
        <v>70</v>
      </c>
      <c r="C1" s="398" t="s">
        <v>64</v>
      </c>
      <c r="D1" s="400" t="s">
        <v>71</v>
      </c>
      <c r="E1" s="401" t="s">
        <v>72</v>
      </c>
      <c r="F1" s="401" t="s">
        <v>73</v>
      </c>
      <c r="G1" s="401" t="s">
        <v>61</v>
      </c>
      <c r="H1" s="402" t="s">
        <v>74</v>
      </c>
      <c r="I1" s="401" t="s">
        <v>75</v>
      </c>
      <c r="J1" s="401" t="s">
        <v>76</v>
      </c>
      <c r="K1" s="401" t="s">
        <v>62</v>
      </c>
      <c r="L1" s="402" t="s">
        <v>77</v>
      </c>
      <c r="M1" s="402" t="s">
        <v>78</v>
      </c>
      <c r="N1" s="403" t="s">
        <v>79</v>
      </c>
      <c r="O1" s="403" t="s">
        <v>290</v>
      </c>
      <c r="P1" s="404" t="s">
        <v>18</v>
      </c>
      <c r="Q1" s="405" t="s">
        <v>80</v>
      </c>
      <c r="R1" s="406" t="s">
        <v>81</v>
      </c>
      <c r="S1" s="408" t="s">
        <v>59</v>
      </c>
      <c r="T1" s="475" t="s">
        <v>58</v>
      </c>
      <c r="U1" s="475" t="s">
        <v>55</v>
      </c>
      <c r="V1" s="475" t="s">
        <v>56</v>
      </c>
      <c r="W1" s="475" t="s">
        <v>57</v>
      </c>
      <c r="X1" s="475" t="s">
        <v>140</v>
      </c>
      <c r="Y1" s="475" t="s">
        <v>141</v>
      </c>
      <c r="Z1" s="407" t="s">
        <v>1154</v>
      </c>
      <c r="AA1" s="409" t="s">
        <v>1</v>
      </c>
      <c r="AB1" s="409" t="s">
        <v>128</v>
      </c>
      <c r="AC1" s="409" t="s">
        <v>131</v>
      </c>
      <c r="AD1" s="475" t="s">
        <v>107</v>
      </c>
      <c r="AE1" s="409" t="s">
        <v>132</v>
      </c>
      <c r="AF1" s="407" t="s">
        <v>106</v>
      </c>
      <c r="AG1" s="409" t="s">
        <v>2</v>
      </c>
      <c r="AH1" s="407" t="s">
        <v>108</v>
      </c>
      <c r="AI1" s="410" t="s">
        <v>291</v>
      </c>
      <c r="AJ1" s="410" t="s">
        <v>3</v>
      </c>
      <c r="AK1" s="410" t="s">
        <v>292</v>
      </c>
      <c r="AL1" s="411" t="s">
        <v>19</v>
      </c>
      <c r="AM1" s="412" t="s">
        <v>82</v>
      </c>
      <c r="AN1" s="413" t="s">
        <v>1027</v>
      </c>
      <c r="AO1" s="413" t="s">
        <v>1132</v>
      </c>
      <c r="AP1" s="414" t="s">
        <v>83</v>
      </c>
      <c r="AQ1" s="415" t="s">
        <v>82</v>
      </c>
      <c r="AR1" s="416" t="s">
        <v>1027</v>
      </c>
      <c r="AS1" s="418" t="s">
        <v>84</v>
      </c>
      <c r="AT1" s="417" t="s">
        <v>82</v>
      </c>
      <c r="AU1" s="418" t="s">
        <v>85</v>
      </c>
      <c r="AV1" s="417" t="s">
        <v>82</v>
      </c>
      <c r="AW1" s="418" t="s">
        <v>86</v>
      </c>
      <c r="AX1" s="417" t="s">
        <v>82</v>
      </c>
      <c r="AY1" s="419" t="s">
        <v>1027</v>
      </c>
      <c r="AZ1" s="420" t="s">
        <v>47</v>
      </c>
      <c r="BA1" s="420" t="s">
        <v>82</v>
      </c>
      <c r="BB1" s="421" t="s">
        <v>1027</v>
      </c>
      <c r="BC1" s="418" t="s">
        <v>87</v>
      </c>
      <c r="BD1" s="417" t="s">
        <v>82</v>
      </c>
      <c r="BE1" s="418" t="s">
        <v>88</v>
      </c>
      <c r="BF1" s="417" t="s">
        <v>82</v>
      </c>
      <c r="BG1" s="417" t="s">
        <v>1027</v>
      </c>
      <c r="BH1" s="420" t="s">
        <v>89</v>
      </c>
      <c r="BI1" s="422" t="s">
        <v>82</v>
      </c>
      <c r="BJ1" s="423" t="s">
        <v>1027</v>
      </c>
      <c r="BK1" s="424" t="s">
        <v>90</v>
      </c>
      <c r="BL1" s="417" t="s">
        <v>82</v>
      </c>
      <c r="BM1" s="425" t="s">
        <v>1028</v>
      </c>
      <c r="BN1" s="420" t="s">
        <v>1029</v>
      </c>
      <c r="BO1" s="417" t="s">
        <v>82</v>
      </c>
      <c r="BP1" s="417" t="s">
        <v>1027</v>
      </c>
      <c r="BQ1" s="426" t="s">
        <v>53</v>
      </c>
    </row>
    <row r="2" spans="1:69" ht="15.75" customHeight="1">
      <c r="A2" s="7" t="s">
        <v>1030</v>
      </c>
      <c r="B2" s="7">
        <v>1</v>
      </c>
      <c r="C2" s="7" t="s">
        <v>135</v>
      </c>
      <c r="D2" s="7" t="s">
        <v>146</v>
      </c>
      <c r="E2" s="7">
        <v>71</v>
      </c>
      <c r="F2" s="7">
        <v>46.850000000000023</v>
      </c>
      <c r="G2" s="7" t="s">
        <v>61</v>
      </c>
      <c r="H2" s="7">
        <v>71.780833333333334</v>
      </c>
      <c r="I2" s="7">
        <v>131</v>
      </c>
      <c r="J2" s="7">
        <v>52.679999999999154</v>
      </c>
      <c r="K2" s="7" t="s">
        <v>62</v>
      </c>
      <c r="L2" s="7">
        <v>131.87799999999999</v>
      </c>
      <c r="M2" s="7">
        <v>-131.87799999999999</v>
      </c>
      <c r="N2" s="427">
        <v>1</v>
      </c>
      <c r="P2" s="428"/>
      <c r="Q2" s="428" t="s">
        <v>156</v>
      </c>
      <c r="R2">
        <v>1</v>
      </c>
      <c r="S2" s="474">
        <v>1122.46</v>
      </c>
      <c r="T2" s="290">
        <v>-0.14299999999999999</v>
      </c>
      <c r="U2" s="290">
        <v>-0.1431</v>
      </c>
      <c r="V2" s="290">
        <v>29.330379999999998</v>
      </c>
      <c r="W2" s="290">
        <v>29.333784000000001</v>
      </c>
      <c r="X2" s="290">
        <v>34.884299404636558</v>
      </c>
      <c r="Y2" s="290">
        <v>34.888899405023835</v>
      </c>
      <c r="Z2">
        <v>1.7949999999999999</v>
      </c>
      <c r="AA2" s="447">
        <v>6.8366164653306676</v>
      </c>
      <c r="AB2" s="447">
        <v>84.962701167172114</v>
      </c>
      <c r="AC2" s="447">
        <v>1.313780002E-2</v>
      </c>
      <c r="AD2" s="290">
        <v>7.6E-3</v>
      </c>
      <c r="AE2" s="447">
        <v>89.550200000000004</v>
      </c>
      <c r="AF2">
        <v>4.5751999999999997</v>
      </c>
      <c r="AG2" s="447">
        <v>2.0678999999999998</v>
      </c>
      <c r="AH2">
        <v>0.1497</v>
      </c>
      <c r="AI2" s="447">
        <v>6.3701999999999995E-2</v>
      </c>
      <c r="AJ2" s="447">
        <v>92.82</v>
      </c>
      <c r="AK2" s="447">
        <v>3.9658000000000002</v>
      </c>
      <c r="AL2" s="429">
        <v>34.890151977539063</v>
      </c>
      <c r="AM2" s="433" t="s">
        <v>139</v>
      </c>
      <c r="AN2" s="434"/>
      <c r="AO2" s="438">
        <v>1</v>
      </c>
      <c r="AP2" s="439">
        <v>6.8179999999999996</v>
      </c>
      <c r="AQ2" s="431">
        <v>2</v>
      </c>
      <c r="AR2" s="440"/>
      <c r="AS2" s="469">
        <v>13.458192560250334</v>
      </c>
      <c r="AT2" s="431"/>
      <c r="AU2" s="469">
        <v>9.1475895033514369</v>
      </c>
      <c r="AV2" s="431"/>
      <c r="AW2" s="442">
        <v>0.89</v>
      </c>
      <c r="AX2" s="431"/>
      <c r="AY2" s="443"/>
      <c r="AZ2" s="469" t="s">
        <v>139</v>
      </c>
      <c r="BA2" s="431" t="s">
        <v>139</v>
      </c>
      <c r="BB2" s="440"/>
      <c r="BC2" s="469" t="s">
        <v>139</v>
      </c>
      <c r="BD2" s="445" t="s">
        <v>139</v>
      </c>
      <c r="BE2" s="469" t="s">
        <v>139</v>
      </c>
      <c r="BF2" s="445" t="s">
        <v>139</v>
      </c>
      <c r="BG2" s="445"/>
      <c r="BH2" s="469" t="s">
        <v>139</v>
      </c>
      <c r="BI2" s="431" t="s">
        <v>139</v>
      </c>
      <c r="BJ2" s="440"/>
      <c r="BK2" s="441" t="s">
        <v>139</v>
      </c>
      <c r="BL2" s="431" t="s">
        <v>139</v>
      </c>
      <c r="BM2" s="446"/>
      <c r="BN2" s="447" t="s">
        <v>139</v>
      </c>
      <c r="BO2" t="s">
        <v>139</v>
      </c>
    </row>
    <row r="3" spans="1:69" ht="15.75" customHeight="1">
      <c r="A3" s="7" t="s">
        <v>1030</v>
      </c>
      <c r="B3" s="7">
        <v>1</v>
      </c>
      <c r="C3" s="7" t="s">
        <v>135</v>
      </c>
      <c r="D3" s="7" t="s">
        <v>146</v>
      </c>
      <c r="E3" s="7">
        <v>71</v>
      </c>
      <c r="F3" s="7">
        <v>46.850000000000023</v>
      </c>
      <c r="G3" s="7" t="s">
        <v>61</v>
      </c>
      <c r="H3" s="7">
        <v>71.780833333333334</v>
      </c>
      <c r="I3" s="7">
        <v>131</v>
      </c>
      <c r="J3" s="7">
        <v>52.679999999999154</v>
      </c>
      <c r="K3" s="7" t="s">
        <v>62</v>
      </c>
      <c r="L3" s="7">
        <v>131.87799999999999</v>
      </c>
      <c r="M3" s="7">
        <v>-131.87799999999999</v>
      </c>
      <c r="N3" s="427">
        <v>4</v>
      </c>
      <c r="P3" s="428"/>
      <c r="Q3" s="428" t="s">
        <v>156</v>
      </c>
      <c r="R3">
        <v>4</v>
      </c>
      <c r="S3" s="474">
        <v>701.59299999999996</v>
      </c>
      <c r="T3" s="290">
        <v>0.34539999999999998</v>
      </c>
      <c r="U3" s="290">
        <v>0.34449999999999997</v>
      </c>
      <c r="V3" s="290">
        <v>29.542483999999998</v>
      </c>
      <c r="W3" s="290">
        <v>29.544830000000001</v>
      </c>
      <c r="X3" s="290">
        <v>34.854252404449724</v>
      </c>
      <c r="Y3" s="290">
        <v>34.858328918318577</v>
      </c>
      <c r="Z3">
        <v>1.8821000000000001</v>
      </c>
      <c r="AA3" s="447">
        <v>6.7628115642526305</v>
      </c>
      <c r="AB3" s="447">
        <v>85.102872249649181</v>
      </c>
      <c r="AC3" s="447">
        <v>1.206274748E-2</v>
      </c>
      <c r="AD3" s="290">
        <v>5.8999999999999999E-3</v>
      </c>
      <c r="AE3" s="447">
        <v>89.713999999999999</v>
      </c>
      <c r="AF3">
        <v>4.5834000000000001</v>
      </c>
      <c r="AG3" s="447">
        <v>2.0444</v>
      </c>
      <c r="AH3">
        <v>0.14879999999999999</v>
      </c>
      <c r="AI3" s="447">
        <v>6.3701999999999995E-2</v>
      </c>
      <c r="AJ3" s="447">
        <v>92.82</v>
      </c>
      <c r="AK3" s="447">
        <v>51.555</v>
      </c>
      <c r="AL3" s="429">
        <v>34.856086730957031</v>
      </c>
      <c r="AM3" s="433" t="s">
        <v>139</v>
      </c>
      <c r="AN3" s="434"/>
      <c r="AO3" s="438">
        <v>1.2</v>
      </c>
      <c r="AP3" s="439">
        <v>6.7530000000000001</v>
      </c>
      <c r="AQ3" s="431" t="s">
        <v>139</v>
      </c>
      <c r="AR3" s="440"/>
      <c r="AS3" s="469">
        <v>13.203574773786139</v>
      </c>
      <c r="AT3" s="431"/>
      <c r="AU3" s="469">
        <v>8.1528563701974708</v>
      </c>
      <c r="AV3" s="431"/>
      <c r="AW3" s="442">
        <v>0.86699999999999999</v>
      </c>
      <c r="AX3" s="431"/>
      <c r="AY3" s="443"/>
      <c r="AZ3" s="469" t="s">
        <v>139</v>
      </c>
      <c r="BA3" s="431" t="s">
        <v>139</v>
      </c>
      <c r="BB3" s="440"/>
      <c r="BC3" s="469" t="s">
        <v>139</v>
      </c>
      <c r="BD3" s="445" t="s">
        <v>139</v>
      </c>
      <c r="BE3" s="469" t="s">
        <v>139</v>
      </c>
      <c r="BF3" s="445" t="s">
        <v>139</v>
      </c>
      <c r="BG3" s="445"/>
      <c r="BH3" s="469" t="s">
        <v>139</v>
      </c>
      <c r="BI3" s="431" t="s">
        <v>139</v>
      </c>
      <c r="BJ3" s="440"/>
      <c r="BK3" s="441" t="s">
        <v>139</v>
      </c>
      <c r="BL3" s="431" t="s">
        <v>139</v>
      </c>
      <c r="BM3" s="446"/>
      <c r="BN3" s="447" t="s">
        <v>139</v>
      </c>
      <c r="BO3" t="s">
        <v>139</v>
      </c>
    </row>
    <row r="4" spans="1:69" ht="15.75" customHeight="1">
      <c r="A4" s="7" t="s">
        <v>1030</v>
      </c>
      <c r="B4" s="7">
        <v>1</v>
      </c>
      <c r="C4" s="7" t="s">
        <v>135</v>
      </c>
      <c r="D4" s="7" t="s">
        <v>146</v>
      </c>
      <c r="E4" s="7">
        <v>71</v>
      </c>
      <c r="F4" s="7">
        <v>46.850000000000023</v>
      </c>
      <c r="G4" s="7" t="s">
        <v>61</v>
      </c>
      <c r="H4" s="7">
        <v>71.780833333333334</v>
      </c>
      <c r="I4" s="7">
        <v>131</v>
      </c>
      <c r="J4" s="7">
        <v>52.679999999999154</v>
      </c>
      <c r="K4" s="7" t="s">
        <v>62</v>
      </c>
      <c r="L4" s="7">
        <v>131.87799999999999</v>
      </c>
      <c r="M4" s="7">
        <v>-131.87799999999999</v>
      </c>
      <c r="N4" s="427">
        <v>5</v>
      </c>
      <c r="O4" s="427">
        <v>3</v>
      </c>
      <c r="P4" s="428" t="s">
        <v>1032</v>
      </c>
      <c r="Q4" s="428" t="s">
        <v>156</v>
      </c>
      <c r="R4">
        <v>5</v>
      </c>
      <c r="S4" s="474">
        <v>600.86300000000006</v>
      </c>
      <c r="T4" s="290">
        <v>0.48249999999999998</v>
      </c>
      <c r="U4" s="290">
        <v>0.48089999999999999</v>
      </c>
      <c r="V4" s="290">
        <v>29.608418999999998</v>
      </c>
      <c r="W4" s="290">
        <v>29.610161000000002</v>
      </c>
      <c r="X4" s="290">
        <v>34.844792866511938</v>
      </c>
      <c r="Y4" s="290">
        <v>34.84885862497255</v>
      </c>
      <c r="Z4">
        <v>1.8940999999999999</v>
      </c>
      <c r="AA4" s="447">
        <v>6.6948549919115869</v>
      </c>
      <c r="AB4" s="447">
        <v>84.54155564005741</v>
      </c>
      <c r="AC4" s="447">
        <v>1.212245849E-2</v>
      </c>
      <c r="AD4" s="290">
        <v>6.0000000000000001E-3</v>
      </c>
      <c r="AE4" s="447">
        <v>89.786600000000007</v>
      </c>
      <c r="AF4">
        <v>4.5871000000000004</v>
      </c>
      <c r="AG4" s="447">
        <v>2.3096999999999999</v>
      </c>
      <c r="AH4">
        <v>0.15939999999999999</v>
      </c>
      <c r="AI4" s="447">
        <v>6.3701999999999995E-2</v>
      </c>
      <c r="AJ4" s="447">
        <v>92.82</v>
      </c>
      <c r="AK4" s="447">
        <v>51.707999999999998</v>
      </c>
      <c r="AL4" s="429">
        <v>34.834457397460938</v>
      </c>
      <c r="AM4" s="433">
        <v>3</v>
      </c>
      <c r="AN4" s="434" t="s">
        <v>1033</v>
      </c>
      <c r="AO4" s="438">
        <v>1.9</v>
      </c>
      <c r="AP4" s="439">
        <v>6.6929999999999996</v>
      </c>
      <c r="AQ4" s="431">
        <v>3</v>
      </c>
      <c r="AR4" s="437" t="s">
        <v>1034</v>
      </c>
      <c r="AS4" s="469">
        <v>13.340366266317158</v>
      </c>
      <c r="AT4" s="431"/>
      <c r="AU4" s="469">
        <v>8.4397521719269495</v>
      </c>
      <c r="AV4" s="431"/>
      <c r="AW4" s="442">
        <v>0.878</v>
      </c>
      <c r="AX4" s="431"/>
      <c r="AY4" s="443"/>
      <c r="AZ4" s="469" t="s">
        <v>139</v>
      </c>
      <c r="BA4" s="431" t="s">
        <v>139</v>
      </c>
      <c r="BB4" s="440"/>
      <c r="BC4" s="469" t="s">
        <v>139</v>
      </c>
      <c r="BD4" s="445" t="s">
        <v>139</v>
      </c>
      <c r="BE4" s="469" t="s">
        <v>139</v>
      </c>
      <c r="BF4" s="445" t="s">
        <v>139</v>
      </c>
      <c r="BG4" s="445"/>
      <c r="BH4" s="469" t="s">
        <v>139</v>
      </c>
      <c r="BI4" s="431" t="s">
        <v>139</v>
      </c>
      <c r="BJ4" s="440"/>
      <c r="BK4" s="441" t="s">
        <v>139</v>
      </c>
      <c r="BL4" s="431" t="s">
        <v>139</v>
      </c>
      <c r="BM4" s="446"/>
      <c r="BN4" s="447" t="s">
        <v>139</v>
      </c>
      <c r="BO4" t="s">
        <v>139</v>
      </c>
    </row>
    <row r="5" spans="1:69" ht="15.75" customHeight="1">
      <c r="A5" s="7" t="s">
        <v>1030</v>
      </c>
      <c r="B5" s="7">
        <v>1</v>
      </c>
      <c r="C5" s="7" t="s">
        <v>135</v>
      </c>
      <c r="D5" s="7" t="s">
        <v>146</v>
      </c>
      <c r="E5" s="7">
        <v>71</v>
      </c>
      <c r="F5" s="7">
        <v>46.850000000000023</v>
      </c>
      <c r="G5" s="7" t="s">
        <v>61</v>
      </c>
      <c r="H5" s="7">
        <v>71.780833333333334</v>
      </c>
      <c r="I5" s="7">
        <v>131</v>
      </c>
      <c r="J5" s="7">
        <v>52.679999999999154</v>
      </c>
      <c r="K5" s="7" t="s">
        <v>62</v>
      </c>
      <c r="L5" s="7">
        <v>131.87799999999999</v>
      </c>
      <c r="M5" s="7">
        <v>-131.87799999999999</v>
      </c>
      <c r="N5" s="427">
        <v>6</v>
      </c>
      <c r="P5" s="428"/>
      <c r="Q5" s="428" t="s">
        <v>156</v>
      </c>
      <c r="R5">
        <v>6</v>
      </c>
      <c r="S5" s="474">
        <v>501.58199999999999</v>
      </c>
      <c r="T5" s="290">
        <v>0.5867</v>
      </c>
      <c r="U5" s="290">
        <v>0.58599999999999997</v>
      </c>
      <c r="V5" s="290">
        <v>29.640950999999998</v>
      </c>
      <c r="W5" s="290">
        <v>29.643776000000003</v>
      </c>
      <c r="X5" s="290">
        <v>34.828156606981842</v>
      </c>
      <c r="Y5" s="290">
        <v>34.832615541254285</v>
      </c>
      <c r="Z5">
        <v>1.8959999999999999</v>
      </c>
      <c r="AA5" s="447">
        <v>6.5918871854773258</v>
      </c>
      <c r="AB5" s="447">
        <v>83.455866488164318</v>
      </c>
      <c r="AC5" s="447">
        <v>1.2719695770000001E-2</v>
      </c>
      <c r="AD5" s="290">
        <v>6.8999999999999999E-3</v>
      </c>
      <c r="AE5" s="447">
        <v>89.470100000000002</v>
      </c>
      <c r="AF5">
        <v>4.5711000000000004</v>
      </c>
      <c r="AG5" s="447">
        <v>2.1053999999999999</v>
      </c>
      <c r="AH5">
        <v>0.1512</v>
      </c>
      <c r="AI5" s="447">
        <v>6.3701999999999995E-2</v>
      </c>
      <c r="AJ5" s="447">
        <v>92.82</v>
      </c>
      <c r="AK5" s="447">
        <v>52.622999999999998</v>
      </c>
      <c r="AL5" s="429">
        <v>34.832077026367188</v>
      </c>
      <c r="AM5" s="433" t="s">
        <v>139</v>
      </c>
      <c r="AN5" s="434"/>
      <c r="AO5" s="438">
        <v>1.6</v>
      </c>
      <c r="AP5" s="439">
        <v>6.5679999999999996</v>
      </c>
      <c r="AQ5" s="431" t="s">
        <v>139</v>
      </c>
      <c r="AR5" s="440"/>
      <c r="AS5" s="469">
        <v>13.510005721453291</v>
      </c>
      <c r="AT5" s="431"/>
      <c r="AU5" s="469">
        <v>9.3399425407546239</v>
      </c>
      <c r="AV5" s="431"/>
      <c r="AW5" s="442">
        <v>0.89900000000000002</v>
      </c>
      <c r="AX5" s="431"/>
      <c r="AY5" s="443"/>
      <c r="AZ5" s="469" t="s">
        <v>139</v>
      </c>
      <c r="BA5" s="431" t="s">
        <v>139</v>
      </c>
      <c r="BB5" s="440"/>
      <c r="BC5" s="469" t="s">
        <v>139</v>
      </c>
      <c r="BD5" s="445" t="s">
        <v>139</v>
      </c>
      <c r="BE5" s="469" t="s">
        <v>139</v>
      </c>
      <c r="BF5" s="445" t="s">
        <v>139</v>
      </c>
      <c r="BG5" s="445"/>
      <c r="BH5" s="469" t="s">
        <v>139</v>
      </c>
      <c r="BI5" s="431" t="s">
        <v>139</v>
      </c>
      <c r="BJ5" s="440"/>
      <c r="BK5" s="441" t="s">
        <v>139</v>
      </c>
      <c r="BL5" s="431" t="s">
        <v>139</v>
      </c>
      <c r="BM5" s="446"/>
      <c r="BN5" s="447" t="s">
        <v>139</v>
      </c>
      <c r="BO5" t="s">
        <v>139</v>
      </c>
    </row>
    <row r="6" spans="1:69" ht="15.75" customHeight="1">
      <c r="A6" s="7" t="s">
        <v>1030</v>
      </c>
      <c r="B6" s="7">
        <v>1</v>
      </c>
      <c r="C6" s="7" t="s">
        <v>135</v>
      </c>
      <c r="D6" s="7" t="s">
        <v>146</v>
      </c>
      <c r="E6" s="7">
        <v>71</v>
      </c>
      <c r="F6" s="7">
        <v>46.850000000000023</v>
      </c>
      <c r="G6" s="7" t="s">
        <v>61</v>
      </c>
      <c r="H6" s="7">
        <v>71.780833333333334</v>
      </c>
      <c r="I6" s="7">
        <v>131</v>
      </c>
      <c r="J6" s="7">
        <v>52.679999999999154</v>
      </c>
      <c r="K6" s="7" t="s">
        <v>62</v>
      </c>
      <c r="L6" s="7">
        <v>131.87799999999999</v>
      </c>
      <c r="M6" s="7">
        <v>-131.87799999999999</v>
      </c>
      <c r="N6" s="427">
        <v>7</v>
      </c>
      <c r="P6" s="428"/>
      <c r="Q6" s="428" t="s">
        <v>156</v>
      </c>
      <c r="R6">
        <v>7</v>
      </c>
      <c r="S6" s="474">
        <v>476.33300000000003</v>
      </c>
      <c r="T6" s="290">
        <v>0.61829999999999996</v>
      </c>
      <c r="U6" s="290">
        <v>0.61570000000000003</v>
      </c>
      <c r="V6" s="290">
        <v>29.652963</v>
      </c>
      <c r="W6" s="290">
        <v>29.653877000000001</v>
      </c>
      <c r="X6" s="290">
        <v>34.823116467615947</v>
      </c>
      <c r="Y6" s="290">
        <v>34.827219158695421</v>
      </c>
      <c r="Z6">
        <v>1.8966000000000001</v>
      </c>
      <c r="AA6" s="447">
        <v>6.5665681062227534</v>
      </c>
      <c r="AB6" s="447">
        <v>83.200167295750717</v>
      </c>
      <c r="AC6" s="447">
        <v>1.3197511030000001E-2</v>
      </c>
      <c r="AD6" s="290">
        <v>7.7000000000000002E-3</v>
      </c>
      <c r="AE6" s="447">
        <v>89.550200000000004</v>
      </c>
      <c r="AF6">
        <v>4.5751999999999997</v>
      </c>
      <c r="AG6" s="447">
        <v>2.1053999999999999</v>
      </c>
      <c r="AH6">
        <v>0.1512</v>
      </c>
      <c r="AI6" s="447">
        <v>6.3701999999999995E-2</v>
      </c>
      <c r="AJ6" s="447">
        <v>92.82</v>
      </c>
      <c r="AK6" s="447">
        <v>53.537999999999997</v>
      </c>
      <c r="AL6" s="429">
        <v>34.823127746582031</v>
      </c>
      <c r="AM6" s="433" t="s">
        <v>139</v>
      </c>
      <c r="AN6" s="434"/>
      <c r="AO6" s="438">
        <v>1.7</v>
      </c>
      <c r="AP6" s="439">
        <v>6.5730000000000004</v>
      </c>
      <c r="AQ6" s="431" t="s">
        <v>139</v>
      </c>
      <c r="AR6" s="440"/>
      <c r="AS6" s="469">
        <v>13.477006447276786</v>
      </c>
      <c r="AT6" s="431"/>
      <c r="AU6" s="469">
        <v>8.7444702145117379</v>
      </c>
      <c r="AV6" s="431"/>
      <c r="AW6" s="442">
        <v>0.88300000000000001</v>
      </c>
      <c r="AX6" s="431"/>
      <c r="AY6" s="443"/>
      <c r="AZ6" s="469" t="s">
        <v>139</v>
      </c>
      <c r="BA6" s="431" t="s">
        <v>139</v>
      </c>
      <c r="BB6" s="440"/>
      <c r="BC6" s="469" t="s">
        <v>139</v>
      </c>
      <c r="BD6" s="445" t="s">
        <v>139</v>
      </c>
      <c r="BE6" s="469" t="s">
        <v>139</v>
      </c>
      <c r="BF6" s="445" t="s">
        <v>139</v>
      </c>
      <c r="BG6" s="445"/>
      <c r="BH6" s="469" t="s">
        <v>139</v>
      </c>
      <c r="BI6" s="431" t="s">
        <v>139</v>
      </c>
      <c r="BJ6" s="440"/>
      <c r="BK6" s="441" t="s">
        <v>139</v>
      </c>
      <c r="BL6" s="431" t="s">
        <v>139</v>
      </c>
      <c r="BM6" s="446"/>
      <c r="BN6" s="447" t="s">
        <v>139</v>
      </c>
      <c r="BO6" t="s">
        <v>139</v>
      </c>
    </row>
    <row r="7" spans="1:69" ht="15.75" customHeight="1">
      <c r="A7" s="7" t="s">
        <v>1030</v>
      </c>
      <c r="B7" s="7">
        <v>1</v>
      </c>
      <c r="C7" s="7" t="s">
        <v>135</v>
      </c>
      <c r="D7" s="7" t="s">
        <v>146</v>
      </c>
      <c r="E7" s="7">
        <v>71</v>
      </c>
      <c r="F7" s="7">
        <v>46.850000000000023</v>
      </c>
      <c r="G7" s="7" t="s">
        <v>61</v>
      </c>
      <c r="H7" s="7">
        <v>71.780833333333334</v>
      </c>
      <c r="I7" s="7">
        <v>131</v>
      </c>
      <c r="J7" s="7">
        <v>52.679999999999154</v>
      </c>
      <c r="K7" s="7" t="s">
        <v>62</v>
      </c>
      <c r="L7" s="7">
        <v>131.87799999999999</v>
      </c>
      <c r="M7" s="7">
        <v>-131.87799999999999</v>
      </c>
      <c r="N7" s="427">
        <v>8</v>
      </c>
      <c r="P7" s="428"/>
      <c r="Q7" s="428" t="s">
        <v>156</v>
      </c>
      <c r="R7">
        <v>8</v>
      </c>
      <c r="S7" s="474">
        <v>453.48700000000002</v>
      </c>
      <c r="T7" s="290">
        <v>0.67559999999999998</v>
      </c>
      <c r="U7" s="290">
        <v>0.67559999999999998</v>
      </c>
      <c r="V7" s="290">
        <v>29.691036</v>
      </c>
      <c r="W7" s="290">
        <v>29.694272000000002</v>
      </c>
      <c r="X7" s="290">
        <v>34.821732630424762</v>
      </c>
      <c r="Y7" s="290">
        <v>34.825932827083072</v>
      </c>
      <c r="Z7">
        <v>1.9146000000000001</v>
      </c>
      <c r="AA7" s="447">
        <v>6.6143098679000447</v>
      </c>
      <c r="AB7" s="447">
        <v>83.928079859018041</v>
      </c>
      <c r="AC7" s="447">
        <v>1.110711696E-2</v>
      </c>
      <c r="AD7" s="290">
        <v>4.4000000000000003E-3</v>
      </c>
      <c r="AE7" s="447">
        <v>89.862899999999996</v>
      </c>
      <c r="AF7">
        <v>4.5910000000000002</v>
      </c>
      <c r="AG7" s="447">
        <v>2.0467</v>
      </c>
      <c r="AH7">
        <v>0.1489</v>
      </c>
      <c r="AI7" s="447">
        <v>6.3701999999999995E-2</v>
      </c>
      <c r="AJ7" s="447">
        <v>92.82</v>
      </c>
      <c r="AK7" s="447">
        <v>51.555</v>
      </c>
      <c r="AL7" s="429">
        <v>34.823951721191406</v>
      </c>
      <c r="AM7" s="433" t="s">
        <v>139</v>
      </c>
      <c r="AN7" s="434"/>
      <c r="AO7" s="438">
        <v>1.7</v>
      </c>
      <c r="AP7" s="439">
        <v>6.641</v>
      </c>
      <c r="AQ7" s="431" t="s">
        <v>139</v>
      </c>
      <c r="AR7" s="440"/>
      <c r="AS7" s="469">
        <v>13.574774413680649</v>
      </c>
      <c r="AT7" s="431"/>
      <c r="AU7" s="469">
        <v>7.8056760492245667</v>
      </c>
      <c r="AV7" s="431"/>
      <c r="AW7" s="442">
        <v>0.85499999999999998</v>
      </c>
      <c r="AX7" s="431"/>
      <c r="AY7" s="443"/>
      <c r="AZ7" s="469" t="s">
        <v>139</v>
      </c>
      <c r="BA7" s="431" t="s">
        <v>139</v>
      </c>
      <c r="BB7" s="440"/>
      <c r="BC7" s="469" t="s">
        <v>139</v>
      </c>
      <c r="BD7" s="445" t="s">
        <v>139</v>
      </c>
      <c r="BE7" s="469" t="s">
        <v>139</v>
      </c>
      <c r="BF7" s="445" t="s">
        <v>139</v>
      </c>
      <c r="BG7" s="445"/>
      <c r="BH7" s="469">
        <v>2152.405288898638</v>
      </c>
      <c r="BI7" s="431">
        <v>6</v>
      </c>
      <c r="BJ7" s="440"/>
      <c r="BK7" s="441">
        <v>2292.600056966191</v>
      </c>
      <c r="BL7" s="431">
        <v>6</v>
      </c>
      <c r="BM7" s="446"/>
      <c r="BN7" s="447">
        <v>0.23894754190112824</v>
      </c>
      <c r="BO7" t="s">
        <v>139</v>
      </c>
    </row>
    <row r="8" spans="1:69" ht="15.75" customHeight="1">
      <c r="A8" s="7" t="s">
        <v>1030</v>
      </c>
      <c r="B8" s="7">
        <v>1</v>
      </c>
      <c r="C8" s="7" t="s">
        <v>135</v>
      </c>
      <c r="D8" s="7" t="s">
        <v>146</v>
      </c>
      <c r="E8" s="7">
        <v>71</v>
      </c>
      <c r="F8" s="7">
        <v>46.850000000000023</v>
      </c>
      <c r="G8" s="7" t="s">
        <v>61</v>
      </c>
      <c r="H8" s="7">
        <v>71.780833333333334</v>
      </c>
      <c r="I8" s="7">
        <v>131</v>
      </c>
      <c r="J8" s="7">
        <v>52.679999999999154</v>
      </c>
      <c r="K8" s="7" t="s">
        <v>62</v>
      </c>
      <c r="L8" s="7">
        <v>131.87799999999999</v>
      </c>
      <c r="M8" s="7">
        <v>-131.87799999999999</v>
      </c>
      <c r="N8" s="427">
        <v>12</v>
      </c>
      <c r="P8" s="428"/>
      <c r="Q8" s="428" t="s">
        <v>156</v>
      </c>
      <c r="R8">
        <v>12</v>
      </c>
      <c r="S8" s="474">
        <v>254.83799999999999</v>
      </c>
      <c r="T8" s="290">
        <v>-0.19409999999999999</v>
      </c>
      <c r="U8" s="290">
        <v>-0.1948</v>
      </c>
      <c r="V8" s="290">
        <v>28.563624999999998</v>
      </c>
      <c r="W8" s="290">
        <v>28.565558000000003</v>
      </c>
      <c r="X8" s="290">
        <v>34.435297676545574</v>
      </c>
      <c r="Y8" s="290">
        <v>34.438660590422181</v>
      </c>
      <c r="Z8">
        <v>1.8555999999999999</v>
      </c>
      <c r="AA8" s="447">
        <v>6.3019702224829892</v>
      </c>
      <c r="AB8" s="447">
        <v>77.967467283560396</v>
      </c>
      <c r="AC8" s="447">
        <v>1.7258559200000002E-2</v>
      </c>
      <c r="AD8" s="290">
        <v>1.41E-2</v>
      </c>
      <c r="AE8" s="447">
        <v>89.661900000000003</v>
      </c>
      <c r="AF8">
        <v>4.5808</v>
      </c>
      <c r="AG8" s="447">
        <v>2.5727000000000002</v>
      </c>
      <c r="AH8">
        <v>0.1699</v>
      </c>
      <c r="AI8" s="447">
        <v>6.3701999999999995E-2</v>
      </c>
      <c r="AJ8" s="447">
        <v>92.82</v>
      </c>
      <c r="AK8" s="447">
        <v>43.622999999999998</v>
      </c>
      <c r="AL8" s="429">
        <v>34.431041717529297</v>
      </c>
      <c r="AM8" s="433" t="s">
        <v>139</v>
      </c>
      <c r="AN8" s="434"/>
      <c r="AO8" s="438">
        <v>1</v>
      </c>
      <c r="AP8" s="439">
        <v>6.2750000000000004</v>
      </c>
      <c r="AQ8" s="431" t="s">
        <v>139</v>
      </c>
      <c r="AR8" s="440"/>
      <c r="AS8" s="469">
        <v>12.861216124792392</v>
      </c>
      <c r="AT8" s="431"/>
      <c r="AU8" s="469">
        <v>12.890101261492378</v>
      </c>
      <c r="AV8" s="431"/>
      <c r="AW8" s="442">
        <v>0.95599999999999996</v>
      </c>
      <c r="AX8" s="431"/>
      <c r="AY8" s="443"/>
      <c r="AZ8" s="469" t="s">
        <v>139</v>
      </c>
      <c r="BA8" s="431" t="s">
        <v>139</v>
      </c>
      <c r="BB8" s="440"/>
      <c r="BC8" s="469" t="s">
        <v>139</v>
      </c>
      <c r="BD8" s="445" t="s">
        <v>139</v>
      </c>
      <c r="BE8" s="469" t="s">
        <v>139</v>
      </c>
      <c r="BF8" s="445" t="s">
        <v>139</v>
      </c>
      <c r="BG8" s="445"/>
      <c r="BH8" s="469">
        <v>2177.2265457527565</v>
      </c>
      <c r="BI8" s="431" t="s">
        <v>139</v>
      </c>
      <c r="BJ8" s="440"/>
      <c r="BK8" s="441">
        <v>2283.7237374022338</v>
      </c>
      <c r="BL8" s="431" t="s">
        <v>139</v>
      </c>
      <c r="BM8" s="446"/>
      <c r="BN8" s="447">
        <v>-0.11706006865737965</v>
      </c>
      <c r="BO8" t="s">
        <v>139</v>
      </c>
    </row>
    <row r="9" spans="1:69" ht="15.75" customHeight="1">
      <c r="A9" s="7" t="s">
        <v>1030</v>
      </c>
      <c r="B9" s="7">
        <v>1</v>
      </c>
      <c r="C9" s="7" t="s">
        <v>135</v>
      </c>
      <c r="D9" s="7" t="s">
        <v>146</v>
      </c>
      <c r="E9" s="7">
        <v>71</v>
      </c>
      <c r="F9" s="7">
        <v>46.850000000000023</v>
      </c>
      <c r="G9" s="7" t="s">
        <v>61</v>
      </c>
      <c r="H9" s="7">
        <v>71.780833333333334</v>
      </c>
      <c r="I9" s="7">
        <v>131</v>
      </c>
      <c r="J9" s="7">
        <v>52.679999999999154</v>
      </c>
      <c r="K9" s="7" t="s">
        <v>62</v>
      </c>
      <c r="L9" s="7">
        <v>131.87799999999999</v>
      </c>
      <c r="M9" s="7">
        <v>-131.87799999999999</v>
      </c>
      <c r="N9" s="427">
        <v>14</v>
      </c>
      <c r="P9" s="428"/>
      <c r="Q9" s="428" t="s">
        <v>156</v>
      </c>
      <c r="R9">
        <v>14</v>
      </c>
      <c r="S9" s="474">
        <v>199.40600000000001</v>
      </c>
      <c r="T9" s="290">
        <v>-1.1636</v>
      </c>
      <c r="U9" s="290">
        <v>-1.1633</v>
      </c>
      <c r="V9" s="290">
        <v>27.132072000000001</v>
      </c>
      <c r="W9" s="290">
        <v>27.135727000000003</v>
      </c>
      <c r="X9" s="290">
        <v>33.628553473542496</v>
      </c>
      <c r="Y9" s="290">
        <v>33.633209191980313</v>
      </c>
      <c r="Z9">
        <v>1.7594000000000001</v>
      </c>
      <c r="AA9" s="447">
        <v>5.9979941349840526</v>
      </c>
      <c r="AB9" s="447">
        <v>71.915894775789809</v>
      </c>
      <c r="AC9" s="447">
        <v>2.1798249299999999E-2</v>
      </c>
      <c r="AD9" s="290">
        <v>2.12E-2</v>
      </c>
      <c r="AE9" s="447">
        <v>89.788399999999996</v>
      </c>
      <c r="AF9">
        <v>4.5872000000000002</v>
      </c>
      <c r="AG9" s="447">
        <v>3.2513000000000001</v>
      </c>
      <c r="AH9">
        <v>0.1971</v>
      </c>
      <c r="AI9" s="447">
        <v>6.3701999999999995E-2</v>
      </c>
      <c r="AJ9" s="447">
        <v>92.82</v>
      </c>
      <c r="AK9" s="447">
        <v>1.9829000000000001</v>
      </c>
      <c r="AL9" s="429">
        <v>33.598396301269531</v>
      </c>
      <c r="AM9" s="433" t="s">
        <v>139</v>
      </c>
      <c r="AN9" s="434"/>
      <c r="AO9" s="438">
        <v>0.1</v>
      </c>
      <c r="AP9" s="439">
        <v>5.9939999999999998</v>
      </c>
      <c r="AQ9" s="431" t="s">
        <v>139</v>
      </c>
      <c r="AR9" s="440"/>
      <c r="AS9" s="469">
        <v>15.523400839667667</v>
      </c>
      <c r="AT9" s="431"/>
      <c r="AU9" s="469">
        <v>30.094950180428928</v>
      </c>
      <c r="AV9" s="431"/>
      <c r="AW9" s="442">
        <v>1.599</v>
      </c>
      <c r="AX9" s="431"/>
      <c r="AY9" s="443"/>
      <c r="AZ9" s="469" t="s">
        <v>139</v>
      </c>
      <c r="BA9" s="431" t="s">
        <v>139</v>
      </c>
      <c r="BB9" s="440"/>
      <c r="BC9" s="469" t="s">
        <v>139</v>
      </c>
      <c r="BD9" s="445" t="s">
        <v>139</v>
      </c>
      <c r="BE9" s="469" t="s">
        <v>139</v>
      </c>
      <c r="BF9" s="445" t="s">
        <v>139</v>
      </c>
      <c r="BG9" s="445"/>
      <c r="BH9" s="469">
        <v>2227.1692930726131</v>
      </c>
      <c r="BI9" s="431">
        <v>6</v>
      </c>
      <c r="BJ9" s="440"/>
      <c r="BK9" s="441">
        <v>2284.7535595474951</v>
      </c>
      <c r="BL9" s="431">
        <v>6</v>
      </c>
      <c r="BM9" s="446"/>
      <c r="BN9" s="447">
        <v>-1.0664146399123964</v>
      </c>
      <c r="BO9" t="s">
        <v>139</v>
      </c>
    </row>
    <row r="10" spans="1:69" ht="15.75" customHeight="1">
      <c r="A10" s="7" t="s">
        <v>1030</v>
      </c>
      <c r="B10" s="7">
        <v>1</v>
      </c>
      <c r="C10" s="7" t="s">
        <v>135</v>
      </c>
      <c r="D10" s="7" t="s">
        <v>146</v>
      </c>
      <c r="E10" s="7">
        <v>71</v>
      </c>
      <c r="F10" s="7">
        <v>46.850000000000023</v>
      </c>
      <c r="G10" s="7" t="s">
        <v>61</v>
      </c>
      <c r="H10" s="7">
        <v>71.780833333333334</v>
      </c>
      <c r="I10" s="7">
        <v>131</v>
      </c>
      <c r="J10" s="7">
        <v>52.679999999999154</v>
      </c>
      <c r="K10" s="7" t="s">
        <v>62</v>
      </c>
      <c r="L10" s="7">
        <v>131.87799999999999</v>
      </c>
      <c r="M10" s="7">
        <v>-131.87799999999999</v>
      </c>
      <c r="N10" s="427">
        <v>16</v>
      </c>
      <c r="P10" s="428"/>
      <c r="Q10" s="428" t="s">
        <v>156</v>
      </c>
      <c r="R10">
        <v>16</v>
      </c>
      <c r="S10" s="474">
        <v>155.78</v>
      </c>
      <c r="T10" s="290">
        <v>-1.4410000000000001</v>
      </c>
      <c r="U10" s="290">
        <v>-1.4466000000000001</v>
      </c>
      <c r="V10" s="290">
        <v>26.355598000000001</v>
      </c>
      <c r="W10" s="290">
        <v>26.359964000000002</v>
      </c>
      <c r="X10" s="290">
        <v>32.900006929525972</v>
      </c>
      <c r="Y10" s="290">
        <v>32.912180055479411</v>
      </c>
      <c r="Z10">
        <v>1.8217000000000001</v>
      </c>
      <c r="AA10" s="447">
        <v>6.3538167044047853</v>
      </c>
      <c r="AB10" s="447">
        <v>75.227228652770251</v>
      </c>
      <c r="AC10" s="447">
        <v>2.1260277899999999E-2</v>
      </c>
      <c r="AD10" s="290">
        <v>2.0400000000000001E-2</v>
      </c>
      <c r="AE10" s="447">
        <v>89.844300000000004</v>
      </c>
      <c r="AF10">
        <v>4.59</v>
      </c>
      <c r="AG10" s="447">
        <v>3.2465999999999999</v>
      </c>
      <c r="AH10">
        <v>0.19689999999999999</v>
      </c>
      <c r="AI10" s="447">
        <v>6.3701999999999995E-2</v>
      </c>
      <c r="AJ10" s="447">
        <v>92.82</v>
      </c>
      <c r="AK10" s="447">
        <v>37.674999999999997</v>
      </c>
      <c r="AL10" s="429">
        <v>32.893177032470703</v>
      </c>
      <c r="AM10" s="433" t="s">
        <v>139</v>
      </c>
      <c r="AN10" s="434"/>
      <c r="AO10" s="438">
        <v>0.1</v>
      </c>
      <c r="AP10" s="439">
        <v>6.3289999999999997</v>
      </c>
      <c r="AQ10" s="431" t="s">
        <v>139</v>
      </c>
      <c r="AR10" s="440"/>
      <c r="AS10" s="469">
        <v>15.554398308671617</v>
      </c>
      <c r="AT10" s="431"/>
      <c r="AU10" s="469">
        <v>33.334861161802976</v>
      </c>
      <c r="AV10" s="431"/>
      <c r="AW10" s="442">
        <v>1.8280000000000001</v>
      </c>
      <c r="AX10" s="431"/>
      <c r="AY10" s="443"/>
      <c r="AZ10" s="469" t="s">
        <v>139</v>
      </c>
      <c r="BA10" s="431" t="s">
        <v>139</v>
      </c>
      <c r="BB10" s="440"/>
      <c r="BC10" s="469" t="s">
        <v>139</v>
      </c>
      <c r="BD10" s="445" t="s">
        <v>139</v>
      </c>
      <c r="BE10" s="469" t="s">
        <v>139</v>
      </c>
      <c r="BF10" s="445" t="s">
        <v>139</v>
      </c>
      <c r="BG10" s="445"/>
      <c r="BH10" s="469">
        <v>2215.7819237496851</v>
      </c>
      <c r="BI10" s="431" t="s">
        <v>139</v>
      </c>
      <c r="BJ10" s="440"/>
      <c r="BK10" s="441">
        <v>2264.9710703651631</v>
      </c>
      <c r="BL10" s="431" t="s">
        <v>139</v>
      </c>
      <c r="BM10" s="446"/>
      <c r="BN10" s="447">
        <v>-1.5351584182089797</v>
      </c>
      <c r="BO10" t="s">
        <v>139</v>
      </c>
    </row>
    <row r="11" spans="1:69" ht="15.75" customHeight="1">
      <c r="A11" s="7" t="s">
        <v>1030</v>
      </c>
      <c r="B11" s="7">
        <v>1</v>
      </c>
      <c r="C11" s="7" t="s">
        <v>135</v>
      </c>
      <c r="D11" s="7" t="s">
        <v>146</v>
      </c>
      <c r="E11" s="7">
        <v>71</v>
      </c>
      <c r="F11" s="7">
        <v>46.850000000000023</v>
      </c>
      <c r="G11" s="7" t="s">
        <v>61</v>
      </c>
      <c r="H11" s="7">
        <v>71.780833333333334</v>
      </c>
      <c r="I11" s="7">
        <v>131</v>
      </c>
      <c r="J11" s="7">
        <v>52.679999999999154</v>
      </c>
      <c r="K11" s="7" t="s">
        <v>62</v>
      </c>
      <c r="L11" s="7">
        <v>131.87799999999999</v>
      </c>
      <c r="M11" s="7">
        <v>-131.87799999999999</v>
      </c>
      <c r="N11" s="427">
        <v>17</v>
      </c>
      <c r="P11" s="428"/>
      <c r="Q11" s="428" t="s">
        <v>156</v>
      </c>
      <c r="R11">
        <v>17</v>
      </c>
      <c r="S11" s="474">
        <v>128.893</v>
      </c>
      <c r="T11" s="290">
        <v>-1.3913</v>
      </c>
      <c r="U11" s="290">
        <v>-1.3919999999999999</v>
      </c>
      <c r="V11" s="290">
        <v>26.164446999999999</v>
      </c>
      <c r="W11" s="290">
        <v>26.168327000000001</v>
      </c>
      <c r="X11" s="290">
        <v>32.599529031129471</v>
      </c>
      <c r="Y11" s="290">
        <v>32.605611493031468</v>
      </c>
      <c r="Z11">
        <v>1.8911</v>
      </c>
      <c r="AA11" s="447">
        <v>6.6531071457196136</v>
      </c>
      <c r="AB11" s="447">
        <v>78.708093242821946</v>
      </c>
      <c r="AC11" s="447">
        <v>2.0842491599999999E-2</v>
      </c>
      <c r="AD11" s="290">
        <v>1.9699999999999999E-2</v>
      </c>
      <c r="AE11" s="447">
        <v>89.855500000000006</v>
      </c>
      <c r="AF11">
        <v>4.5906000000000002</v>
      </c>
      <c r="AG11" s="447">
        <v>3.2770999999999999</v>
      </c>
      <c r="AH11">
        <v>0.1981</v>
      </c>
      <c r="AI11" s="447">
        <v>6.3701999999999995E-2</v>
      </c>
      <c r="AJ11" s="447">
        <v>92.82</v>
      </c>
      <c r="AK11" s="447">
        <v>1.9829000000000001</v>
      </c>
      <c r="AL11" s="429">
        <v>32.595100402832031</v>
      </c>
      <c r="AM11" s="433" t="s">
        <v>139</v>
      </c>
      <c r="AN11" s="434"/>
      <c r="AO11" s="438">
        <v>0.3</v>
      </c>
      <c r="AP11" s="439">
        <v>6.6779999999999999</v>
      </c>
      <c r="AQ11" s="431" t="s">
        <v>139</v>
      </c>
      <c r="AR11" s="440"/>
      <c r="AS11" s="469">
        <v>14.088085016136029</v>
      </c>
      <c r="AT11" s="431"/>
      <c r="AU11" s="469">
        <v>30.901227907175784</v>
      </c>
      <c r="AV11" s="431"/>
      <c r="AW11" s="442">
        <v>1.7330000000000001</v>
      </c>
      <c r="AX11" s="431"/>
      <c r="AY11" s="443"/>
      <c r="AZ11" s="469" t="s">
        <v>139</v>
      </c>
      <c r="BA11" s="431" t="s">
        <v>139</v>
      </c>
      <c r="BB11" s="440"/>
      <c r="BC11" s="469" t="s">
        <v>139</v>
      </c>
      <c r="BD11" s="445" t="s">
        <v>139</v>
      </c>
      <c r="BE11" s="469" t="s">
        <v>139</v>
      </c>
      <c r="BF11" s="445" t="s">
        <v>139</v>
      </c>
      <c r="BG11" s="445"/>
      <c r="BH11" s="469">
        <v>2191.7581354200106</v>
      </c>
      <c r="BI11" s="431" t="s">
        <v>139</v>
      </c>
      <c r="BJ11" s="440"/>
      <c r="BK11" s="441">
        <v>2242.7243034296803</v>
      </c>
      <c r="BL11" s="431" t="s">
        <v>139</v>
      </c>
      <c r="BM11" s="446"/>
      <c r="BN11" s="447">
        <v>-1.5875711448903993</v>
      </c>
      <c r="BO11" t="s">
        <v>139</v>
      </c>
    </row>
    <row r="12" spans="1:69" ht="15.75" customHeight="1">
      <c r="A12" s="7" t="s">
        <v>1030</v>
      </c>
      <c r="B12" s="7">
        <v>1</v>
      </c>
      <c r="C12" s="7" t="s">
        <v>135</v>
      </c>
      <c r="D12" s="7" t="s">
        <v>146</v>
      </c>
      <c r="E12" s="7">
        <v>71</v>
      </c>
      <c r="F12" s="7">
        <v>46.850000000000023</v>
      </c>
      <c r="G12" s="7" t="s">
        <v>61</v>
      </c>
      <c r="H12" s="7">
        <v>71.780833333333334</v>
      </c>
      <c r="I12" s="7">
        <v>131</v>
      </c>
      <c r="J12" s="7">
        <v>52.679999999999154</v>
      </c>
      <c r="K12" s="7" t="s">
        <v>62</v>
      </c>
      <c r="L12" s="7">
        <v>131.87799999999999</v>
      </c>
      <c r="M12" s="7">
        <v>-131.87799999999999</v>
      </c>
      <c r="N12" s="427">
        <v>18</v>
      </c>
      <c r="P12" s="428"/>
      <c r="Q12" s="428" t="s">
        <v>156</v>
      </c>
      <c r="R12">
        <v>18</v>
      </c>
      <c r="S12" s="474">
        <v>125.883</v>
      </c>
      <c r="T12" s="290">
        <v>-1.4157</v>
      </c>
      <c r="U12" s="290">
        <v>-1.4153</v>
      </c>
      <c r="V12" s="290">
        <v>26.113060999999998</v>
      </c>
      <c r="W12" s="290">
        <v>26.120829000000001</v>
      </c>
      <c r="X12" s="290">
        <v>32.557526999115183</v>
      </c>
      <c r="Y12" s="290">
        <v>32.567744117481332</v>
      </c>
      <c r="Z12">
        <v>1.9001999999999999</v>
      </c>
      <c r="AA12" s="447">
        <v>6.6933783129030813</v>
      </c>
      <c r="AB12" s="447">
        <v>79.108882846889216</v>
      </c>
      <c r="AC12" s="447">
        <v>2.1798249299999999E-2</v>
      </c>
      <c r="AD12" s="290">
        <v>2.12E-2</v>
      </c>
      <c r="AE12" s="447">
        <v>89.866600000000005</v>
      </c>
      <c r="AF12">
        <v>4.5911999999999997</v>
      </c>
      <c r="AG12" s="447">
        <v>3.3075999999999999</v>
      </c>
      <c r="AH12">
        <v>0.1993</v>
      </c>
      <c r="AI12" s="447">
        <v>6.3701999999999995E-2</v>
      </c>
      <c r="AJ12" s="447">
        <v>92.82</v>
      </c>
      <c r="AK12" s="447">
        <v>0</v>
      </c>
      <c r="AL12" s="429">
        <v>32.547580718994141</v>
      </c>
      <c r="AM12" s="433" t="s">
        <v>139</v>
      </c>
      <c r="AN12" s="434"/>
      <c r="AO12" s="438">
        <v>0.3</v>
      </c>
      <c r="AP12" s="439">
        <v>6.7190000000000003</v>
      </c>
      <c r="AQ12" s="431" t="s">
        <v>139</v>
      </c>
      <c r="AR12" s="440"/>
      <c r="AS12" s="469">
        <v>13.821577274012016</v>
      </c>
      <c r="AT12" s="431"/>
      <c r="AU12" s="469">
        <v>30.699074961001351</v>
      </c>
      <c r="AV12" s="431"/>
      <c r="AW12" s="442">
        <v>1.72</v>
      </c>
      <c r="AX12" s="431"/>
      <c r="AY12" s="443"/>
      <c r="AZ12" s="469" t="s">
        <v>139</v>
      </c>
      <c r="BA12" s="431" t="s">
        <v>139</v>
      </c>
      <c r="BB12" s="440"/>
      <c r="BC12" s="469" t="s">
        <v>139</v>
      </c>
      <c r="BD12" s="445" t="s">
        <v>139</v>
      </c>
      <c r="BE12" s="469" t="s">
        <v>139</v>
      </c>
      <c r="BF12" s="445" t="s">
        <v>139</v>
      </c>
      <c r="BG12" s="445"/>
      <c r="BH12" s="469">
        <v>2186.8462935468738</v>
      </c>
      <c r="BI12" s="431" t="s">
        <v>139</v>
      </c>
      <c r="BJ12" s="440"/>
      <c r="BK12" s="441" t="s">
        <v>139</v>
      </c>
      <c r="BL12" s="431" t="s">
        <v>139</v>
      </c>
      <c r="BM12" s="446"/>
      <c r="BN12" s="447">
        <v>-1.5826264768563789</v>
      </c>
      <c r="BO12" t="s">
        <v>139</v>
      </c>
    </row>
    <row r="13" spans="1:69" ht="15.75" customHeight="1">
      <c r="A13" s="7" t="s">
        <v>1030</v>
      </c>
      <c r="B13" s="7">
        <v>1</v>
      </c>
      <c r="C13" s="7" t="s">
        <v>135</v>
      </c>
      <c r="D13" s="7" t="s">
        <v>146</v>
      </c>
      <c r="E13" s="7">
        <v>71</v>
      </c>
      <c r="F13" s="7">
        <v>46.850000000000023</v>
      </c>
      <c r="G13" s="7" t="s">
        <v>61</v>
      </c>
      <c r="H13" s="7">
        <v>71.780833333333334</v>
      </c>
      <c r="I13" s="7">
        <v>131</v>
      </c>
      <c r="J13" s="7">
        <v>52.679999999999154</v>
      </c>
      <c r="K13" s="7" t="s">
        <v>62</v>
      </c>
      <c r="L13" s="7">
        <v>131.87799999999999</v>
      </c>
      <c r="M13" s="7">
        <v>-131.87799999999999</v>
      </c>
      <c r="N13" s="427">
        <v>19</v>
      </c>
      <c r="P13" s="428"/>
      <c r="Q13" s="428" t="s">
        <v>156</v>
      </c>
      <c r="R13">
        <v>19</v>
      </c>
      <c r="S13" s="474">
        <v>100.82299999999999</v>
      </c>
      <c r="T13" s="290">
        <v>-1.1254</v>
      </c>
      <c r="U13" s="290">
        <v>-1.1445000000000001</v>
      </c>
      <c r="V13" s="290">
        <v>26.108369</v>
      </c>
      <c r="W13" s="290">
        <v>26.102595000000001</v>
      </c>
      <c r="X13" s="290">
        <v>32.251763720482948</v>
      </c>
      <c r="Y13" s="290">
        <v>32.26446389318837</v>
      </c>
      <c r="Z13">
        <v>1.9865999999999999</v>
      </c>
      <c r="AA13" s="447">
        <v>7.0256616589174525</v>
      </c>
      <c r="AB13" s="447">
        <v>83.505379309636936</v>
      </c>
      <c r="AC13" s="447">
        <v>4.7778579700000004E-2</v>
      </c>
      <c r="AD13" s="290">
        <v>6.2100000000000002E-2</v>
      </c>
      <c r="AE13" s="447">
        <v>89.730699999999999</v>
      </c>
      <c r="AF13">
        <v>4.5842999999999998</v>
      </c>
      <c r="AG13" s="447">
        <v>3.2583000000000002</v>
      </c>
      <c r="AH13">
        <v>0.1973</v>
      </c>
      <c r="AI13" s="447">
        <v>6.3701999999999995E-2</v>
      </c>
      <c r="AJ13" s="447">
        <v>92.82</v>
      </c>
      <c r="AK13" s="447">
        <v>13.88</v>
      </c>
      <c r="AL13" s="429">
        <v>32.244796752929688</v>
      </c>
      <c r="AM13" s="433" t="s">
        <v>139</v>
      </c>
      <c r="AN13" s="434"/>
      <c r="AO13" s="438">
        <v>0.5</v>
      </c>
      <c r="AP13" s="439">
        <v>7.0519999999999996</v>
      </c>
      <c r="AQ13" s="431" t="s">
        <v>139</v>
      </c>
      <c r="AR13" s="440"/>
      <c r="AS13" s="469">
        <v>10.573574419497779</v>
      </c>
      <c r="AT13" s="431"/>
      <c r="AU13" s="469">
        <v>21.782877611281688</v>
      </c>
      <c r="AV13" s="431"/>
      <c r="AW13" s="442">
        <v>1.496</v>
      </c>
      <c r="AX13" s="431"/>
      <c r="AY13" s="443"/>
      <c r="AZ13" s="469" t="s">
        <v>139</v>
      </c>
      <c r="BA13" s="431" t="s">
        <v>139</v>
      </c>
      <c r="BB13" s="440"/>
      <c r="BC13" s="469">
        <v>4.9359549314526789E-2</v>
      </c>
      <c r="BD13" s="445" t="s">
        <v>139</v>
      </c>
      <c r="BE13" s="469">
        <v>3.8725344954922934E-2</v>
      </c>
      <c r="BF13" s="445" t="s">
        <v>139</v>
      </c>
      <c r="BG13" s="445"/>
      <c r="BH13" s="469">
        <v>2155.5714052067074</v>
      </c>
      <c r="BI13" s="431" t="s">
        <v>139</v>
      </c>
      <c r="BJ13" s="440"/>
      <c r="BK13" s="441">
        <v>2228.4136718187356</v>
      </c>
      <c r="BL13" s="431" t="s">
        <v>139</v>
      </c>
      <c r="BM13" s="446"/>
      <c r="BN13" s="447">
        <v>-1.7774414932820053</v>
      </c>
      <c r="BO13" t="s">
        <v>139</v>
      </c>
    </row>
    <row r="14" spans="1:69" ht="15.75" customHeight="1">
      <c r="A14" s="7" t="s">
        <v>1030</v>
      </c>
      <c r="B14" s="7">
        <v>1</v>
      </c>
      <c r="C14" s="7" t="s">
        <v>135</v>
      </c>
      <c r="D14" s="7" t="s">
        <v>146</v>
      </c>
      <c r="E14" s="7">
        <v>71</v>
      </c>
      <c r="F14" s="7">
        <v>46.850000000000023</v>
      </c>
      <c r="G14" s="7" t="s">
        <v>61</v>
      </c>
      <c r="H14" s="7">
        <v>71.780833333333334</v>
      </c>
      <c r="I14" s="7">
        <v>131</v>
      </c>
      <c r="J14" s="7">
        <v>52.679999999999154</v>
      </c>
      <c r="K14" s="7" t="s">
        <v>62</v>
      </c>
      <c r="L14" s="7">
        <v>131.87799999999999</v>
      </c>
      <c r="M14" s="7">
        <v>-131.87799999999999</v>
      </c>
      <c r="N14" s="427">
        <v>21</v>
      </c>
      <c r="P14" s="428"/>
      <c r="Q14" s="428" t="s">
        <v>156</v>
      </c>
      <c r="R14">
        <v>21</v>
      </c>
      <c r="S14" s="474">
        <v>65.813000000000002</v>
      </c>
      <c r="T14" s="290">
        <v>-0.73260000000000003</v>
      </c>
      <c r="U14" s="290">
        <v>-0.74199999999999999</v>
      </c>
      <c r="V14" s="290">
        <v>25.665841</v>
      </c>
      <c r="W14" s="290">
        <v>25.681042000000001</v>
      </c>
      <c r="X14" s="290">
        <v>31.26093552599373</v>
      </c>
      <c r="Y14" s="290">
        <v>31.291027623433834</v>
      </c>
      <c r="Z14">
        <v>2.3331</v>
      </c>
      <c r="AA14" s="447">
        <v>8.4685387695642458</v>
      </c>
      <c r="AB14" s="447">
        <v>101.00840231452185</v>
      </c>
      <c r="AC14" s="447">
        <v>0.26470123899999998</v>
      </c>
      <c r="AD14" s="290">
        <v>0.4032</v>
      </c>
      <c r="AE14" s="447">
        <v>89.237399999999994</v>
      </c>
      <c r="AF14">
        <v>4.5594000000000001</v>
      </c>
      <c r="AG14" s="447">
        <v>2.7159</v>
      </c>
      <c r="AH14">
        <v>0.17560000000000001</v>
      </c>
      <c r="AI14" s="447">
        <v>6.3701999999999995E-2</v>
      </c>
      <c r="AJ14" s="447">
        <v>92.82</v>
      </c>
      <c r="AK14" s="447">
        <v>13.88</v>
      </c>
      <c r="AL14" s="429">
        <v>31.232376098632813</v>
      </c>
      <c r="AM14" s="433" t="s">
        <v>139</v>
      </c>
      <c r="AN14" s="434"/>
      <c r="AO14" s="438">
        <v>1</v>
      </c>
      <c r="AP14" s="439">
        <v>8.5570000000000004</v>
      </c>
      <c r="AQ14" s="431" t="s">
        <v>139</v>
      </c>
      <c r="AR14" s="440"/>
      <c r="AS14" s="469">
        <v>1.4478122652110896</v>
      </c>
      <c r="AT14" s="431"/>
      <c r="AU14" s="469">
        <v>7.8253218322949749</v>
      </c>
      <c r="AV14" s="431"/>
      <c r="AW14" s="442">
        <v>0.875</v>
      </c>
      <c r="AX14" s="431"/>
      <c r="AY14" s="443"/>
      <c r="AZ14" s="469" t="s">
        <v>139</v>
      </c>
      <c r="BA14" s="431" t="s">
        <v>139</v>
      </c>
      <c r="BB14" s="440"/>
      <c r="BC14" s="469">
        <v>0.24376017375927428</v>
      </c>
      <c r="BD14" s="445" t="s">
        <v>139</v>
      </c>
      <c r="BE14" s="469">
        <v>0.21890645188175148</v>
      </c>
      <c r="BF14" s="445" t="s">
        <v>139</v>
      </c>
      <c r="BG14" s="445"/>
      <c r="BH14" s="469">
        <v>2065.605693552332</v>
      </c>
      <c r="BI14" s="431" t="s">
        <v>139</v>
      </c>
      <c r="BJ14" s="440"/>
      <c r="BK14" s="441">
        <v>2190.2555653293789</v>
      </c>
      <c r="BL14" s="431" t="s">
        <v>139</v>
      </c>
      <c r="BM14" s="446"/>
      <c r="BN14" s="447">
        <v>-2.2501415718652025</v>
      </c>
      <c r="BO14" t="s">
        <v>139</v>
      </c>
    </row>
    <row r="15" spans="1:69" ht="15.75" customHeight="1">
      <c r="A15" s="7" t="s">
        <v>1030</v>
      </c>
      <c r="B15" s="7">
        <v>1</v>
      </c>
      <c r="C15" s="7" t="s">
        <v>135</v>
      </c>
      <c r="D15" s="7" t="s">
        <v>146</v>
      </c>
      <c r="E15" s="7">
        <v>71</v>
      </c>
      <c r="F15" s="7">
        <v>46.850000000000023</v>
      </c>
      <c r="G15" s="7" t="s">
        <v>61</v>
      </c>
      <c r="H15" s="7">
        <v>71.780833333333334</v>
      </c>
      <c r="I15" s="7">
        <v>131</v>
      </c>
      <c r="J15" s="7">
        <v>52.679999999999154</v>
      </c>
      <c r="K15" s="7" t="s">
        <v>62</v>
      </c>
      <c r="L15" s="7">
        <v>131.87799999999999</v>
      </c>
      <c r="M15" s="7">
        <v>-131.87799999999999</v>
      </c>
      <c r="N15" s="427">
        <v>22</v>
      </c>
      <c r="P15" s="428"/>
      <c r="Q15" s="428" t="s">
        <v>156</v>
      </c>
      <c r="R15">
        <v>22</v>
      </c>
      <c r="S15" s="474">
        <v>30.704000000000001</v>
      </c>
      <c r="T15" s="290">
        <v>-1.0503</v>
      </c>
      <c r="U15" s="290">
        <v>-1.0492999999999999</v>
      </c>
      <c r="V15" s="290">
        <v>24.115244000000001</v>
      </c>
      <c r="W15" s="290">
        <v>24.165059000000003</v>
      </c>
      <c r="X15" s="290">
        <v>29.523140768537893</v>
      </c>
      <c r="Y15" s="290">
        <v>29.589030429539736</v>
      </c>
      <c r="Z15">
        <v>2.3894000000000002</v>
      </c>
      <c r="AA15" s="447">
        <v>9.0770666001105358</v>
      </c>
      <c r="AB15" s="447">
        <v>106.03801555264556</v>
      </c>
      <c r="AC15" s="447">
        <v>7.3161799999999999E-2</v>
      </c>
      <c r="AD15" s="290">
        <v>0.10199999999999999</v>
      </c>
      <c r="AE15" s="447">
        <v>89.555700000000002</v>
      </c>
      <c r="AF15">
        <v>4.5754999999999999</v>
      </c>
      <c r="AG15" s="447">
        <v>1.7133</v>
      </c>
      <c r="AH15">
        <v>0.13550000000000001</v>
      </c>
      <c r="AI15" s="447">
        <v>6.3701999999999995E-2</v>
      </c>
      <c r="AJ15" s="447">
        <v>92.82</v>
      </c>
      <c r="AK15" s="447">
        <v>13.88</v>
      </c>
      <c r="AL15" s="429">
        <v>29.506011962890625</v>
      </c>
      <c r="AM15" s="433" t="s">
        <v>139</v>
      </c>
      <c r="AN15" s="434"/>
      <c r="AO15" s="438">
        <v>1.1000000000000001</v>
      </c>
      <c r="AP15" s="439">
        <v>9.0570000000000004</v>
      </c>
      <c r="AQ15" s="431" t="s">
        <v>139</v>
      </c>
      <c r="AR15" s="440"/>
      <c r="AS15" s="469">
        <v>0</v>
      </c>
      <c r="AT15" s="431"/>
      <c r="AU15" s="469">
        <v>2.8311884609860853</v>
      </c>
      <c r="AV15" s="431"/>
      <c r="AW15" s="442">
        <v>0.60399999999999998</v>
      </c>
      <c r="AX15" s="431"/>
      <c r="AY15" s="443"/>
      <c r="AZ15" s="469" t="s">
        <v>139</v>
      </c>
      <c r="BA15" s="431" t="s">
        <v>139</v>
      </c>
      <c r="BB15" s="440"/>
      <c r="BC15" s="469">
        <v>5.60368412855482E-2</v>
      </c>
      <c r="BD15" s="445" t="s">
        <v>139</v>
      </c>
      <c r="BE15" s="469">
        <v>6.0192244212877853E-2</v>
      </c>
      <c r="BF15" s="445" t="s">
        <v>139</v>
      </c>
      <c r="BG15" s="445"/>
      <c r="BH15" s="469">
        <v>1998.182885683321</v>
      </c>
      <c r="BI15" s="431" t="s">
        <v>139</v>
      </c>
      <c r="BJ15" s="440"/>
      <c r="BK15" s="441">
        <v>2106.5028309519726</v>
      </c>
      <c r="BL15" s="431" t="s">
        <v>139</v>
      </c>
      <c r="BM15" s="446"/>
      <c r="BN15" s="447">
        <v>-3.4071670135045999</v>
      </c>
      <c r="BO15" t="s">
        <v>139</v>
      </c>
    </row>
    <row r="16" spans="1:69" ht="15.75" customHeight="1">
      <c r="A16" s="7" t="s">
        <v>1030</v>
      </c>
      <c r="B16" s="7">
        <v>2</v>
      </c>
      <c r="C16" s="7" t="s">
        <v>136</v>
      </c>
      <c r="D16" s="7" t="s">
        <v>147</v>
      </c>
      <c r="E16" s="7">
        <v>72</v>
      </c>
      <c r="F16" s="7">
        <v>21.159999999999854</v>
      </c>
      <c r="G16" s="7" t="s">
        <v>61</v>
      </c>
      <c r="H16" s="7">
        <v>72.352666666666664</v>
      </c>
      <c r="I16" s="7">
        <v>134</v>
      </c>
      <c r="J16" s="7">
        <v>0.36000000000001364</v>
      </c>
      <c r="K16" s="7" t="s">
        <v>62</v>
      </c>
      <c r="L16" s="7">
        <v>134.006</v>
      </c>
      <c r="M16" s="7">
        <v>-134.006</v>
      </c>
      <c r="N16" s="427">
        <v>25</v>
      </c>
      <c r="P16" s="428"/>
      <c r="Q16" s="428" t="s">
        <v>156</v>
      </c>
      <c r="R16">
        <v>1</v>
      </c>
      <c r="S16" s="474">
        <v>2027.463</v>
      </c>
      <c r="T16" s="290">
        <v>-0.39529999999999998</v>
      </c>
      <c r="U16" s="290">
        <v>-0.39589999999999997</v>
      </c>
      <c r="V16" s="290">
        <v>29.537087</v>
      </c>
      <c r="W16" s="290">
        <v>29.537684000000002</v>
      </c>
      <c r="X16" s="290">
        <v>34.9424779347179</v>
      </c>
      <c r="Y16" s="290">
        <v>34.943936888268993</v>
      </c>
      <c r="Z16">
        <v>1.5867</v>
      </c>
      <c r="AA16" s="447">
        <v>6.5829739708458384</v>
      </c>
      <c r="AB16" s="447">
        <v>81.304558422131876</v>
      </c>
      <c r="AC16" s="447">
        <v>-99</v>
      </c>
      <c r="AD16" s="290">
        <v>2.1480000000000001</v>
      </c>
      <c r="AE16" s="447">
        <v>87.338700000000003</v>
      </c>
      <c r="AF16">
        <v>4.4635999999999996</v>
      </c>
      <c r="AG16" s="447">
        <v>2.1453000000000002</v>
      </c>
      <c r="AH16">
        <v>0.15279999999999999</v>
      </c>
      <c r="AI16" s="447">
        <v>6.3701999999999995E-2</v>
      </c>
      <c r="AJ16" s="447">
        <v>98.53</v>
      </c>
      <c r="AK16" s="447">
        <v>0</v>
      </c>
      <c r="AL16" s="429">
        <v>34.945205688476563</v>
      </c>
      <c r="AM16" s="433" t="s">
        <v>139</v>
      </c>
      <c r="AN16" s="434"/>
      <c r="AO16" s="438">
        <v>0.4</v>
      </c>
      <c r="AP16" s="439">
        <v>6.5919999999999996</v>
      </c>
      <c r="AQ16" s="431" t="s">
        <v>139</v>
      </c>
      <c r="AR16" s="440"/>
      <c r="AS16" s="469">
        <v>14.85379697733168</v>
      </c>
      <c r="AT16" s="431"/>
      <c r="AU16" s="469">
        <v>13.321705295263099</v>
      </c>
      <c r="AV16" s="431"/>
      <c r="AW16" s="442">
        <v>0.999</v>
      </c>
      <c r="AX16" s="431"/>
      <c r="AY16" s="443"/>
      <c r="AZ16" s="469" t="s">
        <v>139</v>
      </c>
      <c r="BA16" s="431" t="s">
        <v>139</v>
      </c>
      <c r="BB16" s="440"/>
      <c r="BC16" s="469" t="s">
        <v>139</v>
      </c>
      <c r="BD16" s="445" t="s">
        <v>139</v>
      </c>
      <c r="BE16" s="469" t="s">
        <v>139</v>
      </c>
      <c r="BF16" s="445" t="s">
        <v>139</v>
      </c>
      <c r="BG16" s="445"/>
      <c r="BH16" s="469" t="s">
        <v>139</v>
      </c>
      <c r="BI16" s="431" t="s">
        <v>139</v>
      </c>
      <c r="BJ16" s="440"/>
      <c r="BK16" s="441" t="s">
        <v>139</v>
      </c>
      <c r="BL16" s="431" t="s">
        <v>139</v>
      </c>
      <c r="BM16" s="446"/>
      <c r="BN16" s="447" t="s">
        <v>139</v>
      </c>
      <c r="BO16" t="s">
        <v>139</v>
      </c>
    </row>
    <row r="17" spans="1:67" ht="15.75" customHeight="1">
      <c r="A17" s="7" t="s">
        <v>1030</v>
      </c>
      <c r="B17" s="7">
        <v>2</v>
      </c>
      <c r="C17" s="7" t="s">
        <v>136</v>
      </c>
      <c r="D17" s="7" t="s">
        <v>147</v>
      </c>
      <c r="E17" s="7">
        <v>72</v>
      </c>
      <c r="F17" s="7">
        <v>21.159999999999854</v>
      </c>
      <c r="G17" s="7" t="s">
        <v>61</v>
      </c>
      <c r="H17" s="7">
        <v>72.352666666666664</v>
      </c>
      <c r="I17" s="7">
        <v>134</v>
      </c>
      <c r="J17" s="7">
        <v>0.36000000000001364</v>
      </c>
      <c r="K17" s="7" t="s">
        <v>62</v>
      </c>
      <c r="L17" s="7">
        <v>134.006</v>
      </c>
      <c r="M17" s="7">
        <v>-134.006</v>
      </c>
      <c r="N17" s="427">
        <v>26</v>
      </c>
      <c r="P17" s="428"/>
      <c r="Q17" s="428" t="s">
        <v>156</v>
      </c>
      <c r="R17">
        <v>2</v>
      </c>
      <c r="S17" s="474">
        <v>1501.5630000000001</v>
      </c>
      <c r="T17" s="290">
        <v>-0.2898</v>
      </c>
      <c r="U17" s="290">
        <v>-0.29039999999999999</v>
      </c>
      <c r="V17" s="290">
        <v>29.385175999999998</v>
      </c>
      <c r="W17" s="290">
        <v>29.385642000000001</v>
      </c>
      <c r="X17" s="290">
        <v>34.909310459146411</v>
      </c>
      <c r="Y17" s="290">
        <v>34.910601009338812</v>
      </c>
      <c r="Z17">
        <v>1.7182999999999999</v>
      </c>
      <c r="AA17" s="447">
        <v>6.8189102925469749</v>
      </c>
      <c r="AB17" s="447">
        <v>84.432366065315819</v>
      </c>
      <c r="AC17" s="447">
        <v>-99</v>
      </c>
      <c r="AD17" s="290">
        <v>2.0830000000000002</v>
      </c>
      <c r="AE17" s="447">
        <v>87.418700000000001</v>
      </c>
      <c r="AF17">
        <v>4.4676</v>
      </c>
      <c r="AG17" s="447">
        <v>2.0560999999999998</v>
      </c>
      <c r="AH17">
        <v>0.14929999999999999</v>
      </c>
      <c r="AI17" s="447">
        <v>6.3701999999999995E-2</v>
      </c>
      <c r="AJ17" s="447">
        <v>98.53</v>
      </c>
      <c r="AK17" s="447">
        <v>0</v>
      </c>
      <c r="AL17" s="429">
        <v>34.911319732666016</v>
      </c>
      <c r="AM17" s="433" t="s">
        <v>139</v>
      </c>
      <c r="AN17" s="434"/>
      <c r="AO17" s="438">
        <v>0.3</v>
      </c>
      <c r="AP17" s="439">
        <v>6.819</v>
      </c>
      <c r="AQ17" s="431" t="s">
        <v>139</v>
      </c>
      <c r="AR17" s="440"/>
      <c r="AS17" s="469">
        <v>13.812614783116825</v>
      </c>
      <c r="AT17" s="431"/>
      <c r="AU17" s="469">
        <v>9.350135452707919</v>
      </c>
      <c r="AV17" s="431"/>
      <c r="AW17" s="442">
        <v>0.91800000000000004</v>
      </c>
      <c r="AX17" s="431"/>
      <c r="AY17" s="443"/>
      <c r="AZ17" s="469" t="s">
        <v>139</v>
      </c>
      <c r="BA17" s="431" t="s">
        <v>139</v>
      </c>
      <c r="BB17" s="440"/>
      <c r="BC17" s="469" t="s">
        <v>139</v>
      </c>
      <c r="BD17" s="445" t="s">
        <v>139</v>
      </c>
      <c r="BE17" s="469" t="s">
        <v>139</v>
      </c>
      <c r="BF17" s="445" t="s">
        <v>139</v>
      </c>
      <c r="BG17" s="445"/>
      <c r="BH17" s="469" t="s">
        <v>139</v>
      </c>
      <c r="BI17" s="431" t="s">
        <v>139</v>
      </c>
      <c r="BJ17" s="440"/>
      <c r="BK17" s="441" t="s">
        <v>139</v>
      </c>
      <c r="BL17" s="431" t="s">
        <v>139</v>
      </c>
      <c r="BM17" s="446"/>
      <c r="BN17" s="447" t="s">
        <v>139</v>
      </c>
      <c r="BO17" t="s">
        <v>139</v>
      </c>
    </row>
    <row r="18" spans="1:67" ht="15.75" customHeight="1">
      <c r="A18" s="7" t="s">
        <v>1030</v>
      </c>
      <c r="B18" s="7">
        <v>2</v>
      </c>
      <c r="C18" s="7" t="s">
        <v>136</v>
      </c>
      <c r="D18" s="7" t="s">
        <v>147</v>
      </c>
      <c r="E18" s="7">
        <v>72</v>
      </c>
      <c r="F18" s="7">
        <v>21.159999999999854</v>
      </c>
      <c r="G18" s="7" t="s">
        <v>61</v>
      </c>
      <c r="H18" s="7">
        <v>72.352666666666664</v>
      </c>
      <c r="I18" s="7">
        <v>134</v>
      </c>
      <c r="J18" s="7">
        <v>0.36000000000001364</v>
      </c>
      <c r="K18" s="7" t="s">
        <v>62</v>
      </c>
      <c r="L18" s="7">
        <v>134.006</v>
      </c>
      <c r="M18" s="7">
        <v>-134.006</v>
      </c>
      <c r="N18" s="427">
        <v>27</v>
      </c>
      <c r="P18" s="428"/>
      <c r="Q18" s="428" t="s">
        <v>156</v>
      </c>
      <c r="R18">
        <v>3</v>
      </c>
      <c r="S18" s="474">
        <v>1001.784</v>
      </c>
      <c r="T18" s="290">
        <v>2.9100000000000001E-2</v>
      </c>
      <c r="U18" s="290">
        <v>2.7799999999999998E-2</v>
      </c>
      <c r="V18" s="290">
        <v>29.419453999999998</v>
      </c>
      <c r="W18" s="290">
        <v>29.419116000000002</v>
      </c>
      <c r="X18" s="290">
        <v>34.876237927424675</v>
      </c>
      <c r="Y18" s="290">
        <v>34.877258632164263</v>
      </c>
      <c r="Z18">
        <v>1.8265</v>
      </c>
      <c r="AA18" s="447">
        <v>6.8457042451597827</v>
      </c>
      <c r="AB18" s="447">
        <v>85.453918118444577</v>
      </c>
      <c r="AC18" s="447">
        <v>-99</v>
      </c>
      <c r="AD18" s="290">
        <v>1.5631999999999999</v>
      </c>
      <c r="AE18" s="447">
        <v>87.424300000000002</v>
      </c>
      <c r="AF18">
        <v>4.4679000000000002</v>
      </c>
      <c r="AG18" s="447">
        <v>1.9926999999999999</v>
      </c>
      <c r="AH18">
        <v>0.1467</v>
      </c>
      <c r="AI18" s="447">
        <v>6.3701999999999995E-2</v>
      </c>
      <c r="AJ18" s="447">
        <v>94.58</v>
      </c>
      <c r="AK18" s="447">
        <v>0</v>
      </c>
      <c r="AL18" s="429">
        <v>34.880653381347656</v>
      </c>
      <c r="AM18" s="433" t="s">
        <v>139</v>
      </c>
      <c r="AN18" s="434"/>
      <c r="AO18" s="438">
        <v>0.5</v>
      </c>
      <c r="AP18" s="439">
        <v>6.8390000000000004</v>
      </c>
      <c r="AQ18" s="431" t="s">
        <v>139</v>
      </c>
      <c r="AR18" s="440"/>
      <c r="AS18" s="469">
        <v>13.231631765406469</v>
      </c>
      <c r="AT18" s="431"/>
      <c r="AU18" s="469">
        <v>7.8619173563590774</v>
      </c>
      <c r="AV18" s="431"/>
      <c r="AW18" s="442">
        <v>0.86799999999999999</v>
      </c>
      <c r="AX18" s="431"/>
      <c r="AY18" s="443"/>
      <c r="AZ18" s="469" t="s">
        <v>139</v>
      </c>
      <c r="BA18" s="431" t="s">
        <v>139</v>
      </c>
      <c r="BB18" s="440"/>
      <c r="BC18" s="469" t="s">
        <v>139</v>
      </c>
      <c r="BD18" s="445" t="s">
        <v>139</v>
      </c>
      <c r="BE18" s="469" t="s">
        <v>139</v>
      </c>
      <c r="BF18" s="445" t="s">
        <v>139</v>
      </c>
      <c r="BG18" s="445"/>
      <c r="BH18" s="469" t="s">
        <v>139</v>
      </c>
      <c r="BI18" s="431" t="s">
        <v>139</v>
      </c>
      <c r="BJ18" s="440"/>
      <c r="BK18" s="441" t="s">
        <v>139</v>
      </c>
      <c r="BL18" s="431" t="s">
        <v>139</v>
      </c>
      <c r="BM18" s="446"/>
      <c r="BN18" s="447" t="s">
        <v>139</v>
      </c>
      <c r="BO18" t="s">
        <v>139</v>
      </c>
    </row>
    <row r="19" spans="1:67" ht="15.75" customHeight="1">
      <c r="A19" s="7" t="s">
        <v>1030</v>
      </c>
      <c r="B19" s="7">
        <v>2</v>
      </c>
      <c r="C19" s="7" t="s">
        <v>136</v>
      </c>
      <c r="D19" s="7" t="s">
        <v>147</v>
      </c>
      <c r="E19" s="7">
        <v>72</v>
      </c>
      <c r="F19" s="7">
        <v>21.159999999999854</v>
      </c>
      <c r="G19" s="7" t="s">
        <v>61</v>
      </c>
      <c r="H19" s="7">
        <v>72.352666666666664</v>
      </c>
      <c r="I19" s="7">
        <v>134</v>
      </c>
      <c r="J19" s="7">
        <v>0.36000000000001364</v>
      </c>
      <c r="K19" s="7" t="s">
        <v>62</v>
      </c>
      <c r="L19" s="7">
        <v>134.006</v>
      </c>
      <c r="M19" s="7">
        <v>-134.006</v>
      </c>
      <c r="N19" s="427">
        <v>28</v>
      </c>
      <c r="P19" s="428"/>
      <c r="Q19" s="428" t="s">
        <v>156</v>
      </c>
      <c r="R19">
        <v>4</v>
      </c>
      <c r="S19" s="474">
        <v>801.60699999999997</v>
      </c>
      <c r="T19" s="290">
        <v>0.25740000000000002</v>
      </c>
      <c r="U19" s="290">
        <v>0.25609999999999999</v>
      </c>
      <c r="V19" s="290">
        <v>29.517863999999999</v>
      </c>
      <c r="W19" s="290">
        <v>29.517486000000002</v>
      </c>
      <c r="X19" s="290">
        <v>34.863171240565201</v>
      </c>
      <c r="Y19" s="290">
        <v>34.864138790065233</v>
      </c>
      <c r="Z19">
        <v>1.8652</v>
      </c>
      <c r="AA19" s="447">
        <v>6.7963364569891844</v>
      </c>
      <c r="AB19" s="447">
        <v>85.335118757430251</v>
      </c>
      <c r="AC19" s="447">
        <v>-99</v>
      </c>
      <c r="AD19" s="290">
        <v>0</v>
      </c>
      <c r="AE19" s="447">
        <v>87.435500000000005</v>
      </c>
      <c r="AF19">
        <v>4.4684999999999997</v>
      </c>
      <c r="AG19" s="447">
        <v>2.0444</v>
      </c>
      <c r="AH19">
        <v>0.14879999999999999</v>
      </c>
      <c r="AI19" s="447">
        <v>6.3701999999999995E-2</v>
      </c>
      <c r="AJ19" s="447">
        <v>98.54</v>
      </c>
      <c r="AK19" s="447">
        <v>0</v>
      </c>
      <c r="AL19" s="429">
        <v>34.866191864013672</v>
      </c>
      <c r="AM19" s="433" t="s">
        <v>139</v>
      </c>
      <c r="AN19" s="434"/>
      <c r="AO19" s="438">
        <v>0.8</v>
      </c>
      <c r="AP19" s="439">
        <v>6.7930000000000001</v>
      </c>
      <c r="AQ19" s="431" t="s">
        <v>139</v>
      </c>
      <c r="AR19" s="440"/>
      <c r="AS19" s="469">
        <v>13.203680905225969</v>
      </c>
      <c r="AT19" s="431"/>
      <c r="AU19" s="469">
        <v>7.7394126864874417</v>
      </c>
      <c r="AV19" s="431"/>
      <c r="AW19" s="442">
        <v>0.86199999999999999</v>
      </c>
      <c r="AX19" s="431"/>
      <c r="AY19" s="443"/>
      <c r="AZ19" s="469" t="s">
        <v>139</v>
      </c>
      <c r="BA19" s="431" t="s">
        <v>139</v>
      </c>
      <c r="BB19" s="440"/>
      <c r="BC19" s="469" t="s">
        <v>139</v>
      </c>
      <c r="BD19" s="445" t="s">
        <v>139</v>
      </c>
      <c r="BE19" s="469" t="s">
        <v>139</v>
      </c>
      <c r="BF19" s="445" t="s">
        <v>139</v>
      </c>
      <c r="BG19" s="445"/>
      <c r="BH19" s="469" t="s">
        <v>139</v>
      </c>
      <c r="BI19" s="431" t="s">
        <v>139</v>
      </c>
      <c r="BJ19" s="440"/>
      <c r="BK19" s="441" t="s">
        <v>139</v>
      </c>
      <c r="BL19" s="431" t="s">
        <v>139</v>
      </c>
      <c r="BM19" s="446"/>
      <c r="BN19" s="447" t="s">
        <v>139</v>
      </c>
      <c r="BO19" t="s">
        <v>139</v>
      </c>
    </row>
    <row r="20" spans="1:67" ht="15.75" customHeight="1">
      <c r="A20" s="7" t="s">
        <v>1030</v>
      </c>
      <c r="B20" s="7">
        <v>2</v>
      </c>
      <c r="C20" s="7" t="s">
        <v>136</v>
      </c>
      <c r="D20" s="7" t="s">
        <v>147</v>
      </c>
      <c r="E20" s="7">
        <v>72</v>
      </c>
      <c r="F20" s="7">
        <v>21.159999999999854</v>
      </c>
      <c r="G20" s="7" t="s">
        <v>61</v>
      </c>
      <c r="H20" s="7">
        <v>72.352666666666664</v>
      </c>
      <c r="I20" s="7">
        <v>134</v>
      </c>
      <c r="J20" s="7">
        <v>0.36000000000001364</v>
      </c>
      <c r="K20" s="7" t="s">
        <v>62</v>
      </c>
      <c r="L20" s="7">
        <v>134.006</v>
      </c>
      <c r="M20" s="7">
        <v>-134.006</v>
      </c>
      <c r="N20" s="427">
        <v>29</v>
      </c>
      <c r="P20" s="428"/>
      <c r="Q20" s="428" t="s">
        <v>156</v>
      </c>
      <c r="R20">
        <v>5</v>
      </c>
      <c r="S20" s="474">
        <v>601.59400000000005</v>
      </c>
      <c r="T20" s="290">
        <v>0.52510000000000001</v>
      </c>
      <c r="U20" s="290">
        <v>0.52359999999999995</v>
      </c>
      <c r="V20" s="290">
        <v>29.646267999999999</v>
      </c>
      <c r="W20" s="290">
        <v>29.645702</v>
      </c>
      <c r="X20" s="290">
        <v>34.845848014718662</v>
      </c>
      <c r="Y20" s="290">
        <v>34.846794065314405</v>
      </c>
      <c r="Z20">
        <v>1.9019999999999999</v>
      </c>
      <c r="AA20" s="447">
        <v>6.7240122549336974</v>
      </c>
      <c r="AB20" s="447">
        <v>85.003872814427979</v>
      </c>
      <c r="AC20" s="447">
        <v>-99</v>
      </c>
      <c r="AD20" s="290">
        <v>1.8E-3</v>
      </c>
      <c r="AE20" s="447">
        <v>87.441000000000003</v>
      </c>
      <c r="AF20">
        <v>4.4687999999999999</v>
      </c>
      <c r="AG20" s="447">
        <v>2.0209000000000001</v>
      </c>
      <c r="AH20">
        <v>0.14779999999999999</v>
      </c>
      <c r="AI20" s="447">
        <v>6.3701999999999995E-2</v>
      </c>
      <c r="AJ20" s="447">
        <v>98.53</v>
      </c>
      <c r="AK20" s="447">
        <v>0</v>
      </c>
      <c r="AL20" s="429">
        <v>34.848064422607422</v>
      </c>
      <c r="AM20" s="433" t="s">
        <v>139</v>
      </c>
      <c r="AN20" s="434"/>
      <c r="AO20" s="438">
        <v>1.1000000000000001</v>
      </c>
      <c r="AP20" s="439">
        <v>6.7169999999999996</v>
      </c>
      <c r="AQ20" s="431" t="s">
        <v>139</v>
      </c>
      <c r="AR20" s="440"/>
      <c r="AS20" s="469">
        <v>13.214798763359614</v>
      </c>
      <c r="AT20" s="431"/>
      <c r="AU20" s="469">
        <v>7.5254109592987932</v>
      </c>
      <c r="AV20" s="431"/>
      <c r="AW20" s="442">
        <v>0.85099999999999998</v>
      </c>
      <c r="AX20" s="431"/>
      <c r="AY20" s="443"/>
      <c r="AZ20" s="469" t="s">
        <v>139</v>
      </c>
      <c r="BA20" s="431" t="s">
        <v>139</v>
      </c>
      <c r="BB20" s="440"/>
      <c r="BC20" s="469" t="s">
        <v>139</v>
      </c>
      <c r="BD20" s="445" t="s">
        <v>139</v>
      </c>
      <c r="BE20" s="469" t="s">
        <v>139</v>
      </c>
      <c r="BF20" s="445" t="s">
        <v>139</v>
      </c>
      <c r="BG20" s="445"/>
      <c r="BH20" s="469" t="s">
        <v>139</v>
      </c>
      <c r="BI20" s="431" t="s">
        <v>139</v>
      </c>
      <c r="BJ20" s="440"/>
      <c r="BK20" s="441" t="s">
        <v>139</v>
      </c>
      <c r="BL20" s="431" t="s">
        <v>139</v>
      </c>
      <c r="BM20" s="446"/>
      <c r="BN20" s="447" t="s">
        <v>139</v>
      </c>
      <c r="BO20" t="s">
        <v>139</v>
      </c>
    </row>
    <row r="21" spans="1:67" ht="15.75" customHeight="1">
      <c r="A21" s="7" t="s">
        <v>1030</v>
      </c>
      <c r="B21" s="7">
        <v>2</v>
      </c>
      <c r="C21" s="7" t="s">
        <v>136</v>
      </c>
      <c r="D21" s="7" t="s">
        <v>147</v>
      </c>
      <c r="E21" s="7">
        <v>72</v>
      </c>
      <c r="F21" s="7">
        <v>21.159999999999854</v>
      </c>
      <c r="G21" s="7" t="s">
        <v>61</v>
      </c>
      <c r="H21" s="7">
        <v>72.352666666666664</v>
      </c>
      <c r="I21" s="7">
        <v>134</v>
      </c>
      <c r="J21" s="7">
        <v>0.36000000000001364</v>
      </c>
      <c r="K21" s="7" t="s">
        <v>62</v>
      </c>
      <c r="L21" s="7">
        <v>134.006</v>
      </c>
      <c r="M21" s="7">
        <v>-134.006</v>
      </c>
      <c r="N21" s="427">
        <v>30</v>
      </c>
      <c r="P21" s="428"/>
      <c r="Q21" s="428" t="s">
        <v>156</v>
      </c>
      <c r="R21">
        <v>6</v>
      </c>
      <c r="S21" s="474">
        <v>501.49599999999998</v>
      </c>
      <c r="T21" s="290">
        <v>0.65169999999999995</v>
      </c>
      <c r="U21" s="290">
        <v>0.64980000000000004</v>
      </c>
      <c r="V21" s="290">
        <v>29.695387</v>
      </c>
      <c r="W21" s="290">
        <v>29.694482000000001</v>
      </c>
      <c r="X21" s="290">
        <v>34.826089210605183</v>
      </c>
      <c r="Y21" s="290">
        <v>34.827042540389144</v>
      </c>
      <c r="Z21">
        <v>1.9101999999999999</v>
      </c>
      <c r="AA21" s="447">
        <v>6.6405559642216261</v>
      </c>
      <c r="AB21" s="447">
        <v>84.211812552890891</v>
      </c>
      <c r="AC21" s="447">
        <v>-99</v>
      </c>
      <c r="AD21" s="290">
        <v>6.0000000000000001E-3</v>
      </c>
      <c r="AE21" s="447">
        <v>87.426100000000005</v>
      </c>
      <c r="AF21">
        <v>4.468</v>
      </c>
      <c r="AG21" s="447">
        <v>2.1383000000000001</v>
      </c>
      <c r="AH21">
        <v>0.1525</v>
      </c>
      <c r="AI21" s="447">
        <v>6.3701999999999995E-2</v>
      </c>
      <c r="AJ21" s="447">
        <v>98.54</v>
      </c>
      <c r="AK21" s="447">
        <v>0</v>
      </c>
      <c r="AL21" s="429">
        <v>34.828361511230469</v>
      </c>
      <c r="AM21" s="433" t="s">
        <v>139</v>
      </c>
      <c r="AN21" s="434"/>
      <c r="AO21" s="438">
        <v>1.2</v>
      </c>
      <c r="AP21" s="439">
        <v>6.6269999999999998</v>
      </c>
      <c r="AQ21" s="431" t="s">
        <v>139</v>
      </c>
      <c r="AR21" s="440"/>
      <c r="AS21" s="469">
        <v>13.309260499117729</v>
      </c>
      <c r="AT21" s="431"/>
      <c r="AU21" s="469">
        <v>7.971606288755666</v>
      </c>
      <c r="AV21" s="431"/>
      <c r="AW21" s="442">
        <v>0.86299999999999999</v>
      </c>
      <c r="AX21" s="431"/>
      <c r="AY21" s="443"/>
      <c r="AZ21" s="469" t="s">
        <v>139</v>
      </c>
      <c r="BA21" s="431" t="s">
        <v>139</v>
      </c>
      <c r="BB21" s="440"/>
      <c r="BC21" s="469" t="s">
        <v>139</v>
      </c>
      <c r="BD21" s="445" t="s">
        <v>139</v>
      </c>
      <c r="BE21" s="469" t="s">
        <v>139</v>
      </c>
      <c r="BF21" s="445" t="s">
        <v>139</v>
      </c>
      <c r="BG21" s="445"/>
      <c r="BH21" s="469" t="s">
        <v>139</v>
      </c>
      <c r="BI21" s="431" t="s">
        <v>139</v>
      </c>
      <c r="BJ21" s="440"/>
      <c r="BK21" s="441" t="s">
        <v>139</v>
      </c>
      <c r="BL21" s="431" t="s">
        <v>139</v>
      </c>
      <c r="BM21" s="446"/>
      <c r="BN21" s="447" t="s">
        <v>139</v>
      </c>
      <c r="BO21" t="s">
        <v>139</v>
      </c>
    </row>
    <row r="22" spans="1:67" ht="15.75" customHeight="1">
      <c r="A22" s="7" t="s">
        <v>1030</v>
      </c>
      <c r="B22" s="7">
        <v>2</v>
      </c>
      <c r="C22" s="7" t="s">
        <v>136</v>
      </c>
      <c r="D22" s="7" t="s">
        <v>147</v>
      </c>
      <c r="E22" s="7">
        <v>72</v>
      </c>
      <c r="F22" s="7">
        <v>21.159999999999854</v>
      </c>
      <c r="G22" s="7" t="s">
        <v>61</v>
      </c>
      <c r="H22" s="7">
        <v>72.352666666666664</v>
      </c>
      <c r="I22" s="7">
        <v>134</v>
      </c>
      <c r="J22" s="7">
        <v>0.36000000000001364</v>
      </c>
      <c r="K22" s="7" t="s">
        <v>62</v>
      </c>
      <c r="L22" s="7">
        <v>134.006</v>
      </c>
      <c r="M22" s="7">
        <v>-134.006</v>
      </c>
      <c r="N22" s="427">
        <v>31</v>
      </c>
      <c r="P22" s="428"/>
      <c r="Q22" s="428" t="s">
        <v>156</v>
      </c>
      <c r="R22">
        <v>7</v>
      </c>
      <c r="S22" s="474">
        <v>468.31900000000002</v>
      </c>
      <c r="T22" s="290">
        <v>0.67730000000000001</v>
      </c>
      <c r="U22" s="290">
        <v>0.67679999999999996</v>
      </c>
      <c r="V22" s="290">
        <v>29.700931000000001</v>
      </c>
      <c r="W22" s="290">
        <v>29.701221</v>
      </c>
      <c r="X22" s="290">
        <v>34.823992941263029</v>
      </c>
      <c r="Y22" s="290">
        <v>34.824929257986874</v>
      </c>
      <c r="Z22">
        <v>1.9169</v>
      </c>
      <c r="AA22" s="447">
        <v>6.6342009081851412</v>
      </c>
      <c r="AB22" s="447">
        <v>84.185485380536079</v>
      </c>
      <c r="AC22" s="447">
        <v>1.164464323E-2</v>
      </c>
      <c r="AD22" s="290">
        <v>5.3E-3</v>
      </c>
      <c r="AE22" s="447">
        <v>87.422399999999996</v>
      </c>
      <c r="AF22">
        <v>4.4678000000000004</v>
      </c>
      <c r="AG22" s="447">
        <v>2.0983999999999998</v>
      </c>
      <c r="AH22">
        <v>0.15090000000000001</v>
      </c>
      <c r="AI22" s="447">
        <v>6.3701999999999995E-2</v>
      </c>
      <c r="AJ22" s="447">
        <v>98.53</v>
      </c>
      <c r="AK22" s="447">
        <v>0</v>
      </c>
      <c r="AL22" s="429">
        <v>34.825088500976563</v>
      </c>
      <c r="AM22" s="433" t="s">
        <v>139</v>
      </c>
      <c r="AN22" s="434"/>
      <c r="AO22" s="438">
        <v>1.2</v>
      </c>
      <c r="AP22" s="439">
        <v>6.6139999999999999</v>
      </c>
      <c r="AQ22" s="431" t="s">
        <v>139</v>
      </c>
      <c r="AR22" s="440"/>
      <c r="AS22" s="469">
        <v>13.349378034099439</v>
      </c>
      <c r="AT22" s="431"/>
      <c r="AU22" s="469">
        <v>7.9513671539832114</v>
      </c>
      <c r="AV22" s="431"/>
      <c r="AW22" s="442">
        <v>0.86599999999999999</v>
      </c>
      <c r="AX22" s="431"/>
      <c r="AY22" s="443"/>
      <c r="AZ22" s="469" t="s">
        <v>139</v>
      </c>
      <c r="BA22" s="431" t="s">
        <v>139</v>
      </c>
      <c r="BB22" s="440"/>
      <c r="BC22" s="469" t="s">
        <v>139</v>
      </c>
      <c r="BD22" s="445" t="s">
        <v>139</v>
      </c>
      <c r="BE22" s="469" t="s">
        <v>139</v>
      </c>
      <c r="BF22" s="445" t="s">
        <v>139</v>
      </c>
      <c r="BG22" s="445"/>
      <c r="BH22" s="469" t="s">
        <v>139</v>
      </c>
      <c r="BI22" s="431" t="s">
        <v>139</v>
      </c>
      <c r="BJ22" s="440"/>
      <c r="BK22" s="441" t="s">
        <v>139</v>
      </c>
      <c r="BL22" s="431" t="s">
        <v>139</v>
      </c>
      <c r="BM22" s="446"/>
      <c r="BN22" s="447" t="s">
        <v>139</v>
      </c>
      <c r="BO22" t="s">
        <v>139</v>
      </c>
    </row>
    <row r="23" spans="1:67" ht="15.75" customHeight="1">
      <c r="A23" s="7" t="s">
        <v>1030</v>
      </c>
      <c r="B23" s="7">
        <v>2</v>
      </c>
      <c r="C23" s="7" t="s">
        <v>136</v>
      </c>
      <c r="D23" s="7" t="s">
        <v>147</v>
      </c>
      <c r="E23" s="7">
        <v>72</v>
      </c>
      <c r="F23" s="7">
        <v>21.159999999999854</v>
      </c>
      <c r="G23" s="7" t="s">
        <v>61</v>
      </c>
      <c r="H23" s="7">
        <v>72.352666666666664</v>
      </c>
      <c r="I23" s="7">
        <v>134</v>
      </c>
      <c r="J23" s="7">
        <v>0.36000000000001364</v>
      </c>
      <c r="K23" s="7" t="s">
        <v>62</v>
      </c>
      <c r="L23" s="7">
        <v>134.006</v>
      </c>
      <c r="M23" s="7">
        <v>-134.006</v>
      </c>
      <c r="N23" s="427">
        <v>32</v>
      </c>
      <c r="P23" s="428"/>
      <c r="Q23" s="428" t="s">
        <v>156</v>
      </c>
      <c r="R23">
        <v>8</v>
      </c>
      <c r="S23" s="474">
        <v>451.28300000000002</v>
      </c>
      <c r="T23" s="290">
        <v>0.66479999999999995</v>
      </c>
      <c r="U23" s="290">
        <v>0.66490000000000005</v>
      </c>
      <c r="V23" s="290">
        <v>29.676924</v>
      </c>
      <c r="W23" s="290">
        <v>29.678030000000003</v>
      </c>
      <c r="X23" s="290">
        <v>34.816801470653957</v>
      </c>
      <c r="Y23" s="290">
        <v>34.81812542405801</v>
      </c>
      <c r="Z23">
        <v>1.9188000000000001</v>
      </c>
      <c r="AA23" s="447">
        <v>6.6301782395163613</v>
      </c>
      <c r="AB23" s="447">
        <v>84.103144661075675</v>
      </c>
      <c r="AC23" s="447">
        <v>1.1704354239999999E-2</v>
      </c>
      <c r="AD23" s="290">
        <v>5.4000000000000003E-3</v>
      </c>
      <c r="AE23" s="447">
        <v>87.429900000000004</v>
      </c>
      <c r="AF23">
        <v>4.4682000000000004</v>
      </c>
      <c r="AG23" s="447">
        <v>2.0348999999999999</v>
      </c>
      <c r="AH23">
        <v>0.1484</v>
      </c>
      <c r="AI23" s="447">
        <v>6.3701999999999995E-2</v>
      </c>
      <c r="AJ23" s="447">
        <v>98.54</v>
      </c>
      <c r="AK23" s="447">
        <v>0</v>
      </c>
      <c r="AL23" s="429">
        <v>34.82037353515625</v>
      </c>
      <c r="AM23" s="433" t="s">
        <v>139</v>
      </c>
      <c r="AN23" s="434"/>
      <c r="AO23" s="438">
        <v>1.2</v>
      </c>
      <c r="AP23" s="439">
        <v>6.6280000000000001</v>
      </c>
      <c r="AQ23" s="431" t="s">
        <v>139</v>
      </c>
      <c r="AR23" s="440"/>
      <c r="AS23" s="469">
        <v>13.254595130562327</v>
      </c>
      <c r="AT23" s="431"/>
      <c r="AU23" s="469">
        <v>7.8279167031367427</v>
      </c>
      <c r="AV23" s="431"/>
      <c r="AW23" s="442">
        <v>0.85799999999999998</v>
      </c>
      <c r="AX23" s="431"/>
      <c r="AY23" s="443"/>
      <c r="AZ23" s="469" t="s">
        <v>139</v>
      </c>
      <c r="BA23" s="431" t="s">
        <v>139</v>
      </c>
      <c r="BB23" s="440"/>
      <c r="BC23" s="469" t="s">
        <v>139</v>
      </c>
      <c r="BD23" s="445" t="s">
        <v>139</v>
      </c>
      <c r="BE23" s="469" t="s">
        <v>139</v>
      </c>
      <c r="BF23" s="445" t="s">
        <v>139</v>
      </c>
      <c r="BG23" s="445"/>
      <c r="BH23" s="469" t="s">
        <v>139</v>
      </c>
      <c r="BI23" s="431" t="s">
        <v>139</v>
      </c>
      <c r="BJ23" s="440"/>
      <c r="BK23" s="441" t="s">
        <v>139</v>
      </c>
      <c r="BL23" s="431" t="s">
        <v>139</v>
      </c>
      <c r="BM23" s="446"/>
      <c r="BN23" s="447" t="s">
        <v>139</v>
      </c>
      <c r="BO23" t="s">
        <v>139</v>
      </c>
    </row>
    <row r="24" spans="1:67" ht="15.75" customHeight="1">
      <c r="A24" s="7" t="s">
        <v>1030</v>
      </c>
      <c r="B24" s="7">
        <v>2</v>
      </c>
      <c r="C24" s="7" t="s">
        <v>136</v>
      </c>
      <c r="D24" s="7" t="s">
        <v>147</v>
      </c>
      <c r="E24" s="7">
        <v>72</v>
      </c>
      <c r="F24" s="7">
        <v>21.159999999999854</v>
      </c>
      <c r="G24" s="7" t="s">
        <v>61</v>
      </c>
      <c r="H24" s="7">
        <v>72.352666666666664</v>
      </c>
      <c r="I24" s="7">
        <v>134</v>
      </c>
      <c r="J24" s="7">
        <v>0.36000000000001364</v>
      </c>
      <c r="K24" s="7" t="s">
        <v>62</v>
      </c>
      <c r="L24" s="7">
        <v>134.006</v>
      </c>
      <c r="M24" s="7">
        <v>-134.006</v>
      </c>
      <c r="N24" s="427">
        <v>33</v>
      </c>
      <c r="P24" s="428"/>
      <c r="Q24" s="428" t="s">
        <v>156</v>
      </c>
      <c r="R24">
        <v>9</v>
      </c>
      <c r="S24" s="474">
        <v>403.33699999999999</v>
      </c>
      <c r="T24" s="290">
        <v>0.57079999999999997</v>
      </c>
      <c r="U24" s="290">
        <v>0.57130000000000003</v>
      </c>
      <c r="V24" s="290">
        <v>29.546759999999999</v>
      </c>
      <c r="W24" s="290">
        <v>29.548363000000002</v>
      </c>
      <c r="X24" s="290">
        <v>34.781068234481317</v>
      </c>
      <c r="Y24" s="290">
        <v>34.78259507677457</v>
      </c>
      <c r="Z24">
        <v>1.9091</v>
      </c>
      <c r="AA24" s="447">
        <v>6.5618779476355726</v>
      </c>
      <c r="AB24" s="447">
        <v>83.014606045249678</v>
      </c>
      <c r="AC24" s="447">
        <v>1.1943261869999999E-2</v>
      </c>
      <c r="AD24" s="290">
        <v>5.7000000000000002E-3</v>
      </c>
      <c r="AE24" s="447">
        <v>87.4392</v>
      </c>
      <c r="AF24">
        <v>4.4687000000000001</v>
      </c>
      <c r="AG24" s="447">
        <v>2.0796000000000001</v>
      </c>
      <c r="AH24">
        <v>0.1502</v>
      </c>
      <c r="AI24" s="447">
        <v>6.3701999999999995E-2</v>
      </c>
      <c r="AJ24" s="447">
        <v>98.53</v>
      </c>
      <c r="AK24" s="447">
        <v>0</v>
      </c>
      <c r="AL24" s="429">
        <v>34.779533386230469</v>
      </c>
      <c r="AM24" s="433" t="s">
        <v>139</v>
      </c>
      <c r="AN24" s="434"/>
      <c r="AO24" s="438">
        <v>1.2</v>
      </c>
      <c r="AP24" s="439">
        <v>6.5640000000000001</v>
      </c>
      <c r="AQ24" s="431" t="s">
        <v>139</v>
      </c>
      <c r="AR24" s="440"/>
      <c r="AS24" s="469">
        <v>13.188296570213177</v>
      </c>
      <c r="AT24" s="431"/>
      <c r="AU24" s="469">
        <v>8.2206235665546288</v>
      </c>
      <c r="AV24" s="431"/>
      <c r="AW24" s="442">
        <v>0.86099999999999999</v>
      </c>
      <c r="AX24" s="431"/>
      <c r="AY24" s="443"/>
      <c r="AZ24" s="469" t="s">
        <v>139</v>
      </c>
      <c r="BA24" s="431" t="s">
        <v>139</v>
      </c>
      <c r="BB24" s="440"/>
      <c r="BC24" s="469" t="s">
        <v>139</v>
      </c>
      <c r="BD24" s="445" t="s">
        <v>139</v>
      </c>
      <c r="BE24" s="469" t="s">
        <v>139</v>
      </c>
      <c r="BF24" s="445" t="s">
        <v>139</v>
      </c>
      <c r="BG24" s="445"/>
      <c r="BH24" s="469">
        <v>2163.7162457815648</v>
      </c>
      <c r="BI24" s="431" t="s">
        <v>139</v>
      </c>
      <c r="BJ24" s="440"/>
      <c r="BK24" s="441">
        <v>2298.9708068672676</v>
      </c>
      <c r="BL24" s="431" t="s">
        <v>139</v>
      </c>
      <c r="BM24" s="446"/>
      <c r="BN24" s="447">
        <v>0.11928902753522327</v>
      </c>
      <c r="BO24" t="s">
        <v>139</v>
      </c>
    </row>
    <row r="25" spans="1:67" ht="15.75" customHeight="1">
      <c r="A25" s="7" t="s">
        <v>1030</v>
      </c>
      <c r="B25" s="7">
        <v>2</v>
      </c>
      <c r="C25" s="7" t="s">
        <v>136</v>
      </c>
      <c r="D25" s="7" t="s">
        <v>147</v>
      </c>
      <c r="E25" s="7">
        <v>72</v>
      </c>
      <c r="F25" s="7">
        <v>21.159999999999854</v>
      </c>
      <c r="G25" s="7" t="s">
        <v>61</v>
      </c>
      <c r="H25" s="7">
        <v>72.352666666666664</v>
      </c>
      <c r="I25" s="7">
        <v>134</v>
      </c>
      <c r="J25" s="7">
        <v>0.36000000000001364</v>
      </c>
      <c r="K25" s="7" t="s">
        <v>62</v>
      </c>
      <c r="L25" s="7">
        <v>134.006</v>
      </c>
      <c r="M25" s="7">
        <v>-134.006</v>
      </c>
      <c r="N25" s="427">
        <v>34</v>
      </c>
      <c r="P25" s="428"/>
      <c r="Q25" s="428" t="s">
        <v>156</v>
      </c>
      <c r="R25">
        <v>10</v>
      </c>
      <c r="S25" s="474">
        <v>355.584</v>
      </c>
      <c r="T25" s="290">
        <v>0.42070000000000002</v>
      </c>
      <c r="U25" s="290">
        <v>0.4153</v>
      </c>
      <c r="V25" s="290">
        <v>29.352074999999999</v>
      </c>
      <c r="W25" s="290">
        <v>29.346240000000002</v>
      </c>
      <c r="X25" s="290">
        <v>34.723650104981409</v>
      </c>
      <c r="Y25" s="290">
        <v>34.722081659617949</v>
      </c>
      <c r="Z25">
        <v>1.8872</v>
      </c>
      <c r="AA25" s="447">
        <v>6.4557948041546345</v>
      </c>
      <c r="AB25" s="447">
        <v>81.323742994469256</v>
      </c>
      <c r="AC25" s="447">
        <v>1.283918138E-2</v>
      </c>
      <c r="AD25" s="290">
        <v>7.1000000000000004E-3</v>
      </c>
      <c r="AE25" s="447">
        <v>87.441000000000003</v>
      </c>
      <c r="AF25">
        <v>4.4687999999999999</v>
      </c>
      <c r="AG25" s="447">
        <v>2.1852999999999998</v>
      </c>
      <c r="AH25">
        <v>0.15440000000000001</v>
      </c>
      <c r="AI25" s="447">
        <v>6.3701999999999995E-2</v>
      </c>
      <c r="AJ25" s="447">
        <v>98.53</v>
      </c>
      <c r="AK25" s="447">
        <v>0</v>
      </c>
      <c r="AL25" s="429">
        <v>34.717201232910156</v>
      </c>
      <c r="AM25" s="433" t="s">
        <v>139</v>
      </c>
      <c r="AN25" s="434"/>
      <c r="AO25" s="438">
        <v>1.1000000000000001</v>
      </c>
      <c r="AP25" s="439">
        <v>6.4210000000000003</v>
      </c>
      <c r="AQ25" s="431" t="s">
        <v>139</v>
      </c>
      <c r="AR25" s="440"/>
      <c r="AS25" s="469">
        <v>13.396557743081205</v>
      </c>
      <c r="AT25" s="431"/>
      <c r="AU25" s="469">
        <v>10.018027446393575</v>
      </c>
      <c r="AV25" s="431"/>
      <c r="AW25" s="442">
        <v>0.91100000000000003</v>
      </c>
      <c r="AX25" s="431"/>
      <c r="AY25" s="443"/>
      <c r="AZ25" s="469" t="s">
        <v>139</v>
      </c>
      <c r="BA25" s="431" t="s">
        <v>139</v>
      </c>
      <c r="BB25" s="440"/>
      <c r="BC25" s="469" t="s">
        <v>139</v>
      </c>
      <c r="BD25" s="445" t="s">
        <v>139</v>
      </c>
      <c r="BE25" s="469" t="s">
        <v>139</v>
      </c>
      <c r="BF25" s="445" t="s">
        <v>139</v>
      </c>
      <c r="BG25" s="445"/>
      <c r="BH25" s="469">
        <v>2169.8320102447969</v>
      </c>
      <c r="BI25" s="431">
        <v>6</v>
      </c>
      <c r="BJ25" s="440"/>
      <c r="BK25" s="441">
        <v>2297.3553770474318</v>
      </c>
      <c r="BL25" s="431">
        <v>6</v>
      </c>
      <c r="BM25" s="446"/>
      <c r="BN25" s="447">
        <v>7.6766580020839997E-2</v>
      </c>
      <c r="BO25" t="s">
        <v>139</v>
      </c>
    </row>
    <row r="26" spans="1:67" ht="15.75" customHeight="1">
      <c r="A26" s="7" t="s">
        <v>1030</v>
      </c>
      <c r="B26" s="7">
        <v>2</v>
      </c>
      <c r="C26" s="7" t="s">
        <v>136</v>
      </c>
      <c r="D26" s="7" t="s">
        <v>147</v>
      </c>
      <c r="E26" s="7">
        <v>72</v>
      </c>
      <c r="F26" s="7">
        <v>21.159999999999854</v>
      </c>
      <c r="G26" s="7" t="s">
        <v>61</v>
      </c>
      <c r="H26" s="7">
        <v>72.352666666666664</v>
      </c>
      <c r="I26" s="7">
        <v>134</v>
      </c>
      <c r="J26" s="7">
        <v>0.36000000000001364</v>
      </c>
      <c r="K26" s="7" t="s">
        <v>62</v>
      </c>
      <c r="L26" s="7">
        <v>134.006</v>
      </c>
      <c r="M26" s="7">
        <v>-134.006</v>
      </c>
      <c r="N26" s="427">
        <v>35</v>
      </c>
      <c r="P26" s="428"/>
      <c r="Q26" s="428" t="s">
        <v>156</v>
      </c>
      <c r="R26">
        <v>11</v>
      </c>
      <c r="S26" s="474">
        <v>287.87400000000002</v>
      </c>
      <c r="T26" s="290">
        <v>-0.2009</v>
      </c>
      <c r="U26" s="290">
        <v>-0.1973</v>
      </c>
      <c r="V26" s="290">
        <v>28.575416999999998</v>
      </c>
      <c r="W26" s="290">
        <v>28.580614000000001</v>
      </c>
      <c r="X26" s="290">
        <v>34.438696826895423</v>
      </c>
      <c r="Y26" s="290">
        <v>34.441556764230278</v>
      </c>
      <c r="Z26">
        <v>1.8499000000000001</v>
      </c>
      <c r="AA26" s="447">
        <v>6.3336561281309125</v>
      </c>
      <c r="AB26" s="447">
        <v>78.347390482497687</v>
      </c>
      <c r="AC26" s="447">
        <v>1.6363212000000002E-2</v>
      </c>
      <c r="AD26" s="290">
        <v>1.2699999999999999E-2</v>
      </c>
      <c r="AE26" s="447">
        <v>87.394499999999994</v>
      </c>
      <c r="AF26">
        <v>4.4664000000000001</v>
      </c>
      <c r="AG26" s="447">
        <v>2.6055999999999999</v>
      </c>
      <c r="AH26">
        <v>0.17119999999999999</v>
      </c>
      <c r="AI26" s="447">
        <v>6.3701999999999995E-2</v>
      </c>
      <c r="AJ26" s="447">
        <v>98.54</v>
      </c>
      <c r="AK26" s="447">
        <v>0</v>
      </c>
      <c r="AL26" s="429">
        <v>34.432651519775391</v>
      </c>
      <c r="AM26" s="433" t="s">
        <v>139</v>
      </c>
      <c r="AN26" s="434"/>
      <c r="AO26" s="438">
        <v>0.5</v>
      </c>
      <c r="AP26" s="439">
        <v>6.3319999999999999</v>
      </c>
      <c r="AQ26" s="431">
        <v>2</v>
      </c>
      <c r="AR26" s="440"/>
      <c r="AS26" s="469">
        <v>12.50831345679409</v>
      </c>
      <c r="AT26" s="431"/>
      <c r="AU26" s="469">
        <v>12.171072619969031</v>
      </c>
      <c r="AV26" s="431"/>
      <c r="AW26" s="442">
        <v>0.92400000000000004</v>
      </c>
      <c r="AX26" s="431"/>
      <c r="AY26" s="443"/>
      <c r="AZ26" s="469" t="s">
        <v>139</v>
      </c>
      <c r="BA26" s="431" t="s">
        <v>139</v>
      </c>
      <c r="BB26" s="440"/>
      <c r="BC26" s="469" t="s">
        <v>139</v>
      </c>
      <c r="BD26" s="445" t="s">
        <v>139</v>
      </c>
      <c r="BE26" s="469" t="s">
        <v>139</v>
      </c>
      <c r="BF26" s="445" t="s">
        <v>139</v>
      </c>
      <c r="BG26" s="445"/>
      <c r="BH26" s="469">
        <v>2181.7977130750969</v>
      </c>
      <c r="BI26" s="431" t="s">
        <v>139</v>
      </c>
      <c r="BJ26" s="440"/>
      <c r="BK26" s="441">
        <v>2280.2826710642844</v>
      </c>
      <c r="BL26" s="431" t="s">
        <v>139</v>
      </c>
      <c r="BM26" s="446"/>
      <c r="BN26" s="447">
        <v>-0.16947279533879936</v>
      </c>
      <c r="BO26" t="s">
        <v>139</v>
      </c>
    </row>
    <row r="27" spans="1:67" ht="15.75" customHeight="1">
      <c r="A27" s="7" t="s">
        <v>1030</v>
      </c>
      <c r="B27" s="7">
        <v>2</v>
      </c>
      <c r="C27" s="7" t="s">
        <v>136</v>
      </c>
      <c r="D27" s="7" t="s">
        <v>147</v>
      </c>
      <c r="E27" s="7">
        <v>72</v>
      </c>
      <c r="F27" s="7">
        <v>21.159999999999854</v>
      </c>
      <c r="G27" s="7" t="s">
        <v>61</v>
      </c>
      <c r="H27" s="7">
        <v>72.352666666666664</v>
      </c>
      <c r="I27" s="7">
        <v>134</v>
      </c>
      <c r="J27" s="7">
        <v>0.36000000000001364</v>
      </c>
      <c r="K27" s="7" t="s">
        <v>62</v>
      </c>
      <c r="L27" s="7">
        <v>134.006</v>
      </c>
      <c r="M27" s="7">
        <v>-134.006</v>
      </c>
      <c r="N27" s="427">
        <v>37</v>
      </c>
      <c r="P27" s="428"/>
      <c r="Q27" s="428" t="s">
        <v>156</v>
      </c>
      <c r="R27">
        <v>13</v>
      </c>
      <c r="S27" s="474">
        <v>225.68299999999999</v>
      </c>
      <c r="T27" s="290">
        <v>-1.0999000000000001</v>
      </c>
      <c r="U27" s="290">
        <v>-1.0878000000000001</v>
      </c>
      <c r="V27" s="290">
        <v>27.226542999999999</v>
      </c>
      <c r="W27" s="290">
        <v>27.249404000000002</v>
      </c>
      <c r="X27" s="290">
        <v>33.669971175423541</v>
      </c>
      <c r="Y27" s="290">
        <v>33.687568183969802</v>
      </c>
      <c r="Z27">
        <v>1.7485999999999999</v>
      </c>
      <c r="AA27" s="447">
        <v>5.9803303457195645</v>
      </c>
      <c r="AB27" s="447">
        <v>71.847365894104016</v>
      </c>
      <c r="AC27" s="447">
        <v>2.0842491599999999E-2</v>
      </c>
      <c r="AD27" s="290">
        <v>1.9699999999999999E-2</v>
      </c>
      <c r="AE27" s="447">
        <v>87.249300000000005</v>
      </c>
      <c r="AF27">
        <v>4.4591000000000003</v>
      </c>
      <c r="AG27" s="447">
        <v>3.2865000000000002</v>
      </c>
      <c r="AH27">
        <v>0.19850000000000001</v>
      </c>
      <c r="AI27" s="447">
        <v>6.3701999999999995E-2</v>
      </c>
      <c r="AJ27" s="447">
        <v>98.53</v>
      </c>
      <c r="AK27" s="447">
        <v>0</v>
      </c>
      <c r="AL27" s="429">
        <v>33.652580261230469</v>
      </c>
      <c r="AM27" s="433" t="s">
        <v>139</v>
      </c>
      <c r="AN27" s="434"/>
      <c r="AO27" s="438">
        <v>-0.3</v>
      </c>
      <c r="AP27" s="439">
        <v>5.9240000000000004</v>
      </c>
      <c r="AQ27" s="431" t="s">
        <v>139</v>
      </c>
      <c r="AR27" s="440"/>
      <c r="AS27" s="469">
        <v>15.553709304223231</v>
      </c>
      <c r="AT27" s="431"/>
      <c r="AU27" s="469">
        <v>29.372712289228701</v>
      </c>
      <c r="AV27" s="431"/>
      <c r="AW27" s="442">
        <v>1.571</v>
      </c>
      <c r="AX27" s="431"/>
      <c r="AY27" s="443"/>
      <c r="AZ27" s="469" t="s">
        <v>139</v>
      </c>
      <c r="BA27" s="431" t="s">
        <v>139</v>
      </c>
      <c r="BB27" s="440"/>
      <c r="BC27" s="469" t="s">
        <v>139</v>
      </c>
      <c r="BD27" s="445" t="s">
        <v>139</v>
      </c>
      <c r="BE27" s="469" t="s">
        <v>139</v>
      </c>
      <c r="BF27" s="445" t="s">
        <v>139</v>
      </c>
      <c r="BG27" s="445"/>
      <c r="BH27" s="469">
        <v>2234.5146897584395</v>
      </c>
      <c r="BI27" s="431" t="s">
        <v>139</v>
      </c>
      <c r="BJ27" s="440"/>
      <c r="BK27" s="441">
        <v>2291.3665444543026</v>
      </c>
      <c r="BL27" s="431" t="s">
        <v>139</v>
      </c>
      <c r="BM27" s="446"/>
      <c r="BN27" s="447">
        <v>-1.0624592827247783</v>
      </c>
      <c r="BO27" t="s">
        <v>139</v>
      </c>
    </row>
    <row r="28" spans="1:67" ht="15.75" customHeight="1">
      <c r="A28" s="7" t="s">
        <v>1030</v>
      </c>
      <c r="B28" s="7">
        <v>2</v>
      </c>
      <c r="C28" s="7" t="s">
        <v>136</v>
      </c>
      <c r="D28" s="7" t="s">
        <v>147</v>
      </c>
      <c r="E28" s="7">
        <v>72</v>
      </c>
      <c r="F28" s="7">
        <v>21.159999999999854</v>
      </c>
      <c r="G28" s="7" t="s">
        <v>61</v>
      </c>
      <c r="H28" s="7">
        <v>72.352666666666664</v>
      </c>
      <c r="I28" s="7">
        <v>134</v>
      </c>
      <c r="J28" s="7">
        <v>0.36000000000001364</v>
      </c>
      <c r="K28" s="7" t="s">
        <v>62</v>
      </c>
      <c r="L28" s="7">
        <v>134.006</v>
      </c>
      <c r="M28" s="7">
        <v>-134.006</v>
      </c>
      <c r="N28" s="427">
        <v>38</v>
      </c>
      <c r="P28" s="428"/>
      <c r="Q28" s="428" t="s">
        <v>156</v>
      </c>
      <c r="R28">
        <v>14</v>
      </c>
      <c r="S28" s="474">
        <v>194.78</v>
      </c>
      <c r="T28" s="290">
        <v>-1.3993</v>
      </c>
      <c r="U28" s="290">
        <v>-1.3976999999999999</v>
      </c>
      <c r="V28" s="290">
        <v>26.591822999999998</v>
      </c>
      <c r="W28" s="290">
        <v>26.602611000000003</v>
      </c>
      <c r="X28" s="290">
        <v>33.154474357110722</v>
      </c>
      <c r="Y28" s="290">
        <v>33.167507961833202</v>
      </c>
      <c r="Z28">
        <v>1.7855000000000001</v>
      </c>
      <c r="AA28" s="447">
        <v>6.1862480292687616</v>
      </c>
      <c r="AB28" s="447">
        <v>73.458175868235159</v>
      </c>
      <c r="AC28" s="447">
        <v>2.1320052499999999E-2</v>
      </c>
      <c r="AD28" s="290">
        <v>2.0500000000000001E-2</v>
      </c>
      <c r="AE28" s="447">
        <v>87.297700000000006</v>
      </c>
      <c r="AF28">
        <v>4.4615</v>
      </c>
      <c r="AG28" s="447">
        <v>3.3969</v>
      </c>
      <c r="AH28">
        <v>0.2029</v>
      </c>
      <c r="AI28" s="447">
        <v>6.3701999999999995E-2</v>
      </c>
      <c r="AJ28" s="447">
        <v>98.53</v>
      </c>
      <c r="AK28" s="447">
        <v>0</v>
      </c>
      <c r="AL28" s="429">
        <v>33.144546508789063</v>
      </c>
      <c r="AM28" s="433" t="s">
        <v>139</v>
      </c>
      <c r="AN28" s="434"/>
      <c r="AO28" s="438">
        <v>-0.5</v>
      </c>
      <c r="AP28" s="439">
        <v>6.1879999999999997</v>
      </c>
      <c r="AQ28" s="431" t="s">
        <v>139</v>
      </c>
      <c r="AR28" s="440"/>
      <c r="AS28" s="469">
        <v>16.075198246547178</v>
      </c>
      <c r="AT28" s="431"/>
      <c r="AU28" s="469">
        <v>34.748859868969589</v>
      </c>
      <c r="AV28" s="431"/>
      <c r="AW28" s="442">
        <v>1.825</v>
      </c>
      <c r="AX28" s="431"/>
      <c r="AY28" s="443"/>
      <c r="AZ28" s="469" t="s">
        <v>139</v>
      </c>
      <c r="BA28" s="431" t="s">
        <v>139</v>
      </c>
      <c r="BB28" s="440"/>
      <c r="BC28" s="469" t="s">
        <v>139</v>
      </c>
      <c r="BD28" s="445" t="s">
        <v>139</v>
      </c>
      <c r="BE28" s="469" t="s">
        <v>139</v>
      </c>
      <c r="BF28" s="445" t="s">
        <v>139</v>
      </c>
      <c r="BG28" s="445"/>
      <c r="BH28" s="469" t="s">
        <v>139</v>
      </c>
      <c r="BI28" s="431" t="s">
        <v>139</v>
      </c>
      <c r="BJ28" s="440" t="s">
        <v>1038</v>
      </c>
      <c r="BK28" s="441" t="s">
        <v>139</v>
      </c>
      <c r="BL28" s="431">
        <v>5</v>
      </c>
      <c r="BM28" s="446" t="s">
        <v>1039</v>
      </c>
      <c r="BN28" s="447">
        <v>-1.4520902586750266</v>
      </c>
      <c r="BO28" t="s">
        <v>139</v>
      </c>
    </row>
    <row r="29" spans="1:67" ht="15.75" customHeight="1">
      <c r="A29" s="7" t="s">
        <v>1030</v>
      </c>
      <c r="B29" s="7">
        <v>2</v>
      </c>
      <c r="C29" s="7" t="s">
        <v>136</v>
      </c>
      <c r="D29" s="7" t="s">
        <v>147</v>
      </c>
      <c r="E29" s="7">
        <v>72</v>
      </c>
      <c r="F29" s="7">
        <v>21.159999999999854</v>
      </c>
      <c r="G29" s="7" t="s">
        <v>61</v>
      </c>
      <c r="H29" s="7">
        <v>72.352666666666664</v>
      </c>
      <c r="I29" s="7">
        <v>134</v>
      </c>
      <c r="J29" s="7">
        <v>0.36000000000001364</v>
      </c>
      <c r="K29" s="7" t="s">
        <v>62</v>
      </c>
      <c r="L29" s="7">
        <v>134.006</v>
      </c>
      <c r="M29" s="7">
        <v>-134.006</v>
      </c>
      <c r="N29" s="427">
        <v>39</v>
      </c>
      <c r="P29" s="428"/>
      <c r="Q29" s="428" t="s">
        <v>156</v>
      </c>
      <c r="R29">
        <v>15</v>
      </c>
      <c r="S29" s="474">
        <v>178.876</v>
      </c>
      <c r="T29" s="290">
        <v>-1.4356</v>
      </c>
      <c r="U29" s="290">
        <v>-1.4345000000000001</v>
      </c>
      <c r="V29" s="290">
        <v>26.397824</v>
      </c>
      <c r="W29" s="290">
        <v>26.411879000000003</v>
      </c>
      <c r="X29" s="290">
        <v>32.93797232355702</v>
      </c>
      <c r="Y29" s="290">
        <v>32.956060891085123</v>
      </c>
      <c r="Z29">
        <v>1.8069999999999999</v>
      </c>
      <c r="AA29" s="447">
        <v>6.2911475530791412</v>
      </c>
      <c r="AB29" s="447">
        <v>74.516173964837066</v>
      </c>
      <c r="AC29" s="447">
        <v>2.1081590000000001E-2</v>
      </c>
      <c r="AD29" s="290">
        <v>2.01E-2</v>
      </c>
      <c r="AE29" s="447">
        <v>87.321899999999999</v>
      </c>
      <c r="AF29">
        <v>4.4627999999999997</v>
      </c>
      <c r="AG29" s="447">
        <v>3.3944999999999999</v>
      </c>
      <c r="AH29">
        <v>0.20280000000000001</v>
      </c>
      <c r="AI29" s="447">
        <v>6.3701999999999995E-2</v>
      </c>
      <c r="AJ29" s="447">
        <v>98.53</v>
      </c>
      <c r="AK29" s="447">
        <v>0</v>
      </c>
      <c r="AL29" s="429">
        <v>32.932685852050781</v>
      </c>
      <c r="AM29" s="433" t="s">
        <v>139</v>
      </c>
      <c r="AN29" s="434"/>
      <c r="AO29" s="438">
        <v>-0.6</v>
      </c>
      <c r="AP29" s="439">
        <v>6.282</v>
      </c>
      <c r="AQ29" s="431" t="s">
        <v>139</v>
      </c>
      <c r="AR29" s="440"/>
      <c r="AS29" s="469">
        <v>15.867246700071238</v>
      </c>
      <c r="AT29" s="431"/>
      <c r="AU29" s="469">
        <v>34.443033321346654</v>
      </c>
      <c r="AV29" s="431"/>
      <c r="AW29" s="442">
        <v>1.8540000000000001</v>
      </c>
      <c r="AX29" s="431"/>
      <c r="AY29" s="443"/>
      <c r="AZ29" s="469" t="s">
        <v>139</v>
      </c>
      <c r="BA29" s="431" t="s">
        <v>139</v>
      </c>
      <c r="BB29" s="440"/>
      <c r="BC29" s="469" t="s">
        <v>139</v>
      </c>
      <c r="BD29" s="445" t="s">
        <v>139</v>
      </c>
      <c r="BE29" s="469" t="s">
        <v>139</v>
      </c>
      <c r="BF29" s="445" t="s">
        <v>139</v>
      </c>
      <c r="BG29" s="445"/>
      <c r="BH29" s="469">
        <v>2230.5864323943333</v>
      </c>
      <c r="BI29" s="431">
        <v>6</v>
      </c>
      <c r="BJ29" s="440"/>
      <c r="BK29" s="441">
        <v>2265.5590481594727</v>
      </c>
      <c r="BL29" s="431">
        <v>6</v>
      </c>
      <c r="BM29" s="446"/>
      <c r="BN29" s="447">
        <v>-1.507469031697662</v>
      </c>
      <c r="BO29" t="s">
        <v>139</v>
      </c>
    </row>
    <row r="30" spans="1:67" ht="15.75" customHeight="1">
      <c r="A30" s="7" t="s">
        <v>1030</v>
      </c>
      <c r="B30" s="7">
        <v>2</v>
      </c>
      <c r="C30" s="7" t="s">
        <v>136</v>
      </c>
      <c r="D30" s="7" t="s">
        <v>147</v>
      </c>
      <c r="E30" s="7">
        <v>72</v>
      </c>
      <c r="F30" s="7">
        <v>21.159999999999854</v>
      </c>
      <c r="G30" s="7" t="s">
        <v>61</v>
      </c>
      <c r="H30" s="7">
        <v>72.352666666666664</v>
      </c>
      <c r="I30" s="7">
        <v>134</v>
      </c>
      <c r="J30" s="7">
        <v>0.36000000000001364</v>
      </c>
      <c r="K30" s="7" t="s">
        <v>62</v>
      </c>
      <c r="L30" s="7">
        <v>134.006</v>
      </c>
      <c r="M30" s="7">
        <v>-134.006</v>
      </c>
      <c r="N30" s="427">
        <v>40</v>
      </c>
      <c r="P30" s="428"/>
      <c r="Q30" s="428" t="s">
        <v>156</v>
      </c>
      <c r="R30">
        <v>16</v>
      </c>
      <c r="S30" s="474">
        <v>149.62299999999999</v>
      </c>
      <c r="T30" s="290">
        <v>-1.3555999999999999</v>
      </c>
      <c r="U30" s="290">
        <v>-1.3580000000000001</v>
      </c>
      <c r="V30" s="290">
        <v>26.209499000000001</v>
      </c>
      <c r="W30" s="290">
        <v>26.213891</v>
      </c>
      <c r="X30" s="290">
        <v>32.609738098519252</v>
      </c>
      <c r="Y30" s="290">
        <v>32.618369472589357</v>
      </c>
      <c r="Z30">
        <v>1.8863000000000001</v>
      </c>
      <c r="AA30" s="447">
        <v>6.6429378045021634</v>
      </c>
      <c r="AB30" s="447">
        <v>78.669053669461036</v>
      </c>
      <c r="AC30" s="447">
        <v>2.31120187E-2</v>
      </c>
      <c r="AD30" s="290">
        <v>2.3300000000000001E-2</v>
      </c>
      <c r="AE30" s="447">
        <v>87.284700000000001</v>
      </c>
      <c r="AF30">
        <v>4.4608999999999996</v>
      </c>
      <c r="AG30" s="447">
        <v>3.2818000000000001</v>
      </c>
      <c r="AH30">
        <v>0.1983</v>
      </c>
      <c r="AI30" s="447">
        <v>6.3701999999999995E-2</v>
      </c>
      <c r="AJ30" s="447">
        <v>98.54</v>
      </c>
      <c r="AK30" s="447">
        <v>0</v>
      </c>
      <c r="AL30" s="429">
        <v>32.600494384765625</v>
      </c>
      <c r="AM30" s="433" t="s">
        <v>139</v>
      </c>
      <c r="AN30" s="434"/>
      <c r="AO30" s="438">
        <v>-0.5</v>
      </c>
      <c r="AP30" s="439">
        <v>6.6459999999999999</v>
      </c>
      <c r="AQ30" s="431">
        <v>2</v>
      </c>
      <c r="AR30" s="440"/>
      <c r="AS30" s="469">
        <v>13.716191562114833</v>
      </c>
      <c r="AT30" s="431"/>
      <c r="AU30" s="469">
        <v>28.878014049913002</v>
      </c>
      <c r="AV30" s="431"/>
      <c r="AW30" s="442">
        <v>1.714</v>
      </c>
      <c r="AX30" s="431"/>
      <c r="AY30" s="443"/>
      <c r="AZ30" s="469" t="s">
        <v>139</v>
      </c>
      <c r="BA30" s="431" t="s">
        <v>139</v>
      </c>
      <c r="BB30" s="440"/>
      <c r="BC30" s="469" t="s">
        <v>139</v>
      </c>
      <c r="BD30" s="445" t="s">
        <v>139</v>
      </c>
      <c r="BE30" s="469" t="s">
        <v>139</v>
      </c>
      <c r="BF30" s="445" t="s">
        <v>139</v>
      </c>
      <c r="BG30" s="445"/>
      <c r="BH30" s="469">
        <v>2200.7277348474681</v>
      </c>
      <c r="BI30" s="431" t="s">
        <v>139</v>
      </c>
      <c r="BJ30" s="440"/>
      <c r="BK30" s="441">
        <v>2247.4372713057292</v>
      </c>
      <c r="BL30" s="431" t="s">
        <v>139</v>
      </c>
      <c r="BM30" s="446"/>
      <c r="BN30" s="447">
        <v>-1.6231721888759489</v>
      </c>
      <c r="BO30" t="s">
        <v>139</v>
      </c>
    </row>
    <row r="31" spans="1:67" ht="15.75" customHeight="1">
      <c r="A31" s="7" t="s">
        <v>1030</v>
      </c>
      <c r="B31" s="7">
        <v>2</v>
      </c>
      <c r="C31" s="7" t="s">
        <v>136</v>
      </c>
      <c r="D31" s="7" t="s">
        <v>147</v>
      </c>
      <c r="E31" s="7">
        <v>72</v>
      </c>
      <c r="F31" s="7">
        <v>21.159999999999854</v>
      </c>
      <c r="G31" s="7" t="s">
        <v>61</v>
      </c>
      <c r="H31" s="7">
        <v>72.352666666666664</v>
      </c>
      <c r="I31" s="7">
        <v>134</v>
      </c>
      <c r="J31" s="7">
        <v>0.36000000000001364</v>
      </c>
      <c r="K31" s="7" t="s">
        <v>62</v>
      </c>
      <c r="L31" s="7">
        <v>134.006</v>
      </c>
      <c r="M31" s="7">
        <v>-134.006</v>
      </c>
      <c r="N31" s="427">
        <v>41</v>
      </c>
      <c r="P31" s="428"/>
      <c r="Q31" s="428" t="s">
        <v>156</v>
      </c>
      <c r="R31">
        <v>17</v>
      </c>
      <c r="S31" s="474">
        <v>124.956</v>
      </c>
      <c r="T31" s="290">
        <v>-1.3204</v>
      </c>
      <c r="U31" s="290">
        <v>-1.3245</v>
      </c>
      <c r="V31" s="290">
        <v>26.035855999999999</v>
      </c>
      <c r="W31" s="290">
        <v>26.039311000000001</v>
      </c>
      <c r="X31" s="290">
        <v>32.34885809152285</v>
      </c>
      <c r="Y31" s="290">
        <v>32.358016837510647</v>
      </c>
      <c r="Z31">
        <v>1.9524999999999999</v>
      </c>
      <c r="AA31" s="447">
        <v>6.9220557567565582</v>
      </c>
      <c r="AB31" s="447">
        <v>81.900425774122724</v>
      </c>
      <c r="AC31" s="447">
        <v>2.5560869600000001E-2</v>
      </c>
      <c r="AD31" s="290">
        <v>2.7099999999999999E-2</v>
      </c>
      <c r="AE31" s="447">
        <v>87.32</v>
      </c>
      <c r="AF31">
        <v>4.4626999999999999</v>
      </c>
      <c r="AG31" s="447">
        <v>3.2536</v>
      </c>
      <c r="AH31">
        <v>0.19719999999999999</v>
      </c>
      <c r="AI31" s="447">
        <v>6.3701999999999995E-2</v>
      </c>
      <c r="AJ31" s="447">
        <v>17.86</v>
      </c>
      <c r="AK31" s="447">
        <v>0</v>
      </c>
      <c r="AL31" s="429">
        <v>32.342376708984375</v>
      </c>
      <c r="AM31" s="433" t="s">
        <v>139</v>
      </c>
      <c r="AN31" s="434"/>
      <c r="AO31" s="438">
        <v>-0.5</v>
      </c>
      <c r="AP31" s="439">
        <v>6.9180000000000001</v>
      </c>
      <c r="AQ31" s="431" t="s">
        <v>139</v>
      </c>
      <c r="AR31" s="440"/>
      <c r="AS31" s="469">
        <v>12.417375835424473</v>
      </c>
      <c r="AT31" s="431"/>
      <c r="AU31" s="469">
        <v>26.70246555430867</v>
      </c>
      <c r="AV31" s="431"/>
      <c r="AW31" s="442">
        <v>1.62</v>
      </c>
      <c r="AX31" s="431"/>
      <c r="AY31" s="443"/>
      <c r="AZ31" s="469" t="s">
        <v>139</v>
      </c>
      <c r="BA31" s="431" t="s">
        <v>139</v>
      </c>
      <c r="BB31" s="440"/>
      <c r="BC31" s="469">
        <v>2.3001705993594114E-2</v>
      </c>
      <c r="BD31" s="445" t="s">
        <v>139</v>
      </c>
      <c r="BE31" s="469">
        <v>2.4221612074587704E-2</v>
      </c>
      <c r="BF31" s="445" t="s">
        <v>139</v>
      </c>
      <c r="BG31" s="445"/>
      <c r="BH31" s="469">
        <v>2171.4012192686041</v>
      </c>
      <c r="BI31" s="431" t="s">
        <v>139</v>
      </c>
      <c r="BJ31" s="440"/>
      <c r="BK31" s="441">
        <v>2231.6297072695261</v>
      </c>
      <c r="BL31" s="431" t="s">
        <v>139</v>
      </c>
      <c r="BM31" s="446"/>
      <c r="BN31" s="447">
        <v>-1.6439392287594372</v>
      </c>
      <c r="BO31" t="s">
        <v>139</v>
      </c>
    </row>
    <row r="32" spans="1:67" ht="15.75" customHeight="1">
      <c r="A32" s="7" t="s">
        <v>1030</v>
      </c>
      <c r="B32" s="7">
        <v>2</v>
      </c>
      <c r="C32" s="7" t="s">
        <v>136</v>
      </c>
      <c r="D32" s="7" t="s">
        <v>147</v>
      </c>
      <c r="E32" s="7">
        <v>72</v>
      </c>
      <c r="F32" s="7">
        <v>21.159999999999854</v>
      </c>
      <c r="G32" s="7" t="s">
        <v>61</v>
      </c>
      <c r="H32" s="7">
        <v>72.352666666666664</v>
      </c>
      <c r="I32" s="7">
        <v>134</v>
      </c>
      <c r="J32" s="7">
        <v>0.36000000000001364</v>
      </c>
      <c r="K32" s="7" t="s">
        <v>62</v>
      </c>
      <c r="L32" s="7">
        <v>134.006</v>
      </c>
      <c r="M32" s="7">
        <v>-134.006</v>
      </c>
      <c r="N32" s="427">
        <v>42</v>
      </c>
      <c r="P32" s="428"/>
      <c r="Q32" s="428" t="s">
        <v>156</v>
      </c>
      <c r="R32">
        <v>18</v>
      </c>
      <c r="S32" s="474">
        <v>93.870999999999995</v>
      </c>
      <c r="T32" s="290">
        <v>-0.89290000000000003</v>
      </c>
      <c r="U32" s="290">
        <v>-0.92969999999999997</v>
      </c>
      <c r="V32" s="290">
        <v>25.987596</v>
      </c>
      <c r="W32" s="290">
        <v>25.984406</v>
      </c>
      <c r="X32" s="290">
        <v>31.844516966987449</v>
      </c>
      <c r="Y32" s="290">
        <v>31.879166715031054</v>
      </c>
      <c r="Z32">
        <v>2.093</v>
      </c>
      <c r="AA32" s="447">
        <v>7.4516255880938864</v>
      </c>
      <c r="AB32" s="447">
        <v>88.864920405392965</v>
      </c>
      <c r="AC32" s="447">
        <v>6.8384283300000001E-2</v>
      </c>
      <c r="AD32" s="290">
        <v>9.4500000000000001E-2</v>
      </c>
      <c r="AE32" s="447">
        <v>87.198999999999998</v>
      </c>
      <c r="AF32">
        <v>4.4565999999999999</v>
      </c>
      <c r="AG32" s="447">
        <v>3.0611000000000002</v>
      </c>
      <c r="AH32">
        <v>0.1895</v>
      </c>
      <c r="AI32" s="447">
        <v>0.19397</v>
      </c>
      <c r="AJ32" s="447">
        <v>98.53</v>
      </c>
      <c r="AK32" s="447">
        <v>0</v>
      </c>
      <c r="AL32" s="429">
        <v>31.832136154174805</v>
      </c>
      <c r="AM32" s="433" t="s">
        <v>139</v>
      </c>
      <c r="AN32" s="434"/>
      <c r="AO32" s="438">
        <v>0.1</v>
      </c>
      <c r="AP32" s="439">
        <v>7.476</v>
      </c>
      <c r="AQ32" s="431" t="s">
        <v>139</v>
      </c>
      <c r="AR32" s="440"/>
      <c r="AS32" s="469">
        <v>7.8235835688324853</v>
      </c>
      <c r="AT32" s="431"/>
      <c r="AU32" s="469">
        <v>16.593112737284049</v>
      </c>
      <c r="AV32" s="431"/>
      <c r="AW32" s="442">
        <v>1.278</v>
      </c>
      <c r="AX32" s="431"/>
      <c r="AY32" s="443"/>
      <c r="AZ32" s="469" t="s">
        <v>139</v>
      </c>
      <c r="BA32" s="431" t="s">
        <v>139</v>
      </c>
      <c r="BB32" s="440"/>
      <c r="BC32" s="469">
        <v>8.1230781487813972E-2</v>
      </c>
      <c r="BD32" s="445" t="s">
        <v>139</v>
      </c>
      <c r="BE32" s="469">
        <v>0.10475044329396968</v>
      </c>
      <c r="BF32" s="445" t="s">
        <v>139</v>
      </c>
      <c r="BG32" s="445"/>
      <c r="BH32" s="469">
        <v>2123.1361883772356</v>
      </c>
      <c r="BI32" s="431" t="s">
        <v>139</v>
      </c>
      <c r="BJ32" s="440"/>
      <c r="BK32" s="441">
        <v>2212.9862056633024</v>
      </c>
      <c r="BL32" s="431" t="s">
        <v>139</v>
      </c>
      <c r="BM32" s="446"/>
      <c r="BN32" s="447">
        <v>-1.8634766422561699</v>
      </c>
      <c r="BO32" t="s">
        <v>139</v>
      </c>
    </row>
    <row r="33" spans="1:67" ht="15.75" customHeight="1">
      <c r="A33" s="7" t="s">
        <v>1030</v>
      </c>
      <c r="B33" s="7">
        <v>2</v>
      </c>
      <c r="C33" s="7" t="s">
        <v>136</v>
      </c>
      <c r="D33" s="7" t="s">
        <v>147</v>
      </c>
      <c r="E33" s="7">
        <v>72</v>
      </c>
      <c r="F33" s="7">
        <v>21.159999999999854</v>
      </c>
      <c r="G33" s="7" t="s">
        <v>61</v>
      </c>
      <c r="H33" s="7">
        <v>72.352666666666664</v>
      </c>
      <c r="I33" s="7">
        <v>134</v>
      </c>
      <c r="J33" s="7">
        <v>0.36000000000001364</v>
      </c>
      <c r="K33" s="7" t="s">
        <v>62</v>
      </c>
      <c r="L33" s="7">
        <v>134.006</v>
      </c>
      <c r="M33" s="7">
        <v>-134.006</v>
      </c>
      <c r="N33" s="427">
        <v>43</v>
      </c>
      <c r="P33" s="428"/>
      <c r="Q33" s="428" t="s">
        <v>156</v>
      </c>
      <c r="R33">
        <v>19</v>
      </c>
      <c r="S33" s="474">
        <v>75.863</v>
      </c>
      <c r="T33" s="290">
        <v>-0.33579999999999999</v>
      </c>
      <c r="U33" s="290">
        <v>-0.38829999999999998</v>
      </c>
      <c r="V33" s="290">
        <v>26.017087</v>
      </c>
      <c r="W33" s="290">
        <v>25.999686000000001</v>
      </c>
      <c r="X33" s="290">
        <v>31.312896305749543</v>
      </c>
      <c r="Y33" s="290">
        <v>31.343969822308736</v>
      </c>
      <c r="Z33">
        <v>2.3222</v>
      </c>
      <c r="AA33" s="447">
        <v>8.3552884040636002</v>
      </c>
      <c r="AB33" s="447">
        <v>100.75123682381783</v>
      </c>
      <c r="AC33" s="447">
        <v>0.20724767400000002</v>
      </c>
      <c r="AD33" s="290">
        <v>0.31280000000000002</v>
      </c>
      <c r="AE33" s="447">
        <v>86.783900000000003</v>
      </c>
      <c r="AF33">
        <v>4.4356</v>
      </c>
      <c r="AG33" s="447">
        <v>2.9037999999999999</v>
      </c>
      <c r="AH33">
        <v>0.1832</v>
      </c>
      <c r="AI33" s="447">
        <v>0.60438999999999998</v>
      </c>
      <c r="AJ33" s="447">
        <v>89.38</v>
      </c>
      <c r="AK33" s="447">
        <v>0</v>
      </c>
      <c r="AL33" s="429">
        <v>31.257396697998047</v>
      </c>
      <c r="AM33" s="433" t="s">
        <v>139</v>
      </c>
      <c r="AN33" s="434"/>
      <c r="AO33" s="438">
        <v>0.7</v>
      </c>
      <c r="AP33" s="439">
        <v>8.2810000000000006</v>
      </c>
      <c r="AQ33" s="431" t="s">
        <v>139</v>
      </c>
      <c r="AR33" s="440"/>
      <c r="AS33" s="469">
        <v>1.4611969629142716</v>
      </c>
      <c r="AT33" s="431"/>
      <c r="AU33" s="469">
        <v>7.3406726319435984</v>
      </c>
      <c r="AV33" s="431"/>
      <c r="AW33" s="442">
        <v>0.875</v>
      </c>
      <c r="AX33" s="431"/>
      <c r="AY33" s="443"/>
      <c r="AZ33" s="469" t="s">
        <v>139</v>
      </c>
      <c r="BA33" s="431" t="s">
        <v>139</v>
      </c>
      <c r="BB33" s="440"/>
      <c r="BC33" s="469">
        <v>0.23699121359623793</v>
      </c>
      <c r="BD33" s="445" t="s">
        <v>139</v>
      </c>
      <c r="BE33" s="469">
        <v>0.27756410936391396</v>
      </c>
      <c r="BF33" s="445" t="s">
        <v>139</v>
      </c>
      <c r="BG33" s="445"/>
      <c r="BH33" s="469">
        <v>2076.1410175186188</v>
      </c>
      <c r="BI33" s="431" t="s">
        <v>139</v>
      </c>
      <c r="BJ33" s="440"/>
      <c r="BK33" s="441">
        <v>2189.1283202059617</v>
      </c>
      <c r="BL33" s="431" t="s">
        <v>139</v>
      </c>
      <c r="BM33" s="446"/>
      <c r="BN33" s="447">
        <v>-2.2293745319817142</v>
      </c>
      <c r="BO33" t="s">
        <v>139</v>
      </c>
    </row>
    <row r="34" spans="1:67" ht="15.75" customHeight="1">
      <c r="A34" s="7" t="s">
        <v>1030</v>
      </c>
      <c r="B34" s="7">
        <v>2</v>
      </c>
      <c r="C34" s="7" t="s">
        <v>136</v>
      </c>
      <c r="D34" s="7" t="s">
        <v>147</v>
      </c>
      <c r="E34" s="7">
        <v>72</v>
      </c>
      <c r="F34" s="7">
        <v>21.159999999999854</v>
      </c>
      <c r="G34" s="7" t="s">
        <v>61</v>
      </c>
      <c r="H34" s="7">
        <v>72.352666666666664</v>
      </c>
      <c r="I34" s="7">
        <v>134</v>
      </c>
      <c r="J34" s="7">
        <v>0.36000000000001364</v>
      </c>
      <c r="K34" s="7" t="s">
        <v>62</v>
      </c>
      <c r="L34" s="7">
        <v>134.006</v>
      </c>
      <c r="M34" s="7">
        <v>-134.006</v>
      </c>
      <c r="N34" s="427">
        <v>45</v>
      </c>
      <c r="P34" s="428"/>
      <c r="Q34" s="428" t="s">
        <v>156</v>
      </c>
      <c r="R34">
        <v>21</v>
      </c>
      <c r="S34" s="474">
        <v>30.96</v>
      </c>
      <c r="T34" s="290">
        <v>-1.0119</v>
      </c>
      <c r="U34" s="290">
        <v>-0.97140000000000004</v>
      </c>
      <c r="V34" s="290">
        <v>23.508407999999999</v>
      </c>
      <c r="W34" s="290">
        <v>23.573927000000001</v>
      </c>
      <c r="X34" s="290">
        <v>28.673072037828994</v>
      </c>
      <c r="Y34" s="290">
        <v>28.721869846943797</v>
      </c>
      <c r="Z34">
        <v>2.3675999999999999</v>
      </c>
      <c r="AA34" s="447">
        <v>8.9984096485591714</v>
      </c>
      <c r="AB34" s="447">
        <v>104.59733304105092</v>
      </c>
      <c r="AC34" s="447">
        <v>5.2736056099999998E-2</v>
      </c>
      <c r="AD34" s="290">
        <v>6.9900000000000004E-2</v>
      </c>
      <c r="AE34" s="447">
        <v>87.0017</v>
      </c>
      <c r="AF34">
        <v>4.4466000000000001</v>
      </c>
      <c r="AG34" s="447">
        <v>1.7438</v>
      </c>
      <c r="AH34">
        <v>0.1368</v>
      </c>
      <c r="AI34" s="447">
        <v>6.0571999999999999</v>
      </c>
      <c r="AJ34" s="447">
        <v>98.53</v>
      </c>
      <c r="AK34" s="447">
        <v>0</v>
      </c>
      <c r="AL34" s="429">
        <v>28.675693511962891</v>
      </c>
      <c r="AM34" s="433" t="s">
        <v>139</v>
      </c>
      <c r="AN34" s="434"/>
      <c r="AO34" s="438">
        <v>0</v>
      </c>
      <c r="AP34" s="439">
        <v>9.0449999999999999</v>
      </c>
      <c r="AQ34" s="431" t="s">
        <v>139</v>
      </c>
      <c r="AR34" s="440"/>
      <c r="AS34" s="469">
        <v>0</v>
      </c>
      <c r="AT34" s="431"/>
      <c r="AU34" s="469">
        <v>2.8925010434400593</v>
      </c>
      <c r="AV34" s="431"/>
      <c r="AW34" s="442">
        <v>0.56899999999999995</v>
      </c>
      <c r="AX34" s="431"/>
      <c r="AY34" s="443"/>
      <c r="AZ34" s="469" t="s">
        <v>139</v>
      </c>
      <c r="BA34" s="431" t="s">
        <v>139</v>
      </c>
      <c r="BB34" s="440"/>
      <c r="BC34" s="469">
        <v>4.793404759158882E-2</v>
      </c>
      <c r="BD34" s="445" t="s">
        <v>139</v>
      </c>
      <c r="BE34" s="469">
        <v>2.7358398562257351E-2</v>
      </c>
      <c r="BF34" s="445" t="s">
        <v>139</v>
      </c>
      <c r="BG34" s="445"/>
      <c r="BH34" s="469">
        <v>1981.0586376728988</v>
      </c>
      <c r="BI34" s="431" t="s">
        <v>139</v>
      </c>
      <c r="BJ34" s="440"/>
      <c r="BK34" s="441">
        <v>2064.9005760002096</v>
      </c>
      <c r="BL34" s="431" t="s">
        <v>139</v>
      </c>
      <c r="BM34" s="446"/>
      <c r="BN34" s="447">
        <v>-3.6593394246456663</v>
      </c>
      <c r="BO34" t="s">
        <v>139</v>
      </c>
    </row>
    <row r="35" spans="1:67" ht="15.75" customHeight="1">
      <c r="A35" s="7" t="s">
        <v>1030</v>
      </c>
      <c r="B35" s="7">
        <v>2</v>
      </c>
      <c r="C35" s="7" t="s">
        <v>136</v>
      </c>
      <c r="D35" s="7" t="s">
        <v>147</v>
      </c>
      <c r="E35" s="7">
        <v>72</v>
      </c>
      <c r="F35" s="7">
        <v>21.159999999999854</v>
      </c>
      <c r="G35" s="7" t="s">
        <v>61</v>
      </c>
      <c r="H35" s="7">
        <v>72.352666666666664</v>
      </c>
      <c r="I35" s="7">
        <v>134</v>
      </c>
      <c r="J35" s="7">
        <v>0.36000000000001364</v>
      </c>
      <c r="K35" s="7" t="s">
        <v>62</v>
      </c>
      <c r="L35" s="7">
        <v>134.006</v>
      </c>
      <c r="M35" s="7">
        <v>-134.006</v>
      </c>
      <c r="N35" s="427">
        <v>46</v>
      </c>
      <c r="P35" s="428"/>
      <c r="Q35" s="428" t="s">
        <v>156</v>
      </c>
      <c r="R35">
        <v>22</v>
      </c>
      <c r="S35" s="474">
        <v>15.04</v>
      </c>
      <c r="T35" s="290">
        <v>-1.3931</v>
      </c>
      <c r="U35" s="290">
        <v>-1.3821000000000001</v>
      </c>
      <c r="V35" s="290">
        <v>22.015234</v>
      </c>
      <c r="W35" s="290">
        <v>22.045121000000002</v>
      </c>
      <c r="X35" s="290">
        <v>27.036717425323417</v>
      </c>
      <c r="Y35" s="290">
        <v>27.066851156337993</v>
      </c>
      <c r="Z35">
        <v>2.2707999999999999</v>
      </c>
      <c r="AA35" s="447">
        <v>8.7517740128768633</v>
      </c>
      <c r="AB35" s="447">
        <v>99.522631880205708</v>
      </c>
      <c r="AC35" s="447">
        <v>6.4860125500000004E-2</v>
      </c>
      <c r="AD35" s="290">
        <v>8.8999999999999996E-2</v>
      </c>
      <c r="AE35" s="447">
        <v>86.605199999999996</v>
      </c>
      <c r="AF35">
        <v>4.4265999999999996</v>
      </c>
      <c r="AG35" s="447">
        <v>1.3657999999999999</v>
      </c>
      <c r="AH35">
        <v>0.1216</v>
      </c>
      <c r="AI35" s="447">
        <v>15.33</v>
      </c>
      <c r="AJ35" s="447">
        <v>98.53</v>
      </c>
      <c r="AK35" s="447">
        <v>0</v>
      </c>
      <c r="AL35" s="429">
        <v>27.104976654052734</v>
      </c>
      <c r="AM35" s="433" t="s">
        <v>139</v>
      </c>
      <c r="AN35" s="434"/>
      <c r="AO35" s="438">
        <v>0.3</v>
      </c>
      <c r="AP35" s="439">
        <v>8.7330000000000005</v>
      </c>
      <c r="AQ35" s="431" t="s">
        <v>139</v>
      </c>
      <c r="AR35" s="440"/>
      <c r="AS35" s="469">
        <v>0</v>
      </c>
      <c r="AT35" s="431"/>
      <c r="AU35" s="469">
        <v>2.6196291803198477</v>
      </c>
      <c r="AV35" s="431"/>
      <c r="AW35" s="442">
        <v>0.54</v>
      </c>
      <c r="AX35" s="431"/>
      <c r="AY35" s="443"/>
      <c r="AZ35" s="469" t="s">
        <v>139</v>
      </c>
      <c r="BA35" s="431" t="s">
        <v>139</v>
      </c>
      <c r="BB35" s="440"/>
      <c r="BC35" s="469">
        <v>6.4293790796909236E-2</v>
      </c>
      <c r="BD35" s="445" t="s">
        <v>139</v>
      </c>
      <c r="BE35" s="469">
        <v>2.4529471767193334E-2</v>
      </c>
      <c r="BF35" s="445" t="s">
        <v>139</v>
      </c>
      <c r="BG35" s="445"/>
      <c r="BH35" s="469">
        <v>1863.2401527298987</v>
      </c>
      <c r="BI35" s="431">
        <v>3</v>
      </c>
      <c r="BJ35" s="440" t="s">
        <v>1040</v>
      </c>
      <c r="BK35" s="441">
        <v>1944.347846435036</v>
      </c>
      <c r="BL35" s="431" t="s">
        <v>139</v>
      </c>
      <c r="BM35" s="446"/>
      <c r="BN35" s="447">
        <v>-3.4457345753808628</v>
      </c>
      <c r="BO35" t="s">
        <v>139</v>
      </c>
    </row>
    <row r="36" spans="1:67" ht="15.75" customHeight="1">
      <c r="A36" s="7" t="s">
        <v>1030</v>
      </c>
      <c r="B36" s="7">
        <v>3</v>
      </c>
      <c r="C36" s="7" t="s">
        <v>137</v>
      </c>
      <c r="D36" s="7" t="s">
        <v>148</v>
      </c>
      <c r="E36" s="7">
        <v>72</v>
      </c>
      <c r="F36" s="7">
        <v>53.990000000000009</v>
      </c>
      <c r="G36" s="7" t="s">
        <v>61</v>
      </c>
      <c r="H36" s="7">
        <v>72.899833333333333</v>
      </c>
      <c r="I36" s="7">
        <v>135</v>
      </c>
      <c r="J36" s="7">
        <v>59.469999999999459</v>
      </c>
      <c r="K36" s="7" t="s">
        <v>62</v>
      </c>
      <c r="L36" s="7">
        <v>135.99116666666666</v>
      </c>
      <c r="M36" s="7">
        <v>-135.99116666666666</v>
      </c>
      <c r="N36" s="427">
        <v>49</v>
      </c>
      <c r="P36" s="428"/>
      <c r="Q36" s="428" t="s">
        <v>156</v>
      </c>
      <c r="R36">
        <v>1</v>
      </c>
      <c r="S36" s="474">
        <v>2770.1280000000002</v>
      </c>
      <c r="T36" s="290">
        <v>-0.34329999999999999</v>
      </c>
      <c r="U36" s="290">
        <v>-0.34329999999999999</v>
      </c>
      <c r="V36" s="290">
        <v>29.883896999999997</v>
      </c>
      <c r="W36" s="290">
        <v>29.884337000000002</v>
      </c>
      <c r="X36" s="290">
        <v>34.955462266284059</v>
      </c>
      <c r="Y36" s="290">
        <v>34.956035535315685</v>
      </c>
      <c r="Z36">
        <v>1.4636</v>
      </c>
      <c r="AA36" s="447">
        <v>6.4759090176122731</v>
      </c>
      <c r="AB36" s="447">
        <v>80.098824940130584</v>
      </c>
      <c r="AC36" s="447">
        <v>-99</v>
      </c>
      <c r="AD36" s="290">
        <v>2.0621</v>
      </c>
      <c r="AE36" s="447">
        <v>89.905699999999996</v>
      </c>
      <c r="AF36">
        <v>4.5930999999999997</v>
      </c>
      <c r="AG36" s="447">
        <v>2.0232000000000001</v>
      </c>
      <c r="AH36">
        <v>0.1479</v>
      </c>
      <c r="AI36" s="447">
        <v>6.3701999999999995E-2</v>
      </c>
      <c r="AJ36" s="447">
        <v>14.58</v>
      </c>
      <c r="AK36" s="447">
        <v>0</v>
      </c>
      <c r="AL36" s="429">
        <v>34.955253601074219</v>
      </c>
      <c r="AM36" s="433" t="s">
        <v>139</v>
      </c>
      <c r="AN36" s="434"/>
      <c r="AO36" s="438">
        <v>0.3</v>
      </c>
      <c r="AP36" s="439">
        <v>6.4749999999999996</v>
      </c>
      <c r="AQ36" s="431">
        <v>2</v>
      </c>
      <c r="AR36" s="440"/>
      <c r="AS36" s="469">
        <v>15.069129076679058</v>
      </c>
      <c r="AT36" s="431"/>
      <c r="AU36" s="469">
        <v>14.798184256644673</v>
      </c>
      <c r="AV36" s="431"/>
      <c r="AW36" s="442">
        <v>1.0129999999999999</v>
      </c>
      <c r="AX36" s="431"/>
      <c r="AY36" s="443"/>
      <c r="AZ36" s="469" t="s">
        <v>139</v>
      </c>
      <c r="BA36" s="431" t="s">
        <v>139</v>
      </c>
      <c r="BB36" s="440"/>
      <c r="BC36" s="469" t="s">
        <v>139</v>
      </c>
      <c r="BD36" s="445" t="s">
        <v>139</v>
      </c>
      <c r="BE36" s="469" t="s">
        <v>139</v>
      </c>
      <c r="BF36" s="445" t="s">
        <v>139</v>
      </c>
      <c r="BG36" s="445"/>
      <c r="BH36" s="469" t="s">
        <v>139</v>
      </c>
      <c r="BI36" s="431" t="s">
        <v>139</v>
      </c>
      <c r="BJ36" s="440"/>
      <c r="BK36" s="441" t="s">
        <v>139</v>
      </c>
      <c r="BL36" s="431" t="s">
        <v>139</v>
      </c>
      <c r="BM36" s="446"/>
      <c r="BN36" s="447" t="s">
        <v>139</v>
      </c>
      <c r="BO36" t="s">
        <v>139</v>
      </c>
    </row>
    <row r="37" spans="1:67" ht="15.75" customHeight="1">
      <c r="A37" s="7" t="s">
        <v>1030</v>
      </c>
      <c r="B37" s="7">
        <v>3</v>
      </c>
      <c r="C37" s="7" t="s">
        <v>137</v>
      </c>
      <c r="D37" s="7" t="s">
        <v>148</v>
      </c>
      <c r="E37" s="7">
        <v>72</v>
      </c>
      <c r="F37" s="7">
        <v>53.990000000000009</v>
      </c>
      <c r="G37" s="7" t="s">
        <v>61</v>
      </c>
      <c r="H37" s="7">
        <v>72.899833333333333</v>
      </c>
      <c r="I37" s="7">
        <v>135</v>
      </c>
      <c r="J37" s="7">
        <v>59.469999999999459</v>
      </c>
      <c r="K37" s="7" t="s">
        <v>62</v>
      </c>
      <c r="L37" s="7">
        <v>135.99116666666666</v>
      </c>
      <c r="M37" s="7">
        <v>-135.99116666666666</v>
      </c>
      <c r="N37" s="427">
        <v>50</v>
      </c>
      <c r="P37" s="428"/>
      <c r="Q37" s="428" t="s">
        <v>156</v>
      </c>
      <c r="R37">
        <v>2</v>
      </c>
      <c r="S37" s="474">
        <v>2543.0100000000002</v>
      </c>
      <c r="T37" s="290">
        <v>-0.36909999999999998</v>
      </c>
      <c r="U37" s="290">
        <v>-0.36909999999999998</v>
      </c>
      <c r="V37" s="290">
        <v>29.771355</v>
      </c>
      <c r="W37" s="290">
        <v>29.767419</v>
      </c>
      <c r="X37" s="290">
        <v>34.951852496415889</v>
      </c>
      <c r="Y37" s="290">
        <v>34.94670909395392</v>
      </c>
      <c r="Z37">
        <v>1.5056</v>
      </c>
      <c r="AA37" s="447">
        <v>6.5446489327123327</v>
      </c>
      <c r="AB37" s="447">
        <v>80.892191540755903</v>
      </c>
      <c r="AC37" s="447">
        <v>-99</v>
      </c>
      <c r="AD37" s="290">
        <v>2.1082000000000001</v>
      </c>
      <c r="AE37" s="447">
        <v>89.935500000000005</v>
      </c>
      <c r="AF37">
        <v>4.5945999999999998</v>
      </c>
      <c r="AG37" s="447">
        <v>2.0350000000000001</v>
      </c>
      <c r="AH37">
        <v>0.1484</v>
      </c>
      <c r="AI37" s="447">
        <v>6.3701999999999995E-2</v>
      </c>
      <c r="AJ37" s="447">
        <v>98.53</v>
      </c>
      <c r="AK37" s="447">
        <v>0</v>
      </c>
      <c r="AL37" s="429">
        <v>34.950473785400391</v>
      </c>
      <c r="AM37" s="433" t="s">
        <v>139</v>
      </c>
      <c r="AN37" s="434"/>
      <c r="AO37" s="438">
        <v>0.3</v>
      </c>
      <c r="AP37" s="439">
        <v>6.54</v>
      </c>
      <c r="AQ37" s="431" t="s">
        <v>139</v>
      </c>
      <c r="AR37" s="440"/>
      <c r="AS37" s="469">
        <v>14.953779773749034</v>
      </c>
      <c r="AT37" s="431"/>
      <c r="AU37" s="469">
        <v>13.81755203884553</v>
      </c>
      <c r="AV37" s="431"/>
      <c r="AW37" s="442">
        <v>1.0049999999999999</v>
      </c>
      <c r="AX37" s="431"/>
      <c r="AY37" s="443"/>
      <c r="AZ37" s="469" t="s">
        <v>139</v>
      </c>
      <c r="BA37" s="431" t="s">
        <v>139</v>
      </c>
      <c r="BB37" s="440"/>
      <c r="BC37" s="469" t="s">
        <v>139</v>
      </c>
      <c r="BD37" s="445" t="s">
        <v>139</v>
      </c>
      <c r="BE37" s="469" t="s">
        <v>139</v>
      </c>
      <c r="BF37" s="445" t="s">
        <v>139</v>
      </c>
      <c r="BG37" s="445"/>
      <c r="BH37" s="469" t="s">
        <v>139</v>
      </c>
      <c r="BI37" s="431" t="s">
        <v>139</v>
      </c>
      <c r="BJ37" s="440"/>
      <c r="BK37" s="441" t="s">
        <v>139</v>
      </c>
      <c r="BL37" s="431" t="s">
        <v>139</v>
      </c>
      <c r="BM37" s="446"/>
      <c r="BN37" s="447" t="s">
        <v>139</v>
      </c>
      <c r="BO37" t="s">
        <v>139</v>
      </c>
    </row>
    <row r="38" spans="1:67" ht="15.75" customHeight="1">
      <c r="A38" s="7" t="s">
        <v>1030</v>
      </c>
      <c r="B38" s="7">
        <v>3</v>
      </c>
      <c r="C38" s="7" t="s">
        <v>137</v>
      </c>
      <c r="D38" s="7" t="s">
        <v>148</v>
      </c>
      <c r="E38" s="7">
        <v>72</v>
      </c>
      <c r="F38" s="7">
        <v>53.990000000000009</v>
      </c>
      <c r="G38" s="7" t="s">
        <v>61</v>
      </c>
      <c r="H38" s="7">
        <v>72.899833333333333</v>
      </c>
      <c r="I38" s="7">
        <v>135</v>
      </c>
      <c r="J38" s="7">
        <v>59.469999999999459</v>
      </c>
      <c r="K38" s="7" t="s">
        <v>62</v>
      </c>
      <c r="L38" s="7">
        <v>135.99116666666666</v>
      </c>
      <c r="M38" s="7">
        <v>-135.99116666666666</v>
      </c>
      <c r="N38" s="427">
        <v>51</v>
      </c>
      <c r="P38" s="428"/>
      <c r="Q38" s="428" t="s">
        <v>156</v>
      </c>
      <c r="R38">
        <v>3</v>
      </c>
      <c r="S38" s="474">
        <v>2031.1769999999999</v>
      </c>
      <c r="T38" s="290">
        <v>-0.3911</v>
      </c>
      <c r="U38" s="290">
        <v>-0.3911</v>
      </c>
      <c r="V38" s="290">
        <v>29.538184999999999</v>
      </c>
      <c r="W38" s="290">
        <v>29.534019000000001</v>
      </c>
      <c r="X38" s="290">
        <v>34.937228046497367</v>
      </c>
      <c r="Y38" s="290">
        <v>34.931752067702206</v>
      </c>
      <c r="Z38">
        <v>1.6024</v>
      </c>
      <c r="AA38" s="447">
        <v>6.6736916856973725</v>
      </c>
      <c r="AB38" s="447">
        <v>82.431038571789259</v>
      </c>
      <c r="AC38" s="447">
        <v>-99</v>
      </c>
      <c r="AD38" s="290">
        <v>2.1674000000000002</v>
      </c>
      <c r="AE38" s="447">
        <v>89.983900000000006</v>
      </c>
      <c r="AF38">
        <v>4.5971000000000002</v>
      </c>
      <c r="AG38" s="447">
        <v>1.9198999999999999</v>
      </c>
      <c r="AH38">
        <v>0.14380000000000001</v>
      </c>
      <c r="AI38" s="447">
        <v>6.3701999999999995E-2</v>
      </c>
      <c r="AJ38" s="447">
        <v>98.53</v>
      </c>
      <c r="AK38" s="447">
        <v>0</v>
      </c>
      <c r="AL38" s="429">
        <v>34.939849853515625</v>
      </c>
      <c r="AM38" s="433" t="s">
        <v>139</v>
      </c>
      <c r="AN38" s="434"/>
      <c r="AO38" s="438">
        <v>0.3</v>
      </c>
      <c r="AP38" s="439">
        <v>6.6749999999999998</v>
      </c>
      <c r="AQ38" s="431" t="s">
        <v>139</v>
      </c>
      <c r="AR38" s="440"/>
      <c r="AS38" s="469">
        <v>14.544894458895342</v>
      </c>
      <c r="AT38" s="431"/>
      <c r="AU38" s="469">
        <v>11.848702875241944</v>
      </c>
      <c r="AV38" s="431"/>
      <c r="AW38" s="442">
        <v>0.97699999999999998</v>
      </c>
      <c r="AX38" s="431"/>
      <c r="AY38" s="443"/>
      <c r="AZ38" s="469" t="s">
        <v>139</v>
      </c>
      <c r="BA38" s="431" t="s">
        <v>139</v>
      </c>
      <c r="BB38" s="440"/>
      <c r="BC38" s="469" t="s">
        <v>139</v>
      </c>
      <c r="BD38" s="445" t="s">
        <v>139</v>
      </c>
      <c r="BE38" s="469" t="s">
        <v>139</v>
      </c>
      <c r="BF38" s="445" t="s">
        <v>139</v>
      </c>
      <c r="BG38" s="445"/>
      <c r="BH38" s="469" t="s">
        <v>139</v>
      </c>
      <c r="BI38" s="431" t="s">
        <v>139</v>
      </c>
      <c r="BJ38" s="440"/>
      <c r="BK38" s="441" t="s">
        <v>139</v>
      </c>
      <c r="BL38" s="431" t="s">
        <v>139</v>
      </c>
      <c r="BM38" s="446"/>
      <c r="BN38" s="447" t="s">
        <v>139</v>
      </c>
      <c r="BO38" t="s">
        <v>139</v>
      </c>
    </row>
    <row r="39" spans="1:67" ht="15.75" customHeight="1">
      <c r="A39" s="7" t="s">
        <v>1030</v>
      </c>
      <c r="B39" s="7">
        <v>3</v>
      </c>
      <c r="C39" s="7" t="s">
        <v>137</v>
      </c>
      <c r="D39" s="7" t="s">
        <v>148</v>
      </c>
      <c r="E39" s="7">
        <v>72</v>
      </c>
      <c r="F39" s="7">
        <v>53.990000000000009</v>
      </c>
      <c r="G39" s="7" t="s">
        <v>61</v>
      </c>
      <c r="H39" s="7">
        <v>72.899833333333333</v>
      </c>
      <c r="I39" s="7">
        <v>135</v>
      </c>
      <c r="J39" s="7">
        <v>59.469999999999459</v>
      </c>
      <c r="K39" s="7" t="s">
        <v>62</v>
      </c>
      <c r="L39" s="7">
        <v>135.99116666666666</v>
      </c>
      <c r="M39" s="7">
        <v>-135.99116666666666</v>
      </c>
      <c r="N39" s="427">
        <v>52</v>
      </c>
      <c r="P39" s="428"/>
      <c r="Q39" s="428" t="s">
        <v>156</v>
      </c>
      <c r="R39">
        <v>4</v>
      </c>
      <c r="S39" s="474">
        <v>1522.953</v>
      </c>
      <c r="T39" s="290">
        <v>-0.27789999999999998</v>
      </c>
      <c r="U39" s="290">
        <v>-0.27789999999999998</v>
      </c>
      <c r="V39" s="290">
        <v>29.402791999999998</v>
      </c>
      <c r="W39" s="290">
        <v>29.398619</v>
      </c>
      <c r="X39" s="290">
        <v>34.907280231821687</v>
      </c>
      <c r="Y39" s="290">
        <v>34.901782910083945</v>
      </c>
      <c r="Z39">
        <v>1.7193000000000001</v>
      </c>
      <c r="AA39" s="447">
        <v>6.8399597826179859</v>
      </c>
      <c r="AB39" s="447">
        <v>84.718221376180892</v>
      </c>
      <c r="AC39" s="447">
        <v>-99</v>
      </c>
      <c r="AD39" s="290">
        <v>2.0769000000000002</v>
      </c>
      <c r="AE39" s="447">
        <v>90.008099999999999</v>
      </c>
      <c r="AF39">
        <v>4.5983000000000001</v>
      </c>
      <c r="AG39" s="447">
        <v>2.1429999999999998</v>
      </c>
      <c r="AH39">
        <v>0.1527</v>
      </c>
      <c r="AI39" s="447">
        <v>6.3701999999999995E-2</v>
      </c>
      <c r="AJ39" s="447">
        <v>98.53</v>
      </c>
      <c r="AK39" s="447">
        <v>0</v>
      </c>
      <c r="AL39" s="429">
        <v>34.909980773925781</v>
      </c>
      <c r="AM39" s="433" t="s">
        <v>139</v>
      </c>
      <c r="AN39" s="434"/>
      <c r="AO39" s="438">
        <v>0.4</v>
      </c>
      <c r="AP39" s="439">
        <v>6.8330000000000002</v>
      </c>
      <c r="AQ39" s="431" t="s">
        <v>139</v>
      </c>
      <c r="AR39" s="440"/>
      <c r="AS39" s="469">
        <v>13.663325584156153</v>
      </c>
      <c r="AT39" s="431"/>
      <c r="AU39" s="469">
        <v>9.0374671847539751</v>
      </c>
      <c r="AV39" s="431"/>
      <c r="AW39" s="442">
        <v>0.90900000000000003</v>
      </c>
      <c r="AX39" s="431"/>
      <c r="AY39" s="443"/>
      <c r="AZ39" s="469" t="s">
        <v>139</v>
      </c>
      <c r="BA39" s="431" t="s">
        <v>139</v>
      </c>
      <c r="BB39" s="440"/>
      <c r="BC39" s="469" t="s">
        <v>139</v>
      </c>
      <c r="BD39" s="445" t="s">
        <v>139</v>
      </c>
      <c r="BE39" s="469" t="s">
        <v>139</v>
      </c>
      <c r="BF39" s="445" t="s">
        <v>139</v>
      </c>
      <c r="BG39" s="445"/>
      <c r="BH39" s="469" t="s">
        <v>139</v>
      </c>
      <c r="BI39" s="431" t="s">
        <v>139</v>
      </c>
      <c r="BJ39" s="440"/>
      <c r="BK39" s="441" t="s">
        <v>139</v>
      </c>
      <c r="BL39" s="431" t="s">
        <v>139</v>
      </c>
      <c r="BM39" s="446"/>
      <c r="BN39" s="447" t="s">
        <v>139</v>
      </c>
      <c r="BO39" t="s">
        <v>139</v>
      </c>
    </row>
    <row r="40" spans="1:67" ht="15.75" customHeight="1">
      <c r="A40" s="7" t="s">
        <v>1030</v>
      </c>
      <c r="B40" s="7">
        <v>3</v>
      </c>
      <c r="C40" s="7" t="s">
        <v>137</v>
      </c>
      <c r="D40" s="7" t="s">
        <v>148</v>
      </c>
      <c r="E40" s="7">
        <v>72</v>
      </c>
      <c r="F40" s="7">
        <v>53.990000000000009</v>
      </c>
      <c r="G40" s="7" t="s">
        <v>61</v>
      </c>
      <c r="H40" s="7">
        <v>72.899833333333333</v>
      </c>
      <c r="I40" s="7">
        <v>135</v>
      </c>
      <c r="J40" s="7">
        <v>59.469999999999459</v>
      </c>
      <c r="K40" s="7" t="s">
        <v>62</v>
      </c>
      <c r="L40" s="7">
        <v>135.99116666666666</v>
      </c>
      <c r="M40" s="7">
        <v>-135.99116666666666</v>
      </c>
      <c r="N40" s="427">
        <v>53</v>
      </c>
      <c r="P40" s="428"/>
      <c r="Q40" s="428" t="s">
        <v>156</v>
      </c>
      <c r="R40">
        <v>5</v>
      </c>
      <c r="S40" s="474">
        <v>1013.554</v>
      </c>
      <c r="T40" s="290">
        <v>5.3100000000000001E-2</v>
      </c>
      <c r="U40" s="290">
        <v>5.3100000000000001E-2</v>
      </c>
      <c r="V40" s="290">
        <v>29.443379999999998</v>
      </c>
      <c r="W40" s="290">
        <v>29.438922000000002</v>
      </c>
      <c r="X40" s="290">
        <v>34.873902835140726</v>
      </c>
      <c r="Y40" s="290">
        <v>34.868051767230064</v>
      </c>
      <c r="Z40">
        <v>1.8265</v>
      </c>
      <c r="AA40" s="447">
        <v>6.8517203225354546</v>
      </c>
      <c r="AB40" s="447">
        <v>85.581123900966503</v>
      </c>
      <c r="AC40" s="447">
        <v>-99</v>
      </c>
      <c r="AD40" s="290">
        <v>2.0659999999999998</v>
      </c>
      <c r="AE40" s="447">
        <v>90.017399999999995</v>
      </c>
      <c r="AF40">
        <v>4.5987999999999998</v>
      </c>
      <c r="AG40" s="447">
        <v>2.0983999999999998</v>
      </c>
      <c r="AH40">
        <v>0.15090000000000001</v>
      </c>
      <c r="AI40" s="447">
        <v>6.3701999999999995E-2</v>
      </c>
      <c r="AJ40" s="447">
        <v>95.28</v>
      </c>
      <c r="AK40" s="447">
        <v>0</v>
      </c>
      <c r="AL40" s="429">
        <v>34.876953125</v>
      </c>
      <c r="AM40" s="433" t="s">
        <v>139</v>
      </c>
      <c r="AN40" s="434"/>
      <c r="AO40" s="438">
        <v>0.7</v>
      </c>
      <c r="AP40" s="439">
        <v>6.8390000000000004</v>
      </c>
      <c r="AQ40" s="431" t="s">
        <v>139</v>
      </c>
      <c r="AR40" s="440"/>
      <c r="AS40" s="469">
        <v>13.129694768571532</v>
      </c>
      <c r="AT40" s="431"/>
      <c r="AU40" s="469">
        <v>7.8012686032024732</v>
      </c>
      <c r="AV40" s="431"/>
      <c r="AW40" s="442">
        <v>0.86899999999999999</v>
      </c>
      <c r="AX40" s="431"/>
      <c r="AY40" s="443"/>
      <c r="AZ40" s="469" t="s">
        <v>139</v>
      </c>
      <c r="BA40" s="431" t="s">
        <v>139</v>
      </c>
      <c r="BB40" s="440"/>
      <c r="BC40" s="469" t="s">
        <v>139</v>
      </c>
      <c r="BD40" s="445" t="s">
        <v>139</v>
      </c>
      <c r="BE40" s="469" t="s">
        <v>139</v>
      </c>
      <c r="BF40" s="445" t="s">
        <v>139</v>
      </c>
      <c r="BG40" s="445"/>
      <c r="BH40" s="469" t="s">
        <v>139</v>
      </c>
      <c r="BI40" s="431" t="s">
        <v>139</v>
      </c>
      <c r="BJ40" s="440"/>
      <c r="BK40" s="441" t="s">
        <v>139</v>
      </c>
      <c r="BL40" s="431" t="s">
        <v>139</v>
      </c>
      <c r="BM40" s="446"/>
      <c r="BN40" s="447" t="s">
        <v>139</v>
      </c>
      <c r="BO40" t="s">
        <v>139</v>
      </c>
    </row>
    <row r="41" spans="1:67" ht="15.75" customHeight="1">
      <c r="A41" s="7" t="s">
        <v>1030</v>
      </c>
      <c r="B41" s="7">
        <v>3</v>
      </c>
      <c r="C41" s="7" t="s">
        <v>137</v>
      </c>
      <c r="D41" s="7" t="s">
        <v>148</v>
      </c>
      <c r="E41" s="7">
        <v>72</v>
      </c>
      <c r="F41" s="7">
        <v>53.990000000000009</v>
      </c>
      <c r="G41" s="7" t="s">
        <v>61</v>
      </c>
      <c r="H41" s="7">
        <v>72.899833333333333</v>
      </c>
      <c r="I41" s="7">
        <v>135</v>
      </c>
      <c r="J41" s="7">
        <v>59.469999999999459</v>
      </c>
      <c r="K41" s="7" t="s">
        <v>62</v>
      </c>
      <c r="L41" s="7">
        <v>135.99116666666666</v>
      </c>
      <c r="M41" s="7">
        <v>-135.99116666666666</v>
      </c>
      <c r="N41" s="427">
        <v>54</v>
      </c>
      <c r="P41" s="428"/>
      <c r="Q41" s="428" t="s">
        <v>156</v>
      </c>
      <c r="R41">
        <v>6</v>
      </c>
      <c r="S41" s="474">
        <v>810.86900000000003</v>
      </c>
      <c r="T41" s="290">
        <v>0.28910000000000002</v>
      </c>
      <c r="U41" s="290">
        <v>0.28910000000000002</v>
      </c>
      <c r="V41" s="290">
        <v>29.547739</v>
      </c>
      <c r="W41" s="290">
        <v>29.542194000000002</v>
      </c>
      <c r="X41" s="290">
        <v>34.861257443405535</v>
      </c>
      <c r="Y41" s="290">
        <v>34.854011267032305</v>
      </c>
      <c r="Z41">
        <v>1.8668</v>
      </c>
      <c r="AA41" s="447">
        <v>6.8072342238479404</v>
      </c>
      <c r="AB41" s="447">
        <v>85.541135354370581</v>
      </c>
      <c r="AC41" s="447">
        <v>-99</v>
      </c>
      <c r="AD41" s="290">
        <v>1.8686</v>
      </c>
      <c r="AE41" s="447">
        <v>90.008099999999999</v>
      </c>
      <c r="AF41">
        <v>4.5983000000000001</v>
      </c>
      <c r="AG41" s="447">
        <v>2.0396999999999998</v>
      </c>
      <c r="AH41">
        <v>0.14860000000000001</v>
      </c>
      <c r="AI41" s="447">
        <v>6.3701999999999995E-2</v>
      </c>
      <c r="AJ41" s="447">
        <v>98.53</v>
      </c>
      <c r="AK41" s="447">
        <v>0</v>
      </c>
      <c r="AL41" s="429">
        <v>34.863327026367188</v>
      </c>
      <c r="AM41" s="433" t="s">
        <v>139</v>
      </c>
      <c r="AN41" s="434"/>
      <c r="AO41" s="438">
        <v>0.9</v>
      </c>
      <c r="AP41" s="439">
        <v>6.7939999999999996</v>
      </c>
      <c r="AQ41" s="431">
        <v>2</v>
      </c>
      <c r="AR41" s="440"/>
      <c r="AS41" s="469">
        <v>13.126457087032392</v>
      </c>
      <c r="AT41" s="431"/>
      <c r="AU41" s="469">
        <v>7.7000415307159136</v>
      </c>
      <c r="AV41" s="431"/>
      <c r="AW41" s="442">
        <v>0.86299999999999999</v>
      </c>
      <c r="AX41" s="431"/>
      <c r="AY41" s="443"/>
      <c r="AZ41" s="469" t="s">
        <v>139</v>
      </c>
      <c r="BA41" s="431" t="s">
        <v>139</v>
      </c>
      <c r="BB41" s="440"/>
      <c r="BC41" s="469" t="s">
        <v>139</v>
      </c>
      <c r="BD41" s="445" t="s">
        <v>139</v>
      </c>
      <c r="BE41" s="469" t="s">
        <v>139</v>
      </c>
      <c r="BF41" s="445" t="s">
        <v>139</v>
      </c>
      <c r="BG41" s="445"/>
      <c r="BH41" s="469" t="s">
        <v>139</v>
      </c>
      <c r="BI41" s="431" t="s">
        <v>139</v>
      </c>
      <c r="BJ41" s="440"/>
      <c r="BK41" s="441" t="s">
        <v>139</v>
      </c>
      <c r="BL41" s="431" t="s">
        <v>139</v>
      </c>
      <c r="BM41" s="446"/>
      <c r="BN41" s="447" t="s">
        <v>139</v>
      </c>
      <c r="BO41" t="s">
        <v>139</v>
      </c>
    </row>
    <row r="42" spans="1:67" ht="15.75" customHeight="1">
      <c r="A42" s="7" t="s">
        <v>1030</v>
      </c>
      <c r="B42" s="7">
        <v>3</v>
      </c>
      <c r="C42" s="7" t="s">
        <v>137</v>
      </c>
      <c r="D42" s="7" t="s">
        <v>148</v>
      </c>
      <c r="E42" s="7">
        <v>72</v>
      </c>
      <c r="F42" s="7">
        <v>53.990000000000009</v>
      </c>
      <c r="G42" s="7" t="s">
        <v>61</v>
      </c>
      <c r="H42" s="7">
        <v>72.899833333333333</v>
      </c>
      <c r="I42" s="7">
        <v>135</v>
      </c>
      <c r="J42" s="7">
        <v>59.469999999999459</v>
      </c>
      <c r="K42" s="7" t="s">
        <v>62</v>
      </c>
      <c r="L42" s="7">
        <v>135.99116666666666</v>
      </c>
      <c r="M42" s="7">
        <v>-135.99116666666666</v>
      </c>
      <c r="N42" s="427">
        <v>55</v>
      </c>
      <c r="P42" s="428"/>
      <c r="Q42" s="428" t="s">
        <v>156</v>
      </c>
      <c r="R42">
        <v>7</v>
      </c>
      <c r="S42" s="474">
        <v>608.52</v>
      </c>
      <c r="T42" s="290">
        <v>0.56620000000000004</v>
      </c>
      <c r="U42" s="290">
        <v>0.56620000000000004</v>
      </c>
      <c r="V42" s="290">
        <v>29.682894999999998</v>
      </c>
      <c r="W42" s="290">
        <v>29.677602</v>
      </c>
      <c r="X42" s="290">
        <v>34.843376116329694</v>
      </c>
      <c r="Y42" s="290">
        <v>34.836497067316998</v>
      </c>
      <c r="Z42">
        <v>1.8976999999999999</v>
      </c>
      <c r="AA42" s="447">
        <v>6.7036632658857318</v>
      </c>
      <c r="AB42" s="447">
        <v>84.835121581998123</v>
      </c>
      <c r="AC42" s="447">
        <v>-99</v>
      </c>
      <c r="AD42" s="290">
        <v>2.1263000000000001</v>
      </c>
      <c r="AE42" s="447">
        <v>90.015500000000003</v>
      </c>
      <c r="AF42">
        <v>4.5987</v>
      </c>
      <c r="AG42" s="447">
        <v>2.0655000000000001</v>
      </c>
      <c r="AH42">
        <v>0.14960000000000001</v>
      </c>
      <c r="AI42" s="447">
        <v>6.3701999999999995E-2</v>
      </c>
      <c r="AJ42" s="447">
        <v>98.53</v>
      </c>
      <c r="AK42" s="447">
        <v>0</v>
      </c>
      <c r="AL42" s="429">
        <v>34.843795776367188</v>
      </c>
      <c r="AM42" s="433" t="s">
        <v>139</v>
      </c>
      <c r="AN42" s="434"/>
      <c r="AO42" s="438">
        <v>1.1000000000000001</v>
      </c>
      <c r="AP42" s="439">
        <v>6.681</v>
      </c>
      <c r="AQ42" s="431" t="s">
        <v>139</v>
      </c>
      <c r="AR42" s="440"/>
      <c r="AS42" s="469">
        <v>13.27549931359172</v>
      </c>
      <c r="AT42" s="431"/>
      <c r="AU42" s="469">
        <v>8.0303899236970597</v>
      </c>
      <c r="AV42" s="431"/>
      <c r="AW42" s="442">
        <v>0.872</v>
      </c>
      <c r="AX42" s="431"/>
      <c r="AY42" s="443"/>
      <c r="AZ42" s="469" t="s">
        <v>139</v>
      </c>
      <c r="BA42" s="431" t="s">
        <v>139</v>
      </c>
      <c r="BB42" s="440"/>
      <c r="BC42" s="469" t="s">
        <v>139</v>
      </c>
      <c r="BD42" s="445" t="s">
        <v>139</v>
      </c>
      <c r="BE42" s="469" t="s">
        <v>139</v>
      </c>
      <c r="BF42" s="445" t="s">
        <v>139</v>
      </c>
      <c r="BG42" s="445"/>
      <c r="BH42" s="469" t="s">
        <v>139</v>
      </c>
      <c r="BI42" s="431" t="s">
        <v>139</v>
      </c>
      <c r="BJ42" s="440"/>
      <c r="BK42" s="441" t="s">
        <v>139</v>
      </c>
      <c r="BL42" s="431" t="s">
        <v>139</v>
      </c>
      <c r="BM42" s="446"/>
      <c r="BN42" s="447" t="s">
        <v>139</v>
      </c>
      <c r="BO42" t="s">
        <v>139</v>
      </c>
    </row>
    <row r="43" spans="1:67" ht="15.75" customHeight="1">
      <c r="A43" s="7" t="s">
        <v>1030</v>
      </c>
      <c r="B43" s="7">
        <v>3</v>
      </c>
      <c r="C43" s="7" t="s">
        <v>137</v>
      </c>
      <c r="D43" s="7" t="s">
        <v>148</v>
      </c>
      <c r="E43" s="7">
        <v>72</v>
      </c>
      <c r="F43" s="7">
        <v>53.990000000000009</v>
      </c>
      <c r="G43" s="7" t="s">
        <v>61</v>
      </c>
      <c r="H43" s="7">
        <v>72.899833333333333</v>
      </c>
      <c r="I43" s="7">
        <v>135</v>
      </c>
      <c r="J43" s="7">
        <v>59.469999999999459</v>
      </c>
      <c r="K43" s="7" t="s">
        <v>62</v>
      </c>
      <c r="L43" s="7">
        <v>135.99116666666666</v>
      </c>
      <c r="M43" s="7">
        <v>-135.99116666666666</v>
      </c>
      <c r="N43" s="427">
        <v>56</v>
      </c>
      <c r="P43" s="428"/>
      <c r="Q43" s="428" t="s">
        <v>156</v>
      </c>
      <c r="R43">
        <v>8</v>
      </c>
      <c r="S43" s="474">
        <v>506.99099999999999</v>
      </c>
      <c r="T43" s="290">
        <v>0.69040000000000001</v>
      </c>
      <c r="U43" s="290">
        <v>0.69040000000000001</v>
      </c>
      <c r="V43" s="290">
        <v>29.732433</v>
      </c>
      <c r="W43" s="290">
        <v>29.728324000000001</v>
      </c>
      <c r="X43" s="290">
        <v>34.827616283059569</v>
      </c>
      <c r="Y43" s="290">
        <v>34.822288522647163</v>
      </c>
      <c r="Z43">
        <v>1.9180999999999999</v>
      </c>
      <c r="AA43" s="447">
        <v>6.6751523213798833</v>
      </c>
      <c r="AB43" s="447">
        <v>84.735857459554225</v>
      </c>
      <c r="AC43" s="447">
        <v>-99</v>
      </c>
      <c r="AD43" s="290">
        <v>1.9071</v>
      </c>
      <c r="AE43" s="447">
        <v>90.0304</v>
      </c>
      <c r="AF43">
        <v>4.5994000000000002</v>
      </c>
      <c r="AG43" s="447">
        <v>2.1147999999999998</v>
      </c>
      <c r="AH43">
        <v>0.15160000000000001</v>
      </c>
      <c r="AI43" s="447">
        <v>6.3701999999999995E-2</v>
      </c>
      <c r="AJ43" s="447">
        <v>98.53</v>
      </c>
      <c r="AK43" s="447">
        <v>0</v>
      </c>
      <c r="AL43" s="429">
        <v>34.829109191894531</v>
      </c>
      <c r="AM43" s="433" t="s">
        <v>139</v>
      </c>
      <c r="AN43" s="434"/>
      <c r="AO43" s="438">
        <v>1.2</v>
      </c>
      <c r="AP43" s="439">
        <v>6.6710000000000003</v>
      </c>
      <c r="AQ43" s="431" t="s">
        <v>139</v>
      </c>
      <c r="AR43" s="440"/>
      <c r="AS43" s="469">
        <v>13.127086474803722</v>
      </c>
      <c r="AT43" s="431"/>
      <c r="AU43" s="469">
        <v>7.4698177007963489</v>
      </c>
      <c r="AV43" s="431"/>
      <c r="AW43" s="442">
        <v>0.85099999999999998</v>
      </c>
      <c r="AX43" s="431"/>
      <c r="AY43" s="443"/>
      <c r="AZ43" s="469" t="s">
        <v>139</v>
      </c>
      <c r="BA43" s="431" t="s">
        <v>139</v>
      </c>
      <c r="BB43" s="440"/>
      <c r="BC43" s="469" t="s">
        <v>139</v>
      </c>
      <c r="BD43" s="445" t="s">
        <v>139</v>
      </c>
      <c r="BE43" s="469" t="s">
        <v>139</v>
      </c>
      <c r="BF43" s="445" t="s">
        <v>139</v>
      </c>
      <c r="BG43" s="445"/>
      <c r="BH43" s="469" t="s">
        <v>139</v>
      </c>
      <c r="BI43" s="431" t="s">
        <v>139</v>
      </c>
      <c r="BJ43" s="440"/>
      <c r="BK43" s="441" t="s">
        <v>139</v>
      </c>
      <c r="BL43" s="431" t="s">
        <v>139</v>
      </c>
      <c r="BM43" s="446"/>
      <c r="BN43" s="447" t="s">
        <v>139</v>
      </c>
      <c r="BO43" t="s">
        <v>139</v>
      </c>
    </row>
    <row r="44" spans="1:67" ht="15.75" customHeight="1">
      <c r="A44" s="7" t="s">
        <v>1030</v>
      </c>
      <c r="B44" s="7">
        <v>3</v>
      </c>
      <c r="C44" s="7" t="s">
        <v>137</v>
      </c>
      <c r="D44" s="7" t="s">
        <v>148</v>
      </c>
      <c r="E44" s="7">
        <v>72</v>
      </c>
      <c r="F44" s="7">
        <v>53.990000000000009</v>
      </c>
      <c r="G44" s="7" t="s">
        <v>61</v>
      </c>
      <c r="H44" s="7">
        <v>72.899833333333333</v>
      </c>
      <c r="I44" s="7">
        <v>135</v>
      </c>
      <c r="J44" s="7">
        <v>59.469999999999459</v>
      </c>
      <c r="K44" s="7" t="s">
        <v>62</v>
      </c>
      <c r="L44" s="7">
        <v>135.99116666666666</v>
      </c>
      <c r="M44" s="7">
        <v>-135.99116666666666</v>
      </c>
      <c r="N44" s="427">
        <v>57</v>
      </c>
      <c r="P44" s="428"/>
      <c r="Q44" s="428" t="s">
        <v>156</v>
      </c>
      <c r="R44">
        <v>9</v>
      </c>
      <c r="S44" s="474">
        <v>500.988</v>
      </c>
      <c r="T44" s="290">
        <v>0.68959999999999999</v>
      </c>
      <c r="U44" s="290">
        <v>0.68959999999999999</v>
      </c>
      <c r="V44" s="290">
        <v>29.728428999999998</v>
      </c>
      <c r="W44" s="290">
        <v>29.723693000000001</v>
      </c>
      <c r="X44" s="290">
        <v>34.826818527460986</v>
      </c>
      <c r="Y44" s="290">
        <v>34.820677251513978</v>
      </c>
      <c r="Z44">
        <v>1.917</v>
      </c>
      <c r="AA44" s="447">
        <v>6.6643062054377635</v>
      </c>
      <c r="AB44" s="447">
        <v>84.595962067914826</v>
      </c>
      <c r="AC44" s="447">
        <v>-99</v>
      </c>
      <c r="AD44" s="290">
        <v>0.47510000000000002</v>
      </c>
      <c r="AE44" s="447">
        <v>90.032300000000006</v>
      </c>
      <c r="AF44">
        <v>4.5994999999999999</v>
      </c>
      <c r="AG44" s="447">
        <v>2.0983999999999998</v>
      </c>
      <c r="AH44">
        <v>0.15090000000000001</v>
      </c>
      <c r="AI44" s="447">
        <v>6.3701999999999995E-2</v>
      </c>
      <c r="AJ44" s="447">
        <v>98.53</v>
      </c>
      <c r="AK44" s="447">
        <v>0</v>
      </c>
      <c r="AL44" s="429">
        <v>34.826194763183594</v>
      </c>
      <c r="AM44" s="433" t="s">
        <v>139</v>
      </c>
      <c r="AN44" s="434"/>
      <c r="AO44" s="438">
        <v>1.3</v>
      </c>
      <c r="AP44" s="439">
        <v>6.657</v>
      </c>
      <c r="AQ44" s="431" t="s">
        <v>139</v>
      </c>
      <c r="AR44" s="440"/>
      <c r="AS44" s="469">
        <v>13.183690315724677</v>
      </c>
      <c r="AT44" s="431"/>
      <c r="AU44" s="469">
        <v>7.6197107831254494</v>
      </c>
      <c r="AV44" s="431"/>
      <c r="AW44" s="442">
        <v>0.85599999999999998</v>
      </c>
      <c r="AX44" s="431"/>
      <c r="AY44" s="443"/>
      <c r="AZ44" s="469" t="s">
        <v>139</v>
      </c>
      <c r="BA44" s="431" t="s">
        <v>139</v>
      </c>
      <c r="BB44" s="440"/>
      <c r="BC44" s="469" t="s">
        <v>139</v>
      </c>
      <c r="BD44" s="445" t="s">
        <v>139</v>
      </c>
      <c r="BE44" s="469" t="s">
        <v>139</v>
      </c>
      <c r="BF44" s="445" t="s">
        <v>139</v>
      </c>
      <c r="BG44" s="445"/>
      <c r="BH44" s="469" t="s">
        <v>139</v>
      </c>
      <c r="BI44" s="431" t="s">
        <v>139</v>
      </c>
      <c r="BJ44" s="440"/>
      <c r="BK44" s="441" t="s">
        <v>139</v>
      </c>
      <c r="BL44" s="431" t="s">
        <v>139</v>
      </c>
      <c r="BM44" s="446"/>
      <c r="BN44" s="447" t="s">
        <v>139</v>
      </c>
      <c r="BO44" t="s">
        <v>139</v>
      </c>
    </row>
    <row r="45" spans="1:67" ht="15.75" customHeight="1">
      <c r="A45" s="7" t="s">
        <v>1030</v>
      </c>
      <c r="B45" s="7">
        <v>3</v>
      </c>
      <c r="C45" s="7" t="s">
        <v>137</v>
      </c>
      <c r="D45" s="7" t="s">
        <v>148</v>
      </c>
      <c r="E45" s="7">
        <v>72</v>
      </c>
      <c r="F45" s="7">
        <v>53.990000000000009</v>
      </c>
      <c r="G45" s="7" t="s">
        <v>61</v>
      </c>
      <c r="H45" s="7">
        <v>72.899833333333333</v>
      </c>
      <c r="I45" s="7">
        <v>135</v>
      </c>
      <c r="J45" s="7">
        <v>59.469999999999459</v>
      </c>
      <c r="K45" s="7" t="s">
        <v>62</v>
      </c>
      <c r="L45" s="7">
        <v>135.99116666666666</v>
      </c>
      <c r="M45" s="7">
        <v>-135.99116666666666</v>
      </c>
      <c r="N45" s="427">
        <v>58</v>
      </c>
      <c r="P45" s="428"/>
      <c r="Q45" s="428" t="s">
        <v>156</v>
      </c>
      <c r="R45">
        <v>10</v>
      </c>
      <c r="S45" s="474">
        <v>422.80500000000001</v>
      </c>
      <c r="T45" s="290">
        <v>0.58930000000000005</v>
      </c>
      <c r="U45" s="290">
        <v>0.58930000000000005</v>
      </c>
      <c r="V45" s="290">
        <v>29.572566999999999</v>
      </c>
      <c r="W45" s="290">
        <v>29.568940000000001</v>
      </c>
      <c r="X45" s="290">
        <v>34.782465772123849</v>
      </c>
      <c r="Y45" s="290">
        <v>34.777745768285435</v>
      </c>
      <c r="Z45">
        <v>1.9051</v>
      </c>
      <c r="AA45" s="447">
        <v>6.5601989421696194</v>
      </c>
      <c r="AB45" s="447">
        <v>83.033798095663286</v>
      </c>
      <c r="AC45" s="447">
        <v>-99</v>
      </c>
      <c r="AD45" s="290">
        <v>2.0977999999999999</v>
      </c>
      <c r="AE45" s="447">
        <v>90.011799999999994</v>
      </c>
      <c r="AF45">
        <v>4.5984999999999996</v>
      </c>
      <c r="AG45" s="447">
        <v>2.1970000000000001</v>
      </c>
      <c r="AH45">
        <v>0.15490000000000001</v>
      </c>
      <c r="AI45" s="447">
        <v>6.3701999999999995E-2</v>
      </c>
      <c r="AJ45" s="447">
        <v>98.53</v>
      </c>
      <c r="AK45" s="447">
        <v>0</v>
      </c>
      <c r="AL45" s="429">
        <v>34.783470153808594</v>
      </c>
      <c r="AM45" s="433" t="s">
        <v>139</v>
      </c>
      <c r="AN45" s="434"/>
      <c r="AO45" s="438">
        <v>1.3</v>
      </c>
      <c r="AP45" s="439">
        <v>6.5490000000000004</v>
      </c>
      <c r="AQ45" s="431" t="s">
        <v>139</v>
      </c>
      <c r="AR45" s="440"/>
      <c r="AS45" s="469">
        <v>13.24286671428634</v>
      </c>
      <c r="AT45" s="431"/>
      <c r="AU45" s="469">
        <v>8.4545245868727967</v>
      </c>
      <c r="AV45" s="431"/>
      <c r="AW45" s="442">
        <v>0.875</v>
      </c>
      <c r="AX45" s="431"/>
      <c r="AY45" s="443"/>
      <c r="AZ45" s="469" t="s">
        <v>139</v>
      </c>
      <c r="BA45" s="431" t="s">
        <v>139</v>
      </c>
      <c r="BB45" s="440"/>
      <c r="BC45" s="469" t="s">
        <v>139</v>
      </c>
      <c r="BD45" s="445" t="s">
        <v>139</v>
      </c>
      <c r="BE45" s="469" t="s">
        <v>139</v>
      </c>
      <c r="BF45" s="445" t="s">
        <v>139</v>
      </c>
      <c r="BG45" s="445"/>
      <c r="BH45" s="469">
        <v>2162.4833460842142</v>
      </c>
      <c r="BI45" s="431" t="s">
        <v>139</v>
      </c>
      <c r="BJ45" s="440"/>
      <c r="BK45" s="441">
        <v>2292.0088572931736</v>
      </c>
      <c r="BL45" s="431" t="s">
        <v>139</v>
      </c>
      <c r="BM45" s="446"/>
      <c r="BN45" s="447" t="s">
        <v>139</v>
      </c>
      <c r="BO45" t="s">
        <v>139</v>
      </c>
    </row>
    <row r="46" spans="1:67" ht="15.75" customHeight="1">
      <c r="A46" s="7" t="s">
        <v>1030</v>
      </c>
      <c r="B46" s="7">
        <v>3</v>
      </c>
      <c r="C46" s="7" t="s">
        <v>137</v>
      </c>
      <c r="D46" s="7" t="s">
        <v>148</v>
      </c>
      <c r="E46" s="7">
        <v>72</v>
      </c>
      <c r="F46" s="7">
        <v>53.990000000000009</v>
      </c>
      <c r="G46" s="7" t="s">
        <v>61</v>
      </c>
      <c r="H46" s="7">
        <v>72.899833333333333</v>
      </c>
      <c r="I46" s="7">
        <v>135</v>
      </c>
      <c r="J46" s="7">
        <v>59.469999999999459</v>
      </c>
      <c r="K46" s="7" t="s">
        <v>62</v>
      </c>
      <c r="L46" s="7">
        <v>135.99116666666666</v>
      </c>
      <c r="M46" s="7">
        <v>-135.99116666666666</v>
      </c>
      <c r="N46" s="427">
        <v>59</v>
      </c>
      <c r="P46" s="428"/>
      <c r="Q46" s="428" t="s">
        <v>156</v>
      </c>
      <c r="R46">
        <v>11</v>
      </c>
      <c r="S46" s="474">
        <v>369.88</v>
      </c>
      <c r="T46" s="290">
        <v>0.4078</v>
      </c>
      <c r="U46" s="290">
        <v>0.4078</v>
      </c>
      <c r="V46" s="290">
        <v>29.341103999999998</v>
      </c>
      <c r="W46" s="290">
        <v>29.340142</v>
      </c>
      <c r="X46" s="290">
        <v>34.715308506773688</v>
      </c>
      <c r="Y46" s="290">
        <v>34.714049729117839</v>
      </c>
      <c r="Z46">
        <v>1.8735999999999999</v>
      </c>
      <c r="AA46" s="447">
        <v>6.4139249584721449</v>
      </c>
      <c r="AB46" s="447">
        <v>80.764627437297548</v>
      </c>
      <c r="AC46" s="447">
        <v>-99</v>
      </c>
      <c r="AD46" s="290">
        <v>0</v>
      </c>
      <c r="AE46" s="447">
        <v>90.008099999999999</v>
      </c>
      <c r="AF46">
        <v>4.5983000000000001</v>
      </c>
      <c r="AG46" s="447">
        <v>2.2416</v>
      </c>
      <c r="AH46">
        <v>0.15670000000000001</v>
      </c>
      <c r="AI46" s="447">
        <v>6.3701999999999995E-2</v>
      </c>
      <c r="AJ46" s="447">
        <v>98.66</v>
      </c>
      <c r="AK46" s="447">
        <v>0</v>
      </c>
      <c r="AL46" s="429">
        <v>34.709751129150391</v>
      </c>
      <c r="AM46" s="433" t="s">
        <v>139</v>
      </c>
      <c r="AN46" s="434"/>
      <c r="AO46" s="438">
        <v>1.1000000000000001</v>
      </c>
      <c r="AP46" s="439">
        <v>6.3689999999999998</v>
      </c>
      <c r="AQ46" s="431" t="s">
        <v>139</v>
      </c>
      <c r="AR46" s="440"/>
      <c r="AS46" s="469">
        <v>13.609508593852757</v>
      </c>
      <c r="AT46" s="431"/>
      <c r="AU46" s="469">
        <v>10.75974294170768</v>
      </c>
      <c r="AV46" s="431"/>
      <c r="AW46" s="442">
        <v>0.94599999999999995</v>
      </c>
      <c r="AX46" s="431"/>
      <c r="AY46" s="443"/>
      <c r="AZ46" s="469" t="s">
        <v>139</v>
      </c>
      <c r="BA46" s="431" t="s">
        <v>139</v>
      </c>
      <c r="BB46" s="440"/>
      <c r="BC46" s="469" t="s">
        <v>139</v>
      </c>
      <c r="BD46" s="445" t="s">
        <v>139</v>
      </c>
      <c r="BE46" s="469" t="s">
        <v>139</v>
      </c>
      <c r="BF46" s="445" t="s">
        <v>139</v>
      </c>
      <c r="BG46" s="445"/>
      <c r="BH46" s="469">
        <v>2172.6822032757955</v>
      </c>
      <c r="BI46" s="431" t="s">
        <v>139</v>
      </c>
      <c r="BJ46" s="440"/>
      <c r="BK46" s="441">
        <v>2292.3459442044618</v>
      </c>
      <c r="BL46" s="431" t="s">
        <v>139</v>
      </c>
      <c r="BM46" s="446"/>
      <c r="BN46" s="447" t="s">
        <v>139</v>
      </c>
      <c r="BO46" t="s">
        <v>139</v>
      </c>
    </row>
    <row r="47" spans="1:67" ht="15.75" customHeight="1">
      <c r="A47" s="7" t="s">
        <v>1030</v>
      </c>
      <c r="B47" s="7">
        <v>3</v>
      </c>
      <c r="C47" s="7" t="s">
        <v>137</v>
      </c>
      <c r="D47" s="7" t="s">
        <v>148</v>
      </c>
      <c r="E47" s="7">
        <v>72</v>
      </c>
      <c r="F47" s="7">
        <v>53.990000000000009</v>
      </c>
      <c r="G47" s="7" t="s">
        <v>61</v>
      </c>
      <c r="H47" s="7">
        <v>72.899833333333333</v>
      </c>
      <c r="I47" s="7">
        <v>135</v>
      </c>
      <c r="J47" s="7">
        <v>59.469999999999459</v>
      </c>
      <c r="K47" s="7" t="s">
        <v>62</v>
      </c>
      <c r="L47" s="7">
        <v>135.99116666666666</v>
      </c>
      <c r="M47" s="7">
        <v>-135.99116666666666</v>
      </c>
      <c r="N47" s="427">
        <v>60</v>
      </c>
      <c r="P47" s="428"/>
      <c r="Q47" s="428" t="s">
        <v>156</v>
      </c>
      <c r="R47">
        <v>12</v>
      </c>
      <c r="S47" s="474">
        <v>299.03399999999999</v>
      </c>
      <c r="T47" s="290">
        <v>-0.19650000000000001</v>
      </c>
      <c r="U47" s="290">
        <v>-0.19650000000000001</v>
      </c>
      <c r="V47" s="290">
        <v>28.597290999999998</v>
      </c>
      <c r="W47" s="290">
        <v>28.611682000000002</v>
      </c>
      <c r="X47" s="290">
        <v>34.456117372645124</v>
      </c>
      <c r="Y47" s="290">
        <v>34.475271046545792</v>
      </c>
      <c r="Z47">
        <v>1.8626</v>
      </c>
      <c r="AA47" s="447">
        <v>6.4203966207315455</v>
      </c>
      <c r="AB47" s="447">
        <v>79.439247464284975</v>
      </c>
      <c r="AC47" s="447">
        <v>-99</v>
      </c>
      <c r="AD47" s="290">
        <v>0</v>
      </c>
      <c r="AE47" s="447">
        <v>90.008099999999999</v>
      </c>
      <c r="AF47">
        <v>4.5983000000000001</v>
      </c>
      <c r="AG47" s="447">
        <v>2.7042000000000002</v>
      </c>
      <c r="AH47">
        <v>0.17519999999999999</v>
      </c>
      <c r="AI47" s="447">
        <v>6.3701999999999995E-2</v>
      </c>
      <c r="AJ47" s="447">
        <v>98.53</v>
      </c>
      <c r="AK47" s="447">
        <v>0</v>
      </c>
      <c r="AL47" s="429">
        <v>34.419593811035156</v>
      </c>
      <c r="AM47" s="433" t="s">
        <v>139</v>
      </c>
      <c r="AN47" s="434"/>
      <c r="AO47" s="438">
        <v>0.5</v>
      </c>
      <c r="AP47" s="439">
        <v>6.4050000000000002</v>
      </c>
      <c r="AQ47" s="431" t="s">
        <v>139</v>
      </c>
      <c r="AR47" s="440"/>
      <c r="AS47" s="469">
        <v>12.203914907995189</v>
      </c>
      <c r="AT47" s="431"/>
      <c r="AU47" s="469">
        <v>11.441771920311155</v>
      </c>
      <c r="AV47" s="431"/>
      <c r="AW47" s="442">
        <v>0.91</v>
      </c>
      <c r="AX47" s="431"/>
      <c r="AY47" s="443"/>
      <c r="AZ47" s="469" t="s">
        <v>139</v>
      </c>
      <c r="BA47" s="431" t="s">
        <v>139</v>
      </c>
      <c r="BB47" s="440"/>
      <c r="BC47" s="469" t="s">
        <v>139</v>
      </c>
      <c r="BD47" s="445" t="s">
        <v>139</v>
      </c>
      <c r="BE47" s="469" t="s">
        <v>139</v>
      </c>
      <c r="BF47" s="445" t="s">
        <v>139</v>
      </c>
      <c r="BG47" s="445"/>
      <c r="BH47" s="469">
        <v>2176.9201933935601</v>
      </c>
      <c r="BI47" s="431" t="s">
        <v>139</v>
      </c>
      <c r="BJ47" s="440"/>
      <c r="BK47" s="441">
        <v>2286.569304480302</v>
      </c>
      <c r="BL47" s="431" t="s">
        <v>139</v>
      </c>
      <c r="BM47" s="446"/>
      <c r="BN47" s="447" t="s">
        <v>139</v>
      </c>
      <c r="BO47" t="s">
        <v>139</v>
      </c>
    </row>
    <row r="48" spans="1:67" ht="15.75" customHeight="1">
      <c r="A48" s="7" t="s">
        <v>1030</v>
      </c>
      <c r="B48" s="7">
        <v>3</v>
      </c>
      <c r="C48" s="7" t="s">
        <v>137</v>
      </c>
      <c r="D48" s="7" t="s">
        <v>148</v>
      </c>
      <c r="E48" s="7">
        <v>72</v>
      </c>
      <c r="F48" s="7">
        <v>53.990000000000009</v>
      </c>
      <c r="G48" s="7" t="s">
        <v>61</v>
      </c>
      <c r="H48" s="7">
        <v>72.899833333333333</v>
      </c>
      <c r="I48" s="7">
        <v>135</v>
      </c>
      <c r="J48" s="7">
        <v>59.469999999999459</v>
      </c>
      <c r="K48" s="7" t="s">
        <v>62</v>
      </c>
      <c r="L48" s="7">
        <v>135.99116666666666</v>
      </c>
      <c r="M48" s="7">
        <v>-135.99116666666666</v>
      </c>
      <c r="N48" s="427">
        <v>61</v>
      </c>
      <c r="P48" s="428"/>
      <c r="Q48" s="428" t="s">
        <v>156</v>
      </c>
      <c r="R48">
        <v>13</v>
      </c>
      <c r="S48" s="474">
        <v>270.90699999999998</v>
      </c>
      <c r="T48" s="290">
        <v>-0.70009999999999994</v>
      </c>
      <c r="U48" s="290">
        <v>-0.70009999999999994</v>
      </c>
      <c r="V48" s="290">
        <v>27.942435</v>
      </c>
      <c r="W48" s="290">
        <v>27.957604</v>
      </c>
      <c r="X48" s="290">
        <v>34.163652842206098</v>
      </c>
      <c r="Y48" s="290">
        <v>34.184119157820945</v>
      </c>
      <c r="Z48">
        <v>1.7932999999999999</v>
      </c>
      <c r="AA48" s="447">
        <v>6.1659463441180851</v>
      </c>
      <c r="AB48" s="447">
        <v>75.13083672648699</v>
      </c>
      <c r="AC48" s="447">
        <v>-99</v>
      </c>
      <c r="AD48" s="290">
        <v>0</v>
      </c>
      <c r="AE48" s="447">
        <v>89.944800000000001</v>
      </c>
      <c r="AF48">
        <v>4.5951000000000004</v>
      </c>
      <c r="AG48" s="447">
        <v>3.1198000000000001</v>
      </c>
      <c r="AH48">
        <v>0.1918</v>
      </c>
      <c r="AI48" s="447">
        <v>6.3701999999999995E-2</v>
      </c>
      <c r="AJ48" s="447">
        <v>98.53</v>
      </c>
      <c r="AK48" s="447">
        <v>0</v>
      </c>
      <c r="AL48" s="429">
        <v>34.160552978515625</v>
      </c>
      <c r="AM48" s="433" t="s">
        <v>139</v>
      </c>
      <c r="AN48" s="434"/>
      <c r="AO48" s="438">
        <v>0.1</v>
      </c>
      <c r="AP48" s="439">
        <v>6.1449999999999996</v>
      </c>
      <c r="AQ48" s="431" t="s">
        <v>139</v>
      </c>
      <c r="AR48" s="440"/>
      <c r="AS48" s="469">
        <v>13.280081553110499</v>
      </c>
      <c r="AT48" s="431"/>
      <c r="AU48" s="469">
        <v>18.512493540946384</v>
      </c>
      <c r="AV48" s="431"/>
      <c r="AW48" s="442">
        <v>1.1459999999999999</v>
      </c>
      <c r="AX48" s="431"/>
      <c r="AY48" s="443"/>
      <c r="AZ48" s="469" t="s">
        <v>139</v>
      </c>
      <c r="BA48" s="431" t="s">
        <v>139</v>
      </c>
      <c r="BB48" s="440"/>
      <c r="BC48" s="469" t="s">
        <v>139</v>
      </c>
      <c r="BD48" s="445" t="s">
        <v>139</v>
      </c>
      <c r="BE48" s="469" t="s">
        <v>139</v>
      </c>
      <c r="BF48" s="445" t="s">
        <v>139</v>
      </c>
      <c r="BG48" s="445"/>
      <c r="BH48" s="469">
        <v>2200.6332425653818</v>
      </c>
      <c r="BI48" s="431" t="s">
        <v>139</v>
      </c>
      <c r="BJ48" s="440"/>
      <c r="BK48" s="441">
        <v>2283.6933717828997</v>
      </c>
      <c r="BL48" s="431" t="s">
        <v>139</v>
      </c>
      <c r="BM48" s="446"/>
      <c r="BN48" s="447" t="s">
        <v>139</v>
      </c>
      <c r="BO48" t="s">
        <v>139</v>
      </c>
    </row>
    <row r="49" spans="1:67" ht="15.75" customHeight="1">
      <c r="A49" s="7" t="s">
        <v>1030</v>
      </c>
      <c r="B49" s="7">
        <v>3</v>
      </c>
      <c r="C49" s="7" t="s">
        <v>137</v>
      </c>
      <c r="D49" s="7" t="s">
        <v>148</v>
      </c>
      <c r="E49" s="7">
        <v>72</v>
      </c>
      <c r="F49" s="7">
        <v>53.990000000000009</v>
      </c>
      <c r="G49" s="7" t="s">
        <v>61</v>
      </c>
      <c r="H49" s="7">
        <v>72.899833333333333</v>
      </c>
      <c r="I49" s="7">
        <v>135</v>
      </c>
      <c r="J49" s="7">
        <v>59.469999999999459</v>
      </c>
      <c r="K49" s="7" t="s">
        <v>62</v>
      </c>
      <c r="L49" s="7">
        <v>135.99116666666666</v>
      </c>
      <c r="M49" s="7">
        <v>-135.99116666666666</v>
      </c>
      <c r="N49" s="427">
        <v>62</v>
      </c>
      <c r="P49" s="428"/>
      <c r="Q49" s="428" t="s">
        <v>156</v>
      </c>
      <c r="R49">
        <v>14</v>
      </c>
      <c r="S49" s="474">
        <v>248.321</v>
      </c>
      <c r="T49" s="290">
        <v>-1.2175</v>
      </c>
      <c r="U49" s="290">
        <v>-1.2175</v>
      </c>
      <c r="V49" s="290">
        <v>27.162846999999999</v>
      </c>
      <c r="W49" s="290">
        <v>27.188356000000002</v>
      </c>
      <c r="X49" s="290">
        <v>33.701073615262814</v>
      </c>
      <c r="Y49" s="290">
        <v>33.735957994602039</v>
      </c>
      <c r="Z49">
        <v>1.7975000000000001</v>
      </c>
      <c r="AA49" s="447">
        <v>6.2701800351801351</v>
      </c>
      <c r="AB49" s="447">
        <v>75.109657869901753</v>
      </c>
      <c r="AC49" s="447">
        <v>-99</v>
      </c>
      <c r="AD49" s="290">
        <v>0</v>
      </c>
      <c r="AE49" s="447">
        <v>89.929900000000004</v>
      </c>
      <c r="AF49">
        <v>4.5942999999999996</v>
      </c>
      <c r="AG49" s="447">
        <v>3.2818000000000001</v>
      </c>
      <c r="AH49">
        <v>0.1983</v>
      </c>
      <c r="AI49" s="447">
        <v>6.3701999999999995E-2</v>
      </c>
      <c r="AJ49" s="447">
        <v>98.56</v>
      </c>
      <c r="AK49" s="447">
        <v>0</v>
      </c>
      <c r="AL49" s="429">
        <v>33.697906494140625</v>
      </c>
      <c r="AM49" s="433" t="s">
        <v>139</v>
      </c>
      <c r="AN49" s="434"/>
      <c r="AO49" s="438">
        <v>-0.3</v>
      </c>
      <c r="AP49" s="439">
        <v>6.1829999999999998</v>
      </c>
      <c r="AQ49" s="431" t="s">
        <v>139</v>
      </c>
      <c r="AR49" s="440"/>
      <c r="AS49" s="469">
        <v>14.95762452433916</v>
      </c>
      <c r="AT49" s="431"/>
      <c r="AU49" s="469">
        <v>28.565844581896854</v>
      </c>
      <c r="AV49" s="431"/>
      <c r="AW49" s="442">
        <v>1.552</v>
      </c>
      <c r="AX49" s="431"/>
      <c r="AY49" s="443"/>
      <c r="AZ49" s="469" t="s">
        <v>139</v>
      </c>
      <c r="BA49" s="431" t="s">
        <v>139</v>
      </c>
      <c r="BB49" s="440"/>
      <c r="BC49" s="469" t="s">
        <v>139</v>
      </c>
      <c r="BD49" s="445" t="s">
        <v>139</v>
      </c>
      <c r="BE49" s="469" t="s">
        <v>139</v>
      </c>
      <c r="BF49" s="445" t="s">
        <v>139</v>
      </c>
      <c r="BG49" s="445"/>
      <c r="BH49" s="469">
        <v>2228.4175099095064</v>
      </c>
      <c r="BI49" s="431" t="s">
        <v>139</v>
      </c>
      <c r="BJ49" s="440"/>
      <c r="BK49" s="441">
        <v>2287.3769992382163</v>
      </c>
      <c r="BL49" s="431" t="s">
        <v>139</v>
      </c>
      <c r="BM49" s="446"/>
      <c r="BN49" s="447" t="s">
        <v>139</v>
      </c>
      <c r="BO49" t="s">
        <v>139</v>
      </c>
    </row>
    <row r="50" spans="1:67" ht="15.75" customHeight="1">
      <c r="A50" s="7" t="s">
        <v>1030</v>
      </c>
      <c r="B50" s="7">
        <v>3</v>
      </c>
      <c r="C50" s="7" t="s">
        <v>137</v>
      </c>
      <c r="D50" s="7" t="s">
        <v>148</v>
      </c>
      <c r="E50" s="7">
        <v>72</v>
      </c>
      <c r="F50" s="7">
        <v>53.990000000000009</v>
      </c>
      <c r="G50" s="7" t="s">
        <v>61</v>
      </c>
      <c r="H50" s="7">
        <v>72.899833333333333</v>
      </c>
      <c r="I50" s="7">
        <v>135</v>
      </c>
      <c r="J50" s="7">
        <v>59.469999999999459</v>
      </c>
      <c r="K50" s="7" t="s">
        <v>62</v>
      </c>
      <c r="L50" s="7">
        <v>135.99116666666666</v>
      </c>
      <c r="M50" s="7">
        <v>-135.99116666666666</v>
      </c>
      <c r="N50" s="427">
        <v>63</v>
      </c>
      <c r="P50" s="428"/>
      <c r="Q50" s="428" t="s">
        <v>156</v>
      </c>
      <c r="R50">
        <v>15</v>
      </c>
      <c r="S50" s="474">
        <v>219.68700000000001</v>
      </c>
      <c r="T50" s="290">
        <v>-1.4595</v>
      </c>
      <c r="U50" s="290">
        <v>-1.4595</v>
      </c>
      <c r="V50" s="290">
        <v>26.539448</v>
      </c>
      <c r="W50" s="290">
        <v>26.535104</v>
      </c>
      <c r="X50" s="290">
        <v>33.13410730278278</v>
      </c>
      <c r="Y50" s="290">
        <v>33.128136131399827</v>
      </c>
      <c r="Z50">
        <v>1.8097000000000001</v>
      </c>
      <c r="AA50" s="447">
        <v>6.3314783765415878</v>
      </c>
      <c r="AB50" s="447">
        <v>75.050134881527981</v>
      </c>
      <c r="AC50" s="447">
        <v>-99</v>
      </c>
      <c r="AD50" s="290">
        <v>0</v>
      </c>
      <c r="AE50" s="447">
        <v>89.959699999999998</v>
      </c>
      <c r="AF50">
        <v>4.5957999999999997</v>
      </c>
      <c r="AG50" s="447">
        <v>3.3875000000000002</v>
      </c>
      <c r="AH50">
        <v>0.20250000000000001</v>
      </c>
      <c r="AI50" s="447">
        <v>6.3701999999999995E-2</v>
      </c>
      <c r="AJ50" s="447">
        <v>98.54</v>
      </c>
      <c r="AK50" s="447">
        <v>0</v>
      </c>
      <c r="AL50" s="429">
        <v>33.178009033203125</v>
      </c>
      <c r="AM50" s="433" t="s">
        <v>139</v>
      </c>
      <c r="AN50" s="434"/>
      <c r="AO50" s="438">
        <v>0.5</v>
      </c>
      <c r="AP50" s="439">
        <v>6.2830000000000004</v>
      </c>
      <c r="AQ50" s="431" t="s">
        <v>139</v>
      </c>
      <c r="AR50" s="440"/>
      <c r="AS50" s="469">
        <v>16.087304536694024</v>
      </c>
      <c r="AT50" s="431"/>
      <c r="AU50" s="469">
        <v>35.050988431477847</v>
      </c>
      <c r="AV50" s="431"/>
      <c r="AW50" s="442">
        <v>1.8260000000000001</v>
      </c>
      <c r="AX50" s="431"/>
      <c r="AY50" s="443"/>
      <c r="AZ50" s="469" t="s">
        <v>139</v>
      </c>
      <c r="BA50" s="431" t="s">
        <v>139</v>
      </c>
      <c r="BB50" s="440"/>
      <c r="BC50" s="469" t="s">
        <v>139</v>
      </c>
      <c r="BD50" s="445" t="s">
        <v>139</v>
      </c>
      <c r="BE50" s="469" t="s">
        <v>139</v>
      </c>
      <c r="BF50" s="445" t="s">
        <v>139</v>
      </c>
      <c r="BG50" s="445"/>
      <c r="BH50" s="469">
        <v>2235.6981954904618</v>
      </c>
      <c r="BI50" s="431" t="s">
        <v>139</v>
      </c>
      <c r="BJ50" s="440"/>
      <c r="BK50" s="441">
        <v>2278.0990764591852</v>
      </c>
      <c r="BL50" s="431" t="s">
        <v>139</v>
      </c>
      <c r="BM50" s="446"/>
      <c r="BN50" s="447" t="s">
        <v>139</v>
      </c>
      <c r="BO50" t="s">
        <v>139</v>
      </c>
    </row>
    <row r="51" spans="1:67" ht="15.75" customHeight="1">
      <c r="A51" s="7" t="s">
        <v>1030</v>
      </c>
      <c r="B51" s="7">
        <v>3</v>
      </c>
      <c r="C51" s="7" t="s">
        <v>137</v>
      </c>
      <c r="D51" s="7" t="s">
        <v>148</v>
      </c>
      <c r="E51" s="7">
        <v>72</v>
      </c>
      <c r="F51" s="7">
        <v>53.990000000000009</v>
      </c>
      <c r="G51" s="7" t="s">
        <v>61</v>
      </c>
      <c r="H51" s="7">
        <v>72.899833333333333</v>
      </c>
      <c r="I51" s="7">
        <v>135</v>
      </c>
      <c r="J51" s="7">
        <v>59.469999999999459</v>
      </c>
      <c r="K51" s="7" t="s">
        <v>62</v>
      </c>
      <c r="L51" s="7">
        <v>135.99116666666666</v>
      </c>
      <c r="M51" s="7">
        <v>-135.99116666666666</v>
      </c>
      <c r="N51" s="427">
        <v>64</v>
      </c>
      <c r="P51" s="428"/>
      <c r="Q51" s="428" t="s">
        <v>156</v>
      </c>
      <c r="R51">
        <v>16</v>
      </c>
      <c r="S51" s="474">
        <v>202.179</v>
      </c>
      <c r="T51" s="290">
        <v>-1.4682999999999999</v>
      </c>
      <c r="U51" s="290">
        <v>-1.4682999999999999</v>
      </c>
      <c r="V51" s="290">
        <v>26.402224999999998</v>
      </c>
      <c r="W51" s="290">
        <v>26.395382000000001</v>
      </c>
      <c r="X51" s="290">
        <v>32.965916758884447</v>
      </c>
      <c r="Y51" s="290">
        <v>32.956512167298754</v>
      </c>
      <c r="Z51">
        <v>1.8371</v>
      </c>
      <c r="AA51" s="447">
        <v>6.4422455206510154</v>
      </c>
      <c r="AB51" s="447">
        <v>76.2538235119261</v>
      </c>
      <c r="AC51" s="447">
        <v>-99</v>
      </c>
      <c r="AD51" s="290">
        <v>0</v>
      </c>
      <c r="AE51" s="447">
        <v>89.983900000000006</v>
      </c>
      <c r="AF51">
        <v>4.5971000000000002</v>
      </c>
      <c r="AG51" s="447">
        <v>3.4016000000000002</v>
      </c>
      <c r="AH51">
        <v>0.2031</v>
      </c>
      <c r="AI51" s="447">
        <v>6.3701999999999995E-2</v>
      </c>
      <c r="AJ51" s="447">
        <v>26.6</v>
      </c>
      <c r="AK51" s="447">
        <v>0</v>
      </c>
      <c r="AL51" s="429">
        <v>32.964584350585938</v>
      </c>
      <c r="AM51" s="433" t="s">
        <v>139</v>
      </c>
      <c r="AN51" s="434"/>
      <c r="AO51" s="438">
        <v>-0.6</v>
      </c>
      <c r="AP51" s="439">
        <v>6.359</v>
      </c>
      <c r="AQ51" s="431" t="s">
        <v>139</v>
      </c>
      <c r="AR51" s="440"/>
      <c r="AS51" s="469">
        <v>15.99808148021692</v>
      </c>
      <c r="AT51" s="431"/>
      <c r="AU51" s="469">
        <v>34.605320678353436</v>
      </c>
      <c r="AV51" s="431"/>
      <c r="AW51" s="442">
        <v>1.8540000000000001</v>
      </c>
      <c r="AX51" s="431"/>
      <c r="AY51" s="443"/>
      <c r="AZ51" s="469" t="s">
        <v>139</v>
      </c>
      <c r="BA51" s="431" t="s">
        <v>139</v>
      </c>
      <c r="BB51" s="440"/>
      <c r="BC51" s="469" t="s">
        <v>139</v>
      </c>
      <c r="BD51" s="445" t="s">
        <v>139</v>
      </c>
      <c r="BE51" s="469" t="s">
        <v>139</v>
      </c>
      <c r="BF51" s="445" t="s">
        <v>139</v>
      </c>
      <c r="BG51" s="445"/>
      <c r="BH51" s="469">
        <v>2223.0484048726589</v>
      </c>
      <c r="BI51" s="431" t="s">
        <v>139</v>
      </c>
      <c r="BJ51" s="440"/>
      <c r="BK51" s="441">
        <v>2264.5892304428121</v>
      </c>
      <c r="BL51" s="431" t="s">
        <v>139</v>
      </c>
      <c r="BM51" s="446"/>
      <c r="BN51" s="447" t="s">
        <v>139</v>
      </c>
      <c r="BO51" t="s">
        <v>139</v>
      </c>
    </row>
    <row r="52" spans="1:67" ht="15.75" customHeight="1">
      <c r="A52" s="7" t="s">
        <v>1030</v>
      </c>
      <c r="B52" s="7">
        <v>3</v>
      </c>
      <c r="C52" s="7" t="s">
        <v>137</v>
      </c>
      <c r="D52" s="7" t="s">
        <v>148</v>
      </c>
      <c r="E52" s="7">
        <v>72</v>
      </c>
      <c r="F52" s="7">
        <v>53.990000000000009</v>
      </c>
      <c r="G52" s="7" t="s">
        <v>61</v>
      </c>
      <c r="H52" s="7">
        <v>72.899833333333333</v>
      </c>
      <c r="I52" s="7">
        <v>135</v>
      </c>
      <c r="J52" s="7">
        <v>59.469999999999459</v>
      </c>
      <c r="K52" s="7" t="s">
        <v>62</v>
      </c>
      <c r="L52" s="7">
        <v>135.99116666666666</v>
      </c>
      <c r="M52" s="7">
        <v>-135.99116666666666</v>
      </c>
      <c r="N52" s="427">
        <v>65</v>
      </c>
      <c r="P52" s="428"/>
      <c r="Q52" s="428" t="s">
        <v>156</v>
      </c>
      <c r="R52">
        <v>17</v>
      </c>
      <c r="S52" s="474">
        <v>171.90299999999999</v>
      </c>
      <c r="T52" s="290">
        <v>-1.3832</v>
      </c>
      <c r="U52" s="290">
        <v>-1.3832</v>
      </c>
      <c r="V52" s="290">
        <v>26.227608999999998</v>
      </c>
      <c r="W52" s="290">
        <v>26.226415000000003</v>
      </c>
      <c r="X52" s="290">
        <v>32.651212330226755</v>
      </c>
      <c r="Y52" s="290">
        <v>32.649576787629989</v>
      </c>
      <c r="Z52">
        <v>1.9016</v>
      </c>
      <c r="AA52" s="447">
        <v>6.724040582562604</v>
      </c>
      <c r="AB52" s="447">
        <v>79.593810049068281</v>
      </c>
      <c r="AC52" s="447">
        <v>-99</v>
      </c>
      <c r="AD52" s="290">
        <v>0</v>
      </c>
      <c r="AE52" s="447">
        <v>89.894499999999994</v>
      </c>
      <c r="AF52">
        <v>4.5926</v>
      </c>
      <c r="AG52" s="447">
        <v>3.4344000000000001</v>
      </c>
      <c r="AH52">
        <v>0.2044</v>
      </c>
      <c r="AI52" s="447">
        <v>6.3701999999999995E-2</v>
      </c>
      <c r="AJ52" s="447">
        <v>98.53</v>
      </c>
      <c r="AK52" s="447">
        <v>0</v>
      </c>
      <c r="AL52" s="429">
        <v>32.649795532226563</v>
      </c>
      <c r="AM52" s="433" t="s">
        <v>139</v>
      </c>
      <c r="AN52" s="434"/>
      <c r="AO52" s="438">
        <v>-0.5</v>
      </c>
      <c r="AP52" s="439">
        <v>6.6559999999999997</v>
      </c>
      <c r="AQ52" s="431" t="s">
        <v>139</v>
      </c>
      <c r="AR52" s="440"/>
      <c r="AS52" s="469">
        <v>14.005312824029742</v>
      </c>
      <c r="AT52" s="431"/>
      <c r="AU52" s="469">
        <v>29.394063692950983</v>
      </c>
      <c r="AV52" s="431"/>
      <c r="AW52" s="442">
        <v>1.7330000000000001</v>
      </c>
      <c r="AX52" s="431"/>
      <c r="AY52" s="443"/>
      <c r="AZ52" s="469" t="s">
        <v>139</v>
      </c>
      <c r="BA52" s="431" t="s">
        <v>139</v>
      </c>
      <c r="BB52" s="440"/>
      <c r="BC52" s="469" t="s">
        <v>139</v>
      </c>
      <c r="BD52" s="445" t="s">
        <v>139</v>
      </c>
      <c r="BE52" s="469" t="s">
        <v>139</v>
      </c>
      <c r="BF52" s="445" t="s">
        <v>139</v>
      </c>
      <c r="BG52" s="445"/>
      <c r="BH52" s="469">
        <v>2197.727439952967</v>
      </c>
      <c r="BI52" s="431" t="s">
        <v>139</v>
      </c>
      <c r="BJ52" s="440"/>
      <c r="BK52" s="441">
        <v>2253.7250529319117</v>
      </c>
      <c r="BL52" s="431" t="s">
        <v>139</v>
      </c>
      <c r="BM52" s="446"/>
      <c r="BN52" s="447" t="s">
        <v>139</v>
      </c>
      <c r="BO52" t="s">
        <v>139</v>
      </c>
    </row>
    <row r="53" spans="1:67" ht="15.75" customHeight="1">
      <c r="A53" s="7" t="s">
        <v>1030</v>
      </c>
      <c r="B53" s="7">
        <v>3</v>
      </c>
      <c r="C53" s="7" t="s">
        <v>137</v>
      </c>
      <c r="D53" s="7" t="s">
        <v>148</v>
      </c>
      <c r="E53" s="7">
        <v>72</v>
      </c>
      <c r="F53" s="7">
        <v>53.990000000000009</v>
      </c>
      <c r="G53" s="7" t="s">
        <v>61</v>
      </c>
      <c r="H53" s="7">
        <v>72.899833333333333</v>
      </c>
      <c r="I53" s="7">
        <v>135</v>
      </c>
      <c r="J53" s="7">
        <v>59.469999999999459</v>
      </c>
      <c r="K53" s="7" t="s">
        <v>62</v>
      </c>
      <c r="L53" s="7">
        <v>135.99116666666666</v>
      </c>
      <c r="M53" s="7">
        <v>-135.99116666666666</v>
      </c>
      <c r="N53" s="427">
        <v>66</v>
      </c>
      <c r="P53" s="428"/>
      <c r="Q53" s="428" t="s">
        <v>156</v>
      </c>
      <c r="R53">
        <v>18</v>
      </c>
      <c r="S53" s="474">
        <v>140.15799999999999</v>
      </c>
      <c r="T53" s="290">
        <v>-1.2519</v>
      </c>
      <c r="U53" s="290">
        <v>-1.2519</v>
      </c>
      <c r="V53" s="290">
        <v>26.081150000000001</v>
      </c>
      <c r="W53" s="290">
        <v>26.077048000000001</v>
      </c>
      <c r="X53" s="290">
        <v>32.327530285962098</v>
      </c>
      <c r="Y53" s="290">
        <v>32.321937683692973</v>
      </c>
      <c r="Z53">
        <v>1.9661</v>
      </c>
      <c r="AA53" s="447">
        <v>6.9773595905393524</v>
      </c>
      <c r="AB53" s="447">
        <v>82.694485508386833</v>
      </c>
      <c r="AC53" s="447">
        <v>-99</v>
      </c>
      <c r="AD53" s="290">
        <v>0</v>
      </c>
      <c r="AE53" s="447">
        <v>89.929900000000004</v>
      </c>
      <c r="AF53">
        <v>4.5942999999999996</v>
      </c>
      <c r="AG53" s="447">
        <v>3.4297</v>
      </c>
      <c r="AH53">
        <v>0.20419999999999999</v>
      </c>
      <c r="AI53" s="447">
        <v>6.9025000000000003E-2</v>
      </c>
      <c r="AJ53" s="447">
        <v>98.53</v>
      </c>
      <c r="AK53" s="447">
        <v>0</v>
      </c>
      <c r="AL53" s="429">
        <v>32.325309753417969</v>
      </c>
      <c r="AM53" s="433" t="s">
        <v>139</v>
      </c>
      <c r="AN53" s="434"/>
      <c r="AO53" s="438">
        <v>-0.4</v>
      </c>
      <c r="AP53" s="439">
        <v>6.9710000000000001</v>
      </c>
      <c r="AQ53" s="431" t="s">
        <v>139</v>
      </c>
      <c r="AR53" s="440"/>
      <c r="AS53" s="469">
        <v>11.981596945394555</v>
      </c>
      <c r="AT53" s="431"/>
      <c r="AU53" s="469">
        <v>24.656226742283661</v>
      </c>
      <c r="AV53" s="431"/>
      <c r="AW53" s="442">
        <v>1.5940000000000001</v>
      </c>
      <c r="AX53" s="431"/>
      <c r="AY53" s="443"/>
      <c r="AZ53" s="469" t="s">
        <v>139</v>
      </c>
      <c r="BA53" s="431" t="s">
        <v>139</v>
      </c>
      <c r="BB53" s="440"/>
      <c r="BC53" s="469">
        <v>7.3128052127782285E-3</v>
      </c>
      <c r="BD53" s="445" t="s">
        <v>139</v>
      </c>
      <c r="BE53" s="469">
        <v>1.2175935197478191E-2</v>
      </c>
      <c r="BF53" s="445" t="s">
        <v>139</v>
      </c>
      <c r="BG53" s="445"/>
      <c r="BH53" s="469">
        <v>2167.104238614289</v>
      </c>
      <c r="BI53" s="431">
        <v>6</v>
      </c>
      <c r="BJ53" s="440"/>
      <c r="BK53" s="441">
        <v>2229.0388377868758</v>
      </c>
      <c r="BL53" s="431">
        <v>6</v>
      </c>
      <c r="BM53" s="446"/>
      <c r="BN53" s="447" t="s">
        <v>139</v>
      </c>
      <c r="BO53" t="s">
        <v>139</v>
      </c>
    </row>
    <row r="54" spans="1:67" ht="15.75" customHeight="1">
      <c r="A54" s="7" t="s">
        <v>1030</v>
      </c>
      <c r="B54" s="7">
        <v>3</v>
      </c>
      <c r="C54" s="7" t="s">
        <v>137</v>
      </c>
      <c r="D54" s="7" t="s">
        <v>148</v>
      </c>
      <c r="E54" s="7">
        <v>72</v>
      </c>
      <c r="F54" s="7">
        <v>53.990000000000009</v>
      </c>
      <c r="G54" s="7" t="s">
        <v>61</v>
      </c>
      <c r="H54" s="7">
        <v>72.899833333333333</v>
      </c>
      <c r="I54" s="7">
        <v>135</v>
      </c>
      <c r="J54" s="7">
        <v>59.469999999999459</v>
      </c>
      <c r="K54" s="7" t="s">
        <v>62</v>
      </c>
      <c r="L54" s="7">
        <v>135.99116666666666</v>
      </c>
      <c r="M54" s="7">
        <v>-135.99116666666666</v>
      </c>
      <c r="N54" s="427">
        <v>67</v>
      </c>
      <c r="P54" s="428"/>
      <c r="Q54" s="428" t="s">
        <v>156</v>
      </c>
      <c r="R54">
        <v>19</v>
      </c>
      <c r="S54" s="474">
        <v>101.744</v>
      </c>
      <c r="T54" s="290">
        <v>-0.77370000000000005</v>
      </c>
      <c r="U54" s="290">
        <v>-0.77370000000000005</v>
      </c>
      <c r="V54" s="290">
        <v>26.076359</v>
      </c>
      <c r="W54" s="290">
        <v>26.070381000000001</v>
      </c>
      <c r="X54" s="290">
        <v>31.833406293192731</v>
      </c>
      <c r="Y54" s="290">
        <v>31.825380272239443</v>
      </c>
      <c r="Z54">
        <v>2.0912999999999999</v>
      </c>
      <c r="AA54" s="447">
        <v>7.4319643216938687</v>
      </c>
      <c r="AB54" s="447">
        <v>88.905971497597974</v>
      </c>
      <c r="AC54" s="447">
        <v>-99</v>
      </c>
      <c r="AD54" s="290">
        <v>0</v>
      </c>
      <c r="AE54" s="447">
        <v>89.829400000000007</v>
      </c>
      <c r="AF54">
        <v>4.5891999999999999</v>
      </c>
      <c r="AG54" s="447">
        <v>3.1244999999999998</v>
      </c>
      <c r="AH54">
        <v>0.192</v>
      </c>
      <c r="AI54" s="447">
        <v>0.57482999999999995</v>
      </c>
      <c r="AJ54" s="447">
        <v>97.99</v>
      </c>
      <c r="AK54" s="447">
        <v>0</v>
      </c>
      <c r="AL54" s="429">
        <v>31.817689895629883</v>
      </c>
      <c r="AM54" s="433" t="s">
        <v>139</v>
      </c>
      <c r="AN54" s="434"/>
      <c r="AO54" s="438">
        <v>0.3</v>
      </c>
      <c r="AP54" s="439">
        <v>7.4859999999999998</v>
      </c>
      <c r="AQ54" s="431" t="s">
        <v>139</v>
      </c>
      <c r="AR54" s="440"/>
      <c r="AS54" s="469">
        <v>7.4455581099968509</v>
      </c>
      <c r="AT54" s="431"/>
      <c r="AU54" s="469">
        <v>15.313576727720379</v>
      </c>
      <c r="AV54" s="431"/>
      <c r="AW54" s="442">
        <v>1.2609999999999999</v>
      </c>
      <c r="AX54" s="431"/>
      <c r="AY54" s="443"/>
      <c r="AZ54" s="469" t="s">
        <v>139</v>
      </c>
      <c r="BA54" s="431" t="s">
        <v>139</v>
      </c>
      <c r="BB54" s="440"/>
      <c r="BC54" s="469">
        <v>7.8363169953484815E-2</v>
      </c>
      <c r="BD54" s="445" t="s">
        <v>139</v>
      </c>
      <c r="BE54" s="469">
        <v>5.2798453636258798E-2</v>
      </c>
      <c r="BF54" s="445" t="s">
        <v>139</v>
      </c>
      <c r="BG54" s="445"/>
      <c r="BH54" s="469">
        <v>2114.3523758608917</v>
      </c>
      <c r="BI54" s="431" t="s">
        <v>139</v>
      </c>
      <c r="BJ54" s="440"/>
      <c r="BK54" s="441">
        <v>2209.9638291539982</v>
      </c>
      <c r="BL54" s="431" t="s">
        <v>139</v>
      </c>
      <c r="BM54" s="446"/>
      <c r="BN54" s="447" t="s">
        <v>139</v>
      </c>
      <c r="BO54" t="s">
        <v>139</v>
      </c>
    </row>
    <row r="55" spans="1:67" ht="15.75" customHeight="1">
      <c r="A55" s="7" t="s">
        <v>1030</v>
      </c>
      <c r="B55" s="7">
        <v>3</v>
      </c>
      <c r="C55" s="7" t="s">
        <v>137</v>
      </c>
      <c r="D55" s="7" t="s">
        <v>148</v>
      </c>
      <c r="E55" s="7">
        <v>72</v>
      </c>
      <c r="F55" s="7">
        <v>53.990000000000009</v>
      </c>
      <c r="G55" s="7" t="s">
        <v>61</v>
      </c>
      <c r="H55" s="7">
        <v>72.899833333333333</v>
      </c>
      <c r="I55" s="7">
        <v>135</v>
      </c>
      <c r="J55" s="7">
        <v>59.469999999999459</v>
      </c>
      <c r="K55" s="7" t="s">
        <v>62</v>
      </c>
      <c r="L55" s="7">
        <v>135.99116666666666</v>
      </c>
      <c r="M55" s="7">
        <v>-135.99116666666666</v>
      </c>
      <c r="N55" s="427">
        <v>69</v>
      </c>
      <c r="P55" s="428"/>
      <c r="Q55" s="428" t="s">
        <v>156</v>
      </c>
      <c r="R55">
        <v>21</v>
      </c>
      <c r="S55" s="474">
        <v>77.603999999999999</v>
      </c>
      <c r="T55" s="290">
        <v>0.1492</v>
      </c>
      <c r="U55" s="290">
        <v>0.1492</v>
      </c>
      <c r="V55" s="290">
        <v>26.117397</v>
      </c>
      <c r="W55" s="290">
        <v>26.149867</v>
      </c>
      <c r="X55" s="290">
        <v>30.949192822521887</v>
      </c>
      <c r="Y55" s="290">
        <v>30.991511214847982</v>
      </c>
      <c r="Z55">
        <v>2.3338999999999999</v>
      </c>
      <c r="AA55" s="447">
        <v>8.3298870360614554</v>
      </c>
      <c r="AB55" s="447">
        <v>101.47878704167086</v>
      </c>
      <c r="AC55" s="447">
        <v>-99</v>
      </c>
      <c r="AD55" s="290">
        <v>0</v>
      </c>
      <c r="AE55" s="447">
        <v>89.270899999999997</v>
      </c>
      <c r="AF55">
        <v>4.5610999999999997</v>
      </c>
      <c r="AG55" s="447">
        <v>2.7206000000000001</v>
      </c>
      <c r="AH55">
        <v>0.17580000000000001</v>
      </c>
      <c r="AI55" s="447">
        <v>2.6065999999999998</v>
      </c>
      <c r="AJ55" s="447">
        <v>98.53</v>
      </c>
      <c r="AK55" s="447">
        <v>0</v>
      </c>
      <c r="AL55" s="429">
        <v>30.918193817138672</v>
      </c>
      <c r="AM55" s="433" t="s">
        <v>139</v>
      </c>
      <c r="AN55" s="434"/>
      <c r="AO55" s="438">
        <v>1.2</v>
      </c>
      <c r="AP55" s="439">
        <v>8.4909999999999997</v>
      </c>
      <c r="AQ55" s="431" t="s">
        <v>139</v>
      </c>
      <c r="AR55" s="440"/>
      <c r="AS55" s="469">
        <v>0.25666797879984804</v>
      </c>
      <c r="AT55" s="431"/>
      <c r="AU55" s="469">
        <v>5.5140156447233712</v>
      </c>
      <c r="AV55" s="431"/>
      <c r="AW55" s="442">
        <v>0.76700000000000002</v>
      </c>
      <c r="AX55" s="431"/>
      <c r="AY55" s="443"/>
      <c r="AZ55" s="469" t="s">
        <v>139</v>
      </c>
      <c r="BA55" s="431" t="s">
        <v>139</v>
      </c>
      <c r="BB55" s="440"/>
      <c r="BC55" s="469">
        <v>0.21084045899251511</v>
      </c>
      <c r="BD55" s="445" t="s">
        <v>139</v>
      </c>
      <c r="BE55" s="469">
        <v>0.28845262981203895</v>
      </c>
      <c r="BF55" s="445" t="s">
        <v>139</v>
      </c>
      <c r="BG55" s="445"/>
      <c r="BH55" s="469">
        <v>2049.526526569774</v>
      </c>
      <c r="BI55" s="431" t="s">
        <v>139</v>
      </c>
      <c r="BJ55" s="440"/>
      <c r="BK55" s="441">
        <v>2174.9937557291246</v>
      </c>
      <c r="BL55" s="431" t="s">
        <v>139</v>
      </c>
      <c r="BM55" s="446"/>
      <c r="BN55" s="447" t="s">
        <v>139</v>
      </c>
      <c r="BO55" t="s">
        <v>139</v>
      </c>
    </row>
    <row r="56" spans="1:67" ht="15.75" customHeight="1">
      <c r="A56" s="7" t="s">
        <v>1030</v>
      </c>
      <c r="B56" s="7">
        <v>3</v>
      </c>
      <c r="C56" s="7" t="s">
        <v>137</v>
      </c>
      <c r="D56" s="7" t="s">
        <v>148</v>
      </c>
      <c r="E56" s="7">
        <v>72</v>
      </c>
      <c r="F56" s="7">
        <v>53.990000000000009</v>
      </c>
      <c r="G56" s="7" t="s">
        <v>61</v>
      </c>
      <c r="H56" s="7">
        <v>72.899833333333333</v>
      </c>
      <c r="I56" s="7">
        <v>135</v>
      </c>
      <c r="J56" s="7">
        <v>59.469999999999459</v>
      </c>
      <c r="K56" s="7" t="s">
        <v>62</v>
      </c>
      <c r="L56" s="7">
        <v>135.99116666666666</v>
      </c>
      <c r="M56" s="7">
        <v>-135.99116666666666</v>
      </c>
      <c r="N56" s="427">
        <v>71</v>
      </c>
      <c r="P56" s="428"/>
      <c r="Q56" s="428" t="s">
        <v>156</v>
      </c>
      <c r="R56">
        <v>23</v>
      </c>
      <c r="S56" s="474">
        <v>20.631</v>
      </c>
      <c r="T56" s="290">
        <v>-1.0229999999999999</v>
      </c>
      <c r="U56" s="290">
        <v>-1.0229999999999999</v>
      </c>
      <c r="V56" s="290">
        <v>22.212737000000001</v>
      </c>
      <c r="W56" s="290">
        <v>22.464951000000003</v>
      </c>
      <c r="X56" s="290">
        <v>26.963275119770586</v>
      </c>
      <c r="Y56" s="290">
        <v>27.29828866088512</v>
      </c>
      <c r="Z56">
        <v>2.3083999999999998</v>
      </c>
      <c r="AA56" s="447">
        <v>8.9339787042544323</v>
      </c>
      <c r="AB56" s="447">
        <v>102.5696508077606</v>
      </c>
      <c r="AC56" s="447">
        <v>-99</v>
      </c>
      <c r="AD56" s="290">
        <v>0</v>
      </c>
      <c r="AE56" s="447">
        <v>89.403099999999995</v>
      </c>
      <c r="AF56">
        <v>4.5678000000000001</v>
      </c>
      <c r="AG56" s="447">
        <v>1.4409000000000001</v>
      </c>
      <c r="AH56">
        <v>0.1246</v>
      </c>
      <c r="AI56" s="447">
        <v>45.185000000000002</v>
      </c>
      <c r="AJ56" s="447">
        <v>98.53</v>
      </c>
      <c r="AK56" s="447">
        <v>0</v>
      </c>
      <c r="AL56" s="429">
        <v>27.508739471435547</v>
      </c>
      <c r="AM56" s="433" t="s">
        <v>139</v>
      </c>
      <c r="AN56" s="434"/>
      <c r="AO56" s="438">
        <v>0.5</v>
      </c>
      <c r="AP56" s="439">
        <v>8.9809999999999999</v>
      </c>
      <c r="AQ56" s="431">
        <v>2</v>
      </c>
      <c r="AR56" s="440"/>
      <c r="AS56" s="469">
        <v>0</v>
      </c>
      <c r="AT56" s="431"/>
      <c r="AU56" s="469">
        <v>2.771714971450038</v>
      </c>
      <c r="AV56" s="431"/>
      <c r="AW56" s="442">
        <v>0.53700000000000003</v>
      </c>
      <c r="AX56" s="431"/>
      <c r="AY56" s="443"/>
      <c r="AZ56" s="469" t="s">
        <v>139</v>
      </c>
      <c r="BA56" s="431" t="s">
        <v>139</v>
      </c>
      <c r="BB56" s="440"/>
      <c r="BC56" s="469" t="s">
        <v>139</v>
      </c>
      <c r="BD56" s="445" t="s">
        <v>139</v>
      </c>
      <c r="BE56" s="469" t="s">
        <v>139</v>
      </c>
      <c r="BF56" s="445" t="s">
        <v>139</v>
      </c>
      <c r="BG56" s="445"/>
      <c r="BH56" s="469">
        <v>1919.8331594682381</v>
      </c>
      <c r="BI56" s="431" t="s">
        <v>139</v>
      </c>
      <c r="BJ56" s="440"/>
      <c r="BK56" s="441">
        <v>1996.8519918474176</v>
      </c>
      <c r="BL56" s="431" t="s">
        <v>139</v>
      </c>
      <c r="BM56" s="446"/>
      <c r="BN56" s="447" t="s">
        <v>139</v>
      </c>
      <c r="BO56" t="s">
        <v>139</v>
      </c>
    </row>
    <row r="57" spans="1:67" ht="15.75" customHeight="1">
      <c r="A57" s="7" t="s">
        <v>1030</v>
      </c>
      <c r="B57" s="7">
        <v>3</v>
      </c>
      <c r="C57" s="7" t="s">
        <v>137</v>
      </c>
      <c r="D57" s="7" t="s">
        <v>148</v>
      </c>
      <c r="E57" s="7">
        <v>72</v>
      </c>
      <c r="F57" s="7">
        <v>53.990000000000009</v>
      </c>
      <c r="G57" s="7" t="s">
        <v>61</v>
      </c>
      <c r="H57" s="7">
        <v>72.899833333333333</v>
      </c>
      <c r="I57" s="7">
        <v>135</v>
      </c>
      <c r="J57" s="7">
        <v>59.469999999999459</v>
      </c>
      <c r="K57" s="7" t="s">
        <v>62</v>
      </c>
      <c r="L57" s="7">
        <v>135.99116666666666</v>
      </c>
      <c r="M57" s="7">
        <v>-135.99116666666666</v>
      </c>
      <c r="N57" s="427">
        <v>72</v>
      </c>
      <c r="P57" s="428"/>
      <c r="Q57" s="428" t="s">
        <v>156</v>
      </c>
      <c r="R57">
        <v>24</v>
      </c>
      <c r="S57" s="474">
        <v>5.6929999999999996</v>
      </c>
      <c r="T57" s="290">
        <v>-1.2764</v>
      </c>
      <c r="U57" s="290">
        <v>-1.2764</v>
      </c>
      <c r="V57" s="290">
        <v>21.520517999999999</v>
      </c>
      <c r="W57" s="290">
        <v>21.519931000000003</v>
      </c>
      <c r="X57" s="290">
        <v>26.275256278406971</v>
      </c>
      <c r="Y57" s="290">
        <v>26.274473370707998</v>
      </c>
      <c r="Z57">
        <v>2.2823000000000002</v>
      </c>
      <c r="AA57" s="447">
        <v>8.8177607936795681</v>
      </c>
      <c r="AB57" s="447">
        <v>100.05132395250729</v>
      </c>
      <c r="AC57" s="447">
        <v>-99</v>
      </c>
      <c r="AD57" s="290">
        <v>0</v>
      </c>
      <c r="AE57" s="447">
        <v>89.503600000000006</v>
      </c>
      <c r="AF57">
        <v>4.5728</v>
      </c>
      <c r="AG57" s="447">
        <v>1.4127000000000001</v>
      </c>
      <c r="AH57">
        <v>0.1235</v>
      </c>
      <c r="AI57" s="447">
        <v>113.47</v>
      </c>
      <c r="AJ57" s="447">
        <v>98.54</v>
      </c>
      <c r="AK57" s="447">
        <v>0</v>
      </c>
      <c r="AL57" s="429" t="s">
        <v>139</v>
      </c>
      <c r="AM57" s="433">
        <v>5</v>
      </c>
      <c r="AN57" s="434" t="s">
        <v>1042</v>
      </c>
      <c r="AO57" s="438">
        <v>-0.1</v>
      </c>
      <c r="AP57" s="439">
        <v>8.8130000000000006</v>
      </c>
      <c r="AQ57" s="431" t="s">
        <v>139</v>
      </c>
      <c r="AR57" s="440"/>
      <c r="AS57" s="469">
        <v>0</v>
      </c>
      <c r="AT57" s="431"/>
      <c r="AU57" s="469">
        <v>2.6735740634661029</v>
      </c>
      <c r="AV57" s="431"/>
      <c r="AW57" s="442">
        <v>0.51500000000000001</v>
      </c>
      <c r="AX57" s="431"/>
      <c r="AY57" s="443"/>
      <c r="AZ57" s="469" t="s">
        <v>139</v>
      </c>
      <c r="BA57" s="431" t="s">
        <v>139</v>
      </c>
      <c r="BB57" s="440"/>
      <c r="BC57" s="469">
        <v>4.6178329903489322E-2</v>
      </c>
      <c r="BD57" s="445" t="s">
        <v>139</v>
      </c>
      <c r="BE57" s="469">
        <v>1.7389580020465051E-2</v>
      </c>
      <c r="BF57" s="445" t="s">
        <v>139</v>
      </c>
      <c r="BG57" s="445"/>
      <c r="BH57" s="469">
        <v>1846.3879054572817</v>
      </c>
      <c r="BI57" s="431" t="s">
        <v>139</v>
      </c>
      <c r="BJ57" s="440"/>
      <c r="BK57" s="441">
        <v>1916.294914121791</v>
      </c>
      <c r="BL57" s="431" t="s">
        <v>139</v>
      </c>
      <c r="BM57" s="446"/>
      <c r="BN57" s="447">
        <v>-3.7433968950260219</v>
      </c>
      <c r="BO57" t="s">
        <v>139</v>
      </c>
    </row>
    <row r="58" spans="1:67" ht="15.75" customHeight="1">
      <c r="A58" s="7" t="s">
        <v>1030</v>
      </c>
      <c r="B58" s="7">
        <v>4</v>
      </c>
      <c r="C58" s="7" t="s">
        <v>152</v>
      </c>
      <c r="D58" s="7" t="s">
        <v>149</v>
      </c>
      <c r="E58" s="7">
        <v>73</v>
      </c>
      <c r="F58" s="7">
        <v>26.809999999999832</v>
      </c>
      <c r="G58" s="7" t="s">
        <v>61</v>
      </c>
      <c r="H58" s="7">
        <v>73.446833333333331</v>
      </c>
      <c r="I58" s="7">
        <v>137</v>
      </c>
      <c r="J58" s="7">
        <v>59.689999999999941</v>
      </c>
      <c r="K58" s="7" t="s">
        <v>62</v>
      </c>
      <c r="L58" s="7">
        <v>137.99483333333333</v>
      </c>
      <c r="M58" s="7">
        <v>-137.99483333333333</v>
      </c>
      <c r="N58" s="427">
        <v>73</v>
      </c>
      <c r="P58" s="428"/>
      <c r="Q58" s="428" t="s">
        <v>156</v>
      </c>
      <c r="R58">
        <v>1</v>
      </c>
      <c r="S58" s="474">
        <v>3130.1210000000001</v>
      </c>
      <c r="T58" s="290">
        <v>-0.31690000000000002</v>
      </c>
      <c r="U58" s="290">
        <v>-0.31740000000000002</v>
      </c>
      <c r="V58" s="290">
        <v>30.042739000000001</v>
      </c>
      <c r="W58" s="290">
        <v>30.04336</v>
      </c>
      <c r="X58" s="290">
        <v>34.955837905841747</v>
      </c>
      <c r="Y58" s="290">
        <v>34.95719821812316</v>
      </c>
      <c r="Z58">
        <v>1.4205000000000001</v>
      </c>
      <c r="AA58" s="447">
        <v>6.5027004662491574</v>
      </c>
      <c r="AB58" s="447">
        <v>80.486144965129526</v>
      </c>
      <c r="AC58" s="447">
        <v>-99</v>
      </c>
      <c r="AD58" s="290">
        <v>2.0994999999999999</v>
      </c>
      <c r="AE58" s="447">
        <v>88.289900000000003</v>
      </c>
      <c r="AF58">
        <v>4.5115999999999996</v>
      </c>
      <c r="AG58" s="447">
        <v>1.8682000000000001</v>
      </c>
      <c r="AH58">
        <v>0.14169999999999999</v>
      </c>
      <c r="AI58" s="447">
        <v>6.3701999999999995E-2</v>
      </c>
      <c r="AJ58" s="447">
        <v>41.78</v>
      </c>
      <c r="AK58" s="447">
        <v>0</v>
      </c>
      <c r="AL58" s="429">
        <v>34.956314086914063</v>
      </c>
      <c r="AM58" s="433" t="s">
        <v>139</v>
      </c>
      <c r="AN58" s="434"/>
      <c r="AO58" s="438">
        <v>0.4</v>
      </c>
      <c r="AP58" s="439">
        <v>6.508</v>
      </c>
      <c r="AQ58" s="431" t="s">
        <v>139</v>
      </c>
      <c r="AR58" s="440"/>
      <c r="AS58" s="469">
        <v>15.177643228526339</v>
      </c>
      <c r="AT58" s="431"/>
      <c r="AU58" s="469">
        <v>14.226652456817705</v>
      </c>
      <c r="AV58" s="431"/>
      <c r="AW58" s="442">
        <v>1.0049999999999999</v>
      </c>
      <c r="AX58" s="431"/>
      <c r="AY58" s="443"/>
      <c r="AZ58" s="469" t="s">
        <v>139</v>
      </c>
      <c r="BA58" s="431" t="s">
        <v>139</v>
      </c>
      <c r="BB58" s="440"/>
      <c r="BC58" s="469" t="s">
        <v>139</v>
      </c>
      <c r="BD58" s="445" t="s">
        <v>139</v>
      </c>
      <c r="BE58" s="469" t="s">
        <v>139</v>
      </c>
      <c r="BF58" s="445" t="s">
        <v>139</v>
      </c>
      <c r="BG58" s="445"/>
      <c r="BH58" s="469" t="s">
        <v>139</v>
      </c>
      <c r="BI58" s="431" t="s">
        <v>139</v>
      </c>
      <c r="BJ58" s="440"/>
      <c r="BK58" s="441"/>
      <c r="BL58" s="431" t="s">
        <v>139</v>
      </c>
      <c r="BM58" s="446"/>
      <c r="BN58" s="447" t="s">
        <v>139</v>
      </c>
      <c r="BO58" t="s">
        <v>139</v>
      </c>
    </row>
    <row r="59" spans="1:67" ht="15.75" customHeight="1">
      <c r="A59" s="7" t="s">
        <v>1030</v>
      </c>
      <c r="B59" s="7">
        <v>4</v>
      </c>
      <c r="C59" s="7" t="s">
        <v>152</v>
      </c>
      <c r="D59" s="7" t="s">
        <v>149</v>
      </c>
      <c r="E59" s="7">
        <v>73</v>
      </c>
      <c r="F59" s="7">
        <v>26.809999999999832</v>
      </c>
      <c r="G59" s="7" t="s">
        <v>61</v>
      </c>
      <c r="H59" s="7">
        <v>73.446833333333331</v>
      </c>
      <c r="I59" s="7">
        <v>137</v>
      </c>
      <c r="J59" s="7">
        <v>59.689999999999941</v>
      </c>
      <c r="K59" s="7" t="s">
        <v>62</v>
      </c>
      <c r="L59" s="7">
        <v>137.99483333333333</v>
      </c>
      <c r="M59" s="7">
        <v>-137.99483333333333</v>
      </c>
      <c r="N59" s="427">
        <v>74</v>
      </c>
      <c r="P59" s="428"/>
      <c r="Q59" s="428" t="s">
        <v>156</v>
      </c>
      <c r="R59">
        <v>2</v>
      </c>
      <c r="S59" s="474">
        <v>2542.9830000000002</v>
      </c>
      <c r="T59" s="290">
        <v>-0.37559999999999999</v>
      </c>
      <c r="U59" s="290">
        <v>-0.376</v>
      </c>
      <c r="V59" s="290">
        <v>29.766787000000001</v>
      </c>
      <c r="W59" s="290">
        <v>29.767230000000001</v>
      </c>
      <c r="X59" s="290">
        <v>34.953156709391472</v>
      </c>
      <c r="Y59" s="290">
        <v>34.954182555538793</v>
      </c>
      <c r="Z59">
        <v>1.5091000000000001</v>
      </c>
      <c r="AA59" s="447">
        <v>6.5667948030117511</v>
      </c>
      <c r="AB59" s="447">
        <v>81.152807798291221</v>
      </c>
      <c r="AC59" s="447">
        <v>-99</v>
      </c>
      <c r="AD59" s="290">
        <v>2.1259999999999999</v>
      </c>
      <c r="AE59" s="447">
        <v>88.338300000000004</v>
      </c>
      <c r="AF59">
        <v>4.5140000000000002</v>
      </c>
      <c r="AG59" s="447">
        <v>2.0068000000000001</v>
      </c>
      <c r="AH59">
        <v>0.1472</v>
      </c>
      <c r="AI59" s="447">
        <v>6.3701999999999995E-2</v>
      </c>
      <c r="AJ59" s="447">
        <v>98.54</v>
      </c>
      <c r="AK59" s="447">
        <v>0</v>
      </c>
      <c r="AL59" s="429">
        <v>34.955307006835938</v>
      </c>
      <c r="AM59" s="433" t="s">
        <v>139</v>
      </c>
      <c r="AN59" s="434"/>
      <c r="AO59" s="438">
        <v>0.3</v>
      </c>
      <c r="AP59" s="439">
        <v>6.5670000000000002</v>
      </c>
      <c r="AQ59" s="431" t="s">
        <v>139</v>
      </c>
      <c r="AR59" s="440"/>
      <c r="AS59" s="469">
        <v>15.047460836116693</v>
      </c>
      <c r="AT59" s="431"/>
      <c r="AU59" s="469">
        <v>13.427307287023103</v>
      </c>
      <c r="AV59" s="431"/>
      <c r="AW59" s="442">
        <v>1</v>
      </c>
      <c r="AX59" s="431"/>
      <c r="AY59" s="443"/>
      <c r="AZ59" s="469" t="s">
        <v>139</v>
      </c>
      <c r="BA59" s="431" t="s">
        <v>139</v>
      </c>
      <c r="BB59" s="440"/>
      <c r="BC59" s="469" t="s">
        <v>139</v>
      </c>
      <c r="BD59" s="445" t="s">
        <v>139</v>
      </c>
      <c r="BE59" s="469" t="s">
        <v>139</v>
      </c>
      <c r="BF59" s="445" t="s">
        <v>139</v>
      </c>
      <c r="BG59" s="445"/>
      <c r="BH59" s="469" t="s">
        <v>139</v>
      </c>
      <c r="BI59" s="431" t="s">
        <v>139</v>
      </c>
      <c r="BJ59" s="440"/>
      <c r="BK59" s="441" t="s">
        <v>139</v>
      </c>
      <c r="BL59" s="431" t="s">
        <v>139</v>
      </c>
      <c r="BM59" s="446"/>
      <c r="BN59" s="447" t="s">
        <v>139</v>
      </c>
      <c r="BO59" t="s">
        <v>139</v>
      </c>
    </row>
    <row r="60" spans="1:67" ht="15.75" customHeight="1">
      <c r="A60" s="7" t="s">
        <v>1030</v>
      </c>
      <c r="B60" s="7">
        <v>4</v>
      </c>
      <c r="C60" s="7" t="s">
        <v>152</v>
      </c>
      <c r="D60" s="7" t="s">
        <v>149</v>
      </c>
      <c r="E60" s="7">
        <v>73</v>
      </c>
      <c r="F60" s="7">
        <v>26.809999999999832</v>
      </c>
      <c r="G60" s="7" t="s">
        <v>61</v>
      </c>
      <c r="H60" s="7">
        <v>73.446833333333331</v>
      </c>
      <c r="I60" s="7">
        <v>137</v>
      </c>
      <c r="J60" s="7">
        <v>59.689999999999941</v>
      </c>
      <c r="K60" s="7" t="s">
        <v>62</v>
      </c>
      <c r="L60" s="7">
        <v>137.99483333333333</v>
      </c>
      <c r="M60" s="7">
        <v>-137.99483333333333</v>
      </c>
      <c r="N60" s="427">
        <v>75</v>
      </c>
      <c r="P60" s="428"/>
      <c r="Q60" s="428" t="s">
        <v>156</v>
      </c>
      <c r="R60">
        <v>3</v>
      </c>
      <c r="S60" s="474">
        <v>2031.643</v>
      </c>
      <c r="T60" s="290">
        <v>-0.40489999999999998</v>
      </c>
      <c r="U60" s="290">
        <v>-0.40539999999999998</v>
      </c>
      <c r="V60" s="290">
        <v>29.529450999999998</v>
      </c>
      <c r="W60" s="290">
        <v>29.529819000000003</v>
      </c>
      <c r="X60" s="290">
        <v>34.940999157036494</v>
      </c>
      <c r="Y60" s="290">
        <v>34.942044839239429</v>
      </c>
      <c r="Z60">
        <v>1.6055999999999999</v>
      </c>
      <c r="AA60" s="447">
        <v>6.6953345304602214</v>
      </c>
      <c r="AB60" s="447">
        <v>82.670579225419672</v>
      </c>
      <c r="AC60" s="447">
        <v>-99</v>
      </c>
      <c r="AD60" s="290">
        <v>2.1133000000000002</v>
      </c>
      <c r="AE60" s="447">
        <v>88.349500000000006</v>
      </c>
      <c r="AF60">
        <v>4.5145999999999997</v>
      </c>
      <c r="AG60" s="447">
        <v>2.0444</v>
      </c>
      <c r="AH60">
        <v>0.14879999999999999</v>
      </c>
      <c r="AI60" s="447">
        <v>6.3701999999999995E-2</v>
      </c>
      <c r="AJ60" s="447">
        <v>98.53</v>
      </c>
      <c r="AK60" s="447">
        <v>0</v>
      </c>
      <c r="AL60" s="429">
        <v>34.945793151855469</v>
      </c>
      <c r="AM60" s="433" t="s">
        <v>139</v>
      </c>
      <c r="AN60" s="434"/>
      <c r="AO60" s="438">
        <v>0.3</v>
      </c>
      <c r="AP60" s="439">
        <v>6.6849999999999996</v>
      </c>
      <c r="AQ60" s="431" t="s">
        <v>139</v>
      </c>
      <c r="AR60" s="440"/>
      <c r="AS60" s="469">
        <v>14.738846139789317</v>
      </c>
      <c r="AT60" s="431"/>
      <c r="AU60" s="469">
        <v>11.742041301659599</v>
      </c>
      <c r="AV60" s="431"/>
      <c r="AW60" s="442">
        <v>0.97499999999999998</v>
      </c>
      <c r="AX60" s="431"/>
      <c r="AY60" s="443"/>
      <c r="AZ60" s="469" t="s">
        <v>139</v>
      </c>
      <c r="BA60" s="431" t="s">
        <v>139</v>
      </c>
      <c r="BB60" s="440"/>
      <c r="BC60" s="469" t="s">
        <v>139</v>
      </c>
      <c r="BD60" s="445" t="s">
        <v>139</v>
      </c>
      <c r="BE60" s="469" t="s">
        <v>139</v>
      </c>
      <c r="BF60" s="445" t="s">
        <v>139</v>
      </c>
      <c r="BG60" s="445"/>
      <c r="BH60" s="469" t="s">
        <v>139</v>
      </c>
      <c r="BI60" s="431" t="s">
        <v>139</v>
      </c>
      <c r="BJ60" s="440"/>
      <c r="BK60" s="441" t="s">
        <v>139</v>
      </c>
      <c r="BL60" s="431" t="s">
        <v>139</v>
      </c>
      <c r="BM60" s="446"/>
      <c r="BN60" s="447" t="s">
        <v>139</v>
      </c>
      <c r="BO60" t="s">
        <v>139</v>
      </c>
    </row>
    <row r="61" spans="1:67" ht="15.75" customHeight="1">
      <c r="A61" s="7" t="s">
        <v>1030</v>
      </c>
      <c r="B61" s="7">
        <v>4</v>
      </c>
      <c r="C61" s="7" t="s">
        <v>152</v>
      </c>
      <c r="D61" s="7" t="s">
        <v>149</v>
      </c>
      <c r="E61" s="7">
        <v>73</v>
      </c>
      <c r="F61" s="7">
        <v>26.809999999999832</v>
      </c>
      <c r="G61" s="7" t="s">
        <v>61</v>
      </c>
      <c r="H61" s="7">
        <v>73.446833333333331</v>
      </c>
      <c r="I61" s="7">
        <v>137</v>
      </c>
      <c r="J61" s="7">
        <v>59.689999999999941</v>
      </c>
      <c r="K61" s="7" t="s">
        <v>62</v>
      </c>
      <c r="L61" s="7">
        <v>137.99483333333333</v>
      </c>
      <c r="M61" s="7">
        <v>-137.99483333333333</v>
      </c>
      <c r="N61" s="427">
        <v>76</v>
      </c>
      <c r="P61" s="428"/>
      <c r="Q61" s="428" t="s">
        <v>156</v>
      </c>
      <c r="R61">
        <v>4</v>
      </c>
      <c r="S61" s="474">
        <v>1522.242</v>
      </c>
      <c r="T61" s="290">
        <v>-0.29670000000000002</v>
      </c>
      <c r="U61" s="290">
        <v>-0.29730000000000001</v>
      </c>
      <c r="V61" s="290">
        <v>29.390459</v>
      </c>
      <c r="W61" s="290">
        <v>29.390471000000002</v>
      </c>
      <c r="X61" s="290">
        <v>34.912605882092286</v>
      </c>
      <c r="Y61" s="290">
        <v>34.913297966232172</v>
      </c>
      <c r="Z61">
        <v>1.7192000000000001</v>
      </c>
      <c r="AA61" s="447">
        <v>6.8421315655311465</v>
      </c>
      <c r="AB61" s="447">
        <v>84.706528925257189</v>
      </c>
      <c r="AC61" s="447">
        <v>-99</v>
      </c>
      <c r="AD61" s="290">
        <v>2.0499999999999998</v>
      </c>
      <c r="AE61" s="447">
        <v>88.362499999999997</v>
      </c>
      <c r="AF61">
        <v>4.5152999999999999</v>
      </c>
      <c r="AG61" s="447">
        <v>1.988</v>
      </c>
      <c r="AH61">
        <v>0.14649999999999999</v>
      </c>
      <c r="AI61" s="447">
        <v>6.3701999999999995E-2</v>
      </c>
      <c r="AJ61" s="447">
        <v>98.54</v>
      </c>
      <c r="AK61" s="447">
        <v>0</v>
      </c>
      <c r="AL61" s="429">
        <v>34.91314697265625</v>
      </c>
      <c r="AM61" s="433" t="s">
        <v>139</v>
      </c>
      <c r="AN61" s="434"/>
      <c r="AO61" s="438">
        <v>0.5</v>
      </c>
      <c r="AP61" s="439">
        <v>6.8360000000000003</v>
      </c>
      <c r="AQ61" s="431" t="s">
        <v>139</v>
      </c>
      <c r="AR61" s="440"/>
      <c r="AS61" s="469">
        <v>13.881804875439471</v>
      </c>
      <c r="AT61" s="431"/>
      <c r="AU61" s="469">
        <v>9.0791322546853142</v>
      </c>
      <c r="AV61" s="431"/>
      <c r="AW61" s="442">
        <v>0.91300000000000003</v>
      </c>
      <c r="AX61" s="431"/>
      <c r="AY61" s="443"/>
      <c r="AZ61" s="469" t="s">
        <v>139</v>
      </c>
      <c r="BA61" s="431" t="s">
        <v>139</v>
      </c>
      <c r="BB61" s="440"/>
      <c r="BC61" s="469" t="s">
        <v>139</v>
      </c>
      <c r="BD61" s="445" t="s">
        <v>139</v>
      </c>
      <c r="BE61" s="469" t="s">
        <v>139</v>
      </c>
      <c r="BF61" s="445" t="s">
        <v>139</v>
      </c>
      <c r="BG61" s="445"/>
      <c r="BH61" s="469" t="s">
        <v>139</v>
      </c>
      <c r="BI61" s="431" t="s">
        <v>139</v>
      </c>
      <c r="BJ61" s="440"/>
      <c r="BK61" s="441" t="s">
        <v>139</v>
      </c>
      <c r="BL61" s="431" t="s">
        <v>139</v>
      </c>
      <c r="BM61" s="446"/>
      <c r="BN61" s="447" t="s">
        <v>139</v>
      </c>
      <c r="BO61" t="s">
        <v>139</v>
      </c>
    </row>
    <row r="62" spans="1:67" ht="15.75" customHeight="1">
      <c r="A62" s="7" t="s">
        <v>1030</v>
      </c>
      <c r="B62" s="7">
        <v>4</v>
      </c>
      <c r="C62" s="7" t="s">
        <v>152</v>
      </c>
      <c r="D62" s="7" t="s">
        <v>149</v>
      </c>
      <c r="E62" s="7">
        <v>73</v>
      </c>
      <c r="F62" s="7">
        <v>26.809999999999832</v>
      </c>
      <c r="G62" s="7" t="s">
        <v>61</v>
      </c>
      <c r="H62" s="7">
        <v>73.446833333333331</v>
      </c>
      <c r="I62" s="7">
        <v>137</v>
      </c>
      <c r="J62" s="7">
        <v>59.689999999999941</v>
      </c>
      <c r="K62" s="7" t="s">
        <v>62</v>
      </c>
      <c r="L62" s="7">
        <v>137.99483333333333</v>
      </c>
      <c r="M62" s="7">
        <v>-137.99483333333333</v>
      </c>
      <c r="N62" s="427">
        <v>77</v>
      </c>
      <c r="P62" s="428"/>
      <c r="Q62" s="428" t="s">
        <v>156</v>
      </c>
      <c r="R62">
        <v>5</v>
      </c>
      <c r="S62" s="474">
        <v>1013.686</v>
      </c>
      <c r="T62" s="290">
        <v>7.1000000000000004E-3</v>
      </c>
      <c r="U62" s="290">
        <v>6.0000000000000001E-3</v>
      </c>
      <c r="V62" s="290">
        <v>29.406117999999999</v>
      </c>
      <c r="W62" s="290">
        <v>29.405699000000002</v>
      </c>
      <c r="X62" s="290">
        <v>34.876705872792364</v>
      </c>
      <c r="Y62" s="290">
        <v>34.877394868617479</v>
      </c>
      <c r="Z62">
        <v>1.8277000000000001</v>
      </c>
      <c r="AA62" s="447">
        <v>6.864040186300425</v>
      </c>
      <c r="AB62" s="447">
        <v>85.633954583981748</v>
      </c>
      <c r="AC62" s="447">
        <v>-99</v>
      </c>
      <c r="AD62" s="290">
        <v>2.1339000000000001</v>
      </c>
      <c r="AE62" s="447">
        <v>88.343900000000005</v>
      </c>
      <c r="AF62">
        <v>4.5143000000000004</v>
      </c>
      <c r="AG62" s="447">
        <v>2.0560999999999998</v>
      </c>
      <c r="AH62">
        <v>0.14929999999999999</v>
      </c>
      <c r="AI62" s="447">
        <v>6.3701999999999995E-2</v>
      </c>
      <c r="AJ62" s="447">
        <v>98.54</v>
      </c>
      <c r="AK62" s="447">
        <v>0</v>
      </c>
      <c r="AL62" s="429">
        <v>34.882816314697266</v>
      </c>
      <c r="AM62" s="433" t="s">
        <v>139</v>
      </c>
      <c r="AN62" s="434"/>
      <c r="AO62" s="438">
        <v>0.7</v>
      </c>
      <c r="AP62" s="439">
        <v>6.8550000000000004</v>
      </c>
      <c r="AQ62" s="431" t="s">
        <v>139</v>
      </c>
      <c r="AR62" s="440"/>
      <c r="AS62" s="469">
        <v>13.297284518362732</v>
      </c>
      <c r="AT62" s="431"/>
      <c r="AU62" s="469">
        <v>7.8407837307183401</v>
      </c>
      <c r="AV62" s="431"/>
      <c r="AW62" s="442">
        <v>0.872</v>
      </c>
      <c r="AX62" s="431"/>
      <c r="AY62" s="443"/>
      <c r="AZ62" s="469" t="s">
        <v>139</v>
      </c>
      <c r="BA62" s="431" t="s">
        <v>139</v>
      </c>
      <c r="BB62" s="440"/>
      <c r="BC62" s="469" t="s">
        <v>139</v>
      </c>
      <c r="BD62" s="445" t="s">
        <v>139</v>
      </c>
      <c r="BE62" s="469" t="s">
        <v>139</v>
      </c>
      <c r="BF62" s="445" t="s">
        <v>139</v>
      </c>
      <c r="BG62" s="445"/>
      <c r="BH62" s="469" t="s">
        <v>139</v>
      </c>
      <c r="BI62" s="431" t="s">
        <v>139</v>
      </c>
      <c r="BJ62" s="440"/>
      <c r="BK62" s="441" t="s">
        <v>139</v>
      </c>
      <c r="BL62" s="431" t="s">
        <v>139</v>
      </c>
      <c r="BM62" s="446"/>
      <c r="BN62" s="447" t="s">
        <v>139</v>
      </c>
      <c r="BO62" t="s">
        <v>139</v>
      </c>
    </row>
    <row r="63" spans="1:67" ht="15.75" customHeight="1">
      <c r="A63" s="7" t="s">
        <v>1030</v>
      </c>
      <c r="B63" s="7">
        <v>4</v>
      </c>
      <c r="C63" s="7" t="s">
        <v>152</v>
      </c>
      <c r="D63" s="7" t="s">
        <v>149</v>
      </c>
      <c r="E63" s="7">
        <v>73</v>
      </c>
      <c r="F63" s="7">
        <v>26.809999999999832</v>
      </c>
      <c r="G63" s="7" t="s">
        <v>61</v>
      </c>
      <c r="H63" s="7">
        <v>73.446833333333331</v>
      </c>
      <c r="I63" s="7">
        <v>137</v>
      </c>
      <c r="J63" s="7">
        <v>59.689999999999941</v>
      </c>
      <c r="K63" s="7" t="s">
        <v>62</v>
      </c>
      <c r="L63" s="7">
        <v>137.99483333333333</v>
      </c>
      <c r="M63" s="7">
        <v>-137.99483333333333</v>
      </c>
      <c r="N63" s="427">
        <v>79</v>
      </c>
      <c r="P63" s="428"/>
      <c r="Q63" s="428" t="s">
        <v>156</v>
      </c>
      <c r="R63">
        <v>7</v>
      </c>
      <c r="S63" s="474">
        <v>607.93700000000001</v>
      </c>
      <c r="T63" s="290">
        <v>0.54869999999999997</v>
      </c>
      <c r="U63" s="290">
        <v>0.55030000000000001</v>
      </c>
      <c r="V63" s="290">
        <v>29.670528000000001</v>
      </c>
      <c r="W63" s="290">
        <v>29.67229</v>
      </c>
      <c r="X63" s="290">
        <v>34.847254239486432</v>
      </c>
      <c r="Y63" s="290">
        <v>34.847751474189963</v>
      </c>
      <c r="Z63">
        <v>1.9083000000000001</v>
      </c>
      <c r="AA63" s="447">
        <v>6.7538465851034983</v>
      </c>
      <c r="AB63" s="447">
        <v>85.433910648966418</v>
      </c>
      <c r="AC63" s="447">
        <v>-99</v>
      </c>
      <c r="AD63" s="290">
        <v>2.1398000000000001</v>
      </c>
      <c r="AE63" s="447">
        <v>88.371799999999993</v>
      </c>
      <c r="AF63">
        <v>4.5157999999999996</v>
      </c>
      <c r="AG63" s="447">
        <v>1.9551000000000001</v>
      </c>
      <c r="AH63">
        <v>0.1452</v>
      </c>
      <c r="AI63" s="447">
        <v>6.3701999999999995E-2</v>
      </c>
      <c r="AJ63" s="447">
        <v>98.54</v>
      </c>
      <c r="AK63" s="447">
        <v>0</v>
      </c>
      <c r="AL63" s="429">
        <v>34.859966278076172</v>
      </c>
      <c r="AM63" s="433">
        <v>3</v>
      </c>
      <c r="AN63" s="434" t="s">
        <v>1043</v>
      </c>
      <c r="AO63" s="438">
        <v>1.2</v>
      </c>
      <c r="AP63" s="439">
        <v>6.75</v>
      </c>
      <c r="AQ63" s="431" t="s">
        <v>139</v>
      </c>
      <c r="AR63" s="440"/>
      <c r="AS63" s="469">
        <v>13.250820676383812</v>
      </c>
      <c r="AT63" s="431"/>
      <c r="AU63" s="469">
        <v>7.3057782439096561</v>
      </c>
      <c r="AV63" s="431"/>
      <c r="AW63" s="442">
        <v>0.84799999999999998</v>
      </c>
      <c r="AX63" s="431"/>
      <c r="AY63" s="443"/>
      <c r="AZ63" s="469" t="s">
        <v>139</v>
      </c>
      <c r="BA63" s="431" t="s">
        <v>139</v>
      </c>
      <c r="BB63" s="440"/>
      <c r="BC63" s="469" t="s">
        <v>139</v>
      </c>
      <c r="BD63" s="445" t="s">
        <v>139</v>
      </c>
      <c r="BE63" s="469" t="s">
        <v>139</v>
      </c>
      <c r="BF63" s="445" t="s">
        <v>139</v>
      </c>
      <c r="BG63" s="445"/>
      <c r="BH63" s="469" t="s">
        <v>139</v>
      </c>
      <c r="BI63" s="431" t="s">
        <v>139</v>
      </c>
      <c r="BJ63" s="440"/>
      <c r="BK63" s="441" t="s">
        <v>139</v>
      </c>
      <c r="BL63" s="431" t="s">
        <v>139</v>
      </c>
      <c r="BM63" s="446"/>
      <c r="BN63" s="447" t="s">
        <v>139</v>
      </c>
      <c r="BO63" t="s">
        <v>139</v>
      </c>
    </row>
    <row r="64" spans="1:67" ht="15.75" customHeight="1">
      <c r="A64" s="7" t="s">
        <v>1030</v>
      </c>
      <c r="B64" s="7">
        <v>4</v>
      </c>
      <c r="C64" s="7" t="s">
        <v>152</v>
      </c>
      <c r="D64" s="7" t="s">
        <v>149</v>
      </c>
      <c r="E64" s="7">
        <v>73</v>
      </c>
      <c r="F64" s="7">
        <v>26.809999999999832</v>
      </c>
      <c r="G64" s="7" t="s">
        <v>61</v>
      </c>
      <c r="H64" s="7">
        <v>73.446833333333331</v>
      </c>
      <c r="I64" s="7">
        <v>137</v>
      </c>
      <c r="J64" s="7">
        <v>59.689999999999941</v>
      </c>
      <c r="K64" s="7" t="s">
        <v>62</v>
      </c>
      <c r="L64" s="7">
        <v>137.99483333333333</v>
      </c>
      <c r="M64" s="7">
        <v>-137.99483333333333</v>
      </c>
      <c r="N64" s="427">
        <v>80</v>
      </c>
      <c r="P64" s="428"/>
      <c r="Q64" s="428" t="s">
        <v>156</v>
      </c>
      <c r="R64">
        <v>8</v>
      </c>
      <c r="S64" s="474">
        <v>506.83800000000002</v>
      </c>
      <c r="T64" s="290">
        <v>0.6784</v>
      </c>
      <c r="U64" s="290">
        <v>0.67630000000000001</v>
      </c>
      <c r="V64" s="290">
        <v>29.722324</v>
      </c>
      <c r="W64" s="290">
        <v>29.720854000000003</v>
      </c>
      <c r="X64" s="290">
        <v>34.828028363542387</v>
      </c>
      <c r="Y64" s="290">
        <v>34.828472662291809</v>
      </c>
      <c r="Z64">
        <v>1.9226000000000001</v>
      </c>
      <c r="AA64" s="447">
        <v>6.6938824811502471</v>
      </c>
      <c r="AB64" s="447">
        <v>84.947615768420974</v>
      </c>
      <c r="AC64" s="447">
        <v>-99</v>
      </c>
      <c r="AD64" s="290">
        <v>2.1482000000000001</v>
      </c>
      <c r="AE64" s="447">
        <v>88.364400000000003</v>
      </c>
      <c r="AF64">
        <v>4.5153999999999996</v>
      </c>
      <c r="AG64" s="447">
        <v>2.0726</v>
      </c>
      <c r="AH64">
        <v>0.14990000000000001</v>
      </c>
      <c r="AI64" s="447">
        <v>6.3701999999999995E-2</v>
      </c>
      <c r="AJ64" s="447">
        <v>98.53</v>
      </c>
      <c r="AK64" s="447">
        <v>0</v>
      </c>
      <c r="AL64" s="429">
        <v>34.829475402832031</v>
      </c>
      <c r="AM64" s="433" t="s">
        <v>139</v>
      </c>
      <c r="AN64" s="434"/>
      <c r="AO64" s="438">
        <v>1.4</v>
      </c>
      <c r="AP64" s="439">
        <v>6.6769999999999996</v>
      </c>
      <c r="AQ64" s="431" t="s">
        <v>139</v>
      </c>
      <c r="AR64" s="440"/>
      <c r="AS64" s="469">
        <v>13.245468361192529</v>
      </c>
      <c r="AT64" s="431"/>
      <c r="AU64" s="469">
        <v>7.4910894102594829</v>
      </c>
      <c r="AV64" s="431"/>
      <c r="AW64" s="442">
        <v>0.84899999999999998</v>
      </c>
      <c r="AX64" s="431"/>
      <c r="AY64" s="443"/>
      <c r="AZ64" s="469" t="s">
        <v>139</v>
      </c>
      <c r="BA64" s="431" t="s">
        <v>139</v>
      </c>
      <c r="BB64" s="440"/>
      <c r="BC64" s="469" t="s">
        <v>139</v>
      </c>
      <c r="BD64" s="445" t="s">
        <v>139</v>
      </c>
      <c r="BE64" s="469" t="s">
        <v>139</v>
      </c>
      <c r="BF64" s="445" t="s">
        <v>139</v>
      </c>
      <c r="BG64" s="445"/>
      <c r="BH64" s="469" t="s">
        <v>139</v>
      </c>
      <c r="BI64" s="431" t="s">
        <v>139</v>
      </c>
      <c r="BJ64" s="440"/>
      <c r="BK64" s="441" t="s">
        <v>139</v>
      </c>
      <c r="BL64" s="431" t="s">
        <v>139</v>
      </c>
      <c r="BM64" s="446"/>
      <c r="BN64" s="447" t="s">
        <v>139</v>
      </c>
      <c r="BO64" t="s">
        <v>139</v>
      </c>
    </row>
    <row r="65" spans="1:68" ht="15.75" customHeight="1">
      <c r="A65" s="7" t="s">
        <v>1030</v>
      </c>
      <c r="B65" s="7">
        <v>4</v>
      </c>
      <c r="C65" s="7" t="s">
        <v>152</v>
      </c>
      <c r="D65" s="7" t="s">
        <v>149</v>
      </c>
      <c r="E65" s="7">
        <v>73</v>
      </c>
      <c r="F65" s="7">
        <v>26.809999999999832</v>
      </c>
      <c r="G65" s="7" t="s">
        <v>61</v>
      </c>
      <c r="H65" s="7">
        <v>73.446833333333331</v>
      </c>
      <c r="I65" s="7">
        <v>137</v>
      </c>
      <c r="J65" s="7">
        <v>59.689999999999941</v>
      </c>
      <c r="K65" s="7" t="s">
        <v>62</v>
      </c>
      <c r="L65" s="7">
        <v>137.99483333333333</v>
      </c>
      <c r="M65" s="7">
        <v>-137.99483333333333</v>
      </c>
      <c r="N65" s="427">
        <v>81</v>
      </c>
      <c r="P65" s="428"/>
      <c r="Q65" s="428" t="s">
        <v>156</v>
      </c>
      <c r="R65">
        <v>9</v>
      </c>
      <c r="S65" s="474">
        <v>487.44200000000001</v>
      </c>
      <c r="T65" s="290">
        <v>0.69830000000000003</v>
      </c>
      <c r="U65" s="290">
        <v>0.69710000000000005</v>
      </c>
      <c r="V65" s="290">
        <v>29.731233</v>
      </c>
      <c r="W65" s="290">
        <v>29.730603000000002</v>
      </c>
      <c r="X65" s="290">
        <v>34.828616201940989</v>
      </c>
      <c r="Y65" s="290">
        <v>34.829142641559137</v>
      </c>
      <c r="Z65">
        <v>1.9309000000000001</v>
      </c>
      <c r="AA65" s="447">
        <v>6.7095927797176733</v>
      </c>
      <c r="AB65" s="447">
        <v>85.190968695984935</v>
      </c>
      <c r="AC65" s="447">
        <v>-99</v>
      </c>
      <c r="AD65" s="290">
        <v>2.1429999999999998</v>
      </c>
      <c r="AE65" s="447">
        <v>88.364400000000003</v>
      </c>
      <c r="AF65">
        <v>4.5153999999999996</v>
      </c>
      <c r="AG65" s="447">
        <v>1.9644999999999999</v>
      </c>
      <c r="AH65">
        <v>0.14560000000000001</v>
      </c>
      <c r="AI65" s="447">
        <v>6.3701999999999995E-2</v>
      </c>
      <c r="AJ65" s="447">
        <v>98.54</v>
      </c>
      <c r="AK65" s="447">
        <v>0</v>
      </c>
      <c r="AL65" s="429">
        <v>34.833732604980469</v>
      </c>
      <c r="AM65" s="433" t="s">
        <v>139</v>
      </c>
      <c r="AN65" s="434"/>
      <c r="AO65" s="438">
        <v>1.4</v>
      </c>
      <c r="AP65" s="439">
        <v>6.6980000000000004</v>
      </c>
      <c r="AQ65" s="431" t="s">
        <v>139</v>
      </c>
      <c r="AR65" s="440"/>
      <c r="AS65" s="469">
        <v>13.149159682863296</v>
      </c>
      <c r="AT65" s="431"/>
      <c r="AU65" s="469">
        <v>7.2350664119086314</v>
      </c>
      <c r="AV65" s="431"/>
      <c r="AW65" s="442">
        <v>0.84</v>
      </c>
      <c r="AX65" s="431"/>
      <c r="AY65" s="443"/>
      <c r="AZ65" s="469" t="s">
        <v>139</v>
      </c>
      <c r="BA65" s="431" t="s">
        <v>139</v>
      </c>
      <c r="BB65" s="440"/>
      <c r="BC65" s="469" t="s">
        <v>139</v>
      </c>
      <c r="BD65" s="445" t="s">
        <v>139</v>
      </c>
      <c r="BE65" s="469" t="s">
        <v>139</v>
      </c>
      <c r="BF65" s="445" t="s">
        <v>139</v>
      </c>
      <c r="BG65" s="445"/>
      <c r="BH65" s="469" t="s">
        <v>139</v>
      </c>
      <c r="BI65" s="431" t="s">
        <v>139</v>
      </c>
      <c r="BJ65" s="440"/>
      <c r="BK65" s="441" t="s">
        <v>139</v>
      </c>
      <c r="BL65" s="431" t="s">
        <v>139</v>
      </c>
      <c r="BM65" s="446"/>
      <c r="BN65" s="447" t="s">
        <v>139</v>
      </c>
      <c r="BO65" t="s">
        <v>139</v>
      </c>
    </row>
    <row r="66" spans="1:68" ht="15.75" customHeight="1">
      <c r="A66" s="7" t="s">
        <v>1030</v>
      </c>
      <c r="B66" s="7">
        <v>4</v>
      </c>
      <c r="C66" s="7" t="s">
        <v>152</v>
      </c>
      <c r="D66" s="7" t="s">
        <v>149</v>
      </c>
      <c r="E66" s="7">
        <v>73</v>
      </c>
      <c r="F66" s="7">
        <v>26.809999999999832</v>
      </c>
      <c r="G66" s="7" t="s">
        <v>61</v>
      </c>
      <c r="H66" s="7">
        <v>73.446833333333331</v>
      </c>
      <c r="I66" s="7">
        <v>137</v>
      </c>
      <c r="J66" s="7">
        <v>59.689999999999941</v>
      </c>
      <c r="K66" s="7" t="s">
        <v>62</v>
      </c>
      <c r="L66" s="7">
        <v>137.99483333333333</v>
      </c>
      <c r="M66" s="7">
        <v>-137.99483333333333</v>
      </c>
      <c r="N66" s="427">
        <v>82</v>
      </c>
      <c r="P66" s="428"/>
      <c r="Q66" s="428" t="s">
        <v>156</v>
      </c>
      <c r="R66">
        <v>10</v>
      </c>
      <c r="S66" s="474">
        <v>412.346</v>
      </c>
      <c r="T66" s="290">
        <v>0.58560000000000001</v>
      </c>
      <c r="U66" s="290">
        <v>0.58230000000000004</v>
      </c>
      <c r="V66" s="290">
        <v>29.566094</v>
      </c>
      <c r="W66" s="290">
        <v>29.562634000000003</v>
      </c>
      <c r="X66" s="290">
        <v>34.784340327515835</v>
      </c>
      <c r="Y66" s="290">
        <v>34.783536545055469</v>
      </c>
      <c r="Z66">
        <v>1.9221999999999999</v>
      </c>
      <c r="AA66" s="447">
        <v>6.627489616260112</v>
      </c>
      <c r="AB66" s="447">
        <v>83.878599698048646</v>
      </c>
      <c r="AC66" s="447">
        <v>-99</v>
      </c>
      <c r="AD66" s="290">
        <v>2.1257999999999999</v>
      </c>
      <c r="AE66" s="447">
        <v>88.362499999999997</v>
      </c>
      <c r="AF66">
        <v>4.5152999999999999</v>
      </c>
      <c r="AG66" s="447">
        <v>2.1758000000000002</v>
      </c>
      <c r="AH66">
        <v>0.154</v>
      </c>
      <c r="AI66" s="447">
        <v>6.3701999999999995E-2</v>
      </c>
      <c r="AJ66" s="447">
        <v>98.55</v>
      </c>
      <c r="AK66" s="447">
        <v>0</v>
      </c>
      <c r="AL66" s="429">
        <v>34.788681030273438</v>
      </c>
      <c r="AM66" s="433" t="s">
        <v>139</v>
      </c>
      <c r="AN66" s="434"/>
      <c r="AO66" s="438">
        <v>1.4</v>
      </c>
      <c r="AP66" s="439">
        <v>6.5970000000000004</v>
      </c>
      <c r="AQ66" s="431" t="s">
        <v>139</v>
      </c>
      <c r="AR66" s="440"/>
      <c r="AS66" s="469">
        <v>13.157858586947759</v>
      </c>
      <c r="AT66" s="431"/>
      <c r="AU66" s="469">
        <v>7.8957038800559731</v>
      </c>
      <c r="AV66" s="431"/>
      <c r="AW66" s="442">
        <v>0.85399999999999998</v>
      </c>
      <c r="AX66" s="431"/>
      <c r="AY66" s="443"/>
      <c r="AZ66" s="469" t="s">
        <v>139</v>
      </c>
      <c r="BA66" s="431" t="s">
        <v>139</v>
      </c>
      <c r="BB66" s="440"/>
      <c r="BC66" s="469" t="s">
        <v>139</v>
      </c>
      <c r="BD66" s="445" t="s">
        <v>139</v>
      </c>
      <c r="BE66" s="469" t="s">
        <v>139</v>
      </c>
      <c r="BF66" s="445" t="s">
        <v>139</v>
      </c>
      <c r="BG66" s="445"/>
      <c r="BH66" s="469" t="s">
        <v>139</v>
      </c>
      <c r="BI66" s="431" t="s">
        <v>139</v>
      </c>
      <c r="BJ66" s="440"/>
      <c r="BK66" s="441" t="s">
        <v>139</v>
      </c>
      <c r="BL66" s="431" t="s">
        <v>139</v>
      </c>
      <c r="BM66" s="446"/>
      <c r="BN66" s="447" t="s">
        <v>139</v>
      </c>
      <c r="BO66" t="s">
        <v>139</v>
      </c>
    </row>
    <row r="67" spans="1:68" ht="15.75" customHeight="1">
      <c r="A67" s="7" t="s">
        <v>1030</v>
      </c>
      <c r="B67" s="7">
        <v>4</v>
      </c>
      <c r="C67" s="7" t="s">
        <v>152</v>
      </c>
      <c r="D67" s="7" t="s">
        <v>149</v>
      </c>
      <c r="E67" s="7">
        <v>73</v>
      </c>
      <c r="F67" s="7">
        <v>26.809999999999832</v>
      </c>
      <c r="G67" s="7" t="s">
        <v>61</v>
      </c>
      <c r="H67" s="7">
        <v>73.446833333333331</v>
      </c>
      <c r="I67" s="7">
        <v>137</v>
      </c>
      <c r="J67" s="7">
        <v>59.689999999999941</v>
      </c>
      <c r="K67" s="7" t="s">
        <v>62</v>
      </c>
      <c r="L67" s="7">
        <v>137.99483333333333</v>
      </c>
      <c r="M67" s="7">
        <v>-137.99483333333333</v>
      </c>
      <c r="N67" s="427">
        <v>83</v>
      </c>
      <c r="P67" s="428"/>
      <c r="Q67" s="428" t="s">
        <v>156</v>
      </c>
      <c r="R67">
        <v>11</v>
      </c>
      <c r="S67" s="474">
        <v>371.23899999999998</v>
      </c>
      <c r="T67" s="290">
        <v>0.42399999999999999</v>
      </c>
      <c r="U67" s="290">
        <v>0.42880000000000001</v>
      </c>
      <c r="V67" s="290">
        <v>29.360462999999999</v>
      </c>
      <c r="W67" s="290">
        <v>29.366738000000002</v>
      </c>
      <c r="X67" s="290">
        <v>34.721636112106168</v>
      </c>
      <c r="Y67" s="290">
        <v>34.724452629275582</v>
      </c>
      <c r="Z67">
        <v>1.8954</v>
      </c>
      <c r="AA67" s="447">
        <v>6.5102806229687387</v>
      </c>
      <c r="AB67" s="447">
        <v>82.015953178593776</v>
      </c>
      <c r="AC67" s="447">
        <v>-99</v>
      </c>
      <c r="AD67" s="290">
        <v>2.1591</v>
      </c>
      <c r="AE67" s="447">
        <v>88.366200000000006</v>
      </c>
      <c r="AF67">
        <v>4.5155000000000003</v>
      </c>
      <c r="AG67" s="447">
        <v>2.1570999999999998</v>
      </c>
      <c r="AH67">
        <v>0.1532</v>
      </c>
      <c r="AI67" s="447">
        <v>6.3701999999999995E-2</v>
      </c>
      <c r="AJ67" s="447">
        <v>98.53</v>
      </c>
      <c r="AK67" s="447">
        <v>0</v>
      </c>
      <c r="AL67" s="429">
        <v>34.716930389404297</v>
      </c>
      <c r="AM67" s="433" t="s">
        <v>139</v>
      </c>
      <c r="AN67" s="434"/>
      <c r="AO67" s="438">
        <v>1.2</v>
      </c>
      <c r="AP67" s="439">
        <v>6.4859999999999998</v>
      </c>
      <c r="AQ67" s="431" t="s">
        <v>139</v>
      </c>
      <c r="AR67" s="440"/>
      <c r="AS67" s="469">
        <v>13.179664922409982</v>
      </c>
      <c r="AT67" s="431"/>
      <c r="AU67" s="469">
        <v>9.3067066814828845</v>
      </c>
      <c r="AV67" s="431"/>
      <c r="AW67" s="442">
        <v>0.88400000000000001</v>
      </c>
      <c r="AX67" s="431"/>
      <c r="AY67" s="443"/>
      <c r="AZ67" s="469" t="s">
        <v>139</v>
      </c>
      <c r="BA67" s="431" t="s">
        <v>139</v>
      </c>
      <c r="BB67" s="440"/>
      <c r="BC67" s="469" t="s">
        <v>139</v>
      </c>
      <c r="BD67" s="445" t="s">
        <v>139</v>
      </c>
      <c r="BE67" s="469" t="s">
        <v>139</v>
      </c>
      <c r="BF67" s="445" t="s">
        <v>139</v>
      </c>
      <c r="BG67" s="445"/>
      <c r="BH67" s="469">
        <v>2167.9204439307541</v>
      </c>
      <c r="BI67" s="431" t="s">
        <v>139</v>
      </c>
      <c r="BJ67" s="440"/>
      <c r="BK67" s="441">
        <v>2292.5215892812093</v>
      </c>
      <c r="BL67" s="431" t="s">
        <v>139</v>
      </c>
      <c r="BM67" s="446"/>
      <c r="BN67" s="447">
        <v>8.0721937208458064E-2</v>
      </c>
      <c r="BO67" t="s">
        <v>139</v>
      </c>
    </row>
    <row r="68" spans="1:68" ht="15.75" customHeight="1">
      <c r="A68" s="7" t="s">
        <v>1030</v>
      </c>
      <c r="B68" s="7">
        <v>4</v>
      </c>
      <c r="C68" s="7" t="s">
        <v>152</v>
      </c>
      <c r="D68" s="7" t="s">
        <v>149</v>
      </c>
      <c r="E68" s="7">
        <v>73</v>
      </c>
      <c r="F68" s="7">
        <v>26.809999999999832</v>
      </c>
      <c r="G68" s="7" t="s">
        <v>61</v>
      </c>
      <c r="H68" s="7">
        <v>73.446833333333331</v>
      </c>
      <c r="I68" s="7">
        <v>137</v>
      </c>
      <c r="J68" s="7">
        <v>59.689999999999941</v>
      </c>
      <c r="K68" s="7" t="s">
        <v>62</v>
      </c>
      <c r="L68" s="7">
        <v>137.99483333333333</v>
      </c>
      <c r="M68" s="7">
        <v>-137.99483333333333</v>
      </c>
      <c r="N68" s="427">
        <v>84</v>
      </c>
      <c r="P68" s="428"/>
      <c r="Q68" s="428" t="s">
        <v>156</v>
      </c>
      <c r="R68">
        <v>12</v>
      </c>
      <c r="S68" s="474">
        <v>304.63600000000002</v>
      </c>
      <c r="T68" s="290">
        <v>-0.25209999999999999</v>
      </c>
      <c r="U68" s="290">
        <v>-0.23580000000000001</v>
      </c>
      <c r="V68" s="290">
        <v>28.525413999999998</v>
      </c>
      <c r="W68" s="290">
        <v>28.545288000000003</v>
      </c>
      <c r="X68" s="290">
        <v>34.419692681689618</v>
      </c>
      <c r="Y68" s="290">
        <v>34.427799392783911</v>
      </c>
      <c r="Z68">
        <v>1.8527</v>
      </c>
      <c r="AA68" s="447">
        <v>6.3793929923706667</v>
      </c>
      <c r="AB68" s="447">
        <v>78.796765471096805</v>
      </c>
      <c r="AC68" s="447">
        <v>-99</v>
      </c>
      <c r="AD68" s="290">
        <v>2.1482999999999999</v>
      </c>
      <c r="AE68" s="447">
        <v>88.338300000000004</v>
      </c>
      <c r="AF68">
        <v>4.5140000000000002</v>
      </c>
      <c r="AG68" s="447">
        <v>2.5680000000000001</v>
      </c>
      <c r="AH68">
        <v>0.16969999999999999</v>
      </c>
      <c r="AI68" s="447">
        <v>6.3701999999999995E-2</v>
      </c>
      <c r="AJ68" s="447">
        <v>98.53</v>
      </c>
      <c r="AK68" s="447">
        <v>0</v>
      </c>
      <c r="AL68" s="429" t="s">
        <v>139</v>
      </c>
      <c r="AM68" s="433">
        <v>5</v>
      </c>
      <c r="AN68" s="434" t="s">
        <v>1044</v>
      </c>
      <c r="AO68" s="438">
        <v>0.6</v>
      </c>
      <c r="AP68" s="439">
        <v>6.3410000000000002</v>
      </c>
      <c r="AQ68" s="431" t="s">
        <v>139</v>
      </c>
      <c r="AR68" s="440"/>
      <c r="AS68" s="469">
        <v>12.452048499022652</v>
      </c>
      <c r="AT68" s="431"/>
      <c r="AU68" s="469">
        <v>12.758900144395518</v>
      </c>
      <c r="AV68" s="431"/>
      <c r="AW68" s="442">
        <v>0.94099999999999995</v>
      </c>
      <c r="AX68" s="431"/>
      <c r="AY68" s="443"/>
      <c r="AZ68" s="469" t="s">
        <v>139</v>
      </c>
      <c r="BA68" s="431" t="s">
        <v>139</v>
      </c>
      <c r="BB68" s="440"/>
      <c r="BC68" s="469" t="s">
        <v>139</v>
      </c>
      <c r="BD68" s="445" t="s">
        <v>139</v>
      </c>
      <c r="BE68" s="469" t="s">
        <v>139</v>
      </c>
      <c r="BF68" s="445" t="s">
        <v>139</v>
      </c>
      <c r="BG68" s="445"/>
      <c r="BH68" s="469">
        <v>2182.0367356948464</v>
      </c>
      <c r="BI68" s="431" t="s">
        <v>139</v>
      </c>
      <c r="BJ68" s="440"/>
      <c r="BK68" s="441">
        <v>2282.4031857093578</v>
      </c>
      <c r="BL68" s="431" t="s">
        <v>139</v>
      </c>
      <c r="BM68" s="446"/>
      <c r="BN68" s="447">
        <v>-0.17342815252641741</v>
      </c>
      <c r="BO68" t="s">
        <v>139</v>
      </c>
    </row>
    <row r="69" spans="1:68" ht="15.75" customHeight="1">
      <c r="A69" s="7" t="s">
        <v>1030</v>
      </c>
      <c r="B69" s="7">
        <v>4</v>
      </c>
      <c r="C69" s="7" t="s">
        <v>152</v>
      </c>
      <c r="D69" s="7" t="s">
        <v>149</v>
      </c>
      <c r="E69" s="7">
        <v>73</v>
      </c>
      <c r="F69" s="7">
        <v>26.809999999999832</v>
      </c>
      <c r="G69" s="7" t="s">
        <v>61</v>
      </c>
      <c r="H69" s="7">
        <v>73.446833333333331</v>
      </c>
      <c r="I69" s="7">
        <v>137</v>
      </c>
      <c r="J69" s="7">
        <v>59.689999999999941</v>
      </c>
      <c r="K69" s="7" t="s">
        <v>62</v>
      </c>
      <c r="L69" s="7">
        <v>137.99483333333333</v>
      </c>
      <c r="M69" s="7">
        <v>-137.99483333333333</v>
      </c>
      <c r="N69" s="427">
        <v>85</v>
      </c>
      <c r="P69" s="428"/>
      <c r="Q69" s="428" t="s">
        <v>156</v>
      </c>
      <c r="R69">
        <v>13</v>
      </c>
      <c r="S69" s="474">
        <v>275.83499999999998</v>
      </c>
      <c r="T69" s="290">
        <v>-0.75139999999999996</v>
      </c>
      <c r="U69" s="290">
        <v>-0.75019999999999998</v>
      </c>
      <c r="V69" s="290">
        <v>27.894544</v>
      </c>
      <c r="W69" s="290">
        <v>27.895787000000002</v>
      </c>
      <c r="X69" s="290">
        <v>34.153881008386776</v>
      </c>
      <c r="Y69" s="290">
        <v>34.154205767138777</v>
      </c>
      <c r="Z69">
        <v>1.7932999999999999</v>
      </c>
      <c r="AA69" s="447">
        <v>6.174865283936013</v>
      </c>
      <c r="AB69" s="447">
        <v>75.132161388641521</v>
      </c>
      <c r="AC69" s="447">
        <v>-99</v>
      </c>
      <c r="AD69" s="290">
        <v>2.1598999999999999</v>
      </c>
      <c r="AE69" s="447">
        <v>88.314099999999996</v>
      </c>
      <c r="AF69">
        <v>4.5128000000000004</v>
      </c>
      <c r="AG69" s="447">
        <v>2.9037999999999999</v>
      </c>
      <c r="AH69">
        <v>0.1832</v>
      </c>
      <c r="AI69" s="447">
        <v>6.3701999999999995E-2</v>
      </c>
      <c r="AJ69" s="447">
        <v>98.54</v>
      </c>
      <c r="AK69" s="447">
        <v>0</v>
      </c>
      <c r="AL69" s="429" t="s">
        <v>139</v>
      </c>
      <c r="AM69" s="433">
        <v>5</v>
      </c>
      <c r="AN69" s="434" t="s">
        <v>1045</v>
      </c>
      <c r="AO69" s="438">
        <v>0.1</v>
      </c>
      <c r="AP69" s="439">
        <v>6.141</v>
      </c>
      <c r="AQ69" s="431" t="s">
        <v>139</v>
      </c>
      <c r="AR69" s="440"/>
      <c r="AS69" s="469">
        <v>13.444655855728207</v>
      </c>
      <c r="AT69" s="431"/>
      <c r="AU69" s="469">
        <v>19.425338406664249</v>
      </c>
      <c r="AV69" s="431"/>
      <c r="AW69" s="442">
        <v>1.17</v>
      </c>
      <c r="AX69" s="431"/>
      <c r="AY69" s="443"/>
      <c r="AZ69" s="469" t="s">
        <v>139</v>
      </c>
      <c r="BA69" s="431" t="s">
        <v>139</v>
      </c>
      <c r="BB69" s="440"/>
      <c r="BC69" s="469" t="s">
        <v>139</v>
      </c>
      <c r="BD69" s="445" t="s">
        <v>139</v>
      </c>
      <c r="BE69" s="469" t="s">
        <v>139</v>
      </c>
      <c r="BF69" s="445" t="s">
        <v>139</v>
      </c>
      <c r="BG69" s="445"/>
      <c r="BH69" s="469">
        <v>2203.1919920816454</v>
      </c>
      <c r="BI69" s="431" t="s">
        <v>139</v>
      </c>
      <c r="BJ69" s="440"/>
      <c r="BK69" s="441">
        <v>2280.4294211845022</v>
      </c>
      <c r="BL69" s="431" t="s">
        <v>139</v>
      </c>
      <c r="BM69" s="446"/>
      <c r="BN69" s="447">
        <v>-0.49878033023239182</v>
      </c>
      <c r="BO69" t="s">
        <v>139</v>
      </c>
    </row>
    <row r="70" spans="1:68" ht="15.75" customHeight="1">
      <c r="A70" s="7" t="s">
        <v>1030</v>
      </c>
      <c r="B70" s="7">
        <v>4</v>
      </c>
      <c r="C70" s="7" t="s">
        <v>152</v>
      </c>
      <c r="D70" s="7" t="s">
        <v>149</v>
      </c>
      <c r="E70" s="7">
        <v>73</v>
      </c>
      <c r="F70" s="7">
        <v>26.809999999999832</v>
      </c>
      <c r="G70" s="7" t="s">
        <v>61</v>
      </c>
      <c r="H70" s="7">
        <v>73.446833333333331</v>
      </c>
      <c r="I70" s="7">
        <v>137</v>
      </c>
      <c r="J70" s="7">
        <v>59.689999999999941</v>
      </c>
      <c r="K70" s="7" t="s">
        <v>62</v>
      </c>
      <c r="L70" s="7">
        <v>137.99483333333333</v>
      </c>
      <c r="M70" s="7">
        <v>-137.99483333333333</v>
      </c>
      <c r="N70" s="427">
        <v>86</v>
      </c>
      <c r="P70" s="428"/>
      <c r="Q70" s="428" t="s">
        <v>156</v>
      </c>
      <c r="R70">
        <v>14</v>
      </c>
      <c r="S70" s="474">
        <v>249.47</v>
      </c>
      <c r="T70" s="290">
        <v>-1.2552000000000001</v>
      </c>
      <c r="U70" s="290">
        <v>-1.2517</v>
      </c>
      <c r="V70" s="290">
        <v>27.084978</v>
      </c>
      <c r="W70" s="290">
        <v>27.091863</v>
      </c>
      <c r="X70" s="290">
        <v>33.636167539776672</v>
      </c>
      <c r="Y70" s="290">
        <v>33.641662847317072</v>
      </c>
      <c r="Z70">
        <v>1.7891999999999999</v>
      </c>
      <c r="AA70" s="447">
        <v>6.2323264518133685</v>
      </c>
      <c r="AB70" s="447">
        <v>74.546563073065613</v>
      </c>
      <c r="AC70" s="447">
        <v>-99</v>
      </c>
      <c r="AD70" s="290">
        <v>2.1355</v>
      </c>
      <c r="AE70" s="447">
        <v>88.293599999999998</v>
      </c>
      <c r="AF70">
        <v>4.5118</v>
      </c>
      <c r="AG70" s="447">
        <v>3.2418999999999998</v>
      </c>
      <c r="AH70">
        <v>0.19670000000000001</v>
      </c>
      <c r="AI70" s="447">
        <v>6.3701999999999995E-2</v>
      </c>
      <c r="AJ70" s="447">
        <v>98.54</v>
      </c>
      <c r="AK70" s="447">
        <v>0</v>
      </c>
      <c r="AL70" s="429">
        <v>33.619064331054688</v>
      </c>
      <c r="AM70" s="433" t="s">
        <v>139</v>
      </c>
      <c r="AN70" s="434"/>
      <c r="AO70" s="438">
        <v>-0.4</v>
      </c>
      <c r="AP70" s="439">
        <v>6.2050000000000001</v>
      </c>
      <c r="AQ70" s="431" t="s">
        <v>139</v>
      </c>
      <c r="AR70" s="440"/>
      <c r="AS70" s="469">
        <v>15.36051630305375</v>
      </c>
      <c r="AT70" s="431"/>
      <c r="AU70" s="469">
        <v>30.173898308412376</v>
      </c>
      <c r="AV70" s="431"/>
      <c r="AW70" s="442">
        <v>1.6040000000000001</v>
      </c>
      <c r="AX70" s="431"/>
      <c r="AY70" s="443"/>
      <c r="AZ70" s="469" t="s">
        <v>139</v>
      </c>
      <c r="BA70" s="431" t="s">
        <v>139</v>
      </c>
      <c r="BB70" s="440"/>
      <c r="BC70" s="469" t="s">
        <v>139</v>
      </c>
      <c r="BD70" s="445" t="s">
        <v>139</v>
      </c>
      <c r="BE70" s="469" t="s">
        <v>139</v>
      </c>
      <c r="BF70" s="445" t="s">
        <v>139</v>
      </c>
      <c r="BG70" s="445"/>
      <c r="BH70" s="469">
        <v>2231.3282165464807</v>
      </c>
      <c r="BI70" s="431" t="s">
        <v>139</v>
      </c>
      <c r="BJ70" s="440"/>
      <c r="BK70" s="441">
        <v>2281.3426566136745</v>
      </c>
      <c r="BL70" s="431" t="s">
        <v>139</v>
      </c>
      <c r="BM70" s="446"/>
      <c r="BN70" s="447">
        <v>-1.1554167783267721</v>
      </c>
      <c r="BO70" t="s">
        <v>139</v>
      </c>
    </row>
    <row r="71" spans="1:68" ht="15.75" customHeight="1">
      <c r="A71" s="7" t="s">
        <v>1030</v>
      </c>
      <c r="B71" s="7">
        <v>4</v>
      </c>
      <c r="C71" s="7" t="s">
        <v>152</v>
      </c>
      <c r="D71" s="7" t="s">
        <v>149</v>
      </c>
      <c r="E71" s="7">
        <v>73</v>
      </c>
      <c r="F71" s="7">
        <v>26.809999999999832</v>
      </c>
      <c r="G71" s="7" t="s">
        <v>61</v>
      </c>
      <c r="H71" s="7">
        <v>73.446833333333331</v>
      </c>
      <c r="I71" s="7">
        <v>137</v>
      </c>
      <c r="J71" s="7">
        <v>59.689999999999941</v>
      </c>
      <c r="K71" s="7" t="s">
        <v>62</v>
      </c>
      <c r="L71" s="7">
        <v>137.99483333333333</v>
      </c>
      <c r="M71" s="7">
        <v>-137.99483333333333</v>
      </c>
      <c r="N71" s="427">
        <v>87</v>
      </c>
      <c r="P71" s="428"/>
      <c r="Q71" s="428" t="s">
        <v>156</v>
      </c>
      <c r="R71">
        <v>15</v>
      </c>
      <c r="S71" s="474">
        <v>218.291</v>
      </c>
      <c r="T71" s="290">
        <v>-1.4468000000000001</v>
      </c>
      <c r="U71" s="290">
        <v>-1.4478</v>
      </c>
      <c r="V71" s="290">
        <v>26.527566</v>
      </c>
      <c r="W71" s="290">
        <v>26.543242000000003</v>
      </c>
      <c r="X71" s="290">
        <v>33.104546150942127</v>
      </c>
      <c r="Y71" s="290">
        <v>33.127194241084595</v>
      </c>
      <c r="Z71">
        <v>1.8066</v>
      </c>
      <c r="AA71" s="447">
        <v>6.3168435685364974</v>
      </c>
      <c r="AB71" s="447">
        <v>74.886540433466124</v>
      </c>
      <c r="AC71" s="447">
        <v>-99</v>
      </c>
      <c r="AD71" s="290">
        <v>2.1355</v>
      </c>
      <c r="AE71" s="447">
        <v>88.265699999999995</v>
      </c>
      <c r="AF71">
        <v>4.5103999999999997</v>
      </c>
      <c r="AG71" s="447">
        <v>3.2795000000000001</v>
      </c>
      <c r="AH71">
        <v>0.19819999999999999</v>
      </c>
      <c r="AI71" s="447">
        <v>6.3701999999999995E-2</v>
      </c>
      <c r="AJ71" s="447">
        <v>98.55</v>
      </c>
      <c r="AK71" s="447">
        <v>0</v>
      </c>
      <c r="AL71" s="429">
        <v>33.094383239746094</v>
      </c>
      <c r="AM71" s="433" t="s">
        <v>139</v>
      </c>
      <c r="AN71" s="434"/>
      <c r="AO71" s="438">
        <v>-0.5</v>
      </c>
      <c r="AP71" s="439">
        <v>6.3019999999999996</v>
      </c>
      <c r="AQ71" s="431" t="s">
        <v>139</v>
      </c>
      <c r="AR71" s="440"/>
      <c r="AS71" s="469">
        <v>16.380894967429153</v>
      </c>
      <c r="AT71" s="431"/>
      <c r="AU71" s="469">
        <v>35.492226550041771</v>
      </c>
      <c r="AV71" s="431"/>
      <c r="AW71" s="442">
        <v>1.8560000000000001</v>
      </c>
      <c r="AX71" s="431"/>
      <c r="AY71" s="443"/>
      <c r="AZ71" s="469" t="s">
        <v>139</v>
      </c>
      <c r="BA71" s="431" t="s">
        <v>139</v>
      </c>
      <c r="BB71" s="440"/>
      <c r="BC71" s="469" t="s">
        <v>139</v>
      </c>
      <c r="BD71" s="445" t="s">
        <v>139</v>
      </c>
      <c r="BE71" s="469" t="s">
        <v>139</v>
      </c>
      <c r="BF71" s="445" t="s">
        <v>139</v>
      </c>
      <c r="BG71" s="445"/>
      <c r="BH71" s="469">
        <v>2232.0662087089636</v>
      </c>
      <c r="BI71" s="431" t="s">
        <v>139</v>
      </c>
      <c r="BJ71" s="440"/>
      <c r="BK71" s="441">
        <v>2271.7826227856776</v>
      </c>
      <c r="BL71" s="431" t="s">
        <v>139</v>
      </c>
      <c r="BM71" s="446"/>
      <c r="BN71" s="447">
        <v>-1.5045020422574507</v>
      </c>
      <c r="BO71" t="s">
        <v>139</v>
      </c>
    </row>
    <row r="72" spans="1:68" ht="15.75" customHeight="1">
      <c r="A72" s="7" t="s">
        <v>1030</v>
      </c>
      <c r="B72" s="7">
        <v>4</v>
      </c>
      <c r="C72" s="7" t="s">
        <v>152</v>
      </c>
      <c r="D72" s="7" t="s">
        <v>149</v>
      </c>
      <c r="E72" s="7">
        <v>73</v>
      </c>
      <c r="F72" s="7">
        <v>26.809999999999832</v>
      </c>
      <c r="G72" s="7" t="s">
        <v>61</v>
      </c>
      <c r="H72" s="7">
        <v>73.446833333333331</v>
      </c>
      <c r="I72" s="7">
        <v>137</v>
      </c>
      <c r="J72" s="7">
        <v>59.689999999999941</v>
      </c>
      <c r="K72" s="7" t="s">
        <v>62</v>
      </c>
      <c r="L72" s="7">
        <v>137.99483333333333</v>
      </c>
      <c r="M72" s="7">
        <v>-137.99483333333333</v>
      </c>
      <c r="N72" s="427">
        <v>88</v>
      </c>
      <c r="P72" s="428"/>
      <c r="Q72" s="428" t="s">
        <v>156</v>
      </c>
      <c r="R72">
        <v>16</v>
      </c>
      <c r="S72" s="474">
        <v>199.80199999999999</v>
      </c>
      <c r="T72" s="290">
        <v>-1.4395</v>
      </c>
      <c r="U72" s="290">
        <v>-1.4413</v>
      </c>
      <c r="V72" s="290">
        <v>26.382149999999999</v>
      </c>
      <c r="W72" s="290">
        <v>26.385902000000002</v>
      </c>
      <c r="X72" s="290">
        <v>32.908016143078719</v>
      </c>
      <c r="Y72" s="290">
        <v>32.915151314827554</v>
      </c>
      <c r="Z72">
        <v>1.8246</v>
      </c>
      <c r="AA72" s="447">
        <v>6.3866127487320172</v>
      </c>
      <c r="AB72" s="447">
        <v>75.62288154287009</v>
      </c>
      <c r="AC72" s="447">
        <v>-99</v>
      </c>
      <c r="AD72" s="290">
        <v>2.1558999999999999</v>
      </c>
      <c r="AE72" s="447">
        <v>88.248900000000006</v>
      </c>
      <c r="AF72">
        <v>4.5095999999999998</v>
      </c>
      <c r="AG72" s="447">
        <v>3.3029000000000002</v>
      </c>
      <c r="AH72">
        <v>0.1991</v>
      </c>
      <c r="AI72" s="447">
        <v>6.3701999999999995E-2</v>
      </c>
      <c r="AJ72" s="447">
        <v>98.54</v>
      </c>
      <c r="AK72" s="447">
        <v>0</v>
      </c>
      <c r="AL72" s="429">
        <v>32.906566619873047</v>
      </c>
      <c r="AM72" s="433" t="s">
        <v>139</v>
      </c>
      <c r="AN72" s="434"/>
      <c r="AO72" s="438">
        <v>-0.5</v>
      </c>
      <c r="AP72" s="439">
        <v>6.3869999999999996</v>
      </c>
      <c r="AQ72" s="431" t="s">
        <v>139</v>
      </c>
      <c r="AR72" s="440"/>
      <c r="AS72" s="469">
        <v>15.743359349134098</v>
      </c>
      <c r="AT72" s="431"/>
      <c r="AU72" s="469">
        <v>33.60133963089158</v>
      </c>
      <c r="AV72" s="431"/>
      <c r="AW72" s="442">
        <v>1.835</v>
      </c>
      <c r="AX72" s="431"/>
      <c r="AY72" s="443"/>
      <c r="AZ72" s="469" t="s">
        <v>139</v>
      </c>
      <c r="BA72" s="431" t="s">
        <v>139</v>
      </c>
      <c r="BB72" s="440"/>
      <c r="BC72" s="469" t="s">
        <v>139</v>
      </c>
      <c r="BD72" s="445" t="s">
        <v>139</v>
      </c>
      <c r="BE72" s="469" t="s">
        <v>139</v>
      </c>
      <c r="BF72" s="445" t="s">
        <v>139</v>
      </c>
      <c r="BG72" s="445"/>
      <c r="BH72" s="469">
        <v>2221.2128056617757</v>
      </c>
      <c r="BI72" s="431" t="s">
        <v>139</v>
      </c>
      <c r="BJ72" s="440"/>
      <c r="BK72" s="441">
        <v>2260.4979663481677</v>
      </c>
      <c r="BL72" s="431" t="s">
        <v>139</v>
      </c>
      <c r="BM72" s="446"/>
      <c r="BN72" s="447">
        <v>-1.5727371407883382</v>
      </c>
      <c r="BO72" t="s">
        <v>139</v>
      </c>
    </row>
    <row r="73" spans="1:68" ht="15.75" customHeight="1">
      <c r="A73" s="7" t="s">
        <v>1030</v>
      </c>
      <c r="B73" s="7">
        <v>4</v>
      </c>
      <c r="C73" s="7" t="s">
        <v>152</v>
      </c>
      <c r="D73" s="7" t="s">
        <v>149</v>
      </c>
      <c r="E73" s="7">
        <v>73</v>
      </c>
      <c r="F73" s="7">
        <v>26.809999999999832</v>
      </c>
      <c r="G73" s="7" t="s">
        <v>61</v>
      </c>
      <c r="H73" s="7">
        <v>73.446833333333331</v>
      </c>
      <c r="I73" s="7">
        <v>137</v>
      </c>
      <c r="J73" s="7">
        <v>59.689999999999941</v>
      </c>
      <c r="K73" s="7" t="s">
        <v>62</v>
      </c>
      <c r="L73" s="7">
        <v>137.99483333333333</v>
      </c>
      <c r="M73" s="7">
        <v>-137.99483333333333</v>
      </c>
      <c r="N73" s="427">
        <v>89</v>
      </c>
      <c r="P73" s="428"/>
      <c r="Q73" s="428" t="s">
        <v>156</v>
      </c>
      <c r="R73">
        <v>17</v>
      </c>
      <c r="S73" s="474">
        <v>167.34399999999999</v>
      </c>
      <c r="T73" s="290">
        <v>-1.359</v>
      </c>
      <c r="U73" s="290">
        <v>-1.3627</v>
      </c>
      <c r="V73" s="290">
        <v>26.206477</v>
      </c>
      <c r="W73" s="290">
        <v>26.208796000000003</v>
      </c>
      <c r="X73" s="290">
        <v>32.59861416563885</v>
      </c>
      <c r="Y73" s="290">
        <v>32.605823587620904</v>
      </c>
      <c r="Z73">
        <v>1.9009</v>
      </c>
      <c r="AA73" s="447">
        <v>6.7185280515065218</v>
      </c>
      <c r="AB73" s="447">
        <v>79.550670203709245</v>
      </c>
      <c r="AC73" s="447">
        <v>-99</v>
      </c>
      <c r="AD73" s="290">
        <v>2.1352000000000002</v>
      </c>
      <c r="AE73" s="447">
        <v>88.219200000000001</v>
      </c>
      <c r="AF73">
        <v>4.508</v>
      </c>
      <c r="AG73" s="447">
        <v>3.2841999999999998</v>
      </c>
      <c r="AH73">
        <v>0.19839999999999999</v>
      </c>
      <c r="AI73" s="447">
        <v>6.3701999999999995E-2</v>
      </c>
      <c r="AJ73" s="447">
        <v>98.54</v>
      </c>
      <c r="AK73" s="447">
        <v>0</v>
      </c>
      <c r="AL73" s="429">
        <v>32.600456237792969</v>
      </c>
      <c r="AM73" s="433" t="s">
        <v>139</v>
      </c>
      <c r="AN73" s="434"/>
      <c r="AO73" s="438">
        <v>-0.4</v>
      </c>
      <c r="AP73" s="439">
        <v>6.7380000000000004</v>
      </c>
      <c r="AQ73" s="431" t="s">
        <v>139</v>
      </c>
      <c r="AR73" s="440"/>
      <c r="AS73" s="469">
        <v>13.713846604951142</v>
      </c>
      <c r="AT73" s="431"/>
      <c r="AU73" s="469">
        <v>28.635272476522829</v>
      </c>
      <c r="AV73" s="431"/>
      <c r="AW73" s="442">
        <v>1.7050000000000001</v>
      </c>
      <c r="AX73" s="431"/>
      <c r="AY73" s="443"/>
      <c r="AZ73" s="469" t="s">
        <v>139</v>
      </c>
      <c r="BA73" s="431" t="s">
        <v>139</v>
      </c>
      <c r="BB73" s="440"/>
      <c r="BC73" s="469" t="s">
        <v>139</v>
      </c>
      <c r="BD73" s="445" t="s">
        <v>139</v>
      </c>
      <c r="BE73" s="469" t="s">
        <v>139</v>
      </c>
      <c r="BF73" s="445" t="s">
        <v>139</v>
      </c>
      <c r="BG73" s="445"/>
      <c r="BH73" s="469">
        <v>2194.2678912625947</v>
      </c>
      <c r="BI73" s="431" t="s">
        <v>139</v>
      </c>
      <c r="BJ73" s="440"/>
      <c r="BK73" s="441">
        <v>2244.266307309304</v>
      </c>
      <c r="BL73" s="431" t="s">
        <v>139</v>
      </c>
      <c r="BM73" s="446"/>
      <c r="BN73" s="447">
        <v>-1.6300945355037784</v>
      </c>
      <c r="BO73" t="s">
        <v>139</v>
      </c>
    </row>
    <row r="74" spans="1:68" ht="15.75" customHeight="1">
      <c r="A74" s="7" t="s">
        <v>1030</v>
      </c>
      <c r="B74" s="7">
        <v>4</v>
      </c>
      <c r="C74" s="7" t="s">
        <v>152</v>
      </c>
      <c r="D74" s="7" t="s">
        <v>149</v>
      </c>
      <c r="E74" s="7">
        <v>73</v>
      </c>
      <c r="F74" s="7">
        <v>26.809999999999832</v>
      </c>
      <c r="G74" s="7" t="s">
        <v>61</v>
      </c>
      <c r="H74" s="7">
        <v>73.446833333333331</v>
      </c>
      <c r="I74" s="7">
        <v>137</v>
      </c>
      <c r="J74" s="7">
        <v>59.689999999999941</v>
      </c>
      <c r="K74" s="7" t="s">
        <v>62</v>
      </c>
      <c r="L74" s="7">
        <v>137.99483333333333</v>
      </c>
      <c r="M74" s="7">
        <v>-137.99483333333333</v>
      </c>
      <c r="N74" s="427">
        <v>90</v>
      </c>
      <c r="P74" s="428"/>
      <c r="Q74" s="428" t="s">
        <v>156</v>
      </c>
      <c r="R74">
        <v>18</v>
      </c>
      <c r="S74" s="474">
        <v>137.755</v>
      </c>
      <c r="T74" s="290">
        <v>-1.2541</v>
      </c>
      <c r="U74" s="290">
        <v>-1.2575000000000001</v>
      </c>
      <c r="V74" s="290">
        <v>26.070571999999999</v>
      </c>
      <c r="W74" s="290">
        <v>26.072885000000003</v>
      </c>
      <c r="X74" s="290">
        <v>32.316920514890398</v>
      </c>
      <c r="Y74" s="290">
        <v>32.32374513236406</v>
      </c>
      <c r="Z74">
        <v>1.9643999999999999</v>
      </c>
      <c r="AA74" s="447">
        <v>6.979484633877151</v>
      </c>
      <c r="AB74" s="447">
        <v>82.708557181448711</v>
      </c>
      <c r="AC74" s="447">
        <v>-99</v>
      </c>
      <c r="AD74" s="290">
        <v>2.1292</v>
      </c>
      <c r="AE74" s="447">
        <v>88.241500000000002</v>
      </c>
      <c r="AF74">
        <v>4.5091999999999999</v>
      </c>
      <c r="AG74" s="447">
        <v>3.3711000000000002</v>
      </c>
      <c r="AH74">
        <v>0.20180000000000001</v>
      </c>
      <c r="AI74" s="447">
        <v>6.3701999999999995E-2</v>
      </c>
      <c r="AJ74" s="447">
        <v>98.54</v>
      </c>
      <c r="AK74" s="447">
        <v>0</v>
      </c>
      <c r="AL74" s="429">
        <v>32.335639953613281</v>
      </c>
      <c r="AM74" s="433" t="s">
        <v>139</v>
      </c>
      <c r="AN74" s="434"/>
      <c r="AO74" s="438">
        <v>-0.3</v>
      </c>
      <c r="AP74" s="439">
        <v>6.9619999999999997</v>
      </c>
      <c r="AQ74" s="431" t="s">
        <v>139</v>
      </c>
      <c r="AR74" s="440"/>
      <c r="AS74" s="469">
        <v>12.167174363410178</v>
      </c>
      <c r="AT74" s="431"/>
      <c r="AU74" s="469">
        <v>25.099235853569439</v>
      </c>
      <c r="AV74" s="431"/>
      <c r="AW74" s="442">
        <v>1.601</v>
      </c>
      <c r="AX74" s="431"/>
      <c r="AY74" s="443"/>
      <c r="AZ74" s="469" t="s">
        <v>139</v>
      </c>
      <c r="BA74" s="431" t="s">
        <v>139</v>
      </c>
      <c r="BB74" s="440"/>
      <c r="BC74" s="469">
        <v>5.3332762849344576E-3</v>
      </c>
      <c r="BD74" s="445" t="s">
        <v>139</v>
      </c>
      <c r="BE74" s="469">
        <v>1.0903703407373237E-2</v>
      </c>
      <c r="BF74" s="445" t="s">
        <v>139</v>
      </c>
      <c r="BG74" s="445"/>
      <c r="BH74" s="469">
        <v>2169.7572831183265</v>
      </c>
      <c r="BI74" s="431">
        <v>6</v>
      </c>
      <c r="BJ74" s="440"/>
      <c r="BK74" s="441">
        <v>2231.3748772840377</v>
      </c>
      <c r="BL74" s="431">
        <v>6</v>
      </c>
      <c r="BM74" s="446"/>
      <c r="BN74" s="447">
        <v>-1.6844839976800114</v>
      </c>
      <c r="BO74" t="s">
        <v>139</v>
      </c>
    </row>
    <row r="75" spans="1:68" ht="15.75" customHeight="1">
      <c r="A75" s="7" t="s">
        <v>1030</v>
      </c>
      <c r="B75" s="7">
        <v>4</v>
      </c>
      <c r="C75" s="7" t="s">
        <v>152</v>
      </c>
      <c r="D75" s="7" t="s">
        <v>149</v>
      </c>
      <c r="E75" s="7">
        <v>73</v>
      </c>
      <c r="F75" s="7">
        <v>26.809999999999832</v>
      </c>
      <c r="G75" s="7" t="s">
        <v>61</v>
      </c>
      <c r="H75" s="7">
        <v>73.446833333333331</v>
      </c>
      <c r="I75" s="7">
        <v>137</v>
      </c>
      <c r="J75" s="7">
        <v>59.689999999999941</v>
      </c>
      <c r="K75" s="7" t="s">
        <v>62</v>
      </c>
      <c r="L75" s="7">
        <v>137.99483333333333</v>
      </c>
      <c r="M75" s="7">
        <v>-137.99483333333333</v>
      </c>
      <c r="N75" s="427">
        <v>91</v>
      </c>
      <c r="P75" s="428"/>
      <c r="Q75" s="428" t="s">
        <v>156</v>
      </c>
      <c r="R75">
        <v>19</v>
      </c>
      <c r="S75" s="474">
        <v>107.83499999999999</v>
      </c>
      <c r="T75" s="290">
        <v>-0.81820000000000004</v>
      </c>
      <c r="U75" s="290">
        <v>-0.82689999999999997</v>
      </c>
      <c r="V75" s="290">
        <v>26.072523999999998</v>
      </c>
      <c r="W75" s="290">
        <v>26.069330000000001</v>
      </c>
      <c r="X75" s="290">
        <v>31.871678763052365</v>
      </c>
      <c r="Y75" s="290">
        <v>31.876579723458836</v>
      </c>
      <c r="Z75">
        <v>2.0937000000000001</v>
      </c>
      <c r="AA75" s="447">
        <v>7.4443918359614951</v>
      </c>
      <c r="AB75" s="447">
        <v>88.973016400949774</v>
      </c>
      <c r="AC75" s="447">
        <v>-99</v>
      </c>
      <c r="AD75" s="290">
        <v>2.1469</v>
      </c>
      <c r="AE75" s="447">
        <v>88.2136</v>
      </c>
      <c r="AF75">
        <v>4.5076999999999998</v>
      </c>
      <c r="AG75" s="447">
        <v>3.0869</v>
      </c>
      <c r="AH75">
        <v>0.1905</v>
      </c>
      <c r="AI75" s="447">
        <v>6.3701999999999995E-2</v>
      </c>
      <c r="AJ75" s="447">
        <v>35.130000000000003</v>
      </c>
      <c r="AK75" s="447">
        <v>0</v>
      </c>
      <c r="AL75" s="429">
        <v>31.942100524902344</v>
      </c>
      <c r="AM75" s="433" t="s">
        <v>139</v>
      </c>
      <c r="AN75" s="434"/>
      <c r="AO75" s="438">
        <v>0.2</v>
      </c>
      <c r="AP75" s="439">
        <v>7.3090000000000002</v>
      </c>
      <c r="AQ75" s="431" t="s">
        <v>139</v>
      </c>
      <c r="AR75" s="440"/>
      <c r="AS75" s="469">
        <v>8.6672988543343941</v>
      </c>
      <c r="AT75" s="431"/>
      <c r="AU75" s="469">
        <v>17.538522821479468</v>
      </c>
      <c r="AV75" s="431"/>
      <c r="AW75" s="442">
        <v>1.337</v>
      </c>
      <c r="AX75" s="431"/>
      <c r="AY75" s="443"/>
      <c r="AZ75" s="469" t="s">
        <v>139</v>
      </c>
      <c r="BA75" s="431" t="s">
        <v>139</v>
      </c>
      <c r="BB75" s="440"/>
      <c r="BC75" s="469">
        <v>3.1008257271364317E-2</v>
      </c>
      <c r="BD75" s="445" t="s">
        <v>139</v>
      </c>
      <c r="BE75" s="469">
        <v>2.0643296100064247E-2</v>
      </c>
      <c r="BF75" s="445" t="s">
        <v>139</v>
      </c>
      <c r="BG75" s="445"/>
      <c r="BH75" s="469">
        <v>2135.6098393050634</v>
      </c>
      <c r="BI75" s="431" t="s">
        <v>139</v>
      </c>
      <c r="BJ75" s="440"/>
      <c r="BK75" s="441">
        <v>2215.9796828054959</v>
      </c>
      <c r="BL75" s="431" t="s">
        <v>139</v>
      </c>
      <c r="BM75" s="446"/>
      <c r="BN75" s="447">
        <v>-1.8486435812531044</v>
      </c>
      <c r="BO75" t="s">
        <v>139</v>
      </c>
    </row>
    <row r="76" spans="1:68" ht="15.75" customHeight="1">
      <c r="A76" s="7" t="s">
        <v>1030</v>
      </c>
      <c r="B76" s="7">
        <v>4</v>
      </c>
      <c r="C76" s="7" t="s">
        <v>152</v>
      </c>
      <c r="D76" s="7" t="s">
        <v>149</v>
      </c>
      <c r="E76" s="7">
        <v>73</v>
      </c>
      <c r="F76" s="7">
        <v>26.809999999999832</v>
      </c>
      <c r="G76" s="7" t="s">
        <v>61</v>
      </c>
      <c r="H76" s="7">
        <v>73.446833333333331</v>
      </c>
      <c r="I76" s="7">
        <v>137</v>
      </c>
      <c r="J76" s="7">
        <v>59.689999999999941</v>
      </c>
      <c r="K76" s="7" t="s">
        <v>62</v>
      </c>
      <c r="L76" s="7">
        <v>137.99483333333333</v>
      </c>
      <c r="M76" s="7">
        <v>-137.99483333333333</v>
      </c>
      <c r="N76" s="427">
        <v>92</v>
      </c>
      <c r="O76" s="427">
        <v>3</v>
      </c>
      <c r="P76" s="428" t="s">
        <v>283</v>
      </c>
      <c r="Q76" s="428" t="s">
        <v>156</v>
      </c>
      <c r="R76">
        <v>20</v>
      </c>
      <c r="S76" s="474">
        <v>86.259</v>
      </c>
      <c r="T76" s="290">
        <v>-1.2999999999999999E-2</v>
      </c>
      <c r="U76" s="290">
        <v>-3.49E-2</v>
      </c>
      <c r="V76" s="290">
        <v>26.197623999999998</v>
      </c>
      <c r="W76" s="290">
        <v>26.199271000000003</v>
      </c>
      <c r="X76" s="290">
        <v>31.213825045768353</v>
      </c>
      <c r="Y76" s="290">
        <v>31.238349458796687</v>
      </c>
      <c r="Z76">
        <v>2.3054000000000001</v>
      </c>
      <c r="AA76" s="447">
        <v>8.2215179737888384</v>
      </c>
      <c r="AB76" s="447">
        <v>99.91727618854155</v>
      </c>
      <c r="AC76" s="447">
        <v>-99</v>
      </c>
      <c r="AD76" s="290">
        <v>2.1318000000000001</v>
      </c>
      <c r="AE76" s="447">
        <v>87.794700000000006</v>
      </c>
      <c r="AF76">
        <v>4.4866000000000001</v>
      </c>
      <c r="AG76" s="447">
        <v>2.8050999999999999</v>
      </c>
      <c r="AH76">
        <v>0.1792</v>
      </c>
      <c r="AI76" s="447">
        <v>6.3701999999999995E-2</v>
      </c>
      <c r="AJ76" s="447">
        <v>98.54</v>
      </c>
      <c r="AK76" s="447">
        <v>0</v>
      </c>
      <c r="AL76" s="429">
        <v>31.595428466796875</v>
      </c>
      <c r="AM76" s="433">
        <v>3</v>
      </c>
      <c r="AN76" s="434" t="s">
        <v>1046</v>
      </c>
      <c r="AO76" s="438">
        <v>0.9</v>
      </c>
      <c r="AP76" s="439" t="s">
        <v>139</v>
      </c>
      <c r="AQ76" s="431">
        <v>5</v>
      </c>
      <c r="AR76" s="449" t="s">
        <v>1047</v>
      </c>
      <c r="AS76" s="469" t="s">
        <v>139</v>
      </c>
      <c r="AT76" s="431">
        <v>5</v>
      </c>
      <c r="AU76" s="469" t="s">
        <v>139</v>
      </c>
      <c r="AV76" s="431">
        <v>5</v>
      </c>
      <c r="AW76" s="442" t="s">
        <v>139</v>
      </c>
      <c r="AX76" s="431">
        <v>5</v>
      </c>
      <c r="AY76" s="443" t="s">
        <v>1031</v>
      </c>
      <c r="AZ76" s="469" t="s">
        <v>139</v>
      </c>
      <c r="BA76" s="431" t="s">
        <v>139</v>
      </c>
      <c r="BB76" s="440"/>
      <c r="BC76" s="469" t="s">
        <v>139</v>
      </c>
      <c r="BD76" s="445">
        <v>5</v>
      </c>
      <c r="BE76" s="469" t="s">
        <v>139</v>
      </c>
      <c r="BF76" s="445">
        <v>5</v>
      </c>
      <c r="BG76" s="445" t="s">
        <v>1041</v>
      </c>
      <c r="BH76" s="469"/>
      <c r="BI76" s="431">
        <v>5</v>
      </c>
      <c r="BJ76" s="440" t="s">
        <v>1035</v>
      </c>
      <c r="BK76" s="441">
        <v>2206.4363759744624</v>
      </c>
      <c r="BL76" s="431">
        <v>3</v>
      </c>
      <c r="BM76" s="428" t="s">
        <v>1036</v>
      </c>
      <c r="BN76" s="447">
        <v>-2.0493925765591534</v>
      </c>
      <c r="BO76">
        <v>3</v>
      </c>
      <c r="BP76" t="s">
        <v>1037</v>
      </c>
    </row>
    <row r="77" spans="1:68" ht="15.75" customHeight="1">
      <c r="A77" s="7" t="s">
        <v>1030</v>
      </c>
      <c r="B77" s="7">
        <v>4</v>
      </c>
      <c r="C77" s="7" t="s">
        <v>152</v>
      </c>
      <c r="D77" s="7" t="s">
        <v>149</v>
      </c>
      <c r="E77" s="7">
        <v>73</v>
      </c>
      <c r="F77" s="7">
        <v>26.809999999999832</v>
      </c>
      <c r="G77" s="7" t="s">
        <v>61</v>
      </c>
      <c r="H77" s="7">
        <v>73.446833333333331</v>
      </c>
      <c r="I77" s="7">
        <v>137</v>
      </c>
      <c r="J77" s="7">
        <v>59.689999999999941</v>
      </c>
      <c r="K77" s="7" t="s">
        <v>62</v>
      </c>
      <c r="L77" s="7">
        <v>137.99483333333333</v>
      </c>
      <c r="M77" s="7">
        <v>-137.99483333333333</v>
      </c>
      <c r="N77" s="427">
        <v>93</v>
      </c>
      <c r="P77" s="428"/>
      <c r="Q77" s="428" t="s">
        <v>156</v>
      </c>
      <c r="R77">
        <v>21</v>
      </c>
      <c r="S77" s="474">
        <v>40.584000000000003</v>
      </c>
      <c r="T77" s="290">
        <v>-1.0863</v>
      </c>
      <c r="U77" s="290">
        <v>-1.0857000000000001</v>
      </c>
      <c r="V77" s="290">
        <v>23.128368999999999</v>
      </c>
      <c r="W77" s="290">
        <v>23.135208000000002</v>
      </c>
      <c r="X77" s="290">
        <v>28.230599995028356</v>
      </c>
      <c r="Y77" s="290">
        <v>28.239175193692574</v>
      </c>
      <c r="Z77">
        <v>2.3702999999999999</v>
      </c>
      <c r="AA77" s="447">
        <v>9.0412070096834309</v>
      </c>
      <c r="AB77" s="447">
        <v>104.55588470444491</v>
      </c>
      <c r="AC77" s="447">
        <v>-99</v>
      </c>
      <c r="AD77" s="290">
        <v>2.1322000000000001</v>
      </c>
      <c r="AE77" s="447">
        <v>87.939899999999994</v>
      </c>
      <c r="AF77">
        <v>4.4939</v>
      </c>
      <c r="AG77" s="447">
        <v>1.5137</v>
      </c>
      <c r="AH77">
        <v>0.12759999999999999</v>
      </c>
      <c r="AI77" s="447">
        <v>6.3701999999999995E-2</v>
      </c>
      <c r="AJ77" s="447">
        <v>98.54</v>
      </c>
      <c r="AK77" s="447">
        <v>0</v>
      </c>
      <c r="AL77" s="429">
        <v>28.237506866455078</v>
      </c>
      <c r="AM77" s="433" t="s">
        <v>139</v>
      </c>
      <c r="AN77" s="434"/>
      <c r="AO77" s="438">
        <v>0.1</v>
      </c>
      <c r="AP77" s="439">
        <v>9.0589999999999993</v>
      </c>
      <c r="AQ77" s="431" t="s">
        <v>139</v>
      </c>
      <c r="AR77" s="440"/>
      <c r="AS77" s="469">
        <v>0</v>
      </c>
      <c r="AT77" s="431"/>
      <c r="AU77" s="469">
        <v>2.873003675017479</v>
      </c>
      <c r="AV77" s="431"/>
      <c r="AW77" s="442">
        <v>0.55100000000000005</v>
      </c>
      <c r="AX77" s="431"/>
      <c r="AY77" s="443"/>
      <c r="AZ77" s="469" t="s">
        <v>139</v>
      </c>
      <c r="BA77" s="431" t="s">
        <v>139</v>
      </c>
      <c r="BB77" s="440"/>
      <c r="BC77" s="469">
        <v>4.748835344685072E-2</v>
      </c>
      <c r="BD77" s="445" t="s">
        <v>139</v>
      </c>
      <c r="BE77" s="469">
        <v>1.5861110051248146E-2</v>
      </c>
      <c r="BF77" s="445" t="s">
        <v>139</v>
      </c>
      <c r="BG77" s="445"/>
      <c r="BH77" s="469">
        <v>1954.4766110329583</v>
      </c>
      <c r="BI77" s="431" t="s">
        <v>139</v>
      </c>
      <c r="BJ77" s="440"/>
      <c r="BK77" s="441" t="s">
        <v>139</v>
      </c>
      <c r="BL77" s="431">
        <v>5</v>
      </c>
      <c r="BM77" s="446" t="s">
        <v>1039</v>
      </c>
      <c r="BN77" s="447">
        <v>-3.796797989454848</v>
      </c>
      <c r="BO77" t="s">
        <v>139</v>
      </c>
    </row>
    <row r="78" spans="1:68" ht="15.75" customHeight="1">
      <c r="A78" s="7" t="s">
        <v>1030</v>
      </c>
      <c r="B78" s="7">
        <v>4</v>
      </c>
      <c r="C78" s="7" t="s">
        <v>152</v>
      </c>
      <c r="D78" s="7" t="s">
        <v>149</v>
      </c>
      <c r="E78" s="7">
        <v>73</v>
      </c>
      <c r="F78" s="7">
        <v>26.809999999999832</v>
      </c>
      <c r="G78" s="7" t="s">
        <v>61</v>
      </c>
      <c r="H78" s="7">
        <v>73.446833333333331</v>
      </c>
      <c r="I78" s="7">
        <v>137</v>
      </c>
      <c r="J78" s="7">
        <v>59.689999999999941</v>
      </c>
      <c r="K78" s="7" t="s">
        <v>62</v>
      </c>
      <c r="L78" s="7">
        <v>137.99483333333333</v>
      </c>
      <c r="M78" s="7">
        <v>-137.99483333333333</v>
      </c>
      <c r="N78" s="427">
        <v>94</v>
      </c>
      <c r="P78" s="428"/>
      <c r="Q78" s="428" t="s">
        <v>156</v>
      </c>
      <c r="R78">
        <v>22</v>
      </c>
      <c r="S78" s="474">
        <v>30.667000000000002</v>
      </c>
      <c r="T78" s="290">
        <v>-0.88800000000000001</v>
      </c>
      <c r="U78" s="290">
        <v>-0.92030000000000001</v>
      </c>
      <c r="V78" s="290">
        <v>23.183354999999999</v>
      </c>
      <c r="W78" s="290">
        <v>23.169231</v>
      </c>
      <c r="X78" s="290">
        <v>28.123100384601042</v>
      </c>
      <c r="Y78" s="290">
        <v>28.134539250889009</v>
      </c>
      <c r="Z78">
        <v>2.3734000000000002</v>
      </c>
      <c r="AA78" s="447">
        <v>9.0074631178142592</v>
      </c>
      <c r="AB78" s="447">
        <v>104.64574619888613</v>
      </c>
      <c r="AC78" s="447">
        <v>-99</v>
      </c>
      <c r="AD78" s="290">
        <v>2.1301999999999999</v>
      </c>
      <c r="AE78" s="447">
        <v>87.978999999999999</v>
      </c>
      <c r="AF78">
        <v>4.4958999999999998</v>
      </c>
      <c r="AG78" s="447">
        <v>1.4174</v>
      </c>
      <c r="AH78">
        <v>0.1237</v>
      </c>
      <c r="AI78" s="447">
        <v>6.3701999999999995E-2</v>
      </c>
      <c r="AJ78" s="447">
        <v>39.17</v>
      </c>
      <c r="AK78" s="447">
        <v>0</v>
      </c>
      <c r="AL78" s="429">
        <v>28.135662078857422</v>
      </c>
      <c r="AM78" s="433" t="s">
        <v>139</v>
      </c>
      <c r="AN78" s="434"/>
      <c r="AO78" s="438">
        <v>0.3</v>
      </c>
      <c r="AP78" s="439">
        <v>9.0399999999999991</v>
      </c>
      <c r="AQ78" s="431" t="s">
        <v>139</v>
      </c>
      <c r="AR78" s="440"/>
      <c r="AS78" s="469">
        <v>0</v>
      </c>
      <c r="AT78" s="431"/>
      <c r="AU78" s="469">
        <v>2.8499799067216531</v>
      </c>
      <c r="AV78" s="431"/>
      <c r="AW78" s="442">
        <v>0.54700000000000004</v>
      </c>
      <c r="AX78" s="431"/>
      <c r="AY78" s="443"/>
      <c r="AZ78" s="469" t="s">
        <v>139</v>
      </c>
      <c r="BA78" s="431" t="s">
        <v>139</v>
      </c>
      <c r="BB78" s="440"/>
      <c r="BC78" s="469">
        <v>3.8245478607944597E-2</v>
      </c>
      <c r="BD78" s="445" t="s">
        <v>139</v>
      </c>
      <c r="BE78" s="469">
        <v>1.0811702606476651E-2</v>
      </c>
      <c r="BF78" s="445" t="s">
        <v>139</v>
      </c>
      <c r="BG78" s="445"/>
      <c r="BH78" s="469">
        <v>1948.4620692112367</v>
      </c>
      <c r="BI78" s="431" t="s">
        <v>139</v>
      </c>
      <c r="BJ78" s="440"/>
      <c r="BK78" s="441">
        <v>2020.5322067484847</v>
      </c>
      <c r="BL78" s="431" t="s">
        <v>139</v>
      </c>
      <c r="BM78" s="446"/>
      <c r="BN78" s="447">
        <v>-3.7987756680486573</v>
      </c>
      <c r="BO78" t="s">
        <v>139</v>
      </c>
    </row>
    <row r="79" spans="1:68" ht="15.75" customHeight="1">
      <c r="A79" s="7" t="s">
        <v>1030</v>
      </c>
      <c r="B79" s="7">
        <v>4</v>
      </c>
      <c r="C79" s="7" t="s">
        <v>152</v>
      </c>
      <c r="D79" s="7" t="s">
        <v>149</v>
      </c>
      <c r="E79" s="7">
        <v>73</v>
      </c>
      <c r="F79" s="7">
        <v>26.809999999999832</v>
      </c>
      <c r="G79" s="7" t="s">
        <v>61</v>
      </c>
      <c r="H79" s="7">
        <v>73.446833333333331</v>
      </c>
      <c r="I79" s="7">
        <v>137</v>
      </c>
      <c r="J79" s="7">
        <v>59.689999999999941</v>
      </c>
      <c r="K79" s="7" t="s">
        <v>62</v>
      </c>
      <c r="L79" s="7">
        <v>137.99483333333333</v>
      </c>
      <c r="M79" s="7">
        <v>-137.99483333333333</v>
      </c>
      <c r="N79" s="427">
        <v>95</v>
      </c>
      <c r="P79" s="428"/>
      <c r="Q79" s="428" t="s">
        <v>156</v>
      </c>
      <c r="R79">
        <v>23</v>
      </c>
      <c r="S79" s="474">
        <v>20.393000000000001</v>
      </c>
      <c r="T79" s="290">
        <v>-0.94010000000000005</v>
      </c>
      <c r="U79" s="290">
        <v>-0.91920000000000002</v>
      </c>
      <c r="V79" s="290">
        <v>21.450566999999999</v>
      </c>
      <c r="W79" s="290">
        <v>21.570758000000001</v>
      </c>
      <c r="X79" s="290">
        <v>25.882297826345717</v>
      </c>
      <c r="Y79" s="290">
        <v>26.022666998553387</v>
      </c>
      <c r="Z79">
        <v>2.2942</v>
      </c>
      <c r="AA79" s="447">
        <v>8.8043340026593491</v>
      </c>
      <c r="AB79" s="447">
        <v>100.53788441468863</v>
      </c>
      <c r="AC79" s="447">
        <v>-99</v>
      </c>
      <c r="AD79" s="290">
        <v>2.1213000000000002</v>
      </c>
      <c r="AE79" s="447">
        <v>87.158100000000005</v>
      </c>
      <c r="AF79">
        <v>4.4545000000000003</v>
      </c>
      <c r="AG79" s="447">
        <v>1.2506999999999999</v>
      </c>
      <c r="AH79">
        <v>0.11700000000000001</v>
      </c>
      <c r="AI79" s="447">
        <v>6.3701999999999995E-2</v>
      </c>
      <c r="AJ79" s="447">
        <v>98.54</v>
      </c>
      <c r="AK79" s="447">
        <v>0</v>
      </c>
      <c r="AL79" s="429">
        <v>26.518791198730469</v>
      </c>
      <c r="AM79" s="433" t="s">
        <v>139</v>
      </c>
      <c r="AN79" s="434"/>
      <c r="AO79" s="438">
        <v>0.8</v>
      </c>
      <c r="AP79" s="439">
        <v>8.8849999999999998</v>
      </c>
      <c r="AQ79" s="431" t="s">
        <v>139</v>
      </c>
      <c r="AR79" s="440"/>
      <c r="AS79" s="469">
        <v>0</v>
      </c>
      <c r="AT79" s="431"/>
      <c r="AU79" s="469">
        <v>2.7151414351865633</v>
      </c>
      <c r="AV79" s="431"/>
      <c r="AW79" s="442">
        <v>0.51500000000000001</v>
      </c>
      <c r="AX79" s="431"/>
      <c r="AY79" s="443"/>
      <c r="AZ79" s="469" t="s">
        <v>139</v>
      </c>
      <c r="BA79" s="431" t="s">
        <v>139</v>
      </c>
      <c r="BB79" s="440"/>
      <c r="BC79" s="469" t="s">
        <v>139</v>
      </c>
      <c r="BD79" s="445" t="s">
        <v>139</v>
      </c>
      <c r="BE79" s="469" t="s">
        <v>139</v>
      </c>
      <c r="BF79" s="445" t="s">
        <v>139</v>
      </c>
      <c r="BG79" s="445"/>
      <c r="BH79" s="469">
        <v>1855.6430485056435</v>
      </c>
      <c r="BI79" s="431" t="s">
        <v>139</v>
      </c>
      <c r="BJ79" s="440"/>
      <c r="BK79" s="441">
        <v>1923.1917646948723</v>
      </c>
      <c r="BL79" s="431" t="s">
        <v>139</v>
      </c>
      <c r="BM79" s="446"/>
      <c r="BN79" s="447">
        <v>-3.8175650293383363</v>
      </c>
      <c r="BO79" t="s">
        <v>139</v>
      </c>
    </row>
    <row r="80" spans="1:68" ht="15.75" customHeight="1">
      <c r="A80" s="7" t="s">
        <v>1030</v>
      </c>
      <c r="B80" s="7">
        <v>4</v>
      </c>
      <c r="C80" s="7" t="s">
        <v>152</v>
      </c>
      <c r="D80" s="7" t="s">
        <v>149</v>
      </c>
      <c r="E80" s="7">
        <v>73</v>
      </c>
      <c r="F80" s="7">
        <v>26.809999999999832</v>
      </c>
      <c r="G80" s="7" t="s">
        <v>61</v>
      </c>
      <c r="H80" s="7">
        <v>73.446833333333331</v>
      </c>
      <c r="I80" s="7">
        <v>137</v>
      </c>
      <c r="J80" s="7">
        <v>59.689999999999941</v>
      </c>
      <c r="K80" s="7" t="s">
        <v>62</v>
      </c>
      <c r="L80" s="7">
        <v>137.99483333333333</v>
      </c>
      <c r="M80" s="7">
        <v>-137.99483333333333</v>
      </c>
      <c r="N80" s="427">
        <v>96</v>
      </c>
      <c r="P80" s="428"/>
      <c r="Q80" s="428" t="s">
        <v>156</v>
      </c>
      <c r="R80">
        <v>24</v>
      </c>
      <c r="S80" s="474">
        <v>5.2549999999999999</v>
      </c>
      <c r="T80" s="290">
        <v>-0.97330000000000005</v>
      </c>
      <c r="U80" s="290">
        <v>-0.97289999999999999</v>
      </c>
      <c r="V80" s="290">
        <v>21.35624</v>
      </c>
      <c r="W80" s="290">
        <v>21.355619000000001</v>
      </c>
      <c r="X80" s="290">
        <v>25.793973681185257</v>
      </c>
      <c r="Y80" s="290">
        <v>25.792810765027109</v>
      </c>
      <c r="Z80">
        <v>2.2917999999999998</v>
      </c>
      <c r="AA80" s="447">
        <v>8.7971303522850217</v>
      </c>
      <c r="AB80" s="447">
        <v>100.30247034615458</v>
      </c>
      <c r="AC80" s="447">
        <v>-99</v>
      </c>
      <c r="AD80" s="290">
        <v>2.1301000000000001</v>
      </c>
      <c r="AE80" s="447">
        <v>87.912000000000006</v>
      </c>
      <c r="AF80">
        <v>4.4926000000000004</v>
      </c>
      <c r="AG80" s="447">
        <v>1.4220999999999999</v>
      </c>
      <c r="AH80">
        <v>0.1239</v>
      </c>
      <c r="AI80" s="447">
        <v>6.3701999999999995E-2</v>
      </c>
      <c r="AJ80" s="447">
        <v>98.54</v>
      </c>
      <c r="AK80" s="447">
        <v>0</v>
      </c>
      <c r="AL80" s="429" t="s">
        <v>139</v>
      </c>
      <c r="AM80" s="433">
        <v>5</v>
      </c>
      <c r="AN80" s="434" t="s">
        <v>1048</v>
      </c>
      <c r="AO80" s="438">
        <v>0.3</v>
      </c>
      <c r="AP80" s="439">
        <v>8.7880000000000003</v>
      </c>
      <c r="AQ80" s="431">
        <v>3</v>
      </c>
      <c r="AR80" s="437" t="s">
        <v>1049</v>
      </c>
      <c r="AS80" s="469">
        <v>0</v>
      </c>
      <c r="AT80" s="431"/>
      <c r="AU80" s="469">
        <v>2.7869222092099291</v>
      </c>
      <c r="AV80" s="431"/>
      <c r="AW80" s="442">
        <v>0.51400000000000001</v>
      </c>
      <c r="AX80" s="431"/>
      <c r="AY80" s="443"/>
      <c r="AZ80" s="469" t="s">
        <v>139</v>
      </c>
      <c r="BA80" s="431" t="s">
        <v>139</v>
      </c>
      <c r="BB80" s="440"/>
      <c r="BC80" s="469">
        <v>4.2248259273405114E-2</v>
      </c>
      <c r="BD80" s="445" t="s">
        <v>139</v>
      </c>
      <c r="BE80" s="469">
        <v>1.8261400688572071E-2</v>
      </c>
      <c r="BF80" s="445" t="s">
        <v>139</v>
      </c>
      <c r="BG80" s="445"/>
      <c r="BH80" s="469">
        <v>1832.4240879864903</v>
      </c>
      <c r="BI80" s="431" t="s">
        <v>139</v>
      </c>
      <c r="BJ80" s="440"/>
      <c r="BK80" s="441">
        <v>1897.9599441700859</v>
      </c>
      <c r="BL80" s="431" t="s">
        <v>139</v>
      </c>
      <c r="BM80" s="446"/>
      <c r="BN80" s="447">
        <v>-3.7255963730332469</v>
      </c>
      <c r="BO80" t="s">
        <v>139</v>
      </c>
    </row>
    <row r="81" spans="1:67" ht="15.75" customHeight="1">
      <c r="A81" s="7" t="s">
        <v>1030</v>
      </c>
      <c r="B81" s="7">
        <v>5</v>
      </c>
      <c r="C81" s="7" t="s">
        <v>138</v>
      </c>
      <c r="D81" s="7" t="s">
        <v>150</v>
      </c>
      <c r="E81" s="7">
        <v>73</v>
      </c>
      <c r="F81" s="7">
        <v>30.229999999999961</v>
      </c>
      <c r="G81" s="7" t="s">
        <v>61</v>
      </c>
      <c r="H81" s="7">
        <v>73.503833333333333</v>
      </c>
      <c r="I81" s="7">
        <v>134</v>
      </c>
      <c r="J81" s="7">
        <v>13.69000000000085</v>
      </c>
      <c r="K81" s="7" t="s">
        <v>62</v>
      </c>
      <c r="L81" s="7">
        <v>134.22816666666668</v>
      </c>
      <c r="M81" s="7">
        <v>-134.22816666666668</v>
      </c>
      <c r="N81" s="427">
        <v>97</v>
      </c>
      <c r="P81" s="428"/>
      <c r="Q81" s="428" t="s">
        <v>156</v>
      </c>
      <c r="R81">
        <v>1</v>
      </c>
      <c r="S81" s="474">
        <v>2543.2869999999998</v>
      </c>
      <c r="T81" s="290">
        <v>-0.372</v>
      </c>
      <c r="U81" s="290">
        <v>-0.37240000000000001</v>
      </c>
      <c r="V81" s="290">
        <v>29.769227000000001</v>
      </c>
      <c r="W81" s="290">
        <v>29.769355000000001</v>
      </c>
      <c r="X81" s="290">
        <v>34.95216965115096</v>
      </c>
      <c r="Y81" s="290">
        <v>34.952783721208789</v>
      </c>
      <c r="Z81">
        <v>1.5081</v>
      </c>
      <c r="AA81" s="447">
        <v>6.560151220490237</v>
      </c>
      <c r="AB81" s="447">
        <v>81.077807363365849</v>
      </c>
      <c r="AC81" s="447">
        <v>-99</v>
      </c>
      <c r="AD81" s="290">
        <v>2.1381999999999999</v>
      </c>
      <c r="AE81" s="447">
        <v>89.989500000000007</v>
      </c>
      <c r="AF81">
        <v>4.5974000000000004</v>
      </c>
      <c r="AG81" s="447">
        <v>1.988</v>
      </c>
      <c r="AH81">
        <v>0.14649999999999999</v>
      </c>
      <c r="AI81" s="447">
        <v>6.3701999999999995E-2</v>
      </c>
      <c r="AJ81" s="447">
        <v>98.54</v>
      </c>
      <c r="AK81" s="447">
        <v>0</v>
      </c>
      <c r="AL81" s="429">
        <v>34.952594757080078</v>
      </c>
      <c r="AM81" s="433" t="s">
        <v>139</v>
      </c>
      <c r="AN81" s="434"/>
      <c r="AO81" s="438">
        <v>0.4</v>
      </c>
      <c r="AP81" s="439">
        <v>6.5640000000000001</v>
      </c>
      <c r="AQ81" s="431" t="s">
        <v>139</v>
      </c>
      <c r="AR81" s="440"/>
      <c r="AS81" s="469">
        <v>15.060822559893131</v>
      </c>
      <c r="AT81" s="431"/>
      <c r="AU81" s="469">
        <v>13.518097294153105</v>
      </c>
      <c r="AV81" s="431"/>
      <c r="AW81" s="442">
        <v>1.004</v>
      </c>
      <c r="AX81" s="431"/>
      <c r="AY81" s="443"/>
      <c r="AZ81" s="469" t="s">
        <v>139</v>
      </c>
      <c r="BA81" s="431" t="s">
        <v>139</v>
      </c>
      <c r="BB81" s="440"/>
      <c r="BC81" s="469" t="s">
        <v>139</v>
      </c>
      <c r="BD81" s="445" t="s">
        <v>139</v>
      </c>
      <c r="BE81" s="469" t="s">
        <v>139</v>
      </c>
      <c r="BF81" s="445" t="s">
        <v>139</v>
      </c>
      <c r="BG81" s="445"/>
      <c r="BH81" s="469" t="s">
        <v>139</v>
      </c>
      <c r="BI81" s="431" t="s">
        <v>139</v>
      </c>
      <c r="BJ81" s="440"/>
      <c r="BK81" s="441" t="s">
        <v>139</v>
      </c>
      <c r="BL81" s="431" t="s">
        <v>139</v>
      </c>
      <c r="BM81" s="446"/>
      <c r="BN81" s="447" t="s">
        <v>139</v>
      </c>
      <c r="BO81" t="s">
        <v>139</v>
      </c>
    </row>
    <row r="82" spans="1:67" ht="15.75" customHeight="1">
      <c r="A82" s="7" t="s">
        <v>1030</v>
      </c>
      <c r="B82" s="7">
        <v>5</v>
      </c>
      <c r="C82" s="7" t="s">
        <v>138</v>
      </c>
      <c r="D82" s="7" t="s">
        <v>150</v>
      </c>
      <c r="E82" s="7">
        <v>73</v>
      </c>
      <c r="F82" s="7">
        <v>30.229999999999961</v>
      </c>
      <c r="G82" s="7" t="s">
        <v>61</v>
      </c>
      <c r="H82" s="7">
        <v>73.503833333333333</v>
      </c>
      <c r="I82" s="7">
        <v>134</v>
      </c>
      <c r="J82" s="7">
        <v>13.69000000000085</v>
      </c>
      <c r="K82" s="7" t="s">
        <v>62</v>
      </c>
      <c r="L82" s="7">
        <v>134.22816666666668</v>
      </c>
      <c r="M82" s="7">
        <v>-134.22816666666668</v>
      </c>
      <c r="N82" s="427">
        <v>98</v>
      </c>
      <c r="P82" s="428"/>
      <c r="Q82" s="428" t="s">
        <v>156</v>
      </c>
      <c r="R82">
        <v>2</v>
      </c>
      <c r="S82" s="474">
        <v>2032.3019999999999</v>
      </c>
      <c r="T82" s="290">
        <v>-0.39750000000000002</v>
      </c>
      <c r="U82" s="290">
        <v>-0.39789999999999998</v>
      </c>
      <c r="V82" s="290">
        <v>29.534627999999998</v>
      </c>
      <c r="W82" s="290">
        <v>29.534802000000003</v>
      </c>
      <c r="X82" s="290">
        <v>34.939142360396673</v>
      </c>
      <c r="Y82" s="290">
        <v>34.939820442182906</v>
      </c>
      <c r="Z82">
        <v>1.6033999999999999</v>
      </c>
      <c r="AA82" s="447">
        <v>6.6811540081053371</v>
      </c>
      <c r="AB82" s="447">
        <v>82.510448227059953</v>
      </c>
      <c r="AC82" s="447">
        <v>-99</v>
      </c>
      <c r="AD82" s="290">
        <v>2.0988000000000002</v>
      </c>
      <c r="AE82" s="447">
        <v>90.047200000000004</v>
      </c>
      <c r="AF82">
        <v>4.6002000000000001</v>
      </c>
      <c r="AG82" s="447">
        <v>2.0773000000000001</v>
      </c>
      <c r="AH82">
        <v>0.15010000000000001</v>
      </c>
      <c r="AI82" s="447">
        <v>6.3701999999999995E-2</v>
      </c>
      <c r="AJ82" s="447">
        <v>98.53</v>
      </c>
      <c r="AK82" s="447">
        <v>0</v>
      </c>
      <c r="AL82" s="429">
        <v>34.942825317382813</v>
      </c>
      <c r="AM82" s="433" t="s">
        <v>139</v>
      </c>
      <c r="AN82" s="434"/>
      <c r="AO82" s="438">
        <v>0.5</v>
      </c>
      <c r="AP82" s="439">
        <v>6.6790000000000003</v>
      </c>
      <c r="AQ82" s="431">
        <v>2</v>
      </c>
      <c r="AR82" s="440"/>
      <c r="AS82" s="469">
        <v>14.675462380590664</v>
      </c>
      <c r="AT82" s="431"/>
      <c r="AU82" s="469">
        <v>11.79141840243661</v>
      </c>
      <c r="AV82" s="431"/>
      <c r="AW82" s="442">
        <v>0.97899999999999998</v>
      </c>
      <c r="AX82" s="431"/>
      <c r="AY82" s="443"/>
      <c r="AZ82" s="469" t="s">
        <v>139</v>
      </c>
      <c r="BA82" s="431" t="s">
        <v>139</v>
      </c>
      <c r="BB82" s="440"/>
      <c r="BC82" s="469" t="s">
        <v>139</v>
      </c>
      <c r="BD82" s="445" t="s">
        <v>139</v>
      </c>
      <c r="BE82" s="469" t="s">
        <v>139</v>
      </c>
      <c r="BF82" s="445" t="s">
        <v>139</v>
      </c>
      <c r="BG82" s="445"/>
      <c r="BH82" s="469" t="s">
        <v>139</v>
      </c>
      <c r="BI82" s="431" t="s">
        <v>139</v>
      </c>
      <c r="BJ82" s="440"/>
      <c r="BK82" s="441" t="s">
        <v>139</v>
      </c>
      <c r="BL82" s="431" t="s">
        <v>139</v>
      </c>
      <c r="BM82" s="446"/>
      <c r="BN82" s="447" t="s">
        <v>139</v>
      </c>
      <c r="BO82" t="s">
        <v>139</v>
      </c>
    </row>
    <row r="83" spans="1:67" ht="15.75" customHeight="1">
      <c r="A83" s="7" t="s">
        <v>1030</v>
      </c>
      <c r="B83" s="7">
        <v>5</v>
      </c>
      <c r="C83" s="7" t="s">
        <v>138</v>
      </c>
      <c r="D83" s="7" t="s">
        <v>150</v>
      </c>
      <c r="E83" s="7">
        <v>73</v>
      </c>
      <c r="F83" s="7">
        <v>30.229999999999961</v>
      </c>
      <c r="G83" s="7" t="s">
        <v>61</v>
      </c>
      <c r="H83" s="7">
        <v>73.503833333333333</v>
      </c>
      <c r="I83" s="7">
        <v>134</v>
      </c>
      <c r="J83" s="7">
        <v>13.69000000000085</v>
      </c>
      <c r="K83" s="7" t="s">
        <v>62</v>
      </c>
      <c r="L83" s="7">
        <v>134.22816666666668</v>
      </c>
      <c r="M83" s="7">
        <v>-134.22816666666668</v>
      </c>
      <c r="N83" s="427">
        <v>99</v>
      </c>
      <c r="P83" s="428"/>
      <c r="Q83" s="428" t="s">
        <v>156</v>
      </c>
      <c r="R83">
        <v>3</v>
      </c>
      <c r="S83" s="474">
        <v>1522.979</v>
      </c>
      <c r="T83" s="290">
        <v>-0.29360000000000003</v>
      </c>
      <c r="U83" s="290">
        <v>-0.2944</v>
      </c>
      <c r="V83" s="290">
        <v>29.392184999999998</v>
      </c>
      <c r="W83" s="290">
        <v>29.391982000000002</v>
      </c>
      <c r="X83" s="290">
        <v>34.910979438591021</v>
      </c>
      <c r="Y83" s="290">
        <v>34.911613478375685</v>
      </c>
      <c r="Z83">
        <v>1.7203999999999999</v>
      </c>
      <c r="AA83" s="447">
        <v>6.846249455488123</v>
      </c>
      <c r="AB83" s="447">
        <v>84.763430196887128</v>
      </c>
      <c r="AC83" s="447">
        <v>-99</v>
      </c>
      <c r="AD83" s="290">
        <v>1.7937000000000001</v>
      </c>
      <c r="AE83" s="447">
        <v>90.084400000000002</v>
      </c>
      <c r="AF83">
        <v>4.6021999999999998</v>
      </c>
      <c r="AG83" s="447">
        <v>2.0114999999999998</v>
      </c>
      <c r="AH83">
        <v>0.1474</v>
      </c>
      <c r="AI83" s="447">
        <v>6.3701999999999995E-2</v>
      </c>
      <c r="AJ83" s="447">
        <v>98.54</v>
      </c>
      <c r="AK83" s="447">
        <v>0</v>
      </c>
      <c r="AL83" s="429">
        <v>34.917087554931641</v>
      </c>
      <c r="AM83" s="433" t="s">
        <v>139</v>
      </c>
      <c r="AN83" s="434"/>
      <c r="AO83" s="438">
        <v>0.5</v>
      </c>
      <c r="AP83" s="439">
        <v>6.8360000000000003</v>
      </c>
      <c r="AQ83" s="431" t="s">
        <v>139</v>
      </c>
      <c r="AR83" s="440"/>
      <c r="AS83" s="469">
        <v>13.829878374438511</v>
      </c>
      <c r="AT83" s="431"/>
      <c r="AU83" s="469">
        <v>9.1394205262720654</v>
      </c>
      <c r="AV83" s="431"/>
      <c r="AW83" s="442">
        <v>0.91500000000000004</v>
      </c>
      <c r="AX83" s="431"/>
      <c r="AY83" s="443"/>
      <c r="AZ83" s="469" t="s">
        <v>139</v>
      </c>
      <c r="BA83" s="431" t="s">
        <v>139</v>
      </c>
      <c r="BB83" s="440"/>
      <c r="BC83" s="469" t="s">
        <v>139</v>
      </c>
      <c r="BD83" s="445" t="s">
        <v>139</v>
      </c>
      <c r="BE83" s="469" t="s">
        <v>139</v>
      </c>
      <c r="BF83" s="445" t="s">
        <v>139</v>
      </c>
      <c r="BG83" s="445"/>
      <c r="BH83" s="469" t="s">
        <v>139</v>
      </c>
      <c r="BI83" s="431" t="s">
        <v>139</v>
      </c>
      <c r="BJ83" s="440"/>
      <c r="BK83" s="441" t="s">
        <v>139</v>
      </c>
      <c r="BL83" s="431" t="s">
        <v>139</v>
      </c>
      <c r="BM83" s="446"/>
      <c r="BN83" s="447" t="s">
        <v>139</v>
      </c>
      <c r="BO83" t="s">
        <v>139</v>
      </c>
    </row>
    <row r="84" spans="1:67" ht="15.75" customHeight="1">
      <c r="A84" s="7" t="s">
        <v>1030</v>
      </c>
      <c r="B84" s="7">
        <v>5</v>
      </c>
      <c r="C84" s="7" t="s">
        <v>138</v>
      </c>
      <c r="D84" s="7" t="s">
        <v>150</v>
      </c>
      <c r="E84" s="7">
        <v>73</v>
      </c>
      <c r="F84" s="7">
        <v>30.229999999999961</v>
      </c>
      <c r="G84" s="7" t="s">
        <v>61</v>
      </c>
      <c r="H84" s="7">
        <v>73.503833333333333</v>
      </c>
      <c r="I84" s="7">
        <v>134</v>
      </c>
      <c r="J84" s="7">
        <v>13.69000000000085</v>
      </c>
      <c r="K84" s="7" t="s">
        <v>62</v>
      </c>
      <c r="L84" s="7">
        <v>134.22816666666668</v>
      </c>
      <c r="M84" s="7">
        <v>-134.22816666666668</v>
      </c>
      <c r="N84" s="427">
        <v>100</v>
      </c>
      <c r="P84" s="428"/>
      <c r="Q84" s="428" t="s">
        <v>156</v>
      </c>
      <c r="R84">
        <v>4</v>
      </c>
      <c r="S84" s="474">
        <v>1014.351</v>
      </c>
      <c r="T84" s="290">
        <v>0.04</v>
      </c>
      <c r="U84" s="290">
        <v>3.9600000000000003E-2</v>
      </c>
      <c r="V84" s="290">
        <v>29.435997</v>
      </c>
      <c r="W84" s="290">
        <v>29.436045</v>
      </c>
      <c r="X84" s="290">
        <v>34.878508743324716</v>
      </c>
      <c r="Y84" s="290">
        <v>34.879022313953826</v>
      </c>
      <c r="Z84">
        <v>1.8283</v>
      </c>
      <c r="AA84" s="447">
        <v>6.8622316066266587</v>
      </c>
      <c r="AB84" s="447">
        <v>85.685927991177834</v>
      </c>
      <c r="AC84" s="447">
        <v>-99</v>
      </c>
      <c r="AD84" s="290">
        <v>2.1128999999999998</v>
      </c>
      <c r="AE84" s="447">
        <v>90.129099999999994</v>
      </c>
      <c r="AF84">
        <v>4.6044</v>
      </c>
      <c r="AG84" s="447">
        <v>1.9950000000000001</v>
      </c>
      <c r="AH84">
        <v>0.14680000000000001</v>
      </c>
      <c r="AI84" s="447">
        <v>6.3701999999999995E-2</v>
      </c>
      <c r="AJ84" s="447">
        <v>88.63</v>
      </c>
      <c r="AK84" s="447">
        <v>0</v>
      </c>
      <c r="AL84" s="429">
        <v>34.882972717285156</v>
      </c>
      <c r="AM84" s="433" t="s">
        <v>139</v>
      </c>
      <c r="AN84" s="434"/>
      <c r="AO84" s="438">
        <v>0.9</v>
      </c>
      <c r="AP84" s="439">
        <v>6.8520000000000003</v>
      </c>
      <c r="AQ84" s="431" t="s">
        <v>139</v>
      </c>
      <c r="AR84" s="440"/>
      <c r="AS84" s="469">
        <v>13.239289732057207</v>
      </c>
      <c r="AT84" s="431"/>
      <c r="AU84" s="469">
        <v>7.4636625885308092</v>
      </c>
      <c r="AV84" s="431"/>
      <c r="AW84" s="442">
        <v>0.86499999999999999</v>
      </c>
      <c r="AX84" s="431"/>
      <c r="AY84" s="443"/>
      <c r="AZ84" s="469" t="s">
        <v>139</v>
      </c>
      <c r="BA84" s="431" t="s">
        <v>139</v>
      </c>
      <c r="BB84" s="440"/>
      <c r="BC84" s="469" t="s">
        <v>139</v>
      </c>
      <c r="BD84" s="445" t="s">
        <v>139</v>
      </c>
      <c r="BE84" s="469" t="s">
        <v>139</v>
      </c>
      <c r="BF84" s="445" t="s">
        <v>139</v>
      </c>
      <c r="BG84" s="445"/>
      <c r="BH84" s="469" t="s">
        <v>139</v>
      </c>
      <c r="BI84" s="431" t="s">
        <v>139</v>
      </c>
      <c r="BJ84" s="440"/>
      <c r="BK84" s="441" t="s">
        <v>139</v>
      </c>
      <c r="BL84" s="431" t="s">
        <v>139</v>
      </c>
      <c r="BM84" s="446"/>
      <c r="BN84" s="447" t="s">
        <v>139</v>
      </c>
      <c r="BO84" t="s">
        <v>139</v>
      </c>
    </row>
    <row r="85" spans="1:67" ht="15.75" customHeight="1">
      <c r="A85" s="7" t="s">
        <v>1030</v>
      </c>
      <c r="B85" s="7">
        <v>5</v>
      </c>
      <c r="C85" s="7" t="s">
        <v>138</v>
      </c>
      <c r="D85" s="7" t="s">
        <v>150</v>
      </c>
      <c r="E85" s="7">
        <v>73</v>
      </c>
      <c r="F85" s="7">
        <v>30.229999999999961</v>
      </c>
      <c r="G85" s="7" t="s">
        <v>61</v>
      </c>
      <c r="H85" s="7">
        <v>73.503833333333333</v>
      </c>
      <c r="I85" s="7">
        <v>134</v>
      </c>
      <c r="J85" s="7">
        <v>13.69000000000085</v>
      </c>
      <c r="K85" s="7" t="s">
        <v>62</v>
      </c>
      <c r="L85" s="7">
        <v>134.22816666666668</v>
      </c>
      <c r="M85" s="7">
        <v>-134.22816666666668</v>
      </c>
      <c r="N85" s="427">
        <v>101</v>
      </c>
      <c r="P85" s="428"/>
      <c r="Q85" s="428" t="s">
        <v>156</v>
      </c>
      <c r="R85">
        <v>5</v>
      </c>
      <c r="S85" s="474">
        <v>811.38900000000001</v>
      </c>
      <c r="T85" s="290">
        <v>0.27400000000000002</v>
      </c>
      <c r="U85" s="290">
        <v>0.27329999999999999</v>
      </c>
      <c r="V85" s="290">
        <v>29.537903999999997</v>
      </c>
      <c r="W85" s="290">
        <v>29.537560000000003</v>
      </c>
      <c r="X85" s="290">
        <v>34.865075226111024</v>
      </c>
      <c r="Y85" s="290">
        <v>34.865412440956412</v>
      </c>
      <c r="Z85">
        <v>1.8705000000000001</v>
      </c>
      <c r="AA85" s="447">
        <v>6.8258642605069948</v>
      </c>
      <c r="AB85" s="447">
        <v>85.743939589506141</v>
      </c>
      <c r="AC85" s="447">
        <v>-99</v>
      </c>
      <c r="AD85" s="290">
        <v>2.1215000000000002</v>
      </c>
      <c r="AE85" s="447">
        <v>90.106800000000007</v>
      </c>
      <c r="AF85">
        <v>4.6032999999999999</v>
      </c>
      <c r="AG85" s="447">
        <v>2.0396999999999998</v>
      </c>
      <c r="AH85">
        <v>0.14860000000000001</v>
      </c>
      <c r="AI85" s="447">
        <v>6.3701999999999995E-2</v>
      </c>
      <c r="AJ85" s="447">
        <v>98.53</v>
      </c>
      <c r="AK85" s="447">
        <v>0</v>
      </c>
      <c r="AL85" s="429">
        <v>34.869308471679688</v>
      </c>
      <c r="AM85" s="433" t="s">
        <v>139</v>
      </c>
      <c r="AN85" s="434"/>
      <c r="AO85" s="438">
        <v>1.1000000000000001</v>
      </c>
      <c r="AP85" s="439">
        <v>6.8090000000000002</v>
      </c>
      <c r="AQ85" s="431" t="s">
        <v>139</v>
      </c>
      <c r="AR85" s="440"/>
      <c r="AS85" s="469">
        <v>13.180492372303629</v>
      </c>
      <c r="AT85" s="431"/>
      <c r="AU85" s="469">
        <v>7.3628337036252614</v>
      </c>
      <c r="AV85" s="431"/>
      <c r="AW85" s="442">
        <v>0.85699999999999998</v>
      </c>
      <c r="AX85" s="431"/>
      <c r="AY85" s="443"/>
      <c r="AZ85" s="469" t="s">
        <v>139</v>
      </c>
      <c r="BA85" s="431" t="s">
        <v>139</v>
      </c>
      <c r="BB85" s="440"/>
      <c r="BC85" s="469" t="s">
        <v>139</v>
      </c>
      <c r="BD85" s="445" t="s">
        <v>139</v>
      </c>
      <c r="BE85" s="469" t="s">
        <v>139</v>
      </c>
      <c r="BF85" s="445" t="s">
        <v>139</v>
      </c>
      <c r="BG85" s="445"/>
      <c r="BH85" s="469" t="s">
        <v>139</v>
      </c>
      <c r="BI85" s="431" t="s">
        <v>139</v>
      </c>
      <c r="BJ85" s="440"/>
      <c r="BK85" s="441" t="s">
        <v>139</v>
      </c>
      <c r="BL85" s="431" t="s">
        <v>139</v>
      </c>
      <c r="BM85" s="446"/>
      <c r="BN85" s="447" t="s">
        <v>139</v>
      </c>
      <c r="BO85" t="s">
        <v>139</v>
      </c>
    </row>
    <row r="86" spans="1:67" ht="15.75" customHeight="1">
      <c r="A86" s="7" t="s">
        <v>1030</v>
      </c>
      <c r="B86" s="7">
        <v>5</v>
      </c>
      <c r="C86" s="7" t="s">
        <v>138</v>
      </c>
      <c r="D86" s="7" t="s">
        <v>150</v>
      </c>
      <c r="E86" s="7">
        <v>73</v>
      </c>
      <c r="F86" s="7">
        <v>30.229999999999961</v>
      </c>
      <c r="G86" s="7" t="s">
        <v>61</v>
      </c>
      <c r="H86" s="7">
        <v>73.503833333333333</v>
      </c>
      <c r="I86" s="7">
        <v>134</v>
      </c>
      <c r="J86" s="7">
        <v>13.69000000000085</v>
      </c>
      <c r="K86" s="7" t="s">
        <v>62</v>
      </c>
      <c r="L86" s="7">
        <v>134.22816666666668</v>
      </c>
      <c r="M86" s="7">
        <v>-134.22816666666668</v>
      </c>
      <c r="N86" s="427">
        <v>102</v>
      </c>
      <c r="P86" s="428"/>
      <c r="Q86" s="428" t="s">
        <v>156</v>
      </c>
      <c r="R86">
        <v>6</v>
      </c>
      <c r="S86" s="474">
        <v>608.851</v>
      </c>
      <c r="T86" s="290">
        <v>0.55579999999999996</v>
      </c>
      <c r="U86" s="290">
        <v>0.55420000000000003</v>
      </c>
      <c r="V86" s="290">
        <v>29.677716</v>
      </c>
      <c r="W86" s="290">
        <v>29.676354</v>
      </c>
      <c r="X86" s="290">
        <v>34.848109369122362</v>
      </c>
      <c r="Y86" s="290">
        <v>34.848132385723005</v>
      </c>
      <c r="Z86">
        <v>1.9094</v>
      </c>
      <c r="AA86" s="447">
        <v>6.7581107528890128</v>
      </c>
      <c r="AB86" s="447">
        <v>85.504028359639278</v>
      </c>
      <c r="AC86" s="447">
        <v>-99</v>
      </c>
      <c r="AD86" s="290">
        <v>2.1326000000000001</v>
      </c>
      <c r="AE86" s="447">
        <v>90.110500000000002</v>
      </c>
      <c r="AF86">
        <v>4.6035000000000004</v>
      </c>
      <c r="AG86" s="447">
        <v>2.0467</v>
      </c>
      <c r="AH86">
        <v>0.1489</v>
      </c>
      <c r="AI86" s="447">
        <v>6.3701999999999995E-2</v>
      </c>
      <c r="AJ86" s="447">
        <v>98.54</v>
      </c>
      <c r="AK86" s="447">
        <v>0</v>
      </c>
      <c r="AL86" s="429">
        <v>34.8486328125</v>
      </c>
      <c r="AM86" s="433" t="s">
        <v>139</v>
      </c>
      <c r="AN86" s="434"/>
      <c r="AO86" s="438">
        <v>1.4</v>
      </c>
      <c r="AP86" s="439">
        <v>6.7560000000000002</v>
      </c>
      <c r="AQ86" s="431" t="s">
        <v>139</v>
      </c>
      <c r="AR86" s="440"/>
      <c r="AS86" s="469">
        <v>13.154715828392737</v>
      </c>
      <c r="AT86" s="431"/>
      <c r="AU86" s="469">
        <v>7.1278984309511584</v>
      </c>
      <c r="AV86" s="431"/>
      <c r="AW86" s="442">
        <v>0.84499999999999997</v>
      </c>
      <c r="AX86" s="431"/>
      <c r="AY86" s="443"/>
      <c r="AZ86" s="469" t="s">
        <v>139</v>
      </c>
      <c r="BA86" s="431" t="s">
        <v>139</v>
      </c>
      <c r="BB86" s="440"/>
      <c r="BC86" s="469" t="s">
        <v>139</v>
      </c>
      <c r="BD86" s="445" t="s">
        <v>139</v>
      </c>
      <c r="BE86" s="469" t="s">
        <v>139</v>
      </c>
      <c r="BF86" s="445" t="s">
        <v>139</v>
      </c>
      <c r="BG86" s="445"/>
      <c r="BH86" s="469" t="s">
        <v>139</v>
      </c>
      <c r="BI86" s="431" t="s">
        <v>139</v>
      </c>
      <c r="BJ86" s="440"/>
      <c r="BK86" s="441" t="s">
        <v>139</v>
      </c>
      <c r="BL86" s="431" t="s">
        <v>139</v>
      </c>
      <c r="BM86" s="446"/>
      <c r="BN86" s="447" t="s">
        <v>139</v>
      </c>
      <c r="BO86" t="s">
        <v>139</v>
      </c>
    </row>
    <row r="87" spans="1:67" ht="15.75" customHeight="1">
      <c r="A87" s="7" t="s">
        <v>1030</v>
      </c>
      <c r="B87" s="7">
        <v>5</v>
      </c>
      <c r="C87" s="7" t="s">
        <v>138</v>
      </c>
      <c r="D87" s="7" t="s">
        <v>150</v>
      </c>
      <c r="E87" s="7">
        <v>73</v>
      </c>
      <c r="F87" s="7">
        <v>30.229999999999961</v>
      </c>
      <c r="G87" s="7" t="s">
        <v>61</v>
      </c>
      <c r="H87" s="7">
        <v>73.503833333333333</v>
      </c>
      <c r="I87" s="7">
        <v>134</v>
      </c>
      <c r="J87" s="7">
        <v>13.69000000000085</v>
      </c>
      <c r="K87" s="7" t="s">
        <v>62</v>
      </c>
      <c r="L87" s="7">
        <v>134.22816666666668</v>
      </c>
      <c r="M87" s="7">
        <v>-134.22816666666668</v>
      </c>
      <c r="N87" s="427">
        <v>103</v>
      </c>
      <c r="P87" s="428"/>
      <c r="Q87" s="428" t="s">
        <v>156</v>
      </c>
      <c r="R87">
        <v>7</v>
      </c>
      <c r="S87" s="474">
        <v>507.58699999999999</v>
      </c>
      <c r="T87" s="290">
        <v>0.69750000000000001</v>
      </c>
      <c r="U87" s="290">
        <v>0.69669999999999999</v>
      </c>
      <c r="V87" s="290">
        <v>29.740017999999999</v>
      </c>
      <c r="W87" s="290">
        <v>29.739579000000003</v>
      </c>
      <c r="X87" s="290">
        <v>34.829156481497613</v>
      </c>
      <c r="Y87" s="290">
        <v>34.82948271872614</v>
      </c>
      <c r="Z87">
        <v>1.9276</v>
      </c>
      <c r="AA87" s="447">
        <v>6.7157062999387467</v>
      </c>
      <c r="AB87" s="447">
        <v>85.26715633790684</v>
      </c>
      <c r="AC87" s="447">
        <v>-99</v>
      </c>
      <c r="AD87" s="290">
        <v>2.1381999999999999</v>
      </c>
      <c r="AE87" s="447">
        <v>90.104900000000001</v>
      </c>
      <c r="AF87">
        <v>4.6032000000000002</v>
      </c>
      <c r="AG87" s="447">
        <v>1.9857</v>
      </c>
      <c r="AH87">
        <v>0.1464</v>
      </c>
      <c r="AI87" s="447">
        <v>6.3701999999999995E-2</v>
      </c>
      <c r="AJ87" s="447">
        <v>98.53</v>
      </c>
      <c r="AK87" s="447">
        <v>0</v>
      </c>
      <c r="AL87" s="429">
        <v>34.832847595214844</v>
      </c>
      <c r="AM87" s="433" t="s">
        <v>139</v>
      </c>
      <c r="AN87" s="434"/>
      <c r="AO87" s="438">
        <v>1.4</v>
      </c>
      <c r="AP87" s="439">
        <v>6.6959999999999997</v>
      </c>
      <c r="AQ87" s="431" t="s">
        <v>139</v>
      </c>
      <c r="AR87" s="440"/>
      <c r="AS87" s="469">
        <v>13.1196744778225</v>
      </c>
      <c r="AT87" s="431"/>
      <c r="AU87" s="469">
        <v>7.2268443298615077</v>
      </c>
      <c r="AV87" s="431"/>
      <c r="AW87" s="442">
        <v>0.84299999999999997</v>
      </c>
      <c r="AX87" s="431"/>
      <c r="AY87" s="443"/>
      <c r="AZ87" s="469" t="s">
        <v>139</v>
      </c>
      <c r="BA87" s="431" t="s">
        <v>139</v>
      </c>
      <c r="BB87" s="440"/>
      <c r="BC87" s="469" t="s">
        <v>139</v>
      </c>
      <c r="BD87" s="445" t="s">
        <v>139</v>
      </c>
      <c r="BE87" s="469" t="s">
        <v>139</v>
      </c>
      <c r="BF87" s="445" t="s">
        <v>139</v>
      </c>
      <c r="BG87" s="445"/>
      <c r="BH87" s="469" t="s">
        <v>139</v>
      </c>
      <c r="BI87" s="431" t="s">
        <v>139</v>
      </c>
      <c r="BJ87" s="440"/>
      <c r="BK87" s="441" t="s">
        <v>139</v>
      </c>
      <c r="BL87" s="431" t="s">
        <v>139</v>
      </c>
      <c r="BM87" s="446"/>
      <c r="BN87" s="447" t="s">
        <v>139</v>
      </c>
      <c r="BO87" t="s">
        <v>139</v>
      </c>
    </row>
    <row r="88" spans="1:67" ht="15.75" customHeight="1">
      <c r="A88" s="7" t="s">
        <v>1030</v>
      </c>
      <c r="B88" s="7">
        <v>5</v>
      </c>
      <c r="C88" s="7" t="s">
        <v>138</v>
      </c>
      <c r="D88" s="7" t="s">
        <v>150</v>
      </c>
      <c r="E88" s="7">
        <v>73</v>
      </c>
      <c r="F88" s="7">
        <v>30.229999999999961</v>
      </c>
      <c r="G88" s="7" t="s">
        <v>61</v>
      </c>
      <c r="H88" s="7">
        <v>73.503833333333333</v>
      </c>
      <c r="I88" s="7">
        <v>134</v>
      </c>
      <c r="J88" s="7">
        <v>13.69000000000085</v>
      </c>
      <c r="K88" s="7" t="s">
        <v>62</v>
      </c>
      <c r="L88" s="7">
        <v>134.22816666666668</v>
      </c>
      <c r="M88" s="7">
        <v>-134.22816666666668</v>
      </c>
      <c r="N88" s="427">
        <v>104</v>
      </c>
      <c r="P88" s="428"/>
      <c r="Q88" s="428" t="s">
        <v>156</v>
      </c>
      <c r="R88">
        <v>8</v>
      </c>
      <c r="S88" s="474">
        <v>486.161</v>
      </c>
      <c r="T88" s="290">
        <v>0.70130000000000003</v>
      </c>
      <c r="U88" s="290">
        <v>0.7006</v>
      </c>
      <c r="V88" s="290">
        <v>29.733823999999998</v>
      </c>
      <c r="W88" s="290">
        <v>29.733268000000002</v>
      </c>
      <c r="X88" s="290">
        <v>34.829364881718732</v>
      </c>
      <c r="Y88" s="290">
        <v>34.829427584618536</v>
      </c>
      <c r="Z88">
        <v>1.9317</v>
      </c>
      <c r="AA88" s="447">
        <v>6.7122165811385495</v>
      </c>
      <c r="AB88" s="447">
        <v>85.231308487306094</v>
      </c>
      <c r="AC88" s="447">
        <v>-99</v>
      </c>
      <c r="AD88" s="290">
        <v>2.1515</v>
      </c>
      <c r="AE88" s="447">
        <v>90.104900000000001</v>
      </c>
      <c r="AF88">
        <v>4.6032000000000002</v>
      </c>
      <c r="AG88" s="447">
        <v>1.9528000000000001</v>
      </c>
      <c r="AH88">
        <v>0.14510000000000001</v>
      </c>
      <c r="AI88" s="447">
        <v>6.3701999999999995E-2</v>
      </c>
      <c r="AJ88" s="447">
        <v>98.54</v>
      </c>
      <c r="AK88" s="447">
        <v>0</v>
      </c>
      <c r="AL88" s="429">
        <v>34.833057403564453</v>
      </c>
      <c r="AM88" s="433" t="s">
        <v>139</v>
      </c>
      <c r="AN88" s="434"/>
      <c r="AO88" s="438">
        <v>1.5</v>
      </c>
      <c r="AP88" s="439">
        <v>6.7050000000000001</v>
      </c>
      <c r="AQ88" s="431" t="s">
        <v>139</v>
      </c>
      <c r="AR88" s="440"/>
      <c r="AS88" s="469">
        <v>13.090761292899227</v>
      </c>
      <c r="AT88" s="431"/>
      <c r="AU88" s="469">
        <v>7.1721329563852549</v>
      </c>
      <c r="AV88" s="431"/>
      <c r="AW88" s="442">
        <v>0.84099999999999997</v>
      </c>
      <c r="AX88" s="431"/>
      <c r="AY88" s="443"/>
      <c r="AZ88" s="469" t="s">
        <v>139</v>
      </c>
      <c r="BA88" s="431" t="s">
        <v>139</v>
      </c>
      <c r="BB88" s="440"/>
      <c r="BC88" s="469" t="s">
        <v>139</v>
      </c>
      <c r="BD88" s="445" t="s">
        <v>139</v>
      </c>
      <c r="BE88" s="469" t="s">
        <v>139</v>
      </c>
      <c r="BF88" s="445" t="s">
        <v>139</v>
      </c>
      <c r="BG88" s="445"/>
      <c r="BH88" s="469" t="s">
        <v>139</v>
      </c>
      <c r="BI88" s="431" t="s">
        <v>139</v>
      </c>
      <c r="BJ88" s="440"/>
      <c r="BK88" s="441" t="s">
        <v>139</v>
      </c>
      <c r="BL88" s="431" t="s">
        <v>139</v>
      </c>
      <c r="BM88" s="446"/>
      <c r="BN88" s="447" t="s">
        <v>139</v>
      </c>
      <c r="BO88" t="s">
        <v>139</v>
      </c>
    </row>
    <row r="89" spans="1:67" ht="15.75" customHeight="1">
      <c r="A89" s="7" t="s">
        <v>1030</v>
      </c>
      <c r="B89" s="7">
        <v>5</v>
      </c>
      <c r="C89" s="7" t="s">
        <v>138</v>
      </c>
      <c r="D89" s="7" t="s">
        <v>150</v>
      </c>
      <c r="E89" s="7">
        <v>73</v>
      </c>
      <c r="F89" s="7">
        <v>30.229999999999961</v>
      </c>
      <c r="G89" s="7" t="s">
        <v>61</v>
      </c>
      <c r="H89" s="7">
        <v>73.503833333333333</v>
      </c>
      <c r="I89" s="7">
        <v>134</v>
      </c>
      <c r="J89" s="7">
        <v>13.69000000000085</v>
      </c>
      <c r="K89" s="7" t="s">
        <v>62</v>
      </c>
      <c r="L89" s="7">
        <v>134.22816666666668</v>
      </c>
      <c r="M89" s="7">
        <v>-134.22816666666668</v>
      </c>
      <c r="N89" s="427">
        <v>105</v>
      </c>
      <c r="P89" s="428"/>
      <c r="Q89" s="428" t="s">
        <v>156</v>
      </c>
      <c r="R89">
        <v>9</v>
      </c>
      <c r="S89" s="474">
        <v>405.76499999999999</v>
      </c>
      <c r="T89" s="290">
        <v>0.56640000000000001</v>
      </c>
      <c r="U89" s="290">
        <v>0.56610000000000005</v>
      </c>
      <c r="V89" s="290">
        <v>29.544657999999998</v>
      </c>
      <c r="W89" s="290">
        <v>29.544561000000002</v>
      </c>
      <c r="X89" s="290">
        <v>34.781835431595077</v>
      </c>
      <c r="Y89" s="290">
        <v>34.782045586301365</v>
      </c>
      <c r="Z89">
        <v>1.9266000000000001</v>
      </c>
      <c r="AA89" s="447">
        <v>6.6433856798653599</v>
      </c>
      <c r="AB89" s="447">
        <v>84.036670617962457</v>
      </c>
      <c r="AC89" s="447">
        <v>-99</v>
      </c>
      <c r="AD89" s="290">
        <v>2.1621999999999999</v>
      </c>
      <c r="AE89" s="447">
        <v>90.095600000000005</v>
      </c>
      <c r="AF89">
        <v>4.6026999999999996</v>
      </c>
      <c r="AG89" s="447">
        <v>2.0819000000000001</v>
      </c>
      <c r="AH89">
        <v>0.15029999999999999</v>
      </c>
      <c r="AI89" s="447">
        <v>6.3701999999999995E-2</v>
      </c>
      <c r="AJ89" s="447">
        <v>98.55</v>
      </c>
      <c r="AK89" s="447">
        <v>0</v>
      </c>
      <c r="AL89" s="429">
        <v>34.778949737548828</v>
      </c>
      <c r="AM89" s="433" t="s">
        <v>139</v>
      </c>
      <c r="AN89" s="434"/>
      <c r="AO89" s="438">
        <v>1.4</v>
      </c>
      <c r="AP89" s="439">
        <v>6.6340000000000003</v>
      </c>
      <c r="AQ89" s="431" t="s">
        <v>139</v>
      </c>
      <c r="AR89" s="440"/>
      <c r="AS89" s="469">
        <v>12.985226026523597</v>
      </c>
      <c r="AT89" s="431"/>
      <c r="AU89" s="469">
        <v>7.5337833589255094</v>
      </c>
      <c r="AV89" s="431"/>
      <c r="AW89" s="442">
        <v>0.84</v>
      </c>
      <c r="AX89" s="431"/>
      <c r="AY89" s="443"/>
      <c r="AZ89" s="469" t="s">
        <v>139</v>
      </c>
      <c r="BA89" s="431" t="s">
        <v>139</v>
      </c>
      <c r="BB89" s="440"/>
      <c r="BC89" s="469" t="s">
        <v>139</v>
      </c>
      <c r="BD89" s="445" t="s">
        <v>139</v>
      </c>
      <c r="BE89" s="469" t="s">
        <v>139</v>
      </c>
      <c r="BF89" s="445" t="s">
        <v>139</v>
      </c>
      <c r="BG89" s="445"/>
      <c r="BH89" s="469" t="s">
        <v>139</v>
      </c>
      <c r="BI89" s="431" t="s">
        <v>139</v>
      </c>
      <c r="BJ89" s="440"/>
      <c r="BK89" s="441" t="s">
        <v>139</v>
      </c>
      <c r="BL89" s="431" t="s">
        <v>139</v>
      </c>
      <c r="BM89" s="446"/>
      <c r="BN89" s="447" t="s">
        <v>139</v>
      </c>
      <c r="BO89" t="s">
        <v>139</v>
      </c>
    </row>
    <row r="90" spans="1:67" ht="15.75" customHeight="1">
      <c r="A90" s="7" t="s">
        <v>1030</v>
      </c>
      <c r="B90" s="7">
        <v>5</v>
      </c>
      <c r="C90" s="7" t="s">
        <v>138</v>
      </c>
      <c r="D90" s="7" t="s">
        <v>150</v>
      </c>
      <c r="E90" s="7">
        <v>73</v>
      </c>
      <c r="F90" s="7">
        <v>30.229999999999961</v>
      </c>
      <c r="G90" s="7" t="s">
        <v>61</v>
      </c>
      <c r="H90" s="7">
        <v>73.503833333333333</v>
      </c>
      <c r="I90" s="7">
        <v>134</v>
      </c>
      <c r="J90" s="7">
        <v>13.69000000000085</v>
      </c>
      <c r="K90" s="7" t="s">
        <v>62</v>
      </c>
      <c r="L90" s="7">
        <v>134.22816666666668</v>
      </c>
      <c r="M90" s="7">
        <v>-134.22816666666668</v>
      </c>
      <c r="N90" s="427">
        <v>106</v>
      </c>
      <c r="P90" s="428"/>
      <c r="Q90" s="428" t="s">
        <v>156</v>
      </c>
      <c r="R90">
        <v>10</v>
      </c>
      <c r="S90" s="474">
        <v>369.298</v>
      </c>
      <c r="T90" s="290">
        <v>0.4345</v>
      </c>
      <c r="U90" s="290">
        <v>0.43259999999999998</v>
      </c>
      <c r="V90" s="290">
        <v>29.373677999999998</v>
      </c>
      <c r="W90" s="290">
        <v>29.371914</v>
      </c>
      <c r="X90" s="290">
        <v>34.728276708007584</v>
      </c>
      <c r="Y90" s="290">
        <v>34.728103760911793</v>
      </c>
      <c r="Z90">
        <v>1.9108000000000001</v>
      </c>
      <c r="AA90" s="447">
        <v>6.5661179534996341</v>
      </c>
      <c r="AB90" s="447">
        <v>82.745703291368912</v>
      </c>
      <c r="AC90" s="447">
        <v>-99</v>
      </c>
      <c r="AD90" s="290">
        <v>2.1433</v>
      </c>
      <c r="AE90" s="447">
        <v>90.09</v>
      </c>
      <c r="AF90">
        <v>4.6025</v>
      </c>
      <c r="AG90" s="447">
        <v>2.1335999999999999</v>
      </c>
      <c r="AH90">
        <v>0.15229999999999999</v>
      </c>
      <c r="AI90" s="447">
        <v>6.3701999999999995E-2</v>
      </c>
      <c r="AJ90" s="447">
        <v>33.58</v>
      </c>
      <c r="AK90" s="447">
        <v>0</v>
      </c>
      <c r="AL90" s="429">
        <v>34.718574523925781</v>
      </c>
      <c r="AM90" s="433" t="s">
        <v>139</v>
      </c>
      <c r="AN90" s="434"/>
      <c r="AO90" s="438">
        <v>1.3</v>
      </c>
      <c r="AP90" s="439">
        <v>6.52</v>
      </c>
      <c r="AQ90" s="431" t="s">
        <v>139</v>
      </c>
      <c r="AR90" s="440"/>
      <c r="AS90" s="469">
        <v>13.009264286355512</v>
      </c>
      <c r="AT90" s="431"/>
      <c r="AU90" s="469">
        <v>8.8428848610196269</v>
      </c>
      <c r="AV90" s="431"/>
      <c r="AW90" s="442">
        <v>0.86799999999999999</v>
      </c>
      <c r="AX90" s="431"/>
      <c r="AY90" s="443"/>
      <c r="AZ90" s="469" t="s">
        <v>139</v>
      </c>
      <c r="BA90" s="431" t="s">
        <v>139</v>
      </c>
      <c r="BB90" s="440"/>
      <c r="BC90" s="469" t="s">
        <v>139</v>
      </c>
      <c r="BD90" s="445" t="s">
        <v>139</v>
      </c>
      <c r="BE90" s="469" t="s">
        <v>139</v>
      </c>
      <c r="BF90" s="445" t="s">
        <v>139</v>
      </c>
      <c r="BG90" s="445"/>
      <c r="BH90" s="469" t="s">
        <v>139</v>
      </c>
      <c r="BI90" s="431" t="s">
        <v>139</v>
      </c>
      <c r="BJ90" s="440"/>
      <c r="BK90" s="441" t="s">
        <v>139</v>
      </c>
      <c r="BL90" s="431" t="s">
        <v>139</v>
      </c>
      <c r="BM90" s="446"/>
      <c r="BN90" s="447" t="s">
        <v>139</v>
      </c>
      <c r="BO90" t="s">
        <v>139</v>
      </c>
    </row>
    <row r="91" spans="1:67" ht="15.75" customHeight="1">
      <c r="A91" s="7" t="s">
        <v>1030</v>
      </c>
      <c r="B91" s="7">
        <v>5</v>
      </c>
      <c r="C91" s="7" t="s">
        <v>138</v>
      </c>
      <c r="D91" s="7" t="s">
        <v>150</v>
      </c>
      <c r="E91" s="7">
        <v>73</v>
      </c>
      <c r="F91" s="7">
        <v>30.229999999999961</v>
      </c>
      <c r="G91" s="7" t="s">
        <v>61</v>
      </c>
      <c r="H91" s="7">
        <v>73.503833333333333</v>
      </c>
      <c r="I91" s="7">
        <v>134</v>
      </c>
      <c r="J91" s="7">
        <v>13.69000000000085</v>
      </c>
      <c r="K91" s="7" t="s">
        <v>62</v>
      </c>
      <c r="L91" s="7">
        <v>134.22816666666668</v>
      </c>
      <c r="M91" s="7">
        <v>-134.22816666666668</v>
      </c>
      <c r="N91" s="427">
        <v>107</v>
      </c>
      <c r="P91" s="428"/>
      <c r="Q91" s="428" t="s">
        <v>156</v>
      </c>
      <c r="R91">
        <v>11</v>
      </c>
      <c r="S91" s="474">
        <v>294.51</v>
      </c>
      <c r="T91" s="290">
        <v>-0.21840000000000001</v>
      </c>
      <c r="U91" s="290">
        <v>-0.184</v>
      </c>
      <c r="V91" s="290">
        <v>28.558975999999998</v>
      </c>
      <c r="W91" s="290">
        <v>28.592320000000001</v>
      </c>
      <c r="X91" s="290">
        <v>34.432527171883265</v>
      </c>
      <c r="Y91" s="290">
        <v>34.438142615917272</v>
      </c>
      <c r="Z91">
        <v>1.8566</v>
      </c>
      <c r="AA91" s="447">
        <v>6.3809410611630888</v>
      </c>
      <c r="AB91" s="447">
        <v>78.892687975908743</v>
      </c>
      <c r="AC91" s="447">
        <v>-99</v>
      </c>
      <c r="AD91" s="290">
        <v>2.1663000000000001</v>
      </c>
      <c r="AE91" s="447">
        <v>90.063900000000004</v>
      </c>
      <c r="AF91">
        <v>4.6010999999999997</v>
      </c>
      <c r="AG91" s="447">
        <v>2.5680000000000001</v>
      </c>
      <c r="AH91">
        <v>0.16969999999999999</v>
      </c>
      <c r="AI91" s="447">
        <v>6.3701999999999995E-2</v>
      </c>
      <c r="AJ91" s="447">
        <v>98.55</v>
      </c>
      <c r="AK91" s="447">
        <v>0</v>
      </c>
      <c r="AL91" s="429">
        <v>34.414398193359375</v>
      </c>
      <c r="AM91" s="433" t="s">
        <v>139</v>
      </c>
      <c r="AN91" s="434"/>
      <c r="AO91" s="438">
        <v>0.7</v>
      </c>
      <c r="AP91" s="439">
        <v>6.3540000000000001</v>
      </c>
      <c r="AQ91" s="431" t="s">
        <v>139</v>
      </c>
      <c r="AR91" s="440"/>
      <c r="AS91" s="469">
        <v>12.305805530011837</v>
      </c>
      <c r="AT91" s="431"/>
      <c r="AU91" s="469">
        <v>12.189769409160187</v>
      </c>
      <c r="AV91" s="431"/>
      <c r="AW91" s="442">
        <v>0.92400000000000004</v>
      </c>
      <c r="AX91" s="431"/>
      <c r="AY91" s="443"/>
      <c r="AZ91" s="469" t="s">
        <v>139</v>
      </c>
      <c r="BA91" s="431" t="s">
        <v>139</v>
      </c>
      <c r="BB91" s="440"/>
      <c r="BC91" s="469" t="s">
        <v>139</v>
      </c>
      <c r="BD91" s="445" t="s">
        <v>139</v>
      </c>
      <c r="BE91" s="469" t="s">
        <v>139</v>
      </c>
      <c r="BF91" s="445" t="s">
        <v>139</v>
      </c>
      <c r="BG91" s="445"/>
      <c r="BH91" s="469">
        <v>2181.0898326557399</v>
      </c>
      <c r="BI91" s="431" t="s">
        <v>139</v>
      </c>
      <c r="BJ91" s="440"/>
      <c r="BK91" s="441">
        <v>2283.2983223458382</v>
      </c>
      <c r="BL91" s="431">
        <v>3</v>
      </c>
      <c r="BM91" s="446" t="s">
        <v>1050</v>
      </c>
      <c r="BN91" s="447" t="s">
        <v>139</v>
      </c>
      <c r="BO91" t="s">
        <v>139</v>
      </c>
    </row>
    <row r="92" spans="1:67" ht="15.75" customHeight="1">
      <c r="A92" s="7" t="s">
        <v>1030</v>
      </c>
      <c r="B92" s="7">
        <v>5</v>
      </c>
      <c r="C92" s="7" t="s">
        <v>138</v>
      </c>
      <c r="D92" s="7" t="s">
        <v>150</v>
      </c>
      <c r="E92" s="7">
        <v>73</v>
      </c>
      <c r="F92" s="7">
        <v>30.229999999999961</v>
      </c>
      <c r="G92" s="7" t="s">
        <v>61</v>
      </c>
      <c r="H92" s="7">
        <v>73.503833333333333</v>
      </c>
      <c r="I92" s="7">
        <v>134</v>
      </c>
      <c r="J92" s="7">
        <v>13.69000000000085</v>
      </c>
      <c r="K92" s="7" t="s">
        <v>62</v>
      </c>
      <c r="L92" s="7">
        <v>134.22816666666668</v>
      </c>
      <c r="M92" s="7">
        <v>-134.22816666666668</v>
      </c>
      <c r="N92" s="427">
        <v>108</v>
      </c>
      <c r="P92" s="428"/>
      <c r="Q92" s="428" t="s">
        <v>156</v>
      </c>
      <c r="R92">
        <v>12</v>
      </c>
      <c r="S92" s="474">
        <v>264.88</v>
      </c>
      <c r="T92" s="290">
        <v>-0.72230000000000005</v>
      </c>
      <c r="U92" s="290">
        <v>-0.73429999999999995</v>
      </c>
      <c r="V92" s="290">
        <v>27.913554999999999</v>
      </c>
      <c r="W92" s="290">
        <v>27.900215000000003</v>
      </c>
      <c r="X92" s="290">
        <v>34.153398925803998</v>
      </c>
      <c r="Y92" s="290">
        <v>34.148926823169752</v>
      </c>
      <c r="Z92">
        <v>1.7927999999999999</v>
      </c>
      <c r="AA92" s="447">
        <v>6.1449138875950284</v>
      </c>
      <c r="AB92" s="447">
        <v>74.825142139848694</v>
      </c>
      <c r="AC92" s="447">
        <v>-99</v>
      </c>
      <c r="AD92" s="290">
        <v>2.1549</v>
      </c>
      <c r="AE92" s="447">
        <v>90.037899999999993</v>
      </c>
      <c r="AF92">
        <v>4.5998000000000001</v>
      </c>
      <c r="AG92" s="447">
        <v>3.0587</v>
      </c>
      <c r="AH92">
        <v>0.1893</v>
      </c>
      <c r="AI92" s="447">
        <v>6.3701999999999995E-2</v>
      </c>
      <c r="AJ92" s="447">
        <v>76.319999999999993</v>
      </c>
      <c r="AK92" s="447">
        <v>0</v>
      </c>
      <c r="AL92" s="429">
        <v>34.166484832763672</v>
      </c>
      <c r="AM92" s="433" t="s">
        <v>139</v>
      </c>
      <c r="AN92" s="434"/>
      <c r="AO92" s="438">
        <v>0.3</v>
      </c>
      <c r="AP92" s="439">
        <v>6.1520000000000001</v>
      </c>
      <c r="AQ92" s="431" t="s">
        <v>139</v>
      </c>
      <c r="AR92" s="440"/>
      <c r="AS92" s="469">
        <v>13.268536190824564</v>
      </c>
      <c r="AT92" s="431"/>
      <c r="AU92" s="469">
        <v>18.854864013686438</v>
      </c>
      <c r="AV92" s="431"/>
      <c r="AW92" s="442">
        <v>1.1439999999999999</v>
      </c>
      <c r="AX92" s="431"/>
      <c r="AY92" s="443"/>
      <c r="AZ92" s="469" t="s">
        <v>139</v>
      </c>
      <c r="BA92" s="431" t="s">
        <v>139</v>
      </c>
      <c r="BB92" s="440"/>
      <c r="BC92" s="469" t="s">
        <v>139</v>
      </c>
      <c r="BD92" s="445" t="s">
        <v>139</v>
      </c>
      <c r="BE92" s="469" t="s">
        <v>139</v>
      </c>
      <c r="BF92" s="445" t="s">
        <v>139</v>
      </c>
      <c r="BG92" s="445"/>
      <c r="BH92" s="469">
        <v>2200.1326970365526</v>
      </c>
      <c r="BI92" s="431" t="s">
        <v>139</v>
      </c>
      <c r="BJ92" s="440"/>
      <c r="BK92" s="441">
        <v>2286.597396537948</v>
      </c>
      <c r="BL92" s="431" t="s">
        <v>139</v>
      </c>
      <c r="BM92" s="446"/>
      <c r="BN92" s="447" t="s">
        <v>139</v>
      </c>
      <c r="BO92" t="s">
        <v>139</v>
      </c>
    </row>
    <row r="93" spans="1:67" ht="15.75" customHeight="1">
      <c r="A93" s="7" t="s">
        <v>1030</v>
      </c>
      <c r="B93" s="7">
        <v>5</v>
      </c>
      <c r="C93" s="7" t="s">
        <v>138</v>
      </c>
      <c r="D93" s="7" t="s">
        <v>150</v>
      </c>
      <c r="E93" s="7">
        <v>73</v>
      </c>
      <c r="F93" s="7">
        <v>30.229999999999961</v>
      </c>
      <c r="G93" s="7" t="s">
        <v>61</v>
      </c>
      <c r="H93" s="7">
        <v>73.503833333333333</v>
      </c>
      <c r="I93" s="7">
        <v>134</v>
      </c>
      <c r="J93" s="7">
        <v>13.69000000000085</v>
      </c>
      <c r="K93" s="7" t="s">
        <v>62</v>
      </c>
      <c r="L93" s="7">
        <v>134.22816666666668</v>
      </c>
      <c r="M93" s="7">
        <v>-134.22816666666668</v>
      </c>
      <c r="N93" s="427">
        <v>109</v>
      </c>
      <c r="P93" s="428"/>
      <c r="Q93" s="428" t="s">
        <v>156</v>
      </c>
      <c r="R93">
        <v>13</v>
      </c>
      <c r="S93" s="474">
        <v>243.69499999999999</v>
      </c>
      <c r="T93" s="290">
        <v>-1.2061999999999999</v>
      </c>
      <c r="U93" s="290">
        <v>-1.2182999999999999</v>
      </c>
      <c r="V93" s="290">
        <v>27.170420999999997</v>
      </c>
      <c r="W93" s="290">
        <v>27.148814000000002</v>
      </c>
      <c r="X93" s="290">
        <v>33.701573586973694</v>
      </c>
      <c r="Y93" s="290">
        <v>33.685620259714369</v>
      </c>
      <c r="Z93">
        <v>1.7747999999999999</v>
      </c>
      <c r="AA93" s="447">
        <v>6.1481587703330245</v>
      </c>
      <c r="AB93" s="447">
        <v>73.670519752208847</v>
      </c>
      <c r="AC93" s="447">
        <v>-99</v>
      </c>
      <c r="AD93" s="290">
        <v>2.161</v>
      </c>
      <c r="AE93" s="447">
        <v>90.036000000000001</v>
      </c>
      <c r="AF93">
        <v>4.5997000000000003</v>
      </c>
      <c r="AG93" s="447">
        <v>3.3639999999999999</v>
      </c>
      <c r="AH93">
        <v>0.2016</v>
      </c>
      <c r="AI93" s="447">
        <v>6.3701999999999995E-2</v>
      </c>
      <c r="AJ93" s="447">
        <v>98.54</v>
      </c>
      <c r="AK93" s="447">
        <v>0</v>
      </c>
      <c r="AL93" s="429">
        <v>33.755149841308594</v>
      </c>
      <c r="AM93" s="433" t="s">
        <v>139</v>
      </c>
      <c r="AN93" s="434"/>
      <c r="AO93" s="438">
        <v>0.1</v>
      </c>
      <c r="AP93" s="439">
        <v>6.1050000000000004</v>
      </c>
      <c r="AQ93" s="431" t="s">
        <v>139</v>
      </c>
      <c r="AR93" s="440"/>
      <c r="AS93" s="469">
        <v>15.032941069419838</v>
      </c>
      <c r="AT93" s="431"/>
      <c r="AU93" s="469">
        <v>28.03607245610781</v>
      </c>
      <c r="AV93" s="431"/>
      <c r="AW93" s="442">
        <v>1.512</v>
      </c>
      <c r="AX93" s="431"/>
      <c r="AY93" s="443"/>
      <c r="AZ93" s="469" t="s">
        <v>139</v>
      </c>
      <c r="BA93" s="431" t="s">
        <v>139</v>
      </c>
      <c r="BB93" s="440"/>
      <c r="BC93" s="469" t="s">
        <v>139</v>
      </c>
      <c r="BD93" s="445" t="s">
        <v>139</v>
      </c>
      <c r="BE93" s="469" t="s">
        <v>139</v>
      </c>
      <c r="BF93" s="445" t="s">
        <v>139</v>
      </c>
      <c r="BG93" s="445"/>
      <c r="BH93" s="469">
        <v>2218.5487403444422</v>
      </c>
      <c r="BI93" s="431" t="s">
        <v>139</v>
      </c>
      <c r="BJ93" s="440"/>
      <c r="BK93" s="441">
        <v>2285.4579114324592</v>
      </c>
      <c r="BL93" s="431" t="s">
        <v>139</v>
      </c>
      <c r="BM93" s="446"/>
      <c r="BN93" s="447" t="s">
        <v>139</v>
      </c>
      <c r="BO93" t="s">
        <v>139</v>
      </c>
    </row>
    <row r="94" spans="1:67" ht="15.75" customHeight="1">
      <c r="A94" s="7" t="s">
        <v>1030</v>
      </c>
      <c r="B94" s="7">
        <v>5</v>
      </c>
      <c r="C94" s="7" t="s">
        <v>138</v>
      </c>
      <c r="D94" s="7" t="s">
        <v>150</v>
      </c>
      <c r="E94" s="7">
        <v>73</v>
      </c>
      <c r="F94" s="7">
        <v>30.229999999999961</v>
      </c>
      <c r="G94" s="7" t="s">
        <v>61</v>
      </c>
      <c r="H94" s="7">
        <v>73.503833333333333</v>
      </c>
      <c r="I94" s="7">
        <v>134</v>
      </c>
      <c r="J94" s="7">
        <v>13.69000000000085</v>
      </c>
      <c r="K94" s="7" t="s">
        <v>62</v>
      </c>
      <c r="L94" s="7">
        <v>134.22816666666668</v>
      </c>
      <c r="M94" s="7">
        <v>-134.22816666666668</v>
      </c>
      <c r="N94" s="427">
        <v>110</v>
      </c>
      <c r="P94" s="428"/>
      <c r="Q94" s="428" t="s">
        <v>156</v>
      </c>
      <c r="R94">
        <v>14</v>
      </c>
      <c r="S94" s="474">
        <v>216.34700000000001</v>
      </c>
      <c r="T94" s="290">
        <v>-1.4682999999999999</v>
      </c>
      <c r="U94" s="290">
        <v>-1.4699</v>
      </c>
      <c r="V94" s="290">
        <v>26.542349999999999</v>
      </c>
      <c r="W94" s="290">
        <v>26.536103000000001</v>
      </c>
      <c r="X94" s="290">
        <v>33.14990548531167</v>
      </c>
      <c r="Y94" s="290">
        <v>33.143091590523909</v>
      </c>
      <c r="Z94">
        <v>1.8086</v>
      </c>
      <c r="AA94" s="447">
        <v>6.3284461479992231</v>
      </c>
      <c r="AB94" s="447">
        <v>75.00483655181111</v>
      </c>
      <c r="AC94" s="447">
        <v>-99</v>
      </c>
      <c r="AD94" s="290">
        <v>2.1753</v>
      </c>
      <c r="AE94" s="447">
        <v>90.0137</v>
      </c>
      <c r="AF94">
        <v>4.5986000000000002</v>
      </c>
      <c r="AG94" s="447">
        <v>3.4344000000000001</v>
      </c>
      <c r="AH94">
        <v>0.2044</v>
      </c>
      <c r="AI94" s="447">
        <v>6.3701999999999995E-2</v>
      </c>
      <c r="AJ94" s="447">
        <v>69.5</v>
      </c>
      <c r="AK94" s="447">
        <v>0</v>
      </c>
      <c r="AL94" s="429">
        <v>33.165153503417969</v>
      </c>
      <c r="AM94" s="433" t="s">
        <v>139</v>
      </c>
      <c r="AN94" s="434"/>
      <c r="AO94" s="438">
        <v>-0.3</v>
      </c>
      <c r="AP94" s="439">
        <v>6.3010000000000002</v>
      </c>
      <c r="AQ94" s="431" t="s">
        <v>139</v>
      </c>
      <c r="AR94" s="440"/>
      <c r="AS94" s="469">
        <v>16.296920735681731</v>
      </c>
      <c r="AT94" s="431"/>
      <c r="AU94" s="469">
        <v>35.680702966523</v>
      </c>
      <c r="AV94" s="431"/>
      <c r="AW94" s="442">
        <v>1.837</v>
      </c>
      <c r="AX94" s="431"/>
      <c r="AY94" s="443"/>
      <c r="AZ94" s="469" t="s">
        <v>139</v>
      </c>
      <c r="BA94" s="431" t="s">
        <v>139</v>
      </c>
      <c r="BB94" s="440"/>
      <c r="BC94" s="469" t="s">
        <v>139</v>
      </c>
      <c r="BD94" s="445" t="s">
        <v>139</v>
      </c>
      <c r="BE94" s="469" t="s">
        <v>139</v>
      </c>
      <c r="BF94" s="445" t="s">
        <v>139</v>
      </c>
      <c r="BG94" s="445"/>
      <c r="BH94" s="469">
        <v>2235.7106677774982</v>
      </c>
      <c r="BI94" s="431" t="s">
        <v>139</v>
      </c>
      <c r="BJ94" s="440"/>
      <c r="BK94" s="441">
        <v>2279.1172437617961</v>
      </c>
      <c r="BL94" s="431" t="s">
        <v>139</v>
      </c>
      <c r="BM94" s="446"/>
      <c r="BN94" s="447" t="s">
        <v>139</v>
      </c>
      <c r="BO94" t="s">
        <v>139</v>
      </c>
    </row>
    <row r="95" spans="1:67" ht="15.75" customHeight="1">
      <c r="A95" s="7" t="s">
        <v>1030</v>
      </c>
      <c r="B95" s="7">
        <v>5</v>
      </c>
      <c r="C95" s="7" t="s">
        <v>138</v>
      </c>
      <c r="D95" s="7" t="s">
        <v>150</v>
      </c>
      <c r="E95" s="7">
        <v>73</v>
      </c>
      <c r="F95" s="7">
        <v>30.229999999999961</v>
      </c>
      <c r="G95" s="7" t="s">
        <v>61</v>
      </c>
      <c r="H95" s="7">
        <v>73.503833333333333</v>
      </c>
      <c r="I95" s="7">
        <v>134</v>
      </c>
      <c r="J95" s="7">
        <v>13.69000000000085</v>
      </c>
      <c r="K95" s="7" t="s">
        <v>62</v>
      </c>
      <c r="L95" s="7">
        <v>134.22816666666668</v>
      </c>
      <c r="M95" s="7">
        <v>-134.22816666666668</v>
      </c>
      <c r="N95" s="427">
        <v>111</v>
      </c>
      <c r="P95" s="428"/>
      <c r="Q95" s="428" t="s">
        <v>156</v>
      </c>
      <c r="R95">
        <v>15</v>
      </c>
      <c r="S95" s="474">
        <v>198.19399999999999</v>
      </c>
      <c r="T95" s="290">
        <v>-1.4706999999999999</v>
      </c>
      <c r="U95" s="290">
        <v>-1.4723999999999999</v>
      </c>
      <c r="V95" s="290">
        <v>26.382812999999999</v>
      </c>
      <c r="W95" s="290">
        <v>26.384135000000001</v>
      </c>
      <c r="X95" s="290">
        <v>32.944314046236705</v>
      </c>
      <c r="Y95" s="290">
        <v>32.948007633922515</v>
      </c>
      <c r="Z95">
        <v>1.8241000000000001</v>
      </c>
      <c r="AA95" s="447">
        <v>6.3892644085640935</v>
      </c>
      <c r="AB95" s="447">
        <v>75.610212236196588</v>
      </c>
      <c r="AC95" s="447">
        <v>-99</v>
      </c>
      <c r="AD95" s="290">
        <v>2.1621000000000001</v>
      </c>
      <c r="AE95" s="447">
        <v>90.008099999999999</v>
      </c>
      <c r="AF95">
        <v>4.5983000000000001</v>
      </c>
      <c r="AG95" s="447">
        <v>3.4390999999999998</v>
      </c>
      <c r="AH95">
        <v>0.2046</v>
      </c>
      <c r="AI95" s="447">
        <v>6.3701999999999995E-2</v>
      </c>
      <c r="AJ95" s="447">
        <v>98.53</v>
      </c>
      <c r="AK95" s="447">
        <v>0</v>
      </c>
      <c r="AL95" s="429">
        <v>32.941730499267578</v>
      </c>
      <c r="AM95" s="433" t="s">
        <v>139</v>
      </c>
      <c r="AN95" s="434"/>
      <c r="AO95" s="438">
        <v>-0.4</v>
      </c>
      <c r="AP95" s="439">
        <v>6.3789999999999996</v>
      </c>
      <c r="AQ95" s="431" t="s">
        <v>139</v>
      </c>
      <c r="AR95" s="440"/>
      <c r="AS95" s="469">
        <v>15.933221549509671</v>
      </c>
      <c r="AT95" s="431"/>
      <c r="AU95" s="469">
        <v>34.319990347145506</v>
      </c>
      <c r="AV95" s="431"/>
      <c r="AW95" s="442">
        <v>1.8440000000000001</v>
      </c>
      <c r="AX95" s="431"/>
      <c r="AY95" s="443"/>
      <c r="AZ95" s="469" t="s">
        <v>139</v>
      </c>
      <c r="BA95" s="431" t="s">
        <v>139</v>
      </c>
      <c r="BB95" s="440"/>
      <c r="BC95" s="469" t="s">
        <v>139</v>
      </c>
      <c r="BD95" s="445" t="s">
        <v>139</v>
      </c>
      <c r="BE95" s="469" t="s">
        <v>139</v>
      </c>
      <c r="BF95" s="445" t="s">
        <v>139</v>
      </c>
      <c r="BG95" s="445"/>
      <c r="BH95" s="469">
        <v>2225.3193065416499</v>
      </c>
      <c r="BI95" s="431" t="s">
        <v>139</v>
      </c>
      <c r="BJ95" s="440"/>
      <c r="BK95" s="441">
        <v>2267.6232069135817</v>
      </c>
      <c r="BL95" s="431" t="s">
        <v>139</v>
      </c>
      <c r="BM95" s="446"/>
      <c r="BN95" s="447" t="s">
        <v>139</v>
      </c>
      <c r="BO95" t="s">
        <v>139</v>
      </c>
    </row>
    <row r="96" spans="1:67" ht="15.75" customHeight="1">
      <c r="A96" s="7" t="s">
        <v>1030</v>
      </c>
      <c r="B96" s="7">
        <v>5</v>
      </c>
      <c r="C96" s="7" t="s">
        <v>138</v>
      </c>
      <c r="D96" s="7" t="s">
        <v>150</v>
      </c>
      <c r="E96" s="7">
        <v>73</v>
      </c>
      <c r="F96" s="7">
        <v>30.229999999999961</v>
      </c>
      <c r="G96" s="7" t="s">
        <v>61</v>
      </c>
      <c r="H96" s="7">
        <v>73.503833333333333</v>
      </c>
      <c r="I96" s="7">
        <v>134</v>
      </c>
      <c r="J96" s="7">
        <v>13.69000000000085</v>
      </c>
      <c r="K96" s="7" t="s">
        <v>62</v>
      </c>
      <c r="L96" s="7">
        <v>134.22816666666668</v>
      </c>
      <c r="M96" s="7">
        <v>-134.22816666666668</v>
      </c>
      <c r="N96" s="427">
        <v>112</v>
      </c>
      <c r="P96" s="428"/>
      <c r="Q96" s="428" t="s">
        <v>156</v>
      </c>
      <c r="R96">
        <v>16</v>
      </c>
      <c r="S96" s="474">
        <v>167.90899999999999</v>
      </c>
      <c r="T96" s="290">
        <v>-1.4108000000000001</v>
      </c>
      <c r="U96" s="290">
        <v>-1.415</v>
      </c>
      <c r="V96" s="290">
        <v>26.201713999999999</v>
      </c>
      <c r="W96" s="290">
        <v>26.204326000000002</v>
      </c>
      <c r="X96" s="290">
        <v>32.648304112363434</v>
      </c>
      <c r="Y96" s="290">
        <v>32.656477289471447</v>
      </c>
      <c r="Z96">
        <v>1.8947000000000001</v>
      </c>
      <c r="AA96" s="447">
        <v>6.6995334915128861</v>
      </c>
      <c r="AB96" s="447">
        <v>79.243156581669311</v>
      </c>
      <c r="AC96" s="447">
        <v>-99</v>
      </c>
      <c r="AD96" s="290">
        <v>2.1556000000000002</v>
      </c>
      <c r="AE96" s="447">
        <v>89.983900000000006</v>
      </c>
      <c r="AF96">
        <v>4.5971000000000002</v>
      </c>
      <c r="AG96" s="447">
        <v>3.4626000000000001</v>
      </c>
      <c r="AH96">
        <v>0.20549999999999999</v>
      </c>
      <c r="AI96" s="447">
        <v>6.3701999999999995E-2</v>
      </c>
      <c r="AJ96" s="447">
        <v>98.53</v>
      </c>
      <c r="AK96" s="447">
        <v>0</v>
      </c>
      <c r="AL96" s="429">
        <v>32.643745422363281</v>
      </c>
      <c r="AM96" s="433" t="s">
        <v>139</v>
      </c>
      <c r="AN96" s="434"/>
      <c r="AO96" s="438">
        <v>-0.4</v>
      </c>
      <c r="AP96" s="439">
        <v>6.6710000000000003</v>
      </c>
      <c r="AQ96" s="431" t="s">
        <v>139</v>
      </c>
      <c r="AR96" s="440"/>
      <c r="AS96" s="469">
        <v>14.249989952954779</v>
      </c>
      <c r="AT96" s="431"/>
      <c r="AU96" s="469">
        <v>30.302616146171072</v>
      </c>
      <c r="AV96" s="431"/>
      <c r="AW96" s="442">
        <v>1.746</v>
      </c>
      <c r="AX96" s="431"/>
      <c r="AY96" s="443"/>
      <c r="AZ96" s="469" t="s">
        <v>139</v>
      </c>
      <c r="BA96" s="431" t="s">
        <v>139</v>
      </c>
      <c r="BB96" s="440"/>
      <c r="BC96" s="469" t="s">
        <v>139</v>
      </c>
      <c r="BD96" s="445" t="s">
        <v>139</v>
      </c>
      <c r="BE96" s="469" t="s">
        <v>139</v>
      </c>
      <c r="BF96" s="445" t="s">
        <v>139</v>
      </c>
      <c r="BG96" s="445"/>
      <c r="BH96" s="469">
        <v>2199.9374007947044</v>
      </c>
      <c r="BI96" s="431" t="s">
        <v>139</v>
      </c>
      <c r="BJ96" s="440"/>
      <c r="BK96" s="441">
        <v>2249.0625401167217</v>
      </c>
      <c r="BL96" s="431">
        <v>3</v>
      </c>
      <c r="BM96" s="446" t="s">
        <v>1050</v>
      </c>
      <c r="BN96" s="447" t="s">
        <v>139</v>
      </c>
      <c r="BO96" t="s">
        <v>139</v>
      </c>
    </row>
    <row r="97" spans="1:67" ht="15.75" customHeight="1">
      <c r="A97" s="7" t="s">
        <v>1030</v>
      </c>
      <c r="B97" s="7">
        <v>5</v>
      </c>
      <c r="C97" s="7" t="s">
        <v>138</v>
      </c>
      <c r="D97" s="7" t="s">
        <v>150</v>
      </c>
      <c r="E97" s="7">
        <v>73</v>
      </c>
      <c r="F97" s="7">
        <v>30.229999999999961</v>
      </c>
      <c r="G97" s="7" t="s">
        <v>61</v>
      </c>
      <c r="H97" s="7">
        <v>73.503833333333333</v>
      </c>
      <c r="I97" s="7">
        <v>134</v>
      </c>
      <c r="J97" s="7">
        <v>13.69000000000085</v>
      </c>
      <c r="K97" s="7" t="s">
        <v>62</v>
      </c>
      <c r="L97" s="7">
        <v>134.22816666666668</v>
      </c>
      <c r="M97" s="7">
        <v>-134.22816666666668</v>
      </c>
      <c r="N97" s="427">
        <v>113</v>
      </c>
      <c r="P97" s="428"/>
      <c r="Q97" s="428" t="s">
        <v>156</v>
      </c>
      <c r="R97">
        <v>17</v>
      </c>
      <c r="S97" s="474">
        <v>140.029</v>
      </c>
      <c r="T97" s="290">
        <v>-1.3153999999999999</v>
      </c>
      <c r="U97" s="290">
        <v>-1.3253999999999999</v>
      </c>
      <c r="V97" s="290">
        <v>26.055087</v>
      </c>
      <c r="W97" s="290">
        <v>26.060975000000003</v>
      </c>
      <c r="X97" s="290">
        <v>32.360675979017024</v>
      </c>
      <c r="Y97" s="290">
        <v>32.37954605140996</v>
      </c>
      <c r="Z97">
        <v>1.9543999999999999</v>
      </c>
      <c r="AA97" s="447">
        <v>6.945000674193766</v>
      </c>
      <c r="AB97" s="447">
        <v>82.18985383527172</v>
      </c>
      <c r="AC97" s="447">
        <v>-99</v>
      </c>
      <c r="AD97" s="290">
        <v>2.1594000000000002</v>
      </c>
      <c r="AE97" s="447">
        <v>89.978300000000004</v>
      </c>
      <c r="AF97">
        <v>4.5968</v>
      </c>
      <c r="AG97" s="447">
        <v>3.4415</v>
      </c>
      <c r="AH97">
        <v>0.2046</v>
      </c>
      <c r="AI97" s="447">
        <v>6.3701999999999995E-2</v>
      </c>
      <c r="AJ97" s="447">
        <v>98.54</v>
      </c>
      <c r="AK97" s="447">
        <v>0</v>
      </c>
      <c r="AL97" s="429">
        <v>32.353946685791016</v>
      </c>
      <c r="AM97" s="433" t="s">
        <v>139</v>
      </c>
      <c r="AN97" s="434"/>
      <c r="AO97" s="438">
        <v>-0.1</v>
      </c>
      <c r="AP97" s="439">
        <v>6.9359999999999999</v>
      </c>
      <c r="AQ97" s="431" t="s">
        <v>139</v>
      </c>
      <c r="AR97" s="440"/>
      <c r="AS97" s="469">
        <v>12.435630886408591</v>
      </c>
      <c r="AT97" s="431"/>
      <c r="AU97" s="469">
        <v>26.163156820160836</v>
      </c>
      <c r="AV97" s="431"/>
      <c r="AW97" s="442">
        <v>1.617</v>
      </c>
      <c r="AX97" s="431"/>
      <c r="AY97" s="443"/>
      <c r="AZ97" s="469" t="s">
        <v>139</v>
      </c>
      <c r="BA97" s="431" t="s">
        <v>139</v>
      </c>
      <c r="BB97" s="440"/>
      <c r="BC97" s="469" t="s">
        <v>139</v>
      </c>
      <c r="BD97" s="445" t="s">
        <v>139</v>
      </c>
      <c r="BE97" s="469" t="s">
        <v>139</v>
      </c>
      <c r="BF97" s="445" t="s">
        <v>139</v>
      </c>
      <c r="BG97" s="445"/>
      <c r="BH97" s="469">
        <v>2171.2915287395213</v>
      </c>
      <c r="BI97" s="431" t="s">
        <v>139</v>
      </c>
      <c r="BJ97" s="440"/>
      <c r="BK97" s="441">
        <v>2239.4840639939007</v>
      </c>
      <c r="BL97" s="431" t="s">
        <v>139</v>
      </c>
      <c r="BM97" s="446"/>
      <c r="BN97" s="447" t="s">
        <v>139</v>
      </c>
      <c r="BO97" t="s">
        <v>139</v>
      </c>
    </row>
    <row r="98" spans="1:67" ht="15.75" customHeight="1">
      <c r="A98" s="7" t="s">
        <v>1030</v>
      </c>
      <c r="B98" s="7">
        <v>5</v>
      </c>
      <c r="C98" s="7" t="s">
        <v>138</v>
      </c>
      <c r="D98" s="7" t="s">
        <v>150</v>
      </c>
      <c r="E98" s="7">
        <v>73</v>
      </c>
      <c r="F98" s="7">
        <v>30.229999999999961</v>
      </c>
      <c r="G98" s="7" t="s">
        <v>61</v>
      </c>
      <c r="H98" s="7">
        <v>73.503833333333333</v>
      </c>
      <c r="I98" s="7">
        <v>134</v>
      </c>
      <c r="J98" s="7">
        <v>13.69000000000085</v>
      </c>
      <c r="K98" s="7" t="s">
        <v>62</v>
      </c>
      <c r="L98" s="7">
        <v>134.22816666666668</v>
      </c>
      <c r="M98" s="7">
        <v>-134.22816666666668</v>
      </c>
      <c r="N98" s="427">
        <v>114</v>
      </c>
      <c r="P98" s="428"/>
      <c r="Q98" s="428" t="s">
        <v>156</v>
      </c>
      <c r="R98">
        <v>18</v>
      </c>
      <c r="S98" s="474">
        <v>102.684</v>
      </c>
      <c r="T98" s="290">
        <v>-0.75439999999999996</v>
      </c>
      <c r="U98" s="290">
        <v>-0.81420000000000003</v>
      </c>
      <c r="V98" s="290">
        <v>26.076753999999998</v>
      </c>
      <c r="W98" s="290">
        <v>26.058712</v>
      </c>
      <c r="X98" s="290">
        <v>31.813040597417519</v>
      </c>
      <c r="Y98" s="290">
        <v>31.851896377691691</v>
      </c>
      <c r="Z98">
        <v>2.1044</v>
      </c>
      <c r="AA98" s="447">
        <v>7.487290110378531</v>
      </c>
      <c r="AB98" s="447">
        <v>89.601038240744742</v>
      </c>
      <c r="AC98" s="447">
        <v>-99</v>
      </c>
      <c r="AD98" s="290">
        <v>2.1267999999999998</v>
      </c>
      <c r="AE98" s="447">
        <v>89.9392</v>
      </c>
      <c r="AF98">
        <v>4.5948000000000002</v>
      </c>
      <c r="AG98" s="447">
        <v>3.0564</v>
      </c>
      <c r="AH98">
        <v>0.1893</v>
      </c>
      <c r="AI98" s="447">
        <v>0.14727000000000001</v>
      </c>
      <c r="AJ98" s="447">
        <v>98.54</v>
      </c>
      <c r="AK98" s="447">
        <v>0</v>
      </c>
      <c r="AL98" s="429">
        <v>31.814180374145508</v>
      </c>
      <c r="AM98" s="433" t="s">
        <v>139</v>
      </c>
      <c r="AN98" s="434"/>
      <c r="AO98" s="438">
        <v>0.5</v>
      </c>
      <c r="AP98" s="439">
        <v>7.5529999999999999</v>
      </c>
      <c r="AQ98" s="431" t="s">
        <v>139</v>
      </c>
      <c r="AR98" s="440"/>
      <c r="AS98" s="469">
        <v>7.3698386064899033</v>
      </c>
      <c r="AT98" s="431"/>
      <c r="AU98" s="469">
        <v>15.315573266155287</v>
      </c>
      <c r="AV98" s="431"/>
      <c r="AW98" s="442">
        <v>1.2490000000000001</v>
      </c>
      <c r="AX98" s="431"/>
      <c r="AY98" s="443"/>
      <c r="AZ98" s="469" t="s">
        <v>139</v>
      </c>
      <c r="BA98" s="431" t="s">
        <v>139</v>
      </c>
      <c r="BB98" s="440"/>
      <c r="BC98" s="469">
        <v>4.4577431464362618E-2</v>
      </c>
      <c r="BD98" s="445" t="s">
        <v>139</v>
      </c>
      <c r="BE98" s="469">
        <v>4.081006700009239E-2</v>
      </c>
      <c r="BF98" s="445" t="s">
        <v>139</v>
      </c>
      <c r="BG98" s="445"/>
      <c r="BH98" s="469">
        <v>2115.9726489408704</v>
      </c>
      <c r="BI98" s="431">
        <v>6</v>
      </c>
      <c r="BJ98" s="440"/>
      <c r="BK98" s="441">
        <v>2206.6887120062092</v>
      </c>
      <c r="BL98" s="431">
        <v>36</v>
      </c>
      <c r="BM98" s="446" t="s">
        <v>1050</v>
      </c>
      <c r="BN98" s="447" t="s">
        <v>139</v>
      </c>
      <c r="BO98" t="s">
        <v>139</v>
      </c>
    </row>
    <row r="99" spans="1:67" ht="15.75" customHeight="1">
      <c r="A99" s="7" t="s">
        <v>1030</v>
      </c>
      <c r="B99" s="7">
        <v>5</v>
      </c>
      <c r="C99" s="7" t="s">
        <v>138</v>
      </c>
      <c r="D99" s="7" t="s">
        <v>150</v>
      </c>
      <c r="E99" s="7">
        <v>73</v>
      </c>
      <c r="F99" s="7">
        <v>30.229999999999961</v>
      </c>
      <c r="G99" s="7" t="s">
        <v>61</v>
      </c>
      <c r="H99" s="7">
        <v>73.503833333333333</v>
      </c>
      <c r="I99" s="7">
        <v>134</v>
      </c>
      <c r="J99" s="7">
        <v>13.69000000000085</v>
      </c>
      <c r="K99" s="7" t="s">
        <v>62</v>
      </c>
      <c r="L99" s="7">
        <v>134.22816666666668</v>
      </c>
      <c r="M99" s="7">
        <v>-134.22816666666668</v>
      </c>
      <c r="N99" s="427">
        <v>115</v>
      </c>
      <c r="P99" s="428"/>
      <c r="Q99" s="428" t="s">
        <v>156</v>
      </c>
      <c r="R99">
        <v>19</v>
      </c>
      <c r="S99" s="474">
        <v>81.855999999999995</v>
      </c>
      <c r="T99" s="290">
        <v>-6.4000000000000003E-3</v>
      </c>
      <c r="U99" s="290">
        <v>-5.2999999999999999E-2</v>
      </c>
      <c r="V99" s="290">
        <v>26.213117</v>
      </c>
      <c r="W99" s="290">
        <v>26.214249000000002</v>
      </c>
      <c r="X99" s="290">
        <v>31.229863179174732</v>
      </c>
      <c r="Y99" s="290">
        <v>31.278988689874275</v>
      </c>
      <c r="Z99">
        <v>2.2776000000000001</v>
      </c>
      <c r="AA99" s="447">
        <v>8.1023478955402943</v>
      </c>
      <c r="AB99" s="447">
        <v>98.497163669592069</v>
      </c>
      <c r="AC99" s="447">
        <v>-99</v>
      </c>
      <c r="AD99" s="290">
        <v>2.1187999999999998</v>
      </c>
      <c r="AE99" s="447">
        <v>89.481300000000005</v>
      </c>
      <c r="AF99">
        <v>4.5716999999999999</v>
      </c>
      <c r="AG99" s="447">
        <v>2.831</v>
      </c>
      <c r="AH99">
        <v>0.1802</v>
      </c>
      <c r="AI99" s="447">
        <v>0.54791999999999996</v>
      </c>
      <c r="AJ99" s="447">
        <v>98.54</v>
      </c>
      <c r="AK99" s="447">
        <v>0</v>
      </c>
      <c r="AL99" s="429">
        <v>31.220258712768555</v>
      </c>
      <c r="AM99" s="433" t="s">
        <v>139</v>
      </c>
      <c r="AN99" s="434"/>
      <c r="AO99" s="438">
        <v>1.2</v>
      </c>
      <c r="AP99" s="439">
        <v>8.2330000000000005</v>
      </c>
      <c r="AQ99" s="431" t="s">
        <v>139</v>
      </c>
      <c r="AR99" s="440"/>
      <c r="AS99" s="469">
        <v>1.5959918345009572</v>
      </c>
      <c r="AT99" s="431"/>
      <c r="AU99" s="469">
        <v>7.0646874358228935</v>
      </c>
      <c r="AV99" s="431"/>
      <c r="AW99" s="442">
        <v>0.871</v>
      </c>
      <c r="AX99" s="431"/>
      <c r="AY99" s="443"/>
      <c r="AZ99" s="469" t="s">
        <v>139</v>
      </c>
      <c r="BA99" s="431" t="s">
        <v>139</v>
      </c>
      <c r="BB99" s="440"/>
      <c r="BC99" s="469">
        <v>0.20430277034158442</v>
      </c>
      <c r="BD99" s="445" t="s">
        <v>139</v>
      </c>
      <c r="BE99" s="469">
        <v>0.22303978601515181</v>
      </c>
      <c r="BF99" s="445" t="s">
        <v>139</v>
      </c>
      <c r="BG99" s="445"/>
      <c r="BH99" s="469">
        <v>2064.906901225072</v>
      </c>
      <c r="BI99" s="431" t="s">
        <v>139</v>
      </c>
      <c r="BJ99" s="440"/>
      <c r="BK99" s="441">
        <v>2190.9463643876525</v>
      </c>
      <c r="BL99" s="431">
        <v>3</v>
      </c>
      <c r="BM99" s="446" t="s">
        <v>1050</v>
      </c>
      <c r="BN99" s="447" t="s">
        <v>139</v>
      </c>
      <c r="BO99" t="s">
        <v>139</v>
      </c>
    </row>
    <row r="100" spans="1:67" ht="15.75" customHeight="1">
      <c r="A100" s="7" t="s">
        <v>1030</v>
      </c>
      <c r="B100" s="7">
        <v>5</v>
      </c>
      <c r="C100" s="7" t="s">
        <v>138</v>
      </c>
      <c r="D100" s="7" t="s">
        <v>150</v>
      </c>
      <c r="E100" s="7">
        <v>73</v>
      </c>
      <c r="F100" s="7">
        <v>30.229999999999961</v>
      </c>
      <c r="G100" s="7" t="s">
        <v>61</v>
      </c>
      <c r="H100" s="7">
        <v>73.503833333333333</v>
      </c>
      <c r="I100" s="7">
        <v>134</v>
      </c>
      <c r="J100" s="7">
        <v>13.69000000000085</v>
      </c>
      <c r="K100" s="7" t="s">
        <v>62</v>
      </c>
      <c r="L100" s="7">
        <v>134.22816666666668</v>
      </c>
      <c r="M100" s="7">
        <v>-134.22816666666668</v>
      </c>
      <c r="N100" s="427">
        <v>116</v>
      </c>
      <c r="P100" s="428"/>
      <c r="Q100" s="428" t="s">
        <v>156</v>
      </c>
      <c r="R100">
        <v>20</v>
      </c>
      <c r="S100" s="474">
        <v>41.390999999999998</v>
      </c>
      <c r="T100" s="290">
        <v>-1.1188</v>
      </c>
      <c r="U100" s="290">
        <v>-1.1207</v>
      </c>
      <c r="V100" s="290">
        <v>23.242563999999998</v>
      </c>
      <c r="W100" s="290">
        <v>23.244168000000002</v>
      </c>
      <c r="X100" s="290">
        <v>28.413624391270726</v>
      </c>
      <c r="Y100" s="290">
        <v>28.41757357776909</v>
      </c>
      <c r="Z100">
        <v>2.3837000000000002</v>
      </c>
      <c r="AA100" s="447">
        <v>9.0888793433351047</v>
      </c>
      <c r="AB100" s="447">
        <v>105.15086366756815</v>
      </c>
      <c r="AC100" s="447">
        <v>-99</v>
      </c>
      <c r="AD100" s="290">
        <v>2.1269999999999998</v>
      </c>
      <c r="AE100" s="447">
        <v>89.605999999999995</v>
      </c>
      <c r="AF100">
        <v>4.5780000000000003</v>
      </c>
      <c r="AG100" s="447">
        <v>1.6052999999999999</v>
      </c>
      <c r="AH100">
        <v>0.13120000000000001</v>
      </c>
      <c r="AI100" s="447">
        <v>5.0393999999999997</v>
      </c>
      <c r="AJ100" s="447">
        <v>36.15</v>
      </c>
      <c r="AK100" s="447">
        <v>0</v>
      </c>
      <c r="AL100" s="429">
        <v>28.452600479125977</v>
      </c>
      <c r="AM100" s="433" t="s">
        <v>139</v>
      </c>
      <c r="AN100" s="434"/>
      <c r="AO100" s="438">
        <v>0.4</v>
      </c>
      <c r="AP100" s="439">
        <v>9.0960000000000001</v>
      </c>
      <c r="AQ100" s="431" t="s">
        <v>139</v>
      </c>
      <c r="AR100" s="440"/>
      <c r="AS100" s="469">
        <v>0</v>
      </c>
      <c r="AT100" s="431"/>
      <c r="AU100" s="469">
        <v>2.910305643819699</v>
      </c>
      <c r="AV100" s="431"/>
      <c r="AW100" s="442">
        <v>0.56699999999999995</v>
      </c>
      <c r="AX100" s="431"/>
      <c r="AY100" s="443"/>
      <c r="AZ100" s="469" t="s">
        <v>139</v>
      </c>
      <c r="BA100" s="431" t="s">
        <v>139</v>
      </c>
      <c r="BB100" s="440"/>
      <c r="BC100" s="469">
        <v>5.1254671134014745E-2</v>
      </c>
      <c r="BD100" s="445" t="s">
        <v>139</v>
      </c>
      <c r="BE100" s="469">
        <v>2.9788952858380711E-2</v>
      </c>
      <c r="BF100" s="445" t="s">
        <v>139</v>
      </c>
      <c r="BG100" s="445"/>
      <c r="BH100" s="469">
        <v>1967.3488248276649</v>
      </c>
      <c r="BI100" s="431" t="s">
        <v>139</v>
      </c>
      <c r="BJ100" s="440"/>
      <c r="BK100" s="441">
        <v>2049.5170138616495</v>
      </c>
      <c r="BL100" s="431">
        <v>3</v>
      </c>
      <c r="BM100" s="446" t="s">
        <v>1050</v>
      </c>
      <c r="BN100" s="447" t="s">
        <v>139</v>
      </c>
      <c r="BO100" t="s">
        <v>139</v>
      </c>
    </row>
    <row r="101" spans="1:67" ht="15.75" customHeight="1">
      <c r="A101" s="7" t="s">
        <v>1030</v>
      </c>
      <c r="B101" s="7">
        <v>5</v>
      </c>
      <c r="C101" s="7" t="s">
        <v>138</v>
      </c>
      <c r="D101" s="7" t="s">
        <v>150</v>
      </c>
      <c r="E101" s="7">
        <v>73</v>
      </c>
      <c r="F101" s="7">
        <v>30.229999999999961</v>
      </c>
      <c r="G101" s="7" t="s">
        <v>61</v>
      </c>
      <c r="H101" s="7">
        <v>73.503833333333333</v>
      </c>
      <c r="I101" s="7">
        <v>134</v>
      </c>
      <c r="J101" s="7">
        <v>13.69000000000085</v>
      </c>
      <c r="K101" s="7" t="s">
        <v>62</v>
      </c>
      <c r="L101" s="7">
        <v>134.22816666666668</v>
      </c>
      <c r="M101" s="7">
        <v>-134.22816666666668</v>
      </c>
      <c r="N101" s="427">
        <v>117</v>
      </c>
      <c r="P101" s="428"/>
      <c r="Q101" s="428" t="s">
        <v>156</v>
      </c>
      <c r="R101">
        <v>21</v>
      </c>
      <c r="S101" s="474">
        <v>31.071000000000002</v>
      </c>
      <c r="T101" s="290">
        <v>-0.88700000000000001</v>
      </c>
      <c r="U101" s="290">
        <v>-0.86699999999999999</v>
      </c>
      <c r="V101" s="290">
        <v>23.307783999999998</v>
      </c>
      <c r="W101" s="290">
        <v>23.326400000000003</v>
      </c>
      <c r="X101" s="290">
        <v>28.287282479671831</v>
      </c>
      <c r="Y101" s="290">
        <v>28.293216130153713</v>
      </c>
      <c r="Z101">
        <v>2.3946000000000001</v>
      </c>
      <c r="AA101" s="447">
        <v>9.0968899014249658</v>
      </c>
      <c r="AB101" s="447">
        <v>105.81014589224418</v>
      </c>
      <c r="AC101" s="447">
        <v>-99</v>
      </c>
      <c r="AD101" s="290">
        <v>2.1223999999999998</v>
      </c>
      <c r="AE101" s="447">
        <v>89.663700000000006</v>
      </c>
      <c r="AF101">
        <v>4.5808999999999997</v>
      </c>
      <c r="AG101" s="447">
        <v>1.4996</v>
      </c>
      <c r="AH101">
        <v>0.127</v>
      </c>
      <c r="AI101" s="447">
        <v>7.7396000000000003</v>
      </c>
      <c r="AJ101" s="447">
        <v>98.53</v>
      </c>
      <c r="AK101" s="447">
        <v>0</v>
      </c>
      <c r="AL101" s="429">
        <v>28.315790176391602</v>
      </c>
      <c r="AM101" s="433" t="s">
        <v>139</v>
      </c>
      <c r="AN101" s="434"/>
      <c r="AO101" s="438">
        <v>0.5</v>
      </c>
      <c r="AP101" s="439">
        <v>9.0909999999999993</v>
      </c>
      <c r="AQ101" s="431" t="s">
        <v>139</v>
      </c>
      <c r="AR101" s="440"/>
      <c r="AS101" s="469">
        <v>0</v>
      </c>
      <c r="AT101" s="431"/>
      <c r="AU101" s="469">
        <v>2.8820927217849959</v>
      </c>
      <c r="AV101" s="431"/>
      <c r="AW101" s="442">
        <v>0.55800000000000005</v>
      </c>
      <c r="AX101" s="431"/>
      <c r="AY101" s="443"/>
      <c r="AZ101" s="469" t="s">
        <v>139</v>
      </c>
      <c r="BA101" s="431" t="s">
        <v>139</v>
      </c>
      <c r="BB101" s="440"/>
      <c r="BC101" s="469">
        <v>4.9547585692867852E-2</v>
      </c>
      <c r="BD101" s="445" t="s">
        <v>139</v>
      </c>
      <c r="BE101" s="469">
        <v>1.4579130992846438E-2</v>
      </c>
      <c r="BF101" s="445" t="s">
        <v>139</v>
      </c>
      <c r="BG101" s="445"/>
      <c r="BH101" s="469">
        <v>1961.4770023661818</v>
      </c>
      <c r="BI101" s="431" t="s">
        <v>139</v>
      </c>
      <c r="BJ101" s="440"/>
      <c r="BK101" s="441">
        <v>2041.2243872891042</v>
      </c>
      <c r="BL101" s="431" t="s">
        <v>139</v>
      </c>
      <c r="BM101" s="446"/>
      <c r="BN101" s="447" t="s">
        <v>139</v>
      </c>
      <c r="BO101" t="s">
        <v>139</v>
      </c>
    </row>
    <row r="102" spans="1:67" ht="15.75" customHeight="1">
      <c r="A102" s="7" t="s">
        <v>1030</v>
      </c>
      <c r="B102" s="7">
        <v>5</v>
      </c>
      <c r="C102" s="7" t="s">
        <v>138</v>
      </c>
      <c r="D102" s="7" t="s">
        <v>150</v>
      </c>
      <c r="E102" s="7">
        <v>73</v>
      </c>
      <c r="F102" s="7">
        <v>30.229999999999961</v>
      </c>
      <c r="G102" s="7" t="s">
        <v>61</v>
      </c>
      <c r="H102" s="7">
        <v>73.503833333333333</v>
      </c>
      <c r="I102" s="7">
        <v>134</v>
      </c>
      <c r="J102" s="7">
        <v>13.69000000000085</v>
      </c>
      <c r="K102" s="7" t="s">
        <v>62</v>
      </c>
      <c r="L102" s="7">
        <v>134.22816666666668</v>
      </c>
      <c r="M102" s="7">
        <v>-134.22816666666668</v>
      </c>
      <c r="N102" s="427">
        <v>118</v>
      </c>
      <c r="P102" s="428"/>
      <c r="Q102" s="428" t="s">
        <v>156</v>
      </c>
      <c r="R102">
        <v>22</v>
      </c>
      <c r="S102" s="474">
        <v>21.196999999999999</v>
      </c>
      <c r="T102" s="290">
        <v>-0.83220000000000005</v>
      </c>
      <c r="U102" s="290">
        <v>-0.83599999999999997</v>
      </c>
      <c r="V102" s="290">
        <v>23.207553999999998</v>
      </c>
      <c r="W102" s="290">
        <v>23.205249000000002</v>
      </c>
      <c r="X102" s="290">
        <v>28.108110953598835</v>
      </c>
      <c r="Y102" s="290">
        <v>28.108601296096221</v>
      </c>
      <c r="Z102">
        <v>2.3304999999999998</v>
      </c>
      <c r="AA102" s="447">
        <v>8.9152114977089614</v>
      </c>
      <c r="AB102" s="447">
        <v>103.7189494274203</v>
      </c>
      <c r="AC102" s="447">
        <v>-99</v>
      </c>
      <c r="AD102" s="290">
        <v>2.1284000000000001</v>
      </c>
      <c r="AE102" s="447">
        <v>89.7196</v>
      </c>
      <c r="AF102">
        <v>4.5837000000000003</v>
      </c>
      <c r="AG102" s="447">
        <v>1.4527000000000001</v>
      </c>
      <c r="AH102">
        <v>0.12509999999999999</v>
      </c>
      <c r="AI102" s="447">
        <v>12.723000000000001</v>
      </c>
      <c r="AJ102" s="447">
        <v>98.54</v>
      </c>
      <c r="AK102" s="447">
        <v>0</v>
      </c>
      <c r="AL102" s="429">
        <v>28.130973815917969</v>
      </c>
      <c r="AM102" s="433" t="s">
        <v>139</v>
      </c>
      <c r="AN102" s="434"/>
      <c r="AO102" s="438">
        <v>0.9</v>
      </c>
      <c r="AP102" s="439">
        <v>9.0470000000000006</v>
      </c>
      <c r="AQ102" s="431" t="s">
        <v>139</v>
      </c>
      <c r="AR102" s="440"/>
      <c r="AS102" s="469">
        <v>0</v>
      </c>
      <c r="AT102" s="431"/>
      <c r="AU102" s="469">
        <v>2.8494534981564557</v>
      </c>
      <c r="AV102" s="431"/>
      <c r="AW102" s="442">
        <v>0.55200000000000005</v>
      </c>
      <c r="AX102" s="431"/>
      <c r="AY102" s="443"/>
      <c r="AZ102" s="469" t="s">
        <v>139</v>
      </c>
      <c r="BA102" s="431" t="s">
        <v>139</v>
      </c>
      <c r="BB102" s="440"/>
      <c r="BC102" s="469">
        <v>3.7159059486340081E-2</v>
      </c>
      <c r="BD102" s="445" t="s">
        <v>139</v>
      </c>
      <c r="BE102" s="469">
        <v>1.1324060400131059E-2</v>
      </c>
      <c r="BF102" s="445" t="s">
        <v>139</v>
      </c>
      <c r="BG102" s="445"/>
      <c r="BH102" s="469">
        <v>1951.4831398453298</v>
      </c>
      <c r="BI102" s="431" t="s">
        <v>139</v>
      </c>
      <c r="BJ102" s="440"/>
      <c r="BK102" s="441">
        <v>2038.4678975917898</v>
      </c>
      <c r="BL102" s="431" t="s">
        <v>139</v>
      </c>
      <c r="BM102" s="446"/>
      <c r="BN102" s="447" t="s">
        <v>139</v>
      </c>
      <c r="BO102" t="s">
        <v>139</v>
      </c>
    </row>
    <row r="103" spans="1:67" ht="15.75" customHeight="1">
      <c r="A103" s="7" t="s">
        <v>1030</v>
      </c>
      <c r="B103" s="7">
        <v>5</v>
      </c>
      <c r="C103" s="7" t="s">
        <v>138</v>
      </c>
      <c r="D103" s="7" t="s">
        <v>150</v>
      </c>
      <c r="E103" s="7">
        <v>73</v>
      </c>
      <c r="F103" s="7">
        <v>30.229999999999961</v>
      </c>
      <c r="G103" s="7" t="s">
        <v>61</v>
      </c>
      <c r="H103" s="7">
        <v>73.503833333333333</v>
      </c>
      <c r="I103" s="7">
        <v>134</v>
      </c>
      <c r="J103" s="7">
        <v>13.69000000000085</v>
      </c>
      <c r="K103" s="7" t="s">
        <v>62</v>
      </c>
      <c r="L103" s="7">
        <v>134.22816666666668</v>
      </c>
      <c r="M103" s="7">
        <v>-134.22816666666668</v>
      </c>
      <c r="N103" s="427">
        <v>119</v>
      </c>
      <c r="P103" s="428"/>
      <c r="Q103" s="428" t="s">
        <v>156</v>
      </c>
      <c r="R103">
        <v>23</v>
      </c>
      <c r="S103" s="474">
        <v>5.1239999999999997</v>
      </c>
      <c r="T103" s="290">
        <v>-1.2452000000000001</v>
      </c>
      <c r="U103" s="290">
        <v>-1.2414000000000001</v>
      </c>
      <c r="V103" s="290">
        <v>21.497087999999998</v>
      </c>
      <c r="W103" s="290">
        <v>21.498947000000001</v>
      </c>
      <c r="X103" s="290">
        <v>26.216891980382552</v>
      </c>
      <c r="Y103" s="290">
        <v>26.21603343424318</v>
      </c>
      <c r="Z103">
        <v>2.2770000000000001</v>
      </c>
      <c r="AA103" s="447">
        <v>8.7692123227544698</v>
      </c>
      <c r="AB103" s="447">
        <v>99.544051653076878</v>
      </c>
      <c r="AC103" s="447">
        <v>-99</v>
      </c>
      <c r="AD103" s="290">
        <v>2.1229</v>
      </c>
      <c r="AE103" s="447">
        <v>89.656300000000002</v>
      </c>
      <c r="AF103">
        <v>4.5805999999999996</v>
      </c>
      <c r="AG103" s="447">
        <v>1.3447</v>
      </c>
      <c r="AH103">
        <v>0.1208</v>
      </c>
      <c r="AI103" s="447">
        <v>35.345999999999997</v>
      </c>
      <c r="AJ103" s="447">
        <v>52.51</v>
      </c>
      <c r="AK103" s="447">
        <v>0</v>
      </c>
      <c r="AL103" s="429">
        <v>26.228992462158203</v>
      </c>
      <c r="AM103" s="433" t="s">
        <v>139</v>
      </c>
      <c r="AN103" s="434"/>
      <c r="AO103" s="438">
        <v>0.3</v>
      </c>
      <c r="AP103" s="439">
        <v>8.7149999999999999</v>
      </c>
      <c r="AQ103" s="431" t="s">
        <v>139</v>
      </c>
      <c r="AR103" s="440"/>
      <c r="AS103" s="469">
        <v>0</v>
      </c>
      <c r="AT103" s="431"/>
      <c r="AU103" s="469">
        <v>2.7011670846427904</v>
      </c>
      <c r="AV103" s="431"/>
      <c r="AW103" s="442">
        <v>0.51100000000000001</v>
      </c>
      <c r="AX103" s="431"/>
      <c r="AY103" s="443"/>
      <c r="AZ103" s="469" t="s">
        <v>139</v>
      </c>
      <c r="BA103" s="431" t="s">
        <v>139</v>
      </c>
      <c r="BB103" s="440"/>
      <c r="BC103" s="469" t="s">
        <v>139</v>
      </c>
      <c r="BD103" s="445" t="s">
        <v>139</v>
      </c>
      <c r="BE103" s="469" t="s">
        <v>139</v>
      </c>
      <c r="BF103" s="445" t="s">
        <v>139</v>
      </c>
      <c r="BG103" s="445"/>
      <c r="BH103" s="469">
        <v>1822.7842360196184</v>
      </c>
      <c r="BI103" s="431" t="s">
        <v>139</v>
      </c>
      <c r="BJ103" s="440"/>
      <c r="BK103" s="441">
        <v>1891.9483220498432</v>
      </c>
      <c r="BL103" s="431">
        <v>3</v>
      </c>
      <c r="BM103" s="446" t="s">
        <v>1050</v>
      </c>
      <c r="BN103" s="447" t="s">
        <v>139</v>
      </c>
      <c r="BO103" t="s">
        <v>139</v>
      </c>
    </row>
    <row r="104" spans="1:67" ht="15.75" customHeight="1">
      <c r="A104" s="7" t="s">
        <v>1030</v>
      </c>
      <c r="B104" s="7">
        <v>5</v>
      </c>
      <c r="C104" s="7" t="s">
        <v>138</v>
      </c>
      <c r="D104" s="7" t="s">
        <v>150</v>
      </c>
      <c r="E104" s="7">
        <v>73</v>
      </c>
      <c r="F104" s="7">
        <v>30.229999999999961</v>
      </c>
      <c r="G104" s="7" t="s">
        <v>61</v>
      </c>
      <c r="H104" s="7">
        <v>73.503833333333333</v>
      </c>
      <c r="I104" s="7">
        <v>134</v>
      </c>
      <c r="J104" s="7">
        <v>13.69000000000085</v>
      </c>
      <c r="K104" s="7" t="s">
        <v>62</v>
      </c>
      <c r="L104" s="7">
        <v>134.22816666666668</v>
      </c>
      <c r="M104" s="7">
        <v>-134.22816666666668</v>
      </c>
      <c r="N104" s="427">
        <v>120</v>
      </c>
      <c r="P104" s="428" t="s">
        <v>1051</v>
      </c>
      <c r="Q104" s="428" t="s">
        <v>156</v>
      </c>
      <c r="R104">
        <v>24</v>
      </c>
      <c r="S104" s="474">
        <v>2918.616</v>
      </c>
      <c r="T104" s="290">
        <v>-0.33350000000000002</v>
      </c>
      <c r="U104" s="290">
        <v>-0.33389999999999997</v>
      </c>
      <c r="V104" s="290">
        <v>29.949238999999999</v>
      </c>
      <c r="W104" s="290">
        <v>29.949569</v>
      </c>
      <c r="X104" s="290">
        <v>34.956010191725653</v>
      </c>
      <c r="Y104" s="290">
        <v>34.956884195452041</v>
      </c>
      <c r="Z104">
        <v>1.4460999999999999</v>
      </c>
      <c r="AA104" s="447">
        <v>6.4904534951284072</v>
      </c>
      <c r="AB104" s="447">
        <v>80.29967899981186</v>
      </c>
      <c r="AC104" s="447">
        <v>-99</v>
      </c>
      <c r="AD104" s="290">
        <v>2.0943000000000001</v>
      </c>
      <c r="AE104" s="447">
        <v>89.978300000000004</v>
      </c>
      <c r="AF104">
        <v>4.5968</v>
      </c>
      <c r="AG104" s="447">
        <v>2.0185</v>
      </c>
      <c r="AH104">
        <v>0.1477</v>
      </c>
      <c r="AI104" s="447">
        <v>6.3701999999999995E-2</v>
      </c>
      <c r="AJ104" s="447">
        <v>11.18</v>
      </c>
      <c r="AK104" s="447">
        <v>0</v>
      </c>
      <c r="AL104" s="429">
        <v>34.957553863525391</v>
      </c>
      <c r="AM104" s="433" t="s">
        <v>139</v>
      </c>
      <c r="AN104" s="434"/>
      <c r="AO104" s="438">
        <v>1</v>
      </c>
      <c r="AP104" s="439">
        <v>6.49</v>
      </c>
      <c r="AQ104" s="431">
        <v>2</v>
      </c>
      <c r="AR104" s="440"/>
      <c r="AS104" s="469">
        <v>14.986974445447885</v>
      </c>
      <c r="AT104" s="431" t="s">
        <v>139</v>
      </c>
      <c r="AU104" s="469">
        <v>14.258260844542683</v>
      </c>
      <c r="AV104" s="431" t="s">
        <v>139</v>
      </c>
      <c r="AW104" s="442">
        <v>1.0089999999999999</v>
      </c>
      <c r="AX104" s="431" t="s">
        <v>139</v>
      </c>
      <c r="AY104" s="443"/>
      <c r="AZ104" s="469" t="s">
        <v>139</v>
      </c>
      <c r="BA104" s="431" t="s">
        <v>139</v>
      </c>
      <c r="BB104" s="440"/>
      <c r="BC104" s="469">
        <v>3.7591709742851542E-4</v>
      </c>
      <c r="BD104" s="445" t="s">
        <v>139</v>
      </c>
      <c r="BE104" s="469">
        <v>9.5407759327357188E-4</v>
      </c>
      <c r="BF104" s="445" t="s">
        <v>139</v>
      </c>
      <c r="BG104" s="445"/>
      <c r="BH104" s="469">
        <v>2155.580867503777</v>
      </c>
      <c r="BI104" s="431" t="s">
        <v>139</v>
      </c>
      <c r="BJ104" s="440"/>
      <c r="BK104" s="441" t="s">
        <v>139</v>
      </c>
      <c r="BL104" s="431">
        <v>5</v>
      </c>
      <c r="BM104" s="446" t="s">
        <v>1039</v>
      </c>
      <c r="BN104" s="447">
        <v>0.25180386740938038</v>
      </c>
      <c r="BO104" t="s">
        <v>139</v>
      </c>
    </row>
    <row r="105" spans="1:67" ht="15.75" customHeight="1">
      <c r="A105" s="7" t="s">
        <v>1030</v>
      </c>
      <c r="B105" s="7">
        <v>6</v>
      </c>
      <c r="C105" s="7" t="s">
        <v>153</v>
      </c>
      <c r="D105" s="7" t="s">
        <v>151</v>
      </c>
      <c r="E105" s="7">
        <v>73</v>
      </c>
      <c r="F105" s="7">
        <v>29.850000000000136</v>
      </c>
      <c r="G105" s="7" t="s">
        <v>61</v>
      </c>
      <c r="H105" s="7">
        <v>73.497500000000002</v>
      </c>
      <c r="I105" s="7">
        <v>131</v>
      </c>
      <c r="J105" s="7">
        <v>4.1300000000006776</v>
      </c>
      <c r="K105" s="7" t="s">
        <v>62</v>
      </c>
      <c r="L105" s="7">
        <v>131.06883333333334</v>
      </c>
      <c r="M105" s="7">
        <v>-131.06883333333334</v>
      </c>
      <c r="N105" s="427">
        <v>121</v>
      </c>
      <c r="P105" s="428"/>
      <c r="Q105" s="428" t="s">
        <v>156</v>
      </c>
      <c r="R105">
        <v>1</v>
      </c>
      <c r="S105" s="474">
        <v>2558.8389999999999</v>
      </c>
      <c r="T105" s="290">
        <v>-0.35780000000000001</v>
      </c>
      <c r="U105" s="290">
        <v>-0.35849999999999999</v>
      </c>
      <c r="V105" s="290">
        <v>29.789849</v>
      </c>
      <c r="W105" s="290">
        <v>29.789649000000001</v>
      </c>
      <c r="X105" s="290">
        <v>34.955343847421069</v>
      </c>
      <c r="Y105" s="290">
        <v>34.955864245127884</v>
      </c>
      <c r="Z105">
        <v>1.4926999999999999</v>
      </c>
      <c r="AA105" s="447">
        <v>6.4783585921036275</v>
      </c>
      <c r="AB105" s="447">
        <v>80.098565663147596</v>
      </c>
      <c r="AC105" s="447">
        <v>-99</v>
      </c>
      <c r="AD105" s="290">
        <v>2.1514000000000002</v>
      </c>
      <c r="AE105" s="447">
        <v>89.9709</v>
      </c>
      <c r="AF105">
        <v>4.5964</v>
      </c>
      <c r="AG105" s="447">
        <v>2.1358999999999999</v>
      </c>
      <c r="AH105">
        <v>0.15240000000000001</v>
      </c>
      <c r="AI105" s="447">
        <v>6.3701999999999995E-2</v>
      </c>
      <c r="AJ105" s="447">
        <v>9.7200000000000006</v>
      </c>
      <c r="AK105" s="447">
        <v>15.863</v>
      </c>
      <c r="AL105" s="429">
        <v>34.957221984863281</v>
      </c>
      <c r="AM105" s="433" t="s">
        <v>139</v>
      </c>
      <c r="AN105" s="434"/>
      <c r="AO105" s="438">
        <v>0.4</v>
      </c>
      <c r="AP105" s="439">
        <v>6.476</v>
      </c>
      <c r="AQ105" s="431">
        <v>2</v>
      </c>
      <c r="AR105" s="440"/>
      <c r="AS105" s="469">
        <v>15.185484380201128</v>
      </c>
      <c r="AT105" s="431"/>
      <c r="AU105" s="469">
        <v>14.731396300835977</v>
      </c>
      <c r="AV105" s="431"/>
      <c r="AW105" s="442">
        <v>1.02</v>
      </c>
      <c r="AX105" s="431"/>
      <c r="AY105" s="443"/>
      <c r="AZ105" s="469" t="s">
        <v>139</v>
      </c>
      <c r="BA105" s="431" t="s">
        <v>139</v>
      </c>
      <c r="BB105" s="440"/>
      <c r="BC105" s="469" t="s">
        <v>139</v>
      </c>
      <c r="BD105" s="445" t="s">
        <v>139</v>
      </c>
      <c r="BE105" s="469" t="s">
        <v>139</v>
      </c>
      <c r="BF105" s="445" t="s">
        <v>139</v>
      </c>
      <c r="BG105" s="445"/>
      <c r="BH105" s="469" t="s">
        <v>139</v>
      </c>
      <c r="BI105" s="431" t="s">
        <v>139</v>
      </c>
      <c r="BJ105" s="440"/>
      <c r="BK105" s="441" t="s">
        <v>139</v>
      </c>
      <c r="BL105" s="431" t="s">
        <v>139</v>
      </c>
      <c r="BM105" s="446"/>
      <c r="BN105" s="447" t="s">
        <v>139</v>
      </c>
      <c r="BO105" t="s">
        <v>139</v>
      </c>
    </row>
    <row r="106" spans="1:67" ht="15.75" customHeight="1">
      <c r="A106" s="7" t="s">
        <v>1030</v>
      </c>
      <c r="B106" s="7">
        <v>6</v>
      </c>
      <c r="C106" s="7" t="s">
        <v>153</v>
      </c>
      <c r="D106" s="7" t="s">
        <v>151</v>
      </c>
      <c r="E106" s="7">
        <v>73</v>
      </c>
      <c r="F106" s="7">
        <v>29.850000000000136</v>
      </c>
      <c r="G106" s="7" t="s">
        <v>61</v>
      </c>
      <c r="H106" s="7">
        <v>73.497500000000002</v>
      </c>
      <c r="I106" s="7">
        <v>131</v>
      </c>
      <c r="J106" s="7">
        <v>4.1300000000006776</v>
      </c>
      <c r="K106" s="7" t="s">
        <v>62</v>
      </c>
      <c r="L106" s="7">
        <v>131.06883333333334</v>
      </c>
      <c r="M106" s="7">
        <v>-131.06883333333334</v>
      </c>
      <c r="N106" s="427">
        <v>122</v>
      </c>
      <c r="P106" s="428"/>
      <c r="Q106" s="428" t="s">
        <v>156</v>
      </c>
      <c r="R106">
        <v>2</v>
      </c>
      <c r="S106" s="474">
        <v>2032.203</v>
      </c>
      <c r="T106" s="290">
        <v>-0.39979999999999999</v>
      </c>
      <c r="U106" s="290">
        <v>-0.40029999999999999</v>
      </c>
      <c r="V106" s="290">
        <v>29.534903</v>
      </c>
      <c r="W106" s="290">
        <v>29.534644</v>
      </c>
      <c r="X106" s="290">
        <v>34.942140314481087</v>
      </c>
      <c r="Y106" s="290">
        <v>34.94236150402174</v>
      </c>
      <c r="Z106">
        <v>1.5972999999999999</v>
      </c>
      <c r="AA106" s="447">
        <v>6.6475135932462663</v>
      </c>
      <c r="AB106" s="447">
        <v>82.091769285714136</v>
      </c>
      <c r="AC106" s="447">
        <v>-99</v>
      </c>
      <c r="AD106" s="290">
        <v>2.113</v>
      </c>
      <c r="AE106" s="447">
        <v>90.0565</v>
      </c>
      <c r="AF106">
        <v>4.6006999999999998</v>
      </c>
      <c r="AG106" s="447">
        <v>2.0232000000000001</v>
      </c>
      <c r="AH106">
        <v>0.1479</v>
      </c>
      <c r="AI106" s="447">
        <v>6.3701999999999995E-2</v>
      </c>
      <c r="AJ106" s="447">
        <v>98.53</v>
      </c>
      <c r="AK106" s="447">
        <v>13.88</v>
      </c>
      <c r="AL106" s="429">
        <v>34.944328308105469</v>
      </c>
      <c r="AM106" s="433" t="s">
        <v>139</v>
      </c>
      <c r="AN106" s="434"/>
      <c r="AO106" s="438">
        <v>0.4</v>
      </c>
      <c r="AP106" s="439">
        <v>6.649</v>
      </c>
      <c r="AQ106" s="431" t="s">
        <v>139</v>
      </c>
      <c r="AR106" s="440"/>
      <c r="AS106" s="469">
        <v>14.750434398642911</v>
      </c>
      <c r="AT106" s="431"/>
      <c r="AU106" s="469">
        <v>12.172385572262174</v>
      </c>
      <c r="AV106" s="431"/>
      <c r="AW106" s="442">
        <v>0.99399999999999999</v>
      </c>
      <c r="AX106" s="431"/>
      <c r="AY106" s="443"/>
      <c r="AZ106" s="469" t="s">
        <v>139</v>
      </c>
      <c r="BA106" s="431" t="s">
        <v>139</v>
      </c>
      <c r="BB106" s="440"/>
      <c r="BC106" s="469" t="s">
        <v>139</v>
      </c>
      <c r="BD106" s="445" t="s">
        <v>139</v>
      </c>
      <c r="BE106" s="469" t="s">
        <v>139</v>
      </c>
      <c r="BF106" s="445" t="s">
        <v>139</v>
      </c>
      <c r="BG106" s="445"/>
      <c r="BH106" s="469" t="s">
        <v>139</v>
      </c>
      <c r="BI106" s="431" t="s">
        <v>139</v>
      </c>
      <c r="BJ106" s="440"/>
      <c r="BK106" s="441" t="s">
        <v>139</v>
      </c>
      <c r="BL106" s="431" t="s">
        <v>139</v>
      </c>
      <c r="BM106" s="446"/>
      <c r="BN106" s="447" t="s">
        <v>139</v>
      </c>
      <c r="BO106" t="s">
        <v>139</v>
      </c>
    </row>
    <row r="107" spans="1:67" ht="15.75" customHeight="1">
      <c r="A107" s="7" t="s">
        <v>1030</v>
      </c>
      <c r="B107" s="7">
        <v>6</v>
      </c>
      <c r="C107" s="7" t="s">
        <v>153</v>
      </c>
      <c r="D107" s="7" t="s">
        <v>151</v>
      </c>
      <c r="E107" s="7">
        <v>73</v>
      </c>
      <c r="F107" s="7">
        <v>29.850000000000136</v>
      </c>
      <c r="G107" s="7" t="s">
        <v>61</v>
      </c>
      <c r="H107" s="7">
        <v>73.497500000000002</v>
      </c>
      <c r="I107" s="7">
        <v>131</v>
      </c>
      <c r="J107" s="7">
        <v>4.1300000000006776</v>
      </c>
      <c r="K107" s="7" t="s">
        <v>62</v>
      </c>
      <c r="L107" s="7">
        <v>131.06883333333334</v>
      </c>
      <c r="M107" s="7">
        <v>-131.06883333333334</v>
      </c>
      <c r="N107" s="427">
        <v>123</v>
      </c>
      <c r="P107" s="428"/>
      <c r="Q107" s="428" t="s">
        <v>156</v>
      </c>
      <c r="R107">
        <v>3</v>
      </c>
      <c r="S107" s="474">
        <v>1522.153</v>
      </c>
      <c r="T107" s="290">
        <v>-0.31069999999999998</v>
      </c>
      <c r="U107" s="290">
        <v>-0.31140000000000001</v>
      </c>
      <c r="V107" s="290">
        <v>29.379971999999999</v>
      </c>
      <c r="W107" s="290">
        <v>29.379523000000002</v>
      </c>
      <c r="X107" s="290">
        <v>34.91461104276835</v>
      </c>
      <c r="Y107" s="290">
        <v>34.914808178302721</v>
      </c>
      <c r="Z107">
        <v>1.7170000000000001</v>
      </c>
      <c r="AA107" s="447">
        <v>6.8337579688327823</v>
      </c>
      <c r="AB107" s="447">
        <v>84.572995959536172</v>
      </c>
      <c r="AC107" s="447">
        <v>-99</v>
      </c>
      <c r="AD107" s="290">
        <v>2.1391</v>
      </c>
      <c r="AE107" s="447">
        <v>90.095600000000005</v>
      </c>
      <c r="AF107">
        <v>4.6026999999999996</v>
      </c>
      <c r="AG107" s="447">
        <v>1.8940999999999999</v>
      </c>
      <c r="AH107">
        <v>0.14280000000000001</v>
      </c>
      <c r="AI107" s="447">
        <v>6.3701999999999995E-2</v>
      </c>
      <c r="AJ107" s="447">
        <v>98.54</v>
      </c>
      <c r="AK107" s="447">
        <v>11.897</v>
      </c>
      <c r="AL107" s="429">
        <v>34.922298431396484</v>
      </c>
      <c r="AM107" s="433" t="s">
        <v>139</v>
      </c>
      <c r="AN107" s="434"/>
      <c r="AO107" s="438">
        <v>0.5</v>
      </c>
      <c r="AP107" s="439">
        <v>6.8280000000000003</v>
      </c>
      <c r="AQ107" s="431" t="s">
        <v>139</v>
      </c>
      <c r="AR107" s="440"/>
      <c r="AS107" s="469">
        <v>13.866956854799893</v>
      </c>
      <c r="AT107" s="431"/>
      <c r="AU107" s="469">
        <v>9.1776071653040763</v>
      </c>
      <c r="AV107" s="431"/>
      <c r="AW107" s="442">
        <v>0.92200000000000004</v>
      </c>
      <c r="AX107" s="431"/>
      <c r="AY107" s="443"/>
      <c r="AZ107" s="469" t="s">
        <v>139</v>
      </c>
      <c r="BA107" s="431" t="s">
        <v>139</v>
      </c>
      <c r="BB107" s="440"/>
      <c r="BC107" s="469" t="s">
        <v>139</v>
      </c>
      <c r="BD107" s="445" t="s">
        <v>139</v>
      </c>
      <c r="BE107" s="469" t="s">
        <v>139</v>
      </c>
      <c r="BF107" s="445" t="s">
        <v>139</v>
      </c>
      <c r="BG107" s="445"/>
      <c r="BH107" s="469" t="s">
        <v>139</v>
      </c>
      <c r="BI107" s="431" t="s">
        <v>139</v>
      </c>
      <c r="BJ107" s="440"/>
      <c r="BK107" s="441" t="s">
        <v>139</v>
      </c>
      <c r="BL107" s="431" t="s">
        <v>139</v>
      </c>
      <c r="BM107" s="446"/>
      <c r="BN107" s="447" t="s">
        <v>139</v>
      </c>
      <c r="BO107" t="s">
        <v>139</v>
      </c>
    </row>
    <row r="108" spans="1:67" ht="15.75" customHeight="1">
      <c r="A108" s="7" t="s">
        <v>1030</v>
      </c>
      <c r="B108" s="7">
        <v>6</v>
      </c>
      <c r="C108" s="7" t="s">
        <v>153</v>
      </c>
      <c r="D108" s="7" t="s">
        <v>151</v>
      </c>
      <c r="E108" s="7">
        <v>73</v>
      </c>
      <c r="F108" s="7">
        <v>29.850000000000136</v>
      </c>
      <c r="G108" s="7" t="s">
        <v>61</v>
      </c>
      <c r="H108" s="7">
        <v>73.497500000000002</v>
      </c>
      <c r="I108" s="7">
        <v>131</v>
      </c>
      <c r="J108" s="7">
        <v>4.1300000000006776</v>
      </c>
      <c r="K108" s="7" t="s">
        <v>62</v>
      </c>
      <c r="L108" s="7">
        <v>131.06883333333334</v>
      </c>
      <c r="M108" s="7">
        <v>-131.06883333333334</v>
      </c>
      <c r="N108" s="427">
        <v>124</v>
      </c>
      <c r="P108" s="428"/>
      <c r="Q108" s="428" t="s">
        <v>156</v>
      </c>
      <c r="R108">
        <v>4</v>
      </c>
      <c r="S108" s="474">
        <v>1013.896</v>
      </c>
      <c r="T108" s="290">
        <v>6.1000000000000004E-3</v>
      </c>
      <c r="U108" s="290">
        <v>6.4000000000000003E-3</v>
      </c>
      <c r="V108" s="290">
        <v>29.409406999999998</v>
      </c>
      <c r="W108" s="290">
        <v>29.409704000000001</v>
      </c>
      <c r="X108" s="290">
        <v>34.88203550504425</v>
      </c>
      <c r="Y108" s="290">
        <v>34.882087704365865</v>
      </c>
      <c r="Z108">
        <v>1.8265</v>
      </c>
      <c r="AA108" s="447">
        <v>6.8588270745943314</v>
      </c>
      <c r="AB108" s="447">
        <v>85.56988265378817</v>
      </c>
      <c r="AC108" s="447">
        <v>-99</v>
      </c>
      <c r="AD108" s="290">
        <v>2.1158999999999999</v>
      </c>
      <c r="AE108" s="447">
        <v>90.123500000000007</v>
      </c>
      <c r="AF108">
        <v>4.6040999999999999</v>
      </c>
      <c r="AG108" s="447">
        <v>2.0209000000000001</v>
      </c>
      <c r="AH108">
        <v>0.14779999999999999</v>
      </c>
      <c r="AI108" s="447">
        <v>6.3701999999999995E-2</v>
      </c>
      <c r="AJ108" s="447">
        <v>98.54</v>
      </c>
      <c r="AK108" s="447">
        <v>11.897</v>
      </c>
      <c r="AL108" s="429">
        <v>34.882366180419922</v>
      </c>
      <c r="AM108" s="433" t="s">
        <v>139</v>
      </c>
      <c r="AN108" s="434"/>
      <c r="AO108" s="438">
        <v>0.8</v>
      </c>
      <c r="AP108" s="439">
        <v>6.8490000000000002</v>
      </c>
      <c r="AQ108" s="431" t="s">
        <v>139</v>
      </c>
      <c r="AR108" s="440"/>
      <c r="AS108" s="469">
        <v>13.253438385186158</v>
      </c>
      <c r="AT108" s="431"/>
      <c r="AU108" s="469">
        <v>7.4643673956129506</v>
      </c>
      <c r="AV108" s="431"/>
      <c r="AW108" s="442">
        <v>0.87</v>
      </c>
      <c r="AX108" s="431"/>
      <c r="AY108" s="443"/>
      <c r="AZ108" s="469" t="s">
        <v>139</v>
      </c>
      <c r="BA108" s="431" t="s">
        <v>139</v>
      </c>
      <c r="BB108" s="440"/>
      <c r="BC108" s="469" t="s">
        <v>139</v>
      </c>
      <c r="BD108" s="445" t="s">
        <v>139</v>
      </c>
      <c r="BE108" s="469" t="s">
        <v>139</v>
      </c>
      <c r="BF108" s="445" t="s">
        <v>139</v>
      </c>
      <c r="BG108" s="445"/>
      <c r="BH108" s="469" t="s">
        <v>139</v>
      </c>
      <c r="BI108" s="431" t="s">
        <v>139</v>
      </c>
      <c r="BJ108" s="440"/>
      <c r="BK108" s="441" t="s">
        <v>139</v>
      </c>
      <c r="BL108" s="431" t="s">
        <v>139</v>
      </c>
      <c r="BM108" s="446"/>
      <c r="BN108" s="447" t="s">
        <v>139</v>
      </c>
      <c r="BO108" t="s">
        <v>139</v>
      </c>
    </row>
    <row r="109" spans="1:67" ht="15.75" customHeight="1">
      <c r="A109" s="7" t="s">
        <v>1030</v>
      </c>
      <c r="B109" s="7">
        <v>6</v>
      </c>
      <c r="C109" s="7" t="s">
        <v>153</v>
      </c>
      <c r="D109" s="7" t="s">
        <v>151</v>
      </c>
      <c r="E109" s="7">
        <v>73</v>
      </c>
      <c r="F109" s="7">
        <v>29.850000000000136</v>
      </c>
      <c r="G109" s="7" t="s">
        <v>61</v>
      </c>
      <c r="H109" s="7">
        <v>73.497500000000002</v>
      </c>
      <c r="I109" s="7">
        <v>131</v>
      </c>
      <c r="J109" s="7">
        <v>4.1300000000006776</v>
      </c>
      <c r="K109" s="7" t="s">
        <v>62</v>
      </c>
      <c r="L109" s="7">
        <v>131.06883333333334</v>
      </c>
      <c r="M109" s="7">
        <v>-131.06883333333334</v>
      </c>
      <c r="N109" s="427">
        <v>125</v>
      </c>
      <c r="P109" s="428"/>
      <c r="Q109" s="428" t="s">
        <v>156</v>
      </c>
      <c r="R109">
        <v>5</v>
      </c>
      <c r="S109" s="474">
        <v>810.73800000000006</v>
      </c>
      <c r="T109" s="290">
        <v>0.2306</v>
      </c>
      <c r="U109" s="290">
        <v>0.22919999999999999</v>
      </c>
      <c r="V109" s="290">
        <v>29.502534000000001</v>
      </c>
      <c r="W109" s="290">
        <v>29.501286</v>
      </c>
      <c r="X109" s="290">
        <v>34.867991216189822</v>
      </c>
      <c r="Y109" s="290">
        <v>34.867932793596786</v>
      </c>
      <c r="Z109">
        <v>1.8681000000000001</v>
      </c>
      <c r="AA109" s="447">
        <v>6.8206912770718544</v>
      </c>
      <c r="AB109" s="447">
        <v>85.584241927468057</v>
      </c>
      <c r="AC109" s="447">
        <v>-99</v>
      </c>
      <c r="AD109" s="290">
        <v>1.8721000000000001</v>
      </c>
      <c r="AE109" s="447">
        <v>90.119799999999998</v>
      </c>
      <c r="AF109">
        <v>4.6039000000000003</v>
      </c>
      <c r="AG109" s="447">
        <v>1.9644999999999999</v>
      </c>
      <c r="AH109">
        <v>0.14560000000000001</v>
      </c>
      <c r="AI109" s="447">
        <v>6.3701999999999995E-2</v>
      </c>
      <c r="AJ109" s="447">
        <v>98.53</v>
      </c>
      <c r="AK109" s="447">
        <v>11.897</v>
      </c>
      <c r="AL109" s="429">
        <v>34.874595642089844</v>
      </c>
      <c r="AM109" s="433" t="s">
        <v>139</v>
      </c>
      <c r="AN109" s="434"/>
      <c r="AO109" s="438">
        <v>1</v>
      </c>
      <c r="AP109" s="439">
        <v>6.8170000000000002</v>
      </c>
      <c r="AQ109" s="431" t="s">
        <v>139</v>
      </c>
      <c r="AR109" s="440"/>
      <c r="AS109" s="469">
        <v>13.171867214845582</v>
      </c>
      <c r="AT109" s="431"/>
      <c r="AU109" s="469">
        <v>7.1889841969642365</v>
      </c>
      <c r="AV109" s="431"/>
      <c r="AW109" s="442">
        <v>0.85799999999999998</v>
      </c>
      <c r="AX109" s="431"/>
      <c r="AY109" s="443"/>
      <c r="AZ109" s="469" t="s">
        <v>139</v>
      </c>
      <c r="BA109" s="431" t="s">
        <v>139</v>
      </c>
      <c r="BB109" s="440"/>
      <c r="BC109" s="469" t="s">
        <v>139</v>
      </c>
      <c r="BD109" s="445" t="s">
        <v>139</v>
      </c>
      <c r="BE109" s="469" t="s">
        <v>139</v>
      </c>
      <c r="BF109" s="445" t="s">
        <v>139</v>
      </c>
      <c r="BG109" s="445"/>
      <c r="BH109" s="469" t="s">
        <v>139</v>
      </c>
      <c r="BI109" s="431" t="s">
        <v>139</v>
      </c>
      <c r="BJ109" s="440"/>
      <c r="BK109" s="441" t="s">
        <v>139</v>
      </c>
      <c r="BL109" s="431" t="s">
        <v>139</v>
      </c>
      <c r="BM109" s="446"/>
      <c r="BN109" s="447" t="s">
        <v>139</v>
      </c>
      <c r="BO109" t="s">
        <v>139</v>
      </c>
    </row>
    <row r="110" spans="1:67" ht="15.75" customHeight="1">
      <c r="A110" s="7" t="s">
        <v>1030</v>
      </c>
      <c r="B110" s="7">
        <v>6</v>
      </c>
      <c r="C110" s="7" t="s">
        <v>153</v>
      </c>
      <c r="D110" s="7" t="s">
        <v>151</v>
      </c>
      <c r="E110" s="7">
        <v>73</v>
      </c>
      <c r="F110" s="7">
        <v>29.850000000000136</v>
      </c>
      <c r="G110" s="7" t="s">
        <v>61</v>
      </c>
      <c r="H110" s="7">
        <v>73.497500000000002</v>
      </c>
      <c r="I110" s="7">
        <v>131</v>
      </c>
      <c r="J110" s="7">
        <v>4.1300000000006776</v>
      </c>
      <c r="K110" s="7" t="s">
        <v>62</v>
      </c>
      <c r="L110" s="7">
        <v>131.06883333333334</v>
      </c>
      <c r="M110" s="7">
        <v>-131.06883333333334</v>
      </c>
      <c r="N110" s="427">
        <v>127</v>
      </c>
      <c r="P110" s="428"/>
      <c r="Q110" s="428" t="s">
        <v>156</v>
      </c>
      <c r="R110">
        <v>7</v>
      </c>
      <c r="S110" s="474">
        <v>507.02100000000002</v>
      </c>
      <c r="T110" s="290">
        <v>0.68740000000000001</v>
      </c>
      <c r="U110" s="290">
        <v>0.68720000000000003</v>
      </c>
      <c r="V110" s="290">
        <v>29.743207999999999</v>
      </c>
      <c r="W110" s="290">
        <v>29.742543000000001</v>
      </c>
      <c r="X110" s="290">
        <v>34.844929687139953</v>
      </c>
      <c r="Y110" s="290">
        <v>34.844291276547956</v>
      </c>
      <c r="Z110">
        <v>1.9295</v>
      </c>
      <c r="AA110" s="447">
        <v>6.7261713713500342</v>
      </c>
      <c r="AB110" s="447">
        <v>85.387206324868643</v>
      </c>
      <c r="AC110" s="447">
        <v>-99</v>
      </c>
      <c r="AD110" s="290">
        <v>1.84E-2</v>
      </c>
      <c r="AE110" s="447">
        <v>90.114199999999997</v>
      </c>
      <c r="AF110">
        <v>4.6036999999999999</v>
      </c>
      <c r="AG110" s="447">
        <v>2.0162</v>
      </c>
      <c r="AH110">
        <v>0.14760000000000001</v>
      </c>
      <c r="AI110" s="447">
        <v>6.3701999999999995E-2</v>
      </c>
      <c r="AJ110" s="447">
        <v>98.54</v>
      </c>
      <c r="AK110" s="447">
        <v>11.897</v>
      </c>
      <c r="AL110" s="429">
        <v>34.850379943847656</v>
      </c>
      <c r="AM110" s="433" t="s">
        <v>139</v>
      </c>
      <c r="AN110" s="434"/>
      <c r="AO110" s="438">
        <v>1.4</v>
      </c>
      <c r="AP110" s="439">
        <v>6.74</v>
      </c>
      <c r="AQ110" s="431" t="s">
        <v>139</v>
      </c>
      <c r="AR110" s="440"/>
      <c r="AS110" s="469">
        <v>13.087099764043446</v>
      </c>
      <c r="AT110" s="431"/>
      <c r="AU110" s="469">
        <v>7.0855711813894873</v>
      </c>
      <c r="AV110" s="431"/>
      <c r="AW110" s="442">
        <v>0.84699999999999998</v>
      </c>
      <c r="AX110" s="431"/>
      <c r="AY110" s="443"/>
      <c r="AZ110" s="469" t="s">
        <v>139</v>
      </c>
      <c r="BA110" s="431" t="s">
        <v>139</v>
      </c>
      <c r="BB110" s="440"/>
      <c r="BC110" s="469" t="s">
        <v>139</v>
      </c>
      <c r="BD110" s="445" t="s">
        <v>139</v>
      </c>
      <c r="BE110" s="469" t="s">
        <v>139</v>
      </c>
      <c r="BF110" s="445" t="s">
        <v>139</v>
      </c>
      <c r="BG110" s="445"/>
      <c r="BH110" s="469" t="s">
        <v>139</v>
      </c>
      <c r="BI110" s="431" t="s">
        <v>139</v>
      </c>
      <c r="BJ110" s="440"/>
      <c r="BK110" s="441" t="s">
        <v>139</v>
      </c>
      <c r="BL110" s="431" t="s">
        <v>139</v>
      </c>
      <c r="BM110" s="446"/>
      <c r="BN110" s="447" t="s">
        <v>139</v>
      </c>
      <c r="BO110" t="s">
        <v>139</v>
      </c>
    </row>
    <row r="111" spans="1:67" ht="15.75" customHeight="1">
      <c r="A111" s="7" t="s">
        <v>1030</v>
      </c>
      <c r="B111" s="7">
        <v>6</v>
      </c>
      <c r="C111" s="7" t="s">
        <v>153</v>
      </c>
      <c r="D111" s="7" t="s">
        <v>151</v>
      </c>
      <c r="E111" s="7">
        <v>73</v>
      </c>
      <c r="F111" s="7">
        <v>29.850000000000136</v>
      </c>
      <c r="G111" s="7" t="s">
        <v>61</v>
      </c>
      <c r="H111" s="7">
        <v>73.497500000000002</v>
      </c>
      <c r="I111" s="7">
        <v>131</v>
      </c>
      <c r="J111" s="7">
        <v>4.1300000000006776</v>
      </c>
      <c r="K111" s="7" t="s">
        <v>62</v>
      </c>
      <c r="L111" s="7">
        <v>131.06883333333334</v>
      </c>
      <c r="M111" s="7">
        <v>-131.06883333333334</v>
      </c>
      <c r="N111" s="427">
        <v>128</v>
      </c>
      <c r="P111" s="428"/>
      <c r="Q111" s="428" t="s">
        <v>156</v>
      </c>
      <c r="R111">
        <v>8</v>
      </c>
      <c r="S111" s="474">
        <v>471.80500000000001</v>
      </c>
      <c r="T111" s="290">
        <v>0.6865</v>
      </c>
      <c r="U111" s="290">
        <v>0.68569999999999998</v>
      </c>
      <c r="V111" s="290">
        <v>29.714303999999998</v>
      </c>
      <c r="W111" s="290">
        <v>29.713584000000001</v>
      </c>
      <c r="X111" s="290">
        <v>34.829003152343354</v>
      </c>
      <c r="Y111" s="290">
        <v>34.828964999306841</v>
      </c>
      <c r="Z111">
        <v>1.9339999999999999</v>
      </c>
      <c r="AA111" s="447">
        <v>6.7119808196812381</v>
      </c>
      <c r="AB111" s="447">
        <v>85.195634860323992</v>
      </c>
      <c r="AC111" s="447">
        <v>-99</v>
      </c>
      <c r="AD111" s="290">
        <v>1.7999999999999999E-2</v>
      </c>
      <c r="AE111" s="447">
        <v>90.119799999999998</v>
      </c>
      <c r="AF111">
        <v>4.6039000000000003</v>
      </c>
      <c r="AG111" s="447">
        <v>2.1006999999999998</v>
      </c>
      <c r="AH111">
        <v>0.151</v>
      </c>
      <c r="AI111" s="447">
        <v>6.3701999999999995E-2</v>
      </c>
      <c r="AJ111" s="447">
        <v>98.54</v>
      </c>
      <c r="AK111" s="447">
        <v>11.897</v>
      </c>
      <c r="AL111" s="429">
        <v>34.832313537597656</v>
      </c>
      <c r="AM111" s="433" t="s">
        <v>139</v>
      </c>
      <c r="AN111" s="434"/>
      <c r="AO111" s="438">
        <v>1.4</v>
      </c>
      <c r="AP111" s="439">
        <v>6.6989999999999998</v>
      </c>
      <c r="AQ111" s="431" t="s">
        <v>139</v>
      </c>
      <c r="AR111" s="440"/>
      <c r="AS111" s="469">
        <v>13.082790833785204</v>
      </c>
      <c r="AT111" s="431"/>
      <c r="AU111" s="469">
        <v>7.0980673625848638</v>
      </c>
      <c r="AV111" s="431"/>
      <c r="AW111" s="442">
        <v>0.84199999999999997</v>
      </c>
      <c r="AX111" s="431"/>
      <c r="AY111" s="443"/>
      <c r="AZ111" s="469" t="s">
        <v>139</v>
      </c>
      <c r="BA111" s="431" t="s">
        <v>139</v>
      </c>
      <c r="BB111" s="440"/>
      <c r="BC111" s="469" t="s">
        <v>139</v>
      </c>
      <c r="BD111" s="445" t="s">
        <v>139</v>
      </c>
      <c r="BE111" s="469" t="s">
        <v>139</v>
      </c>
      <c r="BF111" s="445" t="s">
        <v>139</v>
      </c>
      <c r="BG111" s="445"/>
      <c r="BH111" s="469" t="s">
        <v>139</v>
      </c>
      <c r="BI111" s="431" t="s">
        <v>139</v>
      </c>
      <c r="BJ111" s="440"/>
      <c r="BK111" s="441" t="s">
        <v>139</v>
      </c>
      <c r="BL111" s="431" t="s">
        <v>139</v>
      </c>
      <c r="BM111" s="446"/>
      <c r="BN111" s="447" t="s">
        <v>139</v>
      </c>
      <c r="BO111" t="s">
        <v>139</v>
      </c>
    </row>
    <row r="112" spans="1:67" ht="15.75" customHeight="1">
      <c r="A112" s="7" t="s">
        <v>1030</v>
      </c>
      <c r="B112" s="7">
        <v>6</v>
      </c>
      <c r="C112" s="7" t="s">
        <v>153</v>
      </c>
      <c r="D112" s="7" t="s">
        <v>151</v>
      </c>
      <c r="E112" s="7">
        <v>73</v>
      </c>
      <c r="F112" s="7">
        <v>29.850000000000136</v>
      </c>
      <c r="G112" s="7" t="s">
        <v>61</v>
      </c>
      <c r="H112" s="7">
        <v>73.497500000000002</v>
      </c>
      <c r="I112" s="7">
        <v>131</v>
      </c>
      <c r="J112" s="7">
        <v>4.1300000000006776</v>
      </c>
      <c r="K112" s="7" t="s">
        <v>62</v>
      </c>
      <c r="L112" s="7">
        <v>131.06883333333334</v>
      </c>
      <c r="M112" s="7">
        <v>-131.06883333333334</v>
      </c>
      <c r="N112" s="427">
        <v>129</v>
      </c>
      <c r="P112" s="428"/>
      <c r="Q112" s="428" t="s">
        <v>156</v>
      </c>
      <c r="R112">
        <v>9</v>
      </c>
      <c r="S112" s="474">
        <v>377.88200000000001</v>
      </c>
      <c r="T112" s="290">
        <v>0.55279999999999996</v>
      </c>
      <c r="U112" s="290">
        <v>0.5524</v>
      </c>
      <c r="V112" s="290">
        <v>29.520478000000001</v>
      </c>
      <c r="W112" s="290">
        <v>29.519936000000001</v>
      </c>
      <c r="X112" s="290">
        <v>34.782035682239751</v>
      </c>
      <c r="Y112" s="290">
        <v>34.781778165238713</v>
      </c>
      <c r="Z112">
        <v>1.9303999999999999</v>
      </c>
      <c r="AA112" s="447">
        <v>6.6366604816534176</v>
      </c>
      <c r="AB112" s="447">
        <v>83.922251639086696</v>
      </c>
      <c r="AC112" s="447">
        <v>-99</v>
      </c>
      <c r="AD112" s="290">
        <v>1.7600000000000001E-2</v>
      </c>
      <c r="AE112" s="447">
        <v>90.104900000000001</v>
      </c>
      <c r="AF112">
        <v>4.6032000000000002</v>
      </c>
      <c r="AG112" s="447">
        <v>2.0467</v>
      </c>
      <c r="AH112">
        <v>0.1489</v>
      </c>
      <c r="AI112" s="447">
        <v>6.3701999999999995E-2</v>
      </c>
      <c r="AJ112" s="447">
        <v>98.55</v>
      </c>
      <c r="AK112" s="447">
        <v>11.897</v>
      </c>
      <c r="AL112" s="429">
        <v>34.788619995117188</v>
      </c>
      <c r="AM112" s="433" t="s">
        <v>139</v>
      </c>
      <c r="AN112" s="434"/>
      <c r="AO112" s="438">
        <v>1.3</v>
      </c>
      <c r="AP112" s="439">
        <v>6.6310000000000002</v>
      </c>
      <c r="AQ112" s="431" t="s">
        <v>139</v>
      </c>
      <c r="AR112" s="440"/>
      <c r="AS112" s="469">
        <v>12.978174962622388</v>
      </c>
      <c r="AT112" s="431"/>
      <c r="AU112" s="469">
        <v>7.4828847417067346</v>
      </c>
      <c r="AV112" s="431"/>
      <c r="AW112" s="442">
        <v>0.84599999999999997</v>
      </c>
      <c r="AX112" s="431"/>
      <c r="AY112" s="443"/>
      <c r="AZ112" s="469" t="s">
        <v>139</v>
      </c>
      <c r="BA112" s="431" t="s">
        <v>139</v>
      </c>
      <c r="BB112" s="440"/>
      <c r="BC112" s="469" t="s">
        <v>139</v>
      </c>
      <c r="BD112" s="445" t="s">
        <v>139</v>
      </c>
      <c r="BE112" s="469" t="s">
        <v>139</v>
      </c>
      <c r="BF112" s="445" t="s">
        <v>139</v>
      </c>
      <c r="BG112" s="445"/>
      <c r="BH112" s="469" t="s">
        <v>139</v>
      </c>
      <c r="BI112" s="431" t="s">
        <v>139</v>
      </c>
      <c r="BJ112" s="440"/>
      <c r="BK112" s="441" t="s">
        <v>139</v>
      </c>
      <c r="BL112" s="431" t="s">
        <v>139</v>
      </c>
      <c r="BM112" s="446"/>
      <c r="BN112" s="447" t="s">
        <v>139</v>
      </c>
      <c r="BO112" t="s">
        <v>139</v>
      </c>
    </row>
    <row r="113" spans="1:67" ht="15.75" customHeight="1">
      <c r="A113" s="7" t="s">
        <v>1030</v>
      </c>
      <c r="B113" s="7">
        <v>6</v>
      </c>
      <c r="C113" s="7" t="s">
        <v>153</v>
      </c>
      <c r="D113" s="7" t="s">
        <v>151</v>
      </c>
      <c r="E113" s="7">
        <v>73</v>
      </c>
      <c r="F113" s="7">
        <v>29.850000000000136</v>
      </c>
      <c r="G113" s="7" t="s">
        <v>61</v>
      </c>
      <c r="H113" s="7">
        <v>73.497500000000002</v>
      </c>
      <c r="I113" s="7">
        <v>131</v>
      </c>
      <c r="J113" s="7">
        <v>4.1300000000006776</v>
      </c>
      <c r="K113" s="7" t="s">
        <v>62</v>
      </c>
      <c r="L113" s="7">
        <v>131.06883333333334</v>
      </c>
      <c r="M113" s="7">
        <v>-131.06883333333334</v>
      </c>
      <c r="N113" s="427">
        <v>130</v>
      </c>
      <c r="P113" s="428"/>
      <c r="Q113" s="428" t="s">
        <v>156</v>
      </c>
      <c r="R113">
        <v>10</v>
      </c>
      <c r="S113" s="474">
        <v>346.1</v>
      </c>
      <c r="T113" s="290">
        <v>0.42580000000000001</v>
      </c>
      <c r="U113" s="290">
        <v>0.4254</v>
      </c>
      <c r="V113" s="290">
        <v>29.356929000000001</v>
      </c>
      <c r="W113" s="290">
        <v>29.356485000000003</v>
      </c>
      <c r="X113" s="290">
        <v>34.729899203274641</v>
      </c>
      <c r="Y113" s="290">
        <v>34.729767741650527</v>
      </c>
      <c r="Z113">
        <v>1.9114</v>
      </c>
      <c r="AA113" s="447">
        <v>6.5529974269976634</v>
      </c>
      <c r="AB113" s="447">
        <v>82.562704881605541</v>
      </c>
      <c r="AC113" s="447">
        <v>-99</v>
      </c>
      <c r="AD113" s="290">
        <v>1.7899999999999999E-2</v>
      </c>
      <c r="AE113" s="447">
        <v>90.104900000000001</v>
      </c>
      <c r="AF113">
        <v>4.6032000000000002</v>
      </c>
      <c r="AG113" s="447">
        <v>2.2086999999999999</v>
      </c>
      <c r="AH113">
        <v>0.15540000000000001</v>
      </c>
      <c r="AI113" s="447">
        <v>6.3701999999999995E-2</v>
      </c>
      <c r="AJ113" s="447">
        <v>72.87</v>
      </c>
      <c r="AK113" s="447">
        <v>11.744</v>
      </c>
      <c r="AL113" s="429">
        <v>34.734909057617188</v>
      </c>
      <c r="AM113" s="433" t="s">
        <v>139</v>
      </c>
      <c r="AN113" s="434"/>
      <c r="AO113" s="438">
        <v>1.2</v>
      </c>
      <c r="AP113" s="439">
        <v>6.5579999999999998</v>
      </c>
      <c r="AQ113" s="431" t="s">
        <v>139</v>
      </c>
      <c r="AR113" s="440"/>
      <c r="AS113" s="469">
        <v>12.93636085167978</v>
      </c>
      <c r="AT113" s="431"/>
      <c r="AU113" s="469">
        <v>8.3698691247329577</v>
      </c>
      <c r="AV113" s="431"/>
      <c r="AW113" s="442">
        <v>0.85899999999999999</v>
      </c>
      <c r="AX113" s="431"/>
      <c r="AY113" s="443"/>
      <c r="AZ113" s="469" t="s">
        <v>139</v>
      </c>
      <c r="BA113" s="431" t="s">
        <v>139</v>
      </c>
      <c r="BB113" s="440"/>
      <c r="BC113" s="469" t="s">
        <v>139</v>
      </c>
      <c r="BD113" s="445" t="s">
        <v>139</v>
      </c>
      <c r="BE113" s="469" t="s">
        <v>139</v>
      </c>
      <c r="BF113" s="445" t="s">
        <v>139</v>
      </c>
      <c r="BG113" s="445"/>
      <c r="BH113" s="469">
        <v>2161.3496645182895</v>
      </c>
      <c r="BI113" s="431">
        <v>6</v>
      </c>
      <c r="BJ113" s="440"/>
      <c r="BK113" s="441">
        <v>2293.5702624060532</v>
      </c>
      <c r="BL113" s="431">
        <v>6</v>
      </c>
      <c r="BM113" s="446"/>
      <c r="BN113" s="447" t="s">
        <v>139</v>
      </c>
      <c r="BO113" t="s">
        <v>139</v>
      </c>
    </row>
    <row r="114" spans="1:67" ht="15.75" customHeight="1">
      <c r="A114" s="7" t="s">
        <v>1030</v>
      </c>
      <c r="B114" s="7">
        <v>6</v>
      </c>
      <c r="C114" s="7" t="s">
        <v>153</v>
      </c>
      <c r="D114" s="7" t="s">
        <v>151</v>
      </c>
      <c r="E114" s="7">
        <v>73</v>
      </c>
      <c r="F114" s="7">
        <v>29.850000000000136</v>
      </c>
      <c r="G114" s="7" t="s">
        <v>61</v>
      </c>
      <c r="H114" s="7">
        <v>73.497500000000002</v>
      </c>
      <c r="I114" s="7">
        <v>131</v>
      </c>
      <c r="J114" s="7">
        <v>4.1300000000006776</v>
      </c>
      <c r="K114" s="7" t="s">
        <v>62</v>
      </c>
      <c r="L114" s="7">
        <v>131.06883333333334</v>
      </c>
      <c r="M114" s="7">
        <v>-131.06883333333334</v>
      </c>
      <c r="N114" s="427">
        <v>131</v>
      </c>
      <c r="P114" s="428"/>
      <c r="Q114" s="428" t="s">
        <v>156</v>
      </c>
      <c r="R114">
        <v>11</v>
      </c>
      <c r="S114" s="474">
        <v>278.005</v>
      </c>
      <c r="T114" s="290">
        <v>-0.19270000000000001</v>
      </c>
      <c r="U114" s="290">
        <v>-0.19209999999999999</v>
      </c>
      <c r="V114" s="290">
        <v>28.577112</v>
      </c>
      <c r="W114" s="290">
        <v>28.577575000000003</v>
      </c>
      <c r="X114" s="290">
        <v>34.437669206933172</v>
      </c>
      <c r="Y114" s="290">
        <v>34.437609199926925</v>
      </c>
      <c r="Z114">
        <v>1.8601000000000001</v>
      </c>
      <c r="AA114" s="447">
        <v>6.3610341554435923</v>
      </c>
      <c r="AB114" s="447">
        <v>78.702399329861152</v>
      </c>
      <c r="AC114" s="447">
        <v>-99</v>
      </c>
      <c r="AD114" s="290">
        <v>1.7899999999999999E-2</v>
      </c>
      <c r="AE114" s="447">
        <v>90.080699999999993</v>
      </c>
      <c r="AF114">
        <v>4.6020000000000003</v>
      </c>
      <c r="AG114" s="447">
        <v>2.6032000000000002</v>
      </c>
      <c r="AH114">
        <v>0.1711</v>
      </c>
      <c r="AI114" s="447">
        <v>6.3701999999999995E-2</v>
      </c>
      <c r="AJ114" s="447">
        <v>98.53</v>
      </c>
      <c r="AK114" s="447">
        <v>11.897</v>
      </c>
      <c r="AL114" s="429">
        <v>34.437381744384766</v>
      </c>
      <c r="AM114" s="433" t="s">
        <v>139</v>
      </c>
      <c r="AN114" s="434"/>
      <c r="AO114" s="438">
        <v>0.7</v>
      </c>
      <c r="AP114" s="439">
        <v>6.3929999999999998</v>
      </c>
      <c r="AQ114" s="431" t="s">
        <v>139</v>
      </c>
      <c r="AR114" s="440"/>
      <c r="AS114" s="469">
        <v>12.139948290760135</v>
      </c>
      <c r="AT114" s="431"/>
      <c r="AU114" s="469">
        <v>11.411392159100954</v>
      </c>
      <c r="AV114" s="431"/>
      <c r="AW114" s="442">
        <v>0.91100000000000003</v>
      </c>
      <c r="AX114" s="431"/>
      <c r="AY114" s="443"/>
      <c r="AZ114" s="469" t="s">
        <v>139</v>
      </c>
      <c r="BA114" s="431" t="s">
        <v>139</v>
      </c>
      <c r="BB114" s="440"/>
      <c r="BC114" s="469" t="s">
        <v>139</v>
      </c>
      <c r="BD114" s="445" t="s">
        <v>139</v>
      </c>
      <c r="BE114" s="469" t="s">
        <v>139</v>
      </c>
      <c r="BF114" s="445" t="s">
        <v>139</v>
      </c>
      <c r="BG114" s="445"/>
      <c r="BH114" s="469">
        <v>2176.2225798957861</v>
      </c>
      <c r="BI114" s="431" t="s">
        <v>139</v>
      </c>
      <c r="BJ114" s="440"/>
      <c r="BK114" s="441">
        <v>2287.8414200687139</v>
      </c>
      <c r="BL114" s="431" t="s">
        <v>139</v>
      </c>
      <c r="BM114" s="446"/>
      <c r="BN114" s="447" t="s">
        <v>139</v>
      </c>
      <c r="BO114" t="s">
        <v>139</v>
      </c>
    </row>
    <row r="115" spans="1:67" ht="15.75" customHeight="1">
      <c r="A115" s="7" t="s">
        <v>1030</v>
      </c>
      <c r="B115" s="7">
        <v>6</v>
      </c>
      <c r="C115" s="7" t="s">
        <v>153</v>
      </c>
      <c r="D115" s="7" t="s">
        <v>151</v>
      </c>
      <c r="E115" s="7">
        <v>73</v>
      </c>
      <c r="F115" s="7">
        <v>29.850000000000136</v>
      </c>
      <c r="G115" s="7" t="s">
        <v>61</v>
      </c>
      <c r="H115" s="7">
        <v>73.497500000000002</v>
      </c>
      <c r="I115" s="7">
        <v>131</v>
      </c>
      <c r="J115" s="7">
        <v>4.1300000000006776</v>
      </c>
      <c r="K115" s="7" t="s">
        <v>62</v>
      </c>
      <c r="L115" s="7">
        <v>131.06883333333334</v>
      </c>
      <c r="M115" s="7">
        <v>-131.06883333333334</v>
      </c>
      <c r="N115" s="427">
        <v>132</v>
      </c>
      <c r="P115" s="428"/>
      <c r="Q115" s="428" t="s">
        <v>156</v>
      </c>
      <c r="R115">
        <v>12</v>
      </c>
      <c r="S115" s="474">
        <v>248.53700000000001</v>
      </c>
      <c r="T115" s="290">
        <v>-0.73819999999999997</v>
      </c>
      <c r="U115" s="290">
        <v>-0.72860000000000003</v>
      </c>
      <c r="V115" s="290">
        <v>27.884823999999998</v>
      </c>
      <c r="W115" s="290">
        <v>27.897970000000001</v>
      </c>
      <c r="X115" s="290">
        <v>34.142519710994605</v>
      </c>
      <c r="Y115" s="290">
        <v>34.149442225979278</v>
      </c>
      <c r="Z115">
        <v>1.7911999999999999</v>
      </c>
      <c r="AA115" s="447">
        <v>6.1081940112669404</v>
      </c>
      <c r="AB115" s="447">
        <v>74.340982585653293</v>
      </c>
      <c r="AC115" s="447">
        <v>-99</v>
      </c>
      <c r="AD115" s="290">
        <v>1.8499999999999999E-2</v>
      </c>
      <c r="AE115" s="447">
        <v>90.0304</v>
      </c>
      <c r="AF115">
        <v>4.5994000000000002</v>
      </c>
      <c r="AG115" s="447">
        <v>3.0587</v>
      </c>
      <c r="AH115">
        <v>0.18940000000000001</v>
      </c>
      <c r="AI115" s="447">
        <v>6.3701999999999995E-2</v>
      </c>
      <c r="AJ115" s="447">
        <v>98.27</v>
      </c>
      <c r="AK115" s="447">
        <v>10.829000000000001</v>
      </c>
      <c r="AL115" s="429">
        <v>34.12957763671875</v>
      </c>
      <c r="AM115" s="433" t="s">
        <v>139</v>
      </c>
      <c r="AN115" s="434"/>
      <c r="AO115" s="438">
        <v>0.1</v>
      </c>
      <c r="AP115" s="439">
        <v>6.0890000000000004</v>
      </c>
      <c r="AQ115" s="431" t="s">
        <v>139</v>
      </c>
      <c r="AR115" s="440"/>
      <c r="AS115" s="469">
        <v>13.501411054604498</v>
      </c>
      <c r="AT115" s="431"/>
      <c r="AU115" s="469">
        <v>20.142943025514999</v>
      </c>
      <c r="AV115" s="431"/>
      <c r="AW115" s="442">
        <v>1.2010000000000001</v>
      </c>
      <c r="AX115" s="431"/>
      <c r="AY115" s="443"/>
      <c r="AZ115" s="469" t="s">
        <v>139</v>
      </c>
      <c r="BA115" s="431" t="s">
        <v>139</v>
      </c>
      <c r="BB115" s="440"/>
      <c r="BC115" s="469" t="s">
        <v>139</v>
      </c>
      <c r="BD115" s="445" t="s">
        <v>139</v>
      </c>
      <c r="BE115" s="469" t="s">
        <v>139</v>
      </c>
      <c r="BF115" s="445" t="s">
        <v>139</v>
      </c>
      <c r="BG115" s="445"/>
      <c r="BH115" s="469">
        <v>2199.8294571156189</v>
      </c>
      <c r="BI115" s="431" t="s">
        <v>139</v>
      </c>
      <c r="BJ115" s="440"/>
      <c r="BK115" s="441">
        <v>2283.2627029332407</v>
      </c>
      <c r="BL115" s="431" t="s">
        <v>139</v>
      </c>
      <c r="BM115" s="446"/>
      <c r="BN115" s="447" t="s">
        <v>139</v>
      </c>
      <c r="BO115" t="s">
        <v>139</v>
      </c>
    </row>
    <row r="116" spans="1:67" ht="15.75" customHeight="1">
      <c r="A116" s="7" t="s">
        <v>1030</v>
      </c>
      <c r="B116" s="7">
        <v>6</v>
      </c>
      <c r="C116" s="7" t="s">
        <v>153</v>
      </c>
      <c r="D116" s="7" t="s">
        <v>151</v>
      </c>
      <c r="E116" s="7">
        <v>73</v>
      </c>
      <c r="F116" s="7">
        <v>29.850000000000136</v>
      </c>
      <c r="G116" s="7" t="s">
        <v>61</v>
      </c>
      <c r="H116" s="7">
        <v>73.497500000000002</v>
      </c>
      <c r="I116" s="7">
        <v>131</v>
      </c>
      <c r="J116" s="7">
        <v>4.1300000000006776</v>
      </c>
      <c r="K116" s="7" t="s">
        <v>62</v>
      </c>
      <c r="L116" s="7">
        <v>131.06883333333334</v>
      </c>
      <c r="M116" s="7">
        <v>-131.06883333333334</v>
      </c>
      <c r="N116" s="427">
        <v>134</v>
      </c>
      <c r="P116" s="428"/>
      <c r="Q116" s="428" t="s">
        <v>156</v>
      </c>
      <c r="R116">
        <v>14</v>
      </c>
      <c r="S116" s="474">
        <v>199.089</v>
      </c>
      <c r="T116" s="290">
        <v>-1.4529000000000001</v>
      </c>
      <c r="U116" s="290">
        <v>-1.4528000000000001</v>
      </c>
      <c r="V116" s="290">
        <v>26.561586999999999</v>
      </c>
      <c r="W116" s="290">
        <v>26.565956</v>
      </c>
      <c r="X116" s="290">
        <v>33.16980863862419</v>
      </c>
      <c r="Y116" s="290">
        <v>33.175704496578668</v>
      </c>
      <c r="Z116">
        <v>1.8061</v>
      </c>
      <c r="AA116" s="447">
        <v>6.2973157637605333</v>
      </c>
      <c r="AB116" s="447">
        <v>74.677396706900396</v>
      </c>
      <c r="AC116" s="447">
        <v>-99</v>
      </c>
      <c r="AD116" s="290">
        <v>1.3717999999999999</v>
      </c>
      <c r="AE116" s="447">
        <v>90.006200000000007</v>
      </c>
      <c r="AF116">
        <v>4.5982000000000003</v>
      </c>
      <c r="AG116" s="447">
        <v>3.4108999999999998</v>
      </c>
      <c r="AH116">
        <v>0.2034</v>
      </c>
      <c r="AI116" s="447">
        <v>6.3701999999999995E-2</v>
      </c>
      <c r="AJ116" s="447">
        <v>98.54</v>
      </c>
      <c r="AK116" s="447">
        <v>10.829000000000001</v>
      </c>
      <c r="AL116" s="429">
        <v>33.154380798339844</v>
      </c>
      <c r="AM116" s="433" t="s">
        <v>139</v>
      </c>
      <c r="AN116" s="434"/>
      <c r="AO116" s="438">
        <v>-0.5</v>
      </c>
      <c r="AP116" s="439">
        <v>6.2670000000000003</v>
      </c>
      <c r="AQ116" s="431" t="s">
        <v>139</v>
      </c>
      <c r="AR116" s="440"/>
      <c r="AS116" s="469">
        <v>16.268756515582634</v>
      </c>
      <c r="AT116" s="431"/>
      <c r="AU116" s="469">
        <v>36.024210292537582</v>
      </c>
      <c r="AV116" s="431"/>
      <c r="AW116" s="442">
        <v>1.859</v>
      </c>
      <c r="AX116" s="431"/>
      <c r="AY116" s="443"/>
      <c r="AZ116" s="469" t="s">
        <v>139</v>
      </c>
      <c r="BA116" s="431" t="s">
        <v>139</v>
      </c>
      <c r="BB116" s="440"/>
      <c r="BC116" s="469" t="s">
        <v>139</v>
      </c>
      <c r="BD116" s="445" t="s">
        <v>139</v>
      </c>
      <c r="BE116" s="469" t="s">
        <v>139</v>
      </c>
      <c r="BF116" s="445" t="s">
        <v>139</v>
      </c>
      <c r="BG116" s="445"/>
      <c r="BH116" s="469">
        <v>2231.4857690497997</v>
      </c>
      <c r="BI116" s="431" t="s">
        <v>139</v>
      </c>
      <c r="BJ116" s="440"/>
      <c r="BK116" s="441">
        <v>2278.2594561117999</v>
      </c>
      <c r="BL116" s="431" t="s">
        <v>139</v>
      </c>
      <c r="BM116" s="446"/>
      <c r="BN116" s="447" t="s">
        <v>139</v>
      </c>
      <c r="BO116" t="s">
        <v>139</v>
      </c>
    </row>
    <row r="117" spans="1:67" ht="15.75" customHeight="1">
      <c r="A117" s="7" t="s">
        <v>1030</v>
      </c>
      <c r="B117" s="7">
        <v>6</v>
      </c>
      <c r="C117" s="7" t="s">
        <v>153</v>
      </c>
      <c r="D117" s="7" t="s">
        <v>151</v>
      </c>
      <c r="E117" s="7">
        <v>73</v>
      </c>
      <c r="F117" s="7">
        <v>29.850000000000136</v>
      </c>
      <c r="G117" s="7" t="s">
        <v>61</v>
      </c>
      <c r="H117" s="7">
        <v>73.497500000000002</v>
      </c>
      <c r="I117" s="7">
        <v>131</v>
      </c>
      <c r="J117" s="7">
        <v>4.1300000000006776</v>
      </c>
      <c r="K117" s="7" t="s">
        <v>62</v>
      </c>
      <c r="L117" s="7">
        <v>131.06883333333334</v>
      </c>
      <c r="M117" s="7">
        <v>-131.06883333333334</v>
      </c>
      <c r="N117" s="427">
        <v>135</v>
      </c>
      <c r="P117" s="428"/>
      <c r="Q117" s="428" t="s">
        <v>156</v>
      </c>
      <c r="R117">
        <v>15</v>
      </c>
      <c r="S117" s="474">
        <v>180.21899999999999</v>
      </c>
      <c r="T117" s="290">
        <v>-1.4601</v>
      </c>
      <c r="U117" s="290">
        <v>-1.4605999999999999</v>
      </c>
      <c r="V117" s="290">
        <v>26.362458</v>
      </c>
      <c r="W117" s="290">
        <v>26.370608000000001</v>
      </c>
      <c r="X117" s="290">
        <v>32.915594586224096</v>
      </c>
      <c r="Y117" s="290">
        <v>32.927345875936481</v>
      </c>
      <c r="Z117">
        <v>1.8190999999999999</v>
      </c>
      <c r="AA117" s="447">
        <v>6.3538522616426976</v>
      </c>
      <c r="AB117" s="447">
        <v>75.197278735345492</v>
      </c>
      <c r="AC117" s="447">
        <v>-99</v>
      </c>
      <c r="AD117" s="290">
        <v>0.21579999999999999</v>
      </c>
      <c r="AE117" s="447">
        <v>90.006200000000007</v>
      </c>
      <c r="AF117">
        <v>4.5982000000000003</v>
      </c>
      <c r="AG117" s="447">
        <v>3.3687</v>
      </c>
      <c r="AH117">
        <v>0.20180000000000001</v>
      </c>
      <c r="AI117" s="447">
        <v>6.3701999999999995E-2</v>
      </c>
      <c r="AJ117" s="447">
        <v>98.54</v>
      </c>
      <c r="AK117" s="447">
        <v>10.523999999999999</v>
      </c>
      <c r="AL117" s="429">
        <v>32.900993347167969</v>
      </c>
      <c r="AM117" s="433" t="s">
        <v>139</v>
      </c>
      <c r="AN117" s="434"/>
      <c r="AO117" s="438">
        <v>-0.5</v>
      </c>
      <c r="AP117" s="439">
        <v>6.3449999999999998</v>
      </c>
      <c r="AQ117" s="431" t="s">
        <v>139</v>
      </c>
      <c r="AR117" s="440"/>
      <c r="AS117" s="469">
        <v>15.794711355883432</v>
      </c>
      <c r="AT117" s="431"/>
      <c r="AU117" s="469">
        <v>33.794238835477927</v>
      </c>
      <c r="AV117" s="431"/>
      <c r="AW117" s="442">
        <v>1.8560000000000001</v>
      </c>
      <c r="AX117" s="431"/>
      <c r="AY117" s="443"/>
      <c r="AZ117" s="469" t="s">
        <v>139</v>
      </c>
      <c r="BA117" s="431" t="s">
        <v>139</v>
      </c>
      <c r="BB117" s="440"/>
      <c r="BC117" s="469" t="s">
        <v>139</v>
      </c>
      <c r="BD117" s="445" t="s">
        <v>139</v>
      </c>
      <c r="BE117" s="469" t="s">
        <v>139</v>
      </c>
      <c r="BF117" s="445" t="s">
        <v>139</v>
      </c>
      <c r="BG117" s="445"/>
      <c r="BH117" s="469">
        <v>2218.9120176619244</v>
      </c>
      <c r="BI117" s="431" t="s">
        <v>139</v>
      </c>
      <c r="BJ117" s="440"/>
      <c r="BK117" s="441">
        <v>2263.3628848240601</v>
      </c>
      <c r="BL117" s="431" t="s">
        <v>139</v>
      </c>
      <c r="BM117" s="446"/>
      <c r="BN117" s="447" t="s">
        <v>139</v>
      </c>
      <c r="BO117" t="s">
        <v>139</v>
      </c>
    </row>
    <row r="118" spans="1:67" ht="15.75" customHeight="1">
      <c r="A118" s="7" t="s">
        <v>1030</v>
      </c>
      <c r="B118" s="7">
        <v>6</v>
      </c>
      <c r="C118" s="7" t="s">
        <v>153</v>
      </c>
      <c r="D118" s="7" t="s">
        <v>151</v>
      </c>
      <c r="E118" s="7">
        <v>73</v>
      </c>
      <c r="F118" s="7">
        <v>29.850000000000136</v>
      </c>
      <c r="G118" s="7" t="s">
        <v>61</v>
      </c>
      <c r="H118" s="7">
        <v>73.497500000000002</v>
      </c>
      <c r="I118" s="7">
        <v>131</v>
      </c>
      <c r="J118" s="7">
        <v>4.1300000000006776</v>
      </c>
      <c r="K118" s="7" t="s">
        <v>62</v>
      </c>
      <c r="L118" s="7">
        <v>131.06883333333334</v>
      </c>
      <c r="M118" s="7">
        <v>-131.06883333333334</v>
      </c>
      <c r="N118" s="427">
        <v>136</v>
      </c>
      <c r="P118" s="428"/>
      <c r="Q118" s="428" t="s">
        <v>156</v>
      </c>
      <c r="R118">
        <v>16</v>
      </c>
      <c r="S118" s="474">
        <v>153.399</v>
      </c>
      <c r="T118" s="290">
        <v>-1.4269000000000001</v>
      </c>
      <c r="U118" s="290">
        <v>-1.4289000000000001</v>
      </c>
      <c r="V118" s="290">
        <v>26.175079999999998</v>
      </c>
      <c r="W118" s="290">
        <v>26.176814</v>
      </c>
      <c r="X118" s="290">
        <v>32.638161434818244</v>
      </c>
      <c r="Y118" s="290">
        <v>32.642727133087334</v>
      </c>
      <c r="Z118">
        <v>1.8998999999999999</v>
      </c>
      <c r="AA118" s="447">
        <v>6.71731163388373</v>
      </c>
      <c r="AB118" s="447">
        <v>79.413262235377914</v>
      </c>
      <c r="AC118" s="447">
        <v>-99</v>
      </c>
      <c r="AD118" s="290">
        <v>2.6100000000000002E-2</v>
      </c>
      <c r="AE118" s="447">
        <v>89.980199999999996</v>
      </c>
      <c r="AF118">
        <v>4.5968999999999998</v>
      </c>
      <c r="AG118" s="447">
        <v>3.3662999999999998</v>
      </c>
      <c r="AH118">
        <v>0.20169999999999999</v>
      </c>
      <c r="AI118" s="447">
        <v>6.3701999999999995E-2</v>
      </c>
      <c r="AJ118" s="447">
        <v>98.54</v>
      </c>
      <c r="AK118" s="447">
        <v>10.981999999999999</v>
      </c>
      <c r="AL118" s="429">
        <v>32.631614685058594</v>
      </c>
      <c r="AM118" s="433" t="s">
        <v>139</v>
      </c>
      <c r="AN118" s="434"/>
      <c r="AO118" s="438">
        <v>-0.5</v>
      </c>
      <c r="AP118" s="439">
        <v>6.6840000000000002</v>
      </c>
      <c r="AQ118" s="431" t="s">
        <v>139</v>
      </c>
      <c r="AR118" s="440"/>
      <c r="AS118" s="469">
        <v>14.21183797001307</v>
      </c>
      <c r="AT118" s="431"/>
      <c r="AU118" s="469">
        <v>30.273631921381071</v>
      </c>
      <c r="AV118" s="431"/>
      <c r="AW118" s="442">
        <v>1.75</v>
      </c>
      <c r="AX118" s="431"/>
      <c r="AY118" s="443"/>
      <c r="AZ118" s="469" t="s">
        <v>139</v>
      </c>
      <c r="BA118" s="431" t="s">
        <v>139</v>
      </c>
      <c r="BB118" s="440"/>
      <c r="BC118" s="469" t="s">
        <v>139</v>
      </c>
      <c r="BD118" s="445" t="s">
        <v>139</v>
      </c>
      <c r="BE118" s="469" t="s">
        <v>139</v>
      </c>
      <c r="BF118" s="445" t="s">
        <v>139</v>
      </c>
      <c r="BG118" s="445"/>
      <c r="BH118" s="469">
        <v>2193.1770321009517</v>
      </c>
      <c r="BI118" s="431" t="s">
        <v>139</v>
      </c>
      <c r="BJ118" s="440"/>
      <c r="BK118" s="441">
        <v>2247.3312252680635</v>
      </c>
      <c r="BL118" s="431" t="s">
        <v>139</v>
      </c>
      <c r="BM118" s="446"/>
      <c r="BN118" s="447" t="s">
        <v>139</v>
      </c>
      <c r="BO118" t="s">
        <v>139</v>
      </c>
    </row>
    <row r="119" spans="1:67" ht="15.75" customHeight="1">
      <c r="A119" s="7" t="s">
        <v>1030</v>
      </c>
      <c r="B119" s="7">
        <v>6</v>
      </c>
      <c r="C119" s="7" t="s">
        <v>153</v>
      </c>
      <c r="D119" s="7" t="s">
        <v>151</v>
      </c>
      <c r="E119" s="7">
        <v>73</v>
      </c>
      <c r="F119" s="7">
        <v>29.850000000000136</v>
      </c>
      <c r="G119" s="7" t="s">
        <v>61</v>
      </c>
      <c r="H119" s="7">
        <v>73.497500000000002</v>
      </c>
      <c r="I119" s="7">
        <v>131</v>
      </c>
      <c r="J119" s="7">
        <v>4.1300000000006776</v>
      </c>
      <c r="K119" s="7" t="s">
        <v>62</v>
      </c>
      <c r="L119" s="7">
        <v>131.06883333333334</v>
      </c>
      <c r="M119" s="7">
        <v>-131.06883333333334</v>
      </c>
      <c r="N119" s="427">
        <v>137</v>
      </c>
      <c r="P119" s="428"/>
      <c r="Q119" s="428" t="s">
        <v>156</v>
      </c>
      <c r="R119">
        <v>17</v>
      </c>
      <c r="S119" s="474">
        <v>124.504</v>
      </c>
      <c r="T119" s="290">
        <v>-1.3169</v>
      </c>
      <c r="U119" s="290">
        <v>-1.3190999999999999</v>
      </c>
      <c r="V119" s="290">
        <v>26.007494999999999</v>
      </c>
      <c r="W119" s="290">
        <v>26.010824000000003</v>
      </c>
      <c r="X119" s="290">
        <v>32.306594074118465</v>
      </c>
      <c r="Y119" s="290">
        <v>32.313519724812281</v>
      </c>
      <c r="Z119">
        <v>1.9561999999999999</v>
      </c>
      <c r="AA119" s="447">
        <v>6.9407019866094481</v>
      </c>
      <c r="AB119" s="447">
        <v>82.104154507302894</v>
      </c>
      <c r="AC119" s="447">
        <v>-99</v>
      </c>
      <c r="AD119" s="290">
        <v>2.1126</v>
      </c>
      <c r="AE119" s="447">
        <v>89.980199999999996</v>
      </c>
      <c r="AF119">
        <v>4.5968999999999998</v>
      </c>
      <c r="AG119" s="447">
        <v>3.3452000000000002</v>
      </c>
      <c r="AH119">
        <v>0.20080000000000001</v>
      </c>
      <c r="AI119" s="447">
        <v>6.3701999999999995E-2</v>
      </c>
      <c r="AJ119" s="447">
        <v>98.54</v>
      </c>
      <c r="AK119" s="447">
        <v>10.218999999999999</v>
      </c>
      <c r="AL119" s="429">
        <v>32.294082641601563</v>
      </c>
      <c r="AM119" s="433" t="s">
        <v>139</v>
      </c>
      <c r="AN119" s="434"/>
      <c r="AO119" s="438">
        <v>-0.2</v>
      </c>
      <c r="AP119" s="439">
        <v>6.9720000000000004</v>
      </c>
      <c r="AQ119" s="431" t="s">
        <v>139</v>
      </c>
      <c r="AR119" s="440"/>
      <c r="AS119" s="469">
        <v>12.165415347741874</v>
      </c>
      <c r="AT119" s="431"/>
      <c r="AU119" s="469">
        <v>25.936677752956175</v>
      </c>
      <c r="AV119" s="431"/>
      <c r="AW119" s="442">
        <v>1.613</v>
      </c>
      <c r="AX119" s="431"/>
      <c r="AY119" s="443"/>
      <c r="AZ119" s="469" t="s">
        <v>139</v>
      </c>
      <c r="BA119" s="431" t="s">
        <v>139</v>
      </c>
      <c r="BB119" s="440"/>
      <c r="BC119" s="469">
        <v>1.1408483175630726E-2</v>
      </c>
      <c r="BD119" s="445" t="s">
        <v>139</v>
      </c>
      <c r="BE119" s="469">
        <v>1.4463674970064639E-2</v>
      </c>
      <c r="BF119" s="445" t="s">
        <v>139</v>
      </c>
      <c r="BG119" s="445"/>
      <c r="BH119" s="469">
        <v>2162.3985308545898</v>
      </c>
      <c r="BI119" s="431" t="s">
        <v>139</v>
      </c>
      <c r="BJ119" s="440"/>
      <c r="BK119" s="441">
        <v>2231.4413184972627</v>
      </c>
      <c r="BL119" s="431" t="s">
        <v>139</v>
      </c>
      <c r="BM119" s="446"/>
      <c r="BN119" s="447" t="s">
        <v>139</v>
      </c>
      <c r="BO119" t="s">
        <v>139</v>
      </c>
    </row>
    <row r="120" spans="1:67" ht="15.75" customHeight="1">
      <c r="A120" s="7" t="s">
        <v>1030</v>
      </c>
      <c r="B120" s="7">
        <v>6</v>
      </c>
      <c r="C120" s="7" t="s">
        <v>153</v>
      </c>
      <c r="D120" s="7" t="s">
        <v>151</v>
      </c>
      <c r="E120" s="7">
        <v>73</v>
      </c>
      <c r="F120" s="7">
        <v>29.850000000000136</v>
      </c>
      <c r="G120" s="7" t="s">
        <v>61</v>
      </c>
      <c r="H120" s="7">
        <v>73.497500000000002</v>
      </c>
      <c r="I120" s="7">
        <v>131</v>
      </c>
      <c r="J120" s="7">
        <v>4.1300000000006776</v>
      </c>
      <c r="K120" s="7" t="s">
        <v>62</v>
      </c>
      <c r="L120" s="7">
        <v>131.06883333333334</v>
      </c>
      <c r="M120" s="7">
        <v>-131.06883333333334</v>
      </c>
      <c r="N120" s="427">
        <v>138</v>
      </c>
      <c r="P120" s="428"/>
      <c r="Q120" s="428" t="s">
        <v>156</v>
      </c>
      <c r="R120">
        <v>18</v>
      </c>
      <c r="S120" s="474">
        <v>67.007999999999996</v>
      </c>
      <c r="T120" s="290">
        <v>-8.7599999999999997E-2</v>
      </c>
      <c r="U120" s="290">
        <v>-0.13969999999999999</v>
      </c>
      <c r="V120" s="290">
        <v>25.873224</v>
      </c>
      <c r="W120" s="290">
        <v>25.866721000000002</v>
      </c>
      <c r="X120" s="290">
        <v>30.875043567102718</v>
      </c>
      <c r="Y120" s="290">
        <v>30.919248593136341</v>
      </c>
      <c r="Z120">
        <v>2.3694000000000002</v>
      </c>
      <c r="AA120" s="447">
        <v>8.5469138642150799</v>
      </c>
      <c r="AB120" s="447">
        <v>103.42193481122285</v>
      </c>
      <c r="AC120" s="447">
        <v>-99</v>
      </c>
      <c r="AD120" s="290">
        <v>1.7524</v>
      </c>
      <c r="AE120" s="447">
        <v>89.306299999999993</v>
      </c>
      <c r="AF120">
        <v>4.5629</v>
      </c>
      <c r="AG120" s="447">
        <v>2.5796999999999999</v>
      </c>
      <c r="AH120">
        <v>0.17019999999999999</v>
      </c>
      <c r="AI120" s="447">
        <v>6.3701999999999995E-2</v>
      </c>
      <c r="AJ120" s="447">
        <v>98.54</v>
      </c>
      <c r="AK120" s="447">
        <v>9.9144000000000005</v>
      </c>
      <c r="AL120" s="429">
        <v>30.905006408691406</v>
      </c>
      <c r="AM120" s="433" t="s">
        <v>139</v>
      </c>
      <c r="AN120" s="434"/>
      <c r="AP120" s="439" t="s">
        <v>139</v>
      </c>
      <c r="AQ120" s="431">
        <v>9</v>
      </c>
      <c r="AR120" s="428" t="s">
        <v>1052</v>
      </c>
      <c r="AS120" s="469">
        <v>0.13873763228343319</v>
      </c>
      <c r="AT120" s="431"/>
      <c r="AU120" s="469">
        <v>5.173744240116279</v>
      </c>
      <c r="AV120" s="431"/>
      <c r="AW120" s="442">
        <v>0.76100000000000001</v>
      </c>
      <c r="AX120" s="431"/>
      <c r="AY120" s="443"/>
      <c r="AZ120" s="469" t="s">
        <v>139</v>
      </c>
      <c r="BA120" s="431" t="s">
        <v>139</v>
      </c>
      <c r="BB120" s="440"/>
      <c r="BC120" s="469" t="s">
        <v>139</v>
      </c>
      <c r="BD120" s="445" t="s">
        <v>139</v>
      </c>
      <c r="BE120" s="469" t="s">
        <v>139</v>
      </c>
      <c r="BF120" s="445" t="s">
        <v>139</v>
      </c>
      <c r="BG120" s="445"/>
      <c r="BH120" s="469" t="s">
        <v>139</v>
      </c>
      <c r="BI120" s="431" t="s">
        <v>139</v>
      </c>
      <c r="BJ120" s="440"/>
      <c r="BK120" s="441" t="s">
        <v>139</v>
      </c>
      <c r="BL120" s="431" t="s">
        <v>139</v>
      </c>
      <c r="BM120" s="446"/>
      <c r="BN120" s="447" t="s">
        <v>139</v>
      </c>
      <c r="BO120" t="s">
        <v>139</v>
      </c>
    </row>
    <row r="121" spans="1:67" ht="15.75" customHeight="1">
      <c r="A121" s="7" t="s">
        <v>1030</v>
      </c>
      <c r="B121" s="7">
        <v>6</v>
      </c>
      <c r="C121" s="7" t="s">
        <v>153</v>
      </c>
      <c r="D121" s="7" t="s">
        <v>151</v>
      </c>
      <c r="E121" s="7">
        <v>73</v>
      </c>
      <c r="F121" s="7">
        <v>29.850000000000136</v>
      </c>
      <c r="G121" s="7" t="s">
        <v>61</v>
      </c>
      <c r="H121" s="7">
        <v>73.497500000000002</v>
      </c>
      <c r="I121" s="7">
        <v>131</v>
      </c>
      <c r="J121" s="7">
        <v>4.1300000000006776</v>
      </c>
      <c r="K121" s="7" t="s">
        <v>62</v>
      </c>
      <c r="L121" s="7">
        <v>131.06883333333334</v>
      </c>
      <c r="M121" s="7">
        <v>-131.06883333333334</v>
      </c>
      <c r="N121" s="427">
        <v>139</v>
      </c>
      <c r="P121" s="428"/>
      <c r="Q121" s="428" t="s">
        <v>156</v>
      </c>
      <c r="R121">
        <v>19</v>
      </c>
      <c r="S121" s="474">
        <v>65.831000000000003</v>
      </c>
      <c r="T121" s="290">
        <v>-0.15079999999999999</v>
      </c>
      <c r="U121" s="290">
        <v>-0.1036</v>
      </c>
      <c r="V121" s="290">
        <v>25.794778999999998</v>
      </c>
      <c r="W121" s="290">
        <v>25.859053000000003</v>
      </c>
      <c r="X121" s="290">
        <v>30.836607811570858</v>
      </c>
      <c r="Y121" s="290">
        <v>30.873286818276405</v>
      </c>
      <c r="Z121">
        <v>2.3736000000000002</v>
      </c>
      <c r="AA121" s="447">
        <v>8.5818906277114966</v>
      </c>
      <c r="AB121" s="447">
        <v>103.64408514556696</v>
      </c>
      <c r="AC121" s="447">
        <v>-99</v>
      </c>
      <c r="AD121" s="290">
        <v>1.7732000000000001</v>
      </c>
      <c r="AE121" s="447">
        <v>89.019599999999997</v>
      </c>
      <c r="AF121">
        <v>4.5484</v>
      </c>
      <c r="AG121" s="447">
        <v>2.6314000000000002</v>
      </c>
      <c r="AH121">
        <v>0.17230000000000001</v>
      </c>
      <c r="AI121" s="447">
        <v>6.3701999999999995E-2</v>
      </c>
      <c r="AJ121" s="447">
        <v>98.54</v>
      </c>
      <c r="AK121" s="447">
        <v>10.067</v>
      </c>
      <c r="AL121" s="429">
        <v>30.827234268188477</v>
      </c>
      <c r="AM121" s="433" t="s">
        <v>139</v>
      </c>
      <c r="AN121" s="434"/>
      <c r="AO121" s="438">
        <v>1</v>
      </c>
      <c r="AP121" s="439">
        <v>8.6549999999999994</v>
      </c>
      <c r="AQ121" s="431">
        <v>2</v>
      </c>
      <c r="AR121" s="440"/>
      <c r="AS121" s="469">
        <v>0</v>
      </c>
      <c r="AT121" s="431"/>
      <c r="AU121" s="469">
        <v>4.8966373078514467</v>
      </c>
      <c r="AV121" s="431"/>
      <c r="AW121" s="442">
        <v>0.73899999999999999</v>
      </c>
      <c r="AX121" s="431"/>
      <c r="AY121" s="443"/>
      <c r="AZ121" s="469" t="s">
        <v>139</v>
      </c>
      <c r="BA121" s="431" t="s">
        <v>139</v>
      </c>
      <c r="BB121" s="440"/>
      <c r="BC121" s="469">
        <v>0.21390635611104405</v>
      </c>
      <c r="BD121" s="445" t="s">
        <v>139</v>
      </c>
      <c r="BE121" s="469">
        <v>0.35243929696952481</v>
      </c>
      <c r="BF121" s="445" t="s">
        <v>139</v>
      </c>
      <c r="BG121" s="445"/>
      <c r="BH121" s="469">
        <v>2040.8033108602974</v>
      </c>
      <c r="BI121" s="431" t="s">
        <v>139</v>
      </c>
      <c r="BJ121" s="440"/>
      <c r="BK121" s="441">
        <v>2169.7903940368569</v>
      </c>
      <c r="BL121" s="431" t="s">
        <v>139</v>
      </c>
      <c r="BM121" s="446"/>
      <c r="BN121" s="447" t="s">
        <v>139</v>
      </c>
      <c r="BO121" t="s">
        <v>139</v>
      </c>
    </row>
    <row r="122" spans="1:67" ht="15.75" customHeight="1">
      <c r="A122" s="7" t="s">
        <v>1030</v>
      </c>
      <c r="B122" s="7">
        <v>6</v>
      </c>
      <c r="C122" s="7" t="s">
        <v>153</v>
      </c>
      <c r="D122" s="7" t="s">
        <v>151</v>
      </c>
      <c r="E122" s="7">
        <v>73</v>
      </c>
      <c r="F122" s="7">
        <v>29.850000000000136</v>
      </c>
      <c r="G122" s="7" t="s">
        <v>61</v>
      </c>
      <c r="H122" s="7">
        <v>73.497500000000002</v>
      </c>
      <c r="I122" s="7">
        <v>131</v>
      </c>
      <c r="J122" s="7">
        <v>4.1300000000006776</v>
      </c>
      <c r="K122" s="7" t="s">
        <v>62</v>
      </c>
      <c r="L122" s="7">
        <v>131.06883333333334</v>
      </c>
      <c r="M122" s="7">
        <v>-131.06883333333334</v>
      </c>
      <c r="N122" s="427">
        <v>140</v>
      </c>
      <c r="P122" s="428"/>
      <c r="Q122" s="428" t="s">
        <v>156</v>
      </c>
      <c r="R122">
        <v>20</v>
      </c>
      <c r="S122" s="474">
        <v>41.149000000000001</v>
      </c>
      <c r="T122" s="290">
        <v>-1.1331</v>
      </c>
      <c r="U122" s="290">
        <v>-1.1304000000000001</v>
      </c>
      <c r="V122" s="290">
        <v>23.512083999999998</v>
      </c>
      <c r="W122" s="290">
        <v>23.560939000000001</v>
      </c>
      <c r="X122" s="290">
        <v>28.788577496899279</v>
      </c>
      <c r="Y122" s="290">
        <v>28.851518450529142</v>
      </c>
      <c r="Z122">
        <v>2.3792</v>
      </c>
      <c r="AA122" s="447">
        <v>9.0682604564600258</v>
      </c>
      <c r="AB122" s="447">
        <v>105.15044878588644</v>
      </c>
      <c r="AC122" s="447">
        <v>-99</v>
      </c>
      <c r="AD122" s="290">
        <v>1.7659</v>
      </c>
      <c r="AE122" s="447">
        <v>89.665599999999998</v>
      </c>
      <c r="AF122">
        <v>4.5810000000000004</v>
      </c>
      <c r="AG122" s="447">
        <v>1.7039</v>
      </c>
      <c r="AH122">
        <v>0.13519999999999999</v>
      </c>
      <c r="AI122" s="447">
        <v>6.3701999999999995E-2</v>
      </c>
      <c r="AJ122" s="447">
        <v>98.55</v>
      </c>
      <c r="AK122" s="447">
        <v>9.9144000000000005</v>
      </c>
      <c r="AL122" s="429">
        <v>28.912174224853516</v>
      </c>
      <c r="AM122" s="433" t="s">
        <v>139</v>
      </c>
      <c r="AN122" s="434"/>
      <c r="AO122" s="438">
        <v>0.4</v>
      </c>
      <c r="AP122" s="439">
        <v>9.0310000000000006</v>
      </c>
      <c r="AQ122" s="431" t="s">
        <v>139</v>
      </c>
      <c r="AR122" s="440"/>
      <c r="AS122" s="469">
        <v>0</v>
      </c>
      <c r="AT122" s="431"/>
      <c r="AU122" s="469">
        <v>2.8838144036390916</v>
      </c>
      <c r="AV122" s="431"/>
      <c r="AW122" s="442">
        <v>0.57999999999999996</v>
      </c>
      <c r="AX122" s="431"/>
      <c r="AY122" s="443"/>
      <c r="AZ122" s="469" t="s">
        <v>139</v>
      </c>
      <c r="BA122" s="431" t="s">
        <v>139</v>
      </c>
      <c r="BB122" s="440"/>
      <c r="BC122" s="469">
        <v>6.717475088831297E-2</v>
      </c>
      <c r="BD122" s="445" t="s">
        <v>139</v>
      </c>
      <c r="BE122" s="469">
        <v>5.8629664937113954E-2</v>
      </c>
      <c r="BF122" s="445" t="s">
        <v>139</v>
      </c>
      <c r="BG122" s="445"/>
      <c r="BH122" s="469">
        <v>1984.0466424555982</v>
      </c>
      <c r="BI122" s="431" t="s">
        <v>139</v>
      </c>
      <c r="BJ122" s="440"/>
      <c r="BK122" s="441">
        <v>2079.4410094323775</v>
      </c>
      <c r="BL122" s="431" t="s">
        <v>139</v>
      </c>
      <c r="BM122" s="446"/>
      <c r="BN122" s="447" t="s">
        <v>139</v>
      </c>
      <c r="BO122" t="s">
        <v>139</v>
      </c>
    </row>
    <row r="123" spans="1:67" ht="15.75" customHeight="1">
      <c r="A123" s="7" t="s">
        <v>1030</v>
      </c>
      <c r="B123" s="7">
        <v>6</v>
      </c>
      <c r="C123" s="7" t="s">
        <v>153</v>
      </c>
      <c r="D123" s="7" t="s">
        <v>151</v>
      </c>
      <c r="E123" s="7">
        <v>73</v>
      </c>
      <c r="F123" s="7">
        <v>29.850000000000136</v>
      </c>
      <c r="G123" s="7" t="s">
        <v>61</v>
      </c>
      <c r="H123" s="7">
        <v>73.497500000000002</v>
      </c>
      <c r="I123" s="7">
        <v>131</v>
      </c>
      <c r="J123" s="7">
        <v>4.1300000000006776</v>
      </c>
      <c r="K123" s="7" t="s">
        <v>62</v>
      </c>
      <c r="L123" s="7">
        <v>131.06883333333334</v>
      </c>
      <c r="M123" s="7">
        <v>-131.06883333333334</v>
      </c>
      <c r="N123" s="427">
        <v>141</v>
      </c>
      <c r="P123" s="428"/>
      <c r="Q123" s="428" t="s">
        <v>156</v>
      </c>
      <c r="R123">
        <v>21</v>
      </c>
      <c r="S123" s="474">
        <v>30.856000000000002</v>
      </c>
      <c r="T123" s="290">
        <v>-1.1613</v>
      </c>
      <c r="U123" s="290">
        <v>-1.1642999999999999</v>
      </c>
      <c r="V123" s="290">
        <v>23.224256</v>
      </c>
      <c r="W123" s="290">
        <v>23.224640000000001</v>
      </c>
      <c r="X123" s="290">
        <v>28.435108873009462</v>
      </c>
      <c r="Y123" s="290">
        <v>28.438473405265519</v>
      </c>
      <c r="Z123">
        <v>2.3835999999999999</v>
      </c>
      <c r="AA123" s="447">
        <v>9.1320585030297554</v>
      </c>
      <c r="AB123" s="447">
        <v>105.54492804113109</v>
      </c>
      <c r="AC123" s="447">
        <v>-99</v>
      </c>
      <c r="AD123" s="290">
        <v>1.7355</v>
      </c>
      <c r="AE123" s="447">
        <v>89.652500000000003</v>
      </c>
      <c r="AF123">
        <v>4.5804</v>
      </c>
      <c r="AG123" s="447">
        <v>1.6475</v>
      </c>
      <c r="AH123">
        <v>0.13289999999999999</v>
      </c>
      <c r="AI123" s="447">
        <v>6.3701999999999995E-2</v>
      </c>
      <c r="AJ123" s="447">
        <v>98.54</v>
      </c>
      <c r="AK123" s="447">
        <v>10.067</v>
      </c>
      <c r="AL123" s="429">
        <v>28.471828460693359</v>
      </c>
      <c r="AM123" s="433" t="s">
        <v>139</v>
      </c>
      <c r="AN123" s="434"/>
      <c r="AO123" s="438">
        <v>0.3</v>
      </c>
      <c r="AP123" s="439">
        <v>9.0980000000000008</v>
      </c>
      <c r="AQ123" s="431" t="s">
        <v>139</v>
      </c>
      <c r="AR123" s="440"/>
      <c r="AS123" s="469">
        <v>0</v>
      </c>
      <c r="AT123" s="431"/>
      <c r="AU123" s="469">
        <v>2.8439442311272969</v>
      </c>
      <c r="AV123" s="431"/>
      <c r="AW123" s="442">
        <v>0.56599999999999995</v>
      </c>
      <c r="AX123" s="431"/>
      <c r="AY123" s="443"/>
      <c r="AZ123" s="469" t="s">
        <v>139</v>
      </c>
      <c r="BA123" s="431" t="s">
        <v>139</v>
      </c>
      <c r="BB123" s="440"/>
      <c r="BC123" s="469">
        <v>6.9723674854515874E-2</v>
      </c>
      <c r="BD123" s="445" t="s">
        <v>139</v>
      </c>
      <c r="BE123" s="469">
        <v>4.4416756766337245E-2</v>
      </c>
      <c r="BF123" s="445" t="s">
        <v>139</v>
      </c>
      <c r="BG123" s="445"/>
      <c r="BH123" s="469">
        <v>1960.8968692739404</v>
      </c>
      <c r="BI123" s="431" t="s">
        <v>139</v>
      </c>
      <c r="BJ123" s="440"/>
      <c r="BK123" s="441">
        <v>2047.373936819022</v>
      </c>
      <c r="BL123" s="431" t="s">
        <v>139</v>
      </c>
      <c r="BM123" s="446"/>
      <c r="BN123" s="447" t="s">
        <v>139</v>
      </c>
      <c r="BO123" t="s">
        <v>139</v>
      </c>
    </row>
    <row r="124" spans="1:67" ht="15.75" customHeight="1">
      <c r="A124" s="7" t="s">
        <v>1030</v>
      </c>
      <c r="B124" s="7">
        <v>6</v>
      </c>
      <c r="C124" s="7" t="s">
        <v>153</v>
      </c>
      <c r="D124" s="7" t="s">
        <v>151</v>
      </c>
      <c r="E124" s="7">
        <v>73</v>
      </c>
      <c r="F124" s="7">
        <v>29.850000000000136</v>
      </c>
      <c r="G124" s="7" t="s">
        <v>61</v>
      </c>
      <c r="H124" s="7">
        <v>73.497500000000002</v>
      </c>
      <c r="I124" s="7">
        <v>131</v>
      </c>
      <c r="J124" s="7">
        <v>4.1300000000006776</v>
      </c>
      <c r="K124" s="7" t="s">
        <v>62</v>
      </c>
      <c r="L124" s="7">
        <v>131.06883333333334</v>
      </c>
      <c r="M124" s="7">
        <v>-131.06883333333334</v>
      </c>
      <c r="N124" s="427">
        <v>142</v>
      </c>
      <c r="P124" s="428"/>
      <c r="Q124" s="428" t="s">
        <v>156</v>
      </c>
      <c r="R124">
        <v>22</v>
      </c>
      <c r="S124" s="474">
        <v>20.754000000000001</v>
      </c>
      <c r="T124" s="290">
        <v>-0.95089999999999997</v>
      </c>
      <c r="U124" s="290">
        <v>-0.95960000000000001</v>
      </c>
      <c r="V124" s="290">
        <v>23.290018</v>
      </c>
      <c r="W124" s="290">
        <v>23.284954000000003</v>
      </c>
      <c r="X124" s="290">
        <v>28.329316133495698</v>
      </c>
      <c r="Y124" s="290">
        <v>28.330773260310519</v>
      </c>
      <c r="Z124">
        <v>2.3794</v>
      </c>
      <c r="AA124" s="447">
        <v>9.0444948600132182</v>
      </c>
      <c r="AB124" s="447">
        <v>105.05071299328523</v>
      </c>
      <c r="AC124" s="447">
        <v>-99</v>
      </c>
      <c r="AD124" s="290">
        <v>1.7282999999999999</v>
      </c>
      <c r="AE124" s="447">
        <v>89.663700000000006</v>
      </c>
      <c r="AF124">
        <v>4.5808999999999997</v>
      </c>
      <c r="AG124" s="447">
        <v>1.5794999999999999</v>
      </c>
      <c r="AH124">
        <v>0.13009999999999999</v>
      </c>
      <c r="AI124" s="447">
        <v>6.3701999999999995E-2</v>
      </c>
      <c r="AJ124" s="447">
        <v>70.92</v>
      </c>
      <c r="AK124" s="447">
        <v>9.9144000000000005</v>
      </c>
      <c r="AL124" s="429">
        <v>28.373811721801758</v>
      </c>
      <c r="AM124" s="433" t="s">
        <v>139</v>
      </c>
      <c r="AN124" s="434"/>
      <c r="AO124" s="438">
        <v>0.4</v>
      </c>
      <c r="AP124" s="439">
        <v>9.0939999999999994</v>
      </c>
      <c r="AQ124" s="431" t="s">
        <v>139</v>
      </c>
      <c r="AR124" s="440"/>
      <c r="AS124" s="469">
        <v>0</v>
      </c>
      <c r="AT124" s="431"/>
      <c r="AU124" s="469">
        <v>2.8325124560961359</v>
      </c>
      <c r="AV124" s="431"/>
      <c r="AW124" s="442">
        <v>0.56200000000000006</v>
      </c>
      <c r="AX124" s="431"/>
      <c r="AY124" s="443"/>
      <c r="AZ124" s="469" t="s">
        <v>139</v>
      </c>
      <c r="BA124" s="431" t="s">
        <v>139</v>
      </c>
      <c r="BB124" s="440"/>
      <c r="BC124" s="469">
        <v>6.8482288618499088E-2</v>
      </c>
      <c r="BD124" s="445" t="s">
        <v>139</v>
      </c>
      <c r="BE124" s="469">
        <v>3.5082871723056901E-2</v>
      </c>
      <c r="BF124" s="445" t="s">
        <v>139</v>
      </c>
      <c r="BG124" s="445"/>
      <c r="BH124" s="469">
        <v>1957.1065965012338</v>
      </c>
      <c r="BI124" s="431" t="s">
        <v>139</v>
      </c>
      <c r="BJ124" s="440"/>
      <c r="BK124" s="441">
        <v>2042.1437962652551</v>
      </c>
      <c r="BL124" s="431" t="s">
        <v>139</v>
      </c>
      <c r="BM124" s="446"/>
      <c r="BN124" s="447" t="s">
        <v>139</v>
      </c>
      <c r="BO124" t="s">
        <v>139</v>
      </c>
    </row>
    <row r="125" spans="1:67" ht="15.75" customHeight="1">
      <c r="A125" s="7" t="s">
        <v>1030</v>
      </c>
      <c r="B125" s="7">
        <v>6</v>
      </c>
      <c r="C125" s="7" t="s">
        <v>153</v>
      </c>
      <c r="D125" s="7" t="s">
        <v>151</v>
      </c>
      <c r="E125" s="7">
        <v>73</v>
      </c>
      <c r="F125" s="7">
        <v>29.850000000000136</v>
      </c>
      <c r="G125" s="7" t="s">
        <v>61</v>
      </c>
      <c r="H125" s="7">
        <v>73.497500000000002</v>
      </c>
      <c r="I125" s="7">
        <v>131</v>
      </c>
      <c r="J125" s="7">
        <v>4.1300000000006776</v>
      </c>
      <c r="K125" s="7" t="s">
        <v>62</v>
      </c>
      <c r="L125" s="7">
        <v>131.06883333333334</v>
      </c>
      <c r="M125" s="7">
        <v>-131.06883333333334</v>
      </c>
      <c r="N125" s="427">
        <v>143</v>
      </c>
      <c r="P125" s="428"/>
      <c r="Q125" s="428" t="s">
        <v>156</v>
      </c>
      <c r="R125">
        <v>23</v>
      </c>
      <c r="S125" s="474">
        <v>5.5110000000000001</v>
      </c>
      <c r="T125" s="290">
        <v>-1.3788</v>
      </c>
      <c r="U125" s="290">
        <v>-1.3744000000000001</v>
      </c>
      <c r="V125" s="290">
        <v>22.147544</v>
      </c>
      <c r="W125" s="290">
        <v>22.155045000000001</v>
      </c>
      <c r="X125" s="290">
        <v>27.206346382968768</v>
      </c>
      <c r="Y125" s="290">
        <v>27.212403147007446</v>
      </c>
      <c r="Z125">
        <v>2.2921</v>
      </c>
      <c r="AA125" s="447">
        <v>8.8388089253105893</v>
      </c>
      <c r="AB125" s="447">
        <v>100.67269731605029</v>
      </c>
      <c r="AC125" s="447">
        <v>-99</v>
      </c>
      <c r="AD125" s="290">
        <v>1.7390000000000001</v>
      </c>
      <c r="AE125" s="447">
        <v>89.574399999999997</v>
      </c>
      <c r="AF125">
        <v>4.5763999999999996</v>
      </c>
      <c r="AG125" s="447">
        <v>1.3633999999999999</v>
      </c>
      <c r="AH125">
        <v>0.1215</v>
      </c>
      <c r="AI125" s="447">
        <v>9.6412999999999999E-2</v>
      </c>
      <c r="AJ125" s="447">
        <v>7.45</v>
      </c>
      <c r="AK125" s="447">
        <v>9.9144000000000005</v>
      </c>
      <c r="AL125" s="429">
        <v>27.426101684570313</v>
      </c>
      <c r="AM125" s="433" t="s">
        <v>139</v>
      </c>
      <c r="AN125" s="434"/>
      <c r="AO125" s="438" t="s">
        <v>139</v>
      </c>
      <c r="AP125" s="439" t="s">
        <v>139</v>
      </c>
      <c r="AQ125" s="431" t="s">
        <v>139</v>
      </c>
      <c r="AR125" s="440"/>
      <c r="AS125" s="469">
        <v>0</v>
      </c>
      <c r="AT125" s="431"/>
      <c r="AU125" s="469">
        <v>2.7218610793322746</v>
      </c>
      <c r="AV125" s="431"/>
      <c r="AW125" s="442">
        <v>0.54300000000000004</v>
      </c>
      <c r="AX125" s="431"/>
      <c r="AY125" s="443"/>
      <c r="AZ125" s="469" t="s">
        <v>139</v>
      </c>
      <c r="BA125" s="431" t="s">
        <v>139</v>
      </c>
      <c r="BB125" s="440"/>
      <c r="BC125" s="469" t="s">
        <v>139</v>
      </c>
      <c r="BD125" s="445" t="s">
        <v>139</v>
      </c>
      <c r="BE125" s="469" t="s">
        <v>139</v>
      </c>
      <c r="BF125" s="445" t="s">
        <v>139</v>
      </c>
      <c r="BG125" s="445"/>
      <c r="BH125" s="469" t="s">
        <v>139</v>
      </c>
      <c r="BI125" s="431" t="s">
        <v>139</v>
      </c>
      <c r="BJ125" s="440"/>
      <c r="BK125" s="441" t="s">
        <v>139</v>
      </c>
      <c r="BL125" s="431" t="s">
        <v>139</v>
      </c>
      <c r="BM125" s="446"/>
      <c r="BN125" s="447" t="s">
        <v>139</v>
      </c>
      <c r="BO125" t="s">
        <v>139</v>
      </c>
    </row>
    <row r="126" spans="1:67" ht="15.75" customHeight="1">
      <c r="A126" s="7" t="s">
        <v>1030</v>
      </c>
      <c r="B126" s="7">
        <v>6</v>
      </c>
      <c r="C126" s="7" t="s">
        <v>153</v>
      </c>
      <c r="D126" s="7" t="s">
        <v>151</v>
      </c>
      <c r="E126" s="7">
        <v>73</v>
      </c>
      <c r="F126" s="7">
        <v>29.850000000000136</v>
      </c>
      <c r="G126" s="7" t="s">
        <v>61</v>
      </c>
      <c r="H126" s="7">
        <v>73.497500000000002</v>
      </c>
      <c r="I126" s="7">
        <v>131</v>
      </c>
      <c r="J126" s="7">
        <v>4.1300000000006776</v>
      </c>
      <c r="K126" s="7" t="s">
        <v>62</v>
      </c>
      <c r="L126" s="7">
        <v>131.06883333333334</v>
      </c>
      <c r="M126" s="7">
        <v>-131.06883333333334</v>
      </c>
      <c r="N126" s="427">
        <v>144</v>
      </c>
      <c r="P126" s="428"/>
      <c r="Q126" s="428" t="s">
        <v>156</v>
      </c>
      <c r="R126">
        <v>24</v>
      </c>
      <c r="S126" s="474">
        <v>4.3070000000000004</v>
      </c>
      <c r="T126" s="290">
        <v>-1.4058999999999999</v>
      </c>
      <c r="U126" s="290">
        <v>-1.4063000000000001</v>
      </c>
      <c r="V126" s="290">
        <v>22.102246000000001</v>
      </c>
      <c r="W126" s="290">
        <v>22.100108000000002</v>
      </c>
      <c r="X126" s="290">
        <v>27.170848962286335</v>
      </c>
      <c r="Y126" s="290">
        <v>27.168340465374833</v>
      </c>
      <c r="Z126">
        <v>2.2906</v>
      </c>
      <c r="AA126" s="447">
        <v>8.8293244856026636</v>
      </c>
      <c r="AB126" s="447">
        <v>100.46500066837547</v>
      </c>
      <c r="AC126" s="447">
        <v>-99</v>
      </c>
      <c r="AD126" s="290">
        <v>1.7196</v>
      </c>
      <c r="AE126" s="447">
        <v>89.574399999999997</v>
      </c>
      <c r="AF126">
        <v>4.5763999999999996</v>
      </c>
      <c r="AG126" s="447">
        <v>1.3798999999999999</v>
      </c>
      <c r="AH126">
        <v>0.1222</v>
      </c>
      <c r="AI126" s="447">
        <v>0.11415</v>
      </c>
      <c r="AJ126" s="447">
        <v>98.54</v>
      </c>
      <c r="AK126" s="447">
        <v>9.9144000000000005</v>
      </c>
      <c r="AL126" s="429" t="s">
        <v>139</v>
      </c>
      <c r="AM126" s="433">
        <v>5</v>
      </c>
      <c r="AN126" s="434" t="s">
        <v>1053</v>
      </c>
      <c r="AO126" s="438">
        <v>0</v>
      </c>
      <c r="AP126" s="439">
        <v>8.81</v>
      </c>
      <c r="AQ126" s="431" t="s">
        <v>139</v>
      </c>
      <c r="AR126" s="440"/>
      <c r="AS126" s="469">
        <v>2.5672803930696705E-2</v>
      </c>
      <c r="AT126" s="431"/>
      <c r="AU126" s="469">
        <v>3.2410924218364574</v>
      </c>
      <c r="AV126" s="431"/>
      <c r="AW126" s="442">
        <v>0.58099999999999996</v>
      </c>
      <c r="AX126" s="431"/>
      <c r="AY126" s="443"/>
      <c r="AZ126" s="469" t="s">
        <v>139</v>
      </c>
      <c r="BA126" s="431" t="s">
        <v>139</v>
      </c>
      <c r="BB126" s="440"/>
      <c r="BC126" s="469">
        <v>6.6558127981463822E-2</v>
      </c>
      <c r="BD126" s="445" t="s">
        <v>139</v>
      </c>
      <c r="BE126" s="469">
        <v>4.3774693495808939E-2</v>
      </c>
      <c r="BF126" s="445" t="s">
        <v>139</v>
      </c>
      <c r="BG126" s="445"/>
      <c r="BH126" s="469">
        <v>1909.3989731519198</v>
      </c>
      <c r="BI126" s="431" t="s">
        <v>139</v>
      </c>
      <c r="BJ126" s="440"/>
      <c r="BK126" s="441">
        <v>1996.9161486558703</v>
      </c>
      <c r="BL126" s="431" t="s">
        <v>139</v>
      </c>
      <c r="BM126" s="446"/>
      <c r="BN126" s="447">
        <v>-3.5030914985468051</v>
      </c>
      <c r="BO126" t="s">
        <v>139</v>
      </c>
    </row>
    <row r="127" spans="1:67" ht="15.75" customHeight="1">
      <c r="A127" s="7" t="s">
        <v>1030</v>
      </c>
      <c r="B127" s="7">
        <v>7</v>
      </c>
      <c r="C127" s="7" t="s">
        <v>157</v>
      </c>
      <c r="D127" s="7" t="s">
        <v>158</v>
      </c>
      <c r="E127" s="7">
        <v>74</v>
      </c>
      <c r="F127" s="7">
        <v>29.700000000000273</v>
      </c>
      <c r="G127" s="7" t="s">
        <v>61</v>
      </c>
      <c r="H127" s="7">
        <v>74.495000000000005</v>
      </c>
      <c r="I127" s="7">
        <v>135</v>
      </c>
      <c r="J127" s="7">
        <v>24.720000000000368</v>
      </c>
      <c r="K127" s="7" t="s">
        <v>62</v>
      </c>
      <c r="L127" s="7">
        <v>135.41200000000001</v>
      </c>
      <c r="M127" s="7">
        <v>-135.41200000000001</v>
      </c>
      <c r="N127" s="427">
        <v>145</v>
      </c>
      <c r="P127" s="428"/>
      <c r="Q127" s="428" t="s">
        <v>156</v>
      </c>
      <c r="R127">
        <v>1</v>
      </c>
      <c r="S127" s="474">
        <v>3299.9960000000001</v>
      </c>
      <c r="T127" s="290">
        <v>-0.30170000000000002</v>
      </c>
      <c r="U127" s="290">
        <v>-0.30220000000000002</v>
      </c>
      <c r="V127" s="290">
        <v>30.119586999999999</v>
      </c>
      <c r="W127" s="290">
        <v>30.119317000000002</v>
      </c>
      <c r="X127" s="290">
        <v>34.957102866129965</v>
      </c>
      <c r="Y127" s="290">
        <v>34.957306858245261</v>
      </c>
      <c r="Z127">
        <v>1.4008</v>
      </c>
      <c r="AA127" s="447">
        <v>6.5155786017915132</v>
      </c>
      <c r="AB127" s="447">
        <v>80.678415541465981</v>
      </c>
      <c r="AC127" s="447">
        <v>2.6017194399999999E-2</v>
      </c>
      <c r="AD127" s="290">
        <v>4.3099999999999999E-2</v>
      </c>
      <c r="AE127" s="447">
        <v>89.717699999999994</v>
      </c>
      <c r="AF127">
        <v>4.5837000000000003</v>
      </c>
      <c r="AG127" s="447">
        <v>2.0326</v>
      </c>
      <c r="AH127">
        <v>0.14829999999999999</v>
      </c>
      <c r="AI127" s="447">
        <v>6.3701999999999995E-2</v>
      </c>
      <c r="AJ127" s="447">
        <v>9.6999999999999993</v>
      </c>
      <c r="AK127" s="447">
        <v>226.05</v>
      </c>
      <c r="AL127" s="429">
        <v>34.9566650390625</v>
      </c>
      <c r="AM127" s="433" t="s">
        <v>139</v>
      </c>
      <c r="AN127" s="434"/>
      <c r="AO127" s="438">
        <v>0.4</v>
      </c>
      <c r="AP127" s="439">
        <v>6.5129999999999999</v>
      </c>
      <c r="AQ127" s="431">
        <v>2</v>
      </c>
      <c r="AR127" s="440"/>
      <c r="AS127" s="469">
        <v>15.0773064472783</v>
      </c>
      <c r="AT127" s="431"/>
      <c r="AU127" s="469">
        <v>13.923902518277071</v>
      </c>
      <c r="AV127" s="431"/>
      <c r="AW127" s="442">
        <v>1.008</v>
      </c>
      <c r="AX127" s="431"/>
      <c r="AY127" s="443"/>
      <c r="AZ127" s="469" t="s">
        <v>139</v>
      </c>
      <c r="BA127" s="431" t="s">
        <v>139</v>
      </c>
      <c r="BB127" s="440"/>
      <c r="BC127" s="469" t="s">
        <v>139</v>
      </c>
      <c r="BD127" s="445" t="s">
        <v>139</v>
      </c>
      <c r="BE127" s="469" t="s">
        <v>139</v>
      </c>
      <c r="BF127" s="445" t="s">
        <v>139</v>
      </c>
      <c r="BG127" s="445"/>
      <c r="BH127" s="469" t="s">
        <v>139</v>
      </c>
      <c r="BI127" s="431" t="s">
        <v>139</v>
      </c>
      <c r="BJ127" s="440"/>
      <c r="BK127" s="441" t="s">
        <v>139</v>
      </c>
      <c r="BL127" s="431" t="s">
        <v>139</v>
      </c>
      <c r="BM127" s="446"/>
      <c r="BN127" s="447" t="s">
        <v>139</v>
      </c>
      <c r="BO127" t="s">
        <v>139</v>
      </c>
    </row>
    <row r="128" spans="1:67" ht="15.75" customHeight="1">
      <c r="A128" s="7" t="s">
        <v>1030</v>
      </c>
      <c r="B128" s="7">
        <v>7</v>
      </c>
      <c r="C128" s="7" t="s">
        <v>157</v>
      </c>
      <c r="D128" s="7" t="s">
        <v>158</v>
      </c>
      <c r="E128" s="7">
        <v>74</v>
      </c>
      <c r="F128" s="7">
        <v>29.700000000000273</v>
      </c>
      <c r="G128" s="7" t="s">
        <v>61</v>
      </c>
      <c r="H128" s="7">
        <v>74.495000000000005</v>
      </c>
      <c r="I128" s="7">
        <v>135</v>
      </c>
      <c r="J128" s="7">
        <v>24.720000000000368</v>
      </c>
      <c r="K128" s="7" t="s">
        <v>62</v>
      </c>
      <c r="L128" s="7">
        <v>135.41200000000001</v>
      </c>
      <c r="M128" s="7">
        <v>-135.41200000000001</v>
      </c>
      <c r="N128" s="427">
        <v>146</v>
      </c>
      <c r="P128" s="428"/>
      <c r="Q128" s="428" t="s">
        <v>156</v>
      </c>
      <c r="R128">
        <v>2</v>
      </c>
      <c r="S128" s="474">
        <v>2032.3920000000001</v>
      </c>
      <c r="T128" s="290">
        <v>-0.40579999999999999</v>
      </c>
      <c r="U128" s="290">
        <v>-0.40639999999999998</v>
      </c>
      <c r="V128" s="290">
        <v>29.529018000000001</v>
      </c>
      <c r="W128" s="290">
        <v>29.528737000000003</v>
      </c>
      <c r="X128" s="290">
        <v>34.941042454612955</v>
      </c>
      <c r="Y128" s="290">
        <v>34.941347050541808</v>
      </c>
      <c r="Z128">
        <v>1.6081000000000001</v>
      </c>
      <c r="AA128" s="447">
        <v>6.7093526355362734</v>
      </c>
      <c r="AB128" s="447">
        <v>82.841733791607467</v>
      </c>
      <c r="AC128" s="447">
        <v>2.5509593599999998E-2</v>
      </c>
      <c r="AD128" s="290">
        <v>4.2000000000000003E-2</v>
      </c>
      <c r="AE128" s="447">
        <v>89.825699999999998</v>
      </c>
      <c r="AF128">
        <v>4.5891000000000002</v>
      </c>
      <c r="AG128" s="447">
        <v>1.9246000000000001</v>
      </c>
      <c r="AH128">
        <v>0.14399999999999999</v>
      </c>
      <c r="AI128" s="447">
        <v>6.3701999999999995E-2</v>
      </c>
      <c r="AJ128" s="447">
        <v>98.53</v>
      </c>
      <c r="AK128" s="447">
        <v>311.31</v>
      </c>
      <c r="AL128" s="429">
        <v>34.942955017089844</v>
      </c>
      <c r="AM128" s="433" t="s">
        <v>139</v>
      </c>
      <c r="AN128" s="434"/>
      <c r="AO128" s="438">
        <v>0.4</v>
      </c>
      <c r="AP128" s="439">
        <v>6.7039999999999997</v>
      </c>
      <c r="AQ128" s="431" t="s">
        <v>139</v>
      </c>
      <c r="AR128" s="440"/>
      <c r="AS128" s="469">
        <v>14.62985237094265</v>
      </c>
      <c r="AT128" s="431"/>
      <c r="AU128" s="469">
        <v>11.213952941617229</v>
      </c>
      <c r="AV128" s="431"/>
      <c r="AW128" s="442">
        <v>0.97299999999999998</v>
      </c>
      <c r="AX128" s="431"/>
      <c r="AY128" s="443"/>
      <c r="AZ128" s="469" t="s">
        <v>139</v>
      </c>
      <c r="BA128" s="431" t="s">
        <v>139</v>
      </c>
      <c r="BB128" s="440"/>
      <c r="BC128" s="469" t="s">
        <v>139</v>
      </c>
      <c r="BD128" s="445" t="s">
        <v>139</v>
      </c>
      <c r="BE128" s="469" t="s">
        <v>139</v>
      </c>
      <c r="BF128" s="445" t="s">
        <v>139</v>
      </c>
      <c r="BG128" s="445"/>
      <c r="BH128" s="469" t="s">
        <v>139</v>
      </c>
      <c r="BI128" s="431" t="s">
        <v>139</v>
      </c>
      <c r="BJ128" s="440"/>
      <c r="BK128" s="441" t="s">
        <v>139</v>
      </c>
      <c r="BL128" s="431" t="s">
        <v>139</v>
      </c>
      <c r="BM128" s="446"/>
      <c r="BN128" s="447" t="s">
        <v>139</v>
      </c>
      <c r="BO128" t="s">
        <v>139</v>
      </c>
    </row>
    <row r="129" spans="1:67" ht="15.75" customHeight="1">
      <c r="A129" s="7" t="s">
        <v>1030</v>
      </c>
      <c r="B129" s="7">
        <v>7</v>
      </c>
      <c r="C129" s="7" t="s">
        <v>157</v>
      </c>
      <c r="D129" s="7" t="s">
        <v>158</v>
      </c>
      <c r="E129" s="7">
        <v>74</v>
      </c>
      <c r="F129" s="7">
        <v>29.700000000000273</v>
      </c>
      <c r="G129" s="7" t="s">
        <v>61</v>
      </c>
      <c r="H129" s="7">
        <v>74.495000000000005</v>
      </c>
      <c r="I129" s="7">
        <v>135</v>
      </c>
      <c r="J129" s="7">
        <v>24.720000000000368</v>
      </c>
      <c r="K129" s="7" t="s">
        <v>62</v>
      </c>
      <c r="L129" s="7">
        <v>135.41200000000001</v>
      </c>
      <c r="M129" s="7">
        <v>-135.41200000000001</v>
      </c>
      <c r="N129" s="427">
        <v>147</v>
      </c>
      <c r="P129" s="428"/>
      <c r="Q129" s="428" t="s">
        <v>156</v>
      </c>
      <c r="R129">
        <v>3</v>
      </c>
      <c r="S129" s="474">
        <v>1522.825</v>
      </c>
      <c r="T129" s="290">
        <v>-0.28939999999999999</v>
      </c>
      <c r="U129" s="290">
        <v>-0.29039999999999999</v>
      </c>
      <c r="V129" s="290">
        <v>29.398813000000001</v>
      </c>
      <c r="W129" s="290">
        <v>29.398151000000002</v>
      </c>
      <c r="X129" s="290">
        <v>34.915066278998275</v>
      </c>
      <c r="Y129" s="290">
        <v>34.915320895734965</v>
      </c>
      <c r="Z129">
        <v>1.7203999999999999</v>
      </c>
      <c r="AA129" s="447">
        <v>6.8478026420633915</v>
      </c>
      <c r="AB129" s="447">
        <v>84.794433677084584</v>
      </c>
      <c r="AC129" s="447">
        <v>2.5932519200000004E-2</v>
      </c>
      <c r="AD129" s="290">
        <v>4.2900000000000001E-2</v>
      </c>
      <c r="AE129" s="447">
        <v>89.831299999999999</v>
      </c>
      <c r="AF129">
        <v>4.5892999999999997</v>
      </c>
      <c r="AG129" s="447">
        <v>2.0514000000000001</v>
      </c>
      <c r="AH129">
        <v>0.14910000000000001</v>
      </c>
      <c r="AI129" s="447">
        <v>6.3701999999999995E-2</v>
      </c>
      <c r="AJ129" s="447">
        <v>98.53</v>
      </c>
      <c r="AK129" s="447">
        <v>460.03</v>
      </c>
      <c r="AL129" s="429">
        <v>34.918403625488281</v>
      </c>
      <c r="AM129" s="433" t="s">
        <v>139</v>
      </c>
      <c r="AN129" s="434"/>
      <c r="AO129" s="438">
        <v>0.5</v>
      </c>
      <c r="AP129" s="439">
        <v>6.8529999999999998</v>
      </c>
      <c r="AQ129" s="431" t="s">
        <v>139</v>
      </c>
      <c r="AR129" s="440"/>
      <c r="AS129" s="469">
        <v>13.805135282589962</v>
      </c>
      <c r="AT129" s="431"/>
      <c r="AU129" s="469">
        <v>8.7441295014226235</v>
      </c>
      <c r="AV129" s="431"/>
      <c r="AW129" s="442">
        <v>0.91</v>
      </c>
      <c r="AX129" s="431"/>
      <c r="AY129" s="443"/>
      <c r="AZ129" s="469" t="s">
        <v>139</v>
      </c>
      <c r="BA129" s="431" t="s">
        <v>139</v>
      </c>
      <c r="BB129" s="440"/>
      <c r="BC129" s="469" t="s">
        <v>139</v>
      </c>
      <c r="BD129" s="445" t="s">
        <v>139</v>
      </c>
      <c r="BE129" s="469" t="s">
        <v>139</v>
      </c>
      <c r="BF129" s="445" t="s">
        <v>139</v>
      </c>
      <c r="BG129" s="445"/>
      <c r="BH129" s="469" t="s">
        <v>139</v>
      </c>
      <c r="BI129" s="431" t="s">
        <v>139</v>
      </c>
      <c r="BJ129" s="440"/>
      <c r="BK129" s="441" t="s">
        <v>139</v>
      </c>
      <c r="BL129" s="431" t="s">
        <v>139</v>
      </c>
      <c r="BM129" s="446"/>
      <c r="BN129" s="447" t="s">
        <v>139</v>
      </c>
      <c r="BO129" t="s">
        <v>139</v>
      </c>
    </row>
    <row r="130" spans="1:67" ht="15.75" customHeight="1">
      <c r="A130" s="7" t="s">
        <v>1030</v>
      </c>
      <c r="B130" s="7">
        <v>7</v>
      </c>
      <c r="C130" s="7" t="s">
        <v>157</v>
      </c>
      <c r="D130" s="7" t="s">
        <v>158</v>
      </c>
      <c r="E130" s="7">
        <v>74</v>
      </c>
      <c r="F130" s="7">
        <v>29.700000000000273</v>
      </c>
      <c r="G130" s="7" t="s">
        <v>61</v>
      </c>
      <c r="H130" s="7">
        <v>74.495000000000005</v>
      </c>
      <c r="I130" s="7">
        <v>135</v>
      </c>
      <c r="J130" s="7">
        <v>24.720000000000368</v>
      </c>
      <c r="K130" s="7" t="s">
        <v>62</v>
      </c>
      <c r="L130" s="7">
        <v>135.41200000000001</v>
      </c>
      <c r="M130" s="7">
        <v>-135.41200000000001</v>
      </c>
      <c r="N130" s="427">
        <v>148</v>
      </c>
      <c r="P130" s="428"/>
      <c r="Q130" s="428" t="s">
        <v>156</v>
      </c>
      <c r="R130">
        <v>4</v>
      </c>
      <c r="S130" s="474">
        <v>1015.123</v>
      </c>
      <c r="T130" s="290">
        <v>3.0300000000000001E-2</v>
      </c>
      <c r="U130" s="290">
        <v>2.92E-2</v>
      </c>
      <c r="V130" s="290">
        <v>29.428121999999998</v>
      </c>
      <c r="W130" s="290">
        <v>29.427212000000001</v>
      </c>
      <c r="X130" s="290">
        <v>34.878653435014989</v>
      </c>
      <c r="Y130" s="290">
        <v>34.878697473253531</v>
      </c>
      <c r="Z130">
        <v>1.8290999999999999</v>
      </c>
      <c r="AA130" s="447">
        <v>6.8678078514615528</v>
      </c>
      <c r="AB130" s="447">
        <v>85.733966954746279</v>
      </c>
      <c r="AC130" s="447">
        <v>2.7032396E-2</v>
      </c>
      <c r="AD130" s="290">
        <v>4.5400000000000003E-2</v>
      </c>
      <c r="AE130" s="447">
        <v>89.840599999999995</v>
      </c>
      <c r="AF130">
        <v>4.5898000000000003</v>
      </c>
      <c r="AG130" s="447">
        <v>2.0796000000000001</v>
      </c>
      <c r="AH130">
        <v>0.1502</v>
      </c>
      <c r="AI130" s="447">
        <v>6.3701999999999995E-2</v>
      </c>
      <c r="AJ130" s="447">
        <v>98.54</v>
      </c>
      <c r="AK130" s="447">
        <v>400.54</v>
      </c>
      <c r="AL130" s="429">
        <v>34.882816314697266</v>
      </c>
      <c r="AM130" s="433" t="s">
        <v>139</v>
      </c>
      <c r="AN130" s="434"/>
      <c r="AO130" s="438">
        <v>0.8</v>
      </c>
      <c r="AP130" s="439">
        <v>6.8559999999999999</v>
      </c>
      <c r="AQ130" s="431" t="s">
        <v>139</v>
      </c>
      <c r="AR130" s="440"/>
      <c r="AS130" s="469">
        <v>13.194663030778846</v>
      </c>
      <c r="AT130" s="431"/>
      <c r="AU130" s="469">
        <v>7.2465222787829955</v>
      </c>
      <c r="AV130" s="431"/>
      <c r="AW130" s="442">
        <v>0.85899999999999999</v>
      </c>
      <c r="AX130" s="431"/>
      <c r="AY130" s="443"/>
      <c r="AZ130" s="469" t="s">
        <v>139</v>
      </c>
      <c r="BA130" s="431" t="s">
        <v>139</v>
      </c>
      <c r="BB130" s="440"/>
      <c r="BC130" s="469" t="s">
        <v>139</v>
      </c>
      <c r="BD130" s="445" t="s">
        <v>139</v>
      </c>
      <c r="BE130" s="469" t="s">
        <v>139</v>
      </c>
      <c r="BF130" s="445" t="s">
        <v>139</v>
      </c>
      <c r="BG130" s="445"/>
      <c r="BH130" s="469" t="s">
        <v>139</v>
      </c>
      <c r="BI130" s="431" t="s">
        <v>139</v>
      </c>
      <c r="BJ130" s="440"/>
      <c r="BK130" s="441" t="s">
        <v>139</v>
      </c>
      <c r="BL130" s="431" t="s">
        <v>139</v>
      </c>
      <c r="BM130" s="446"/>
      <c r="BN130" s="447" t="s">
        <v>139</v>
      </c>
      <c r="BO130" t="s">
        <v>139</v>
      </c>
    </row>
    <row r="131" spans="1:67" ht="15.75" customHeight="1">
      <c r="A131" s="7" t="s">
        <v>1030</v>
      </c>
      <c r="B131" s="7">
        <v>7</v>
      </c>
      <c r="C131" s="7" t="s">
        <v>157</v>
      </c>
      <c r="D131" s="7" t="s">
        <v>158</v>
      </c>
      <c r="E131" s="7">
        <v>74</v>
      </c>
      <c r="F131" s="7">
        <v>29.700000000000273</v>
      </c>
      <c r="G131" s="7" t="s">
        <v>61</v>
      </c>
      <c r="H131" s="7">
        <v>74.495000000000005</v>
      </c>
      <c r="I131" s="7">
        <v>135</v>
      </c>
      <c r="J131" s="7">
        <v>24.720000000000368</v>
      </c>
      <c r="K131" s="7" t="s">
        <v>62</v>
      </c>
      <c r="L131" s="7">
        <v>135.41200000000001</v>
      </c>
      <c r="M131" s="7">
        <v>-135.41200000000001</v>
      </c>
      <c r="N131" s="427">
        <v>149</v>
      </c>
      <c r="P131" s="428"/>
      <c r="Q131" s="428" t="s">
        <v>156</v>
      </c>
      <c r="R131">
        <v>5</v>
      </c>
      <c r="S131" s="474">
        <v>811.67600000000004</v>
      </c>
      <c r="T131" s="290">
        <v>0.26829999999999998</v>
      </c>
      <c r="U131" s="290">
        <v>0.2671</v>
      </c>
      <c r="V131" s="290">
        <v>29.533830999999999</v>
      </c>
      <c r="W131" s="290">
        <v>29.532848000000001</v>
      </c>
      <c r="X131" s="290">
        <v>34.865992916098691</v>
      </c>
      <c r="Y131" s="290">
        <v>34.866056769013859</v>
      </c>
      <c r="Z131">
        <v>1.8683000000000001</v>
      </c>
      <c r="AA131" s="447">
        <v>6.8155781110028872</v>
      </c>
      <c r="AB131" s="447">
        <v>85.602616959430534</v>
      </c>
      <c r="AC131" s="447">
        <v>2.6990058400000003E-2</v>
      </c>
      <c r="AD131" s="290">
        <v>4.53E-2</v>
      </c>
      <c r="AE131" s="447">
        <v>89.827500000000001</v>
      </c>
      <c r="AF131">
        <v>4.5891000000000002</v>
      </c>
      <c r="AG131" s="447">
        <v>2.0608</v>
      </c>
      <c r="AH131">
        <v>0.14940000000000001</v>
      </c>
      <c r="AI131" s="447">
        <v>6.3701999999999995E-2</v>
      </c>
      <c r="AJ131" s="447">
        <v>58.71</v>
      </c>
      <c r="AK131" s="447">
        <v>416.41</v>
      </c>
      <c r="AL131" s="429">
        <v>34.870407104492188</v>
      </c>
      <c r="AM131" s="433" t="s">
        <v>139</v>
      </c>
      <c r="AN131" s="434"/>
      <c r="AO131" s="438">
        <v>1</v>
      </c>
      <c r="AP131" s="439">
        <v>6.8010000000000002</v>
      </c>
      <c r="AQ131" s="431" t="s">
        <v>139</v>
      </c>
      <c r="AR131" s="440"/>
      <c r="AS131" s="469">
        <v>13.196573447220151</v>
      </c>
      <c r="AT131" s="431"/>
      <c r="AU131" s="469">
        <v>7.2771276472211914</v>
      </c>
      <c r="AV131" s="431"/>
      <c r="AW131" s="442">
        <v>0.85599999999999998</v>
      </c>
      <c r="AX131" s="431"/>
      <c r="AY131" s="443"/>
      <c r="AZ131" s="469" t="s">
        <v>139</v>
      </c>
      <c r="BA131" s="431" t="s">
        <v>139</v>
      </c>
      <c r="BB131" s="440"/>
      <c r="BC131" s="469" t="s">
        <v>139</v>
      </c>
      <c r="BD131" s="445" t="s">
        <v>139</v>
      </c>
      <c r="BE131" s="469" t="s">
        <v>139</v>
      </c>
      <c r="BF131" s="445" t="s">
        <v>139</v>
      </c>
      <c r="BG131" s="445"/>
      <c r="BH131" s="469" t="s">
        <v>139</v>
      </c>
      <c r="BI131" s="431" t="s">
        <v>139</v>
      </c>
      <c r="BJ131" s="440"/>
      <c r="BK131" s="441" t="s">
        <v>139</v>
      </c>
      <c r="BL131" s="431" t="s">
        <v>139</v>
      </c>
      <c r="BM131" s="446"/>
      <c r="BN131" s="447" t="s">
        <v>139</v>
      </c>
      <c r="BO131" t="s">
        <v>139</v>
      </c>
    </row>
    <row r="132" spans="1:67" ht="15.75" customHeight="1">
      <c r="A132" s="7" t="s">
        <v>1030</v>
      </c>
      <c r="B132" s="7">
        <v>7</v>
      </c>
      <c r="C132" s="7" t="s">
        <v>157</v>
      </c>
      <c r="D132" s="7" t="s">
        <v>158</v>
      </c>
      <c r="E132" s="7">
        <v>74</v>
      </c>
      <c r="F132" s="7">
        <v>29.700000000000273</v>
      </c>
      <c r="G132" s="7" t="s">
        <v>61</v>
      </c>
      <c r="H132" s="7">
        <v>74.495000000000005</v>
      </c>
      <c r="I132" s="7">
        <v>135</v>
      </c>
      <c r="J132" s="7">
        <v>24.720000000000368</v>
      </c>
      <c r="K132" s="7" t="s">
        <v>62</v>
      </c>
      <c r="L132" s="7">
        <v>135.41200000000001</v>
      </c>
      <c r="M132" s="7">
        <v>-135.41200000000001</v>
      </c>
      <c r="N132" s="427">
        <v>150</v>
      </c>
      <c r="P132" s="428"/>
      <c r="Q132" s="428" t="s">
        <v>156</v>
      </c>
      <c r="R132">
        <v>6</v>
      </c>
      <c r="S132" s="474">
        <v>608.87</v>
      </c>
      <c r="T132" s="290">
        <v>0.57040000000000002</v>
      </c>
      <c r="U132" s="290">
        <v>0.56820000000000004</v>
      </c>
      <c r="V132" s="290">
        <v>29.690994</v>
      </c>
      <c r="W132" s="290">
        <v>29.688958000000003</v>
      </c>
      <c r="X132" s="290">
        <v>34.848991267154965</v>
      </c>
      <c r="Y132" s="290">
        <v>34.84881117393553</v>
      </c>
      <c r="Z132">
        <v>1.9133</v>
      </c>
      <c r="AA132" s="447">
        <v>6.7709950187193586</v>
      </c>
      <c r="AB132" s="447">
        <v>85.699849541915839</v>
      </c>
      <c r="AC132" s="447">
        <v>2.6778370400000001E-2</v>
      </c>
      <c r="AD132" s="290">
        <v>4.48E-2</v>
      </c>
      <c r="AE132" s="447">
        <v>89.814499999999995</v>
      </c>
      <c r="AF132">
        <v>4.5884999999999998</v>
      </c>
      <c r="AG132" s="447">
        <v>2.0773000000000001</v>
      </c>
      <c r="AH132">
        <v>0.15010000000000001</v>
      </c>
      <c r="AI132" s="447">
        <v>6.3701999999999995E-2</v>
      </c>
      <c r="AJ132" s="447">
        <v>98.54</v>
      </c>
      <c r="AK132" s="447">
        <v>525.61</v>
      </c>
      <c r="AL132" s="429">
        <v>34.849906921386719</v>
      </c>
      <c r="AM132" s="433" t="s">
        <v>139</v>
      </c>
      <c r="AN132" s="434"/>
      <c r="AO132" s="438">
        <v>1</v>
      </c>
      <c r="AP132" s="439">
        <v>6.76</v>
      </c>
      <c r="AQ132" s="431" t="s">
        <v>139</v>
      </c>
      <c r="AR132" s="440"/>
      <c r="AS132" s="469">
        <v>13.08817737223729</v>
      </c>
      <c r="AT132" s="431"/>
      <c r="AU132" s="469">
        <v>6.9549696660173979</v>
      </c>
      <c r="AV132" s="431"/>
      <c r="AW132" s="442">
        <v>0.84</v>
      </c>
      <c r="AX132" s="431"/>
      <c r="AY132" s="443"/>
      <c r="AZ132" s="469" t="s">
        <v>139</v>
      </c>
      <c r="BA132" s="431" t="s">
        <v>139</v>
      </c>
      <c r="BB132" s="440"/>
      <c r="BC132" s="469" t="s">
        <v>139</v>
      </c>
      <c r="BD132" s="445" t="s">
        <v>139</v>
      </c>
      <c r="BE132" s="469" t="s">
        <v>139</v>
      </c>
      <c r="BF132" s="445" t="s">
        <v>139</v>
      </c>
      <c r="BG132" s="445"/>
      <c r="BH132" s="469" t="s">
        <v>139</v>
      </c>
      <c r="BI132" s="431" t="s">
        <v>139</v>
      </c>
      <c r="BJ132" s="440"/>
      <c r="BK132" s="441" t="s">
        <v>139</v>
      </c>
      <c r="BL132" s="431" t="s">
        <v>139</v>
      </c>
      <c r="BM132" s="446"/>
      <c r="BN132" s="447" t="s">
        <v>139</v>
      </c>
      <c r="BO132" t="s">
        <v>139</v>
      </c>
    </row>
    <row r="133" spans="1:67" ht="15.75" customHeight="1">
      <c r="A133" s="7" t="s">
        <v>1030</v>
      </c>
      <c r="B133" s="7">
        <v>7</v>
      </c>
      <c r="C133" s="7" t="s">
        <v>157</v>
      </c>
      <c r="D133" s="7" t="s">
        <v>158</v>
      </c>
      <c r="E133" s="7">
        <v>74</v>
      </c>
      <c r="F133" s="7">
        <v>29.700000000000273</v>
      </c>
      <c r="G133" s="7" t="s">
        <v>61</v>
      </c>
      <c r="H133" s="7">
        <v>74.495000000000005</v>
      </c>
      <c r="I133" s="7">
        <v>135</v>
      </c>
      <c r="J133" s="7">
        <v>24.720000000000368</v>
      </c>
      <c r="K133" s="7" t="s">
        <v>62</v>
      </c>
      <c r="L133" s="7">
        <v>135.41200000000001</v>
      </c>
      <c r="M133" s="7">
        <v>-135.41200000000001</v>
      </c>
      <c r="N133" s="427">
        <v>151</v>
      </c>
      <c r="P133" s="428"/>
      <c r="Q133" s="428" t="s">
        <v>156</v>
      </c>
      <c r="R133">
        <v>7</v>
      </c>
      <c r="S133" s="474">
        <v>507.27300000000002</v>
      </c>
      <c r="T133" s="290">
        <v>0.72060000000000002</v>
      </c>
      <c r="U133" s="290">
        <v>0.71989999999999998</v>
      </c>
      <c r="V133" s="290">
        <v>29.761233000000001</v>
      </c>
      <c r="W133" s="290">
        <v>29.760558000000003</v>
      </c>
      <c r="X133" s="290">
        <v>34.830984506504599</v>
      </c>
      <c r="Y133" s="290">
        <v>34.830893165068758</v>
      </c>
      <c r="Z133">
        <v>1.9316</v>
      </c>
      <c r="AA133" s="447">
        <v>6.727868746303308</v>
      </c>
      <c r="AB133" s="447">
        <v>85.473464303149015</v>
      </c>
      <c r="AC133" s="447">
        <v>2.7285971200000002E-2</v>
      </c>
      <c r="AD133" s="290">
        <v>4.5900000000000003E-2</v>
      </c>
      <c r="AE133" s="447">
        <v>89.812600000000003</v>
      </c>
      <c r="AF133">
        <v>4.5884</v>
      </c>
      <c r="AG133" s="447">
        <v>2.0749</v>
      </c>
      <c r="AH133">
        <v>0.15</v>
      </c>
      <c r="AI133" s="447">
        <v>6.3701999999999995E-2</v>
      </c>
      <c r="AJ133" s="447">
        <v>98.54</v>
      </c>
      <c r="AK133" s="447">
        <v>497.09</v>
      </c>
      <c r="AL133" s="429">
        <v>34.834136962890625</v>
      </c>
      <c r="AM133" s="433" t="s">
        <v>139</v>
      </c>
      <c r="AN133" s="434"/>
      <c r="AO133" s="438">
        <v>1.4</v>
      </c>
      <c r="AP133" s="439">
        <v>6.7210000000000001</v>
      </c>
      <c r="AQ133" s="431" t="s">
        <v>139</v>
      </c>
      <c r="AR133" s="440"/>
      <c r="AS133" s="469">
        <v>13.001412691259087</v>
      </c>
      <c r="AT133" s="431"/>
      <c r="AU133" s="469">
        <v>6.9408812622292757</v>
      </c>
      <c r="AV133" s="431"/>
      <c r="AW133" s="442">
        <v>0.83599999999999997</v>
      </c>
      <c r="AX133" s="431"/>
      <c r="AY133" s="443"/>
      <c r="AZ133" s="469" t="s">
        <v>139</v>
      </c>
      <c r="BA133" s="431" t="s">
        <v>139</v>
      </c>
      <c r="BB133" s="440"/>
      <c r="BC133" s="469" t="s">
        <v>139</v>
      </c>
      <c r="BD133" s="445" t="s">
        <v>139</v>
      </c>
      <c r="BE133" s="469" t="s">
        <v>139</v>
      </c>
      <c r="BF133" s="445" t="s">
        <v>139</v>
      </c>
      <c r="BG133" s="445"/>
      <c r="BH133" s="469" t="s">
        <v>139</v>
      </c>
      <c r="BI133" s="431" t="s">
        <v>139</v>
      </c>
      <c r="BJ133" s="440"/>
      <c r="BK133" s="441" t="s">
        <v>139</v>
      </c>
      <c r="BL133" s="431" t="s">
        <v>139</v>
      </c>
      <c r="BM133" s="446"/>
      <c r="BN133" s="447" t="s">
        <v>139</v>
      </c>
      <c r="BO133" t="s">
        <v>139</v>
      </c>
    </row>
    <row r="134" spans="1:67" ht="15.75" customHeight="1">
      <c r="A134" s="7" t="s">
        <v>1030</v>
      </c>
      <c r="B134" s="7">
        <v>7</v>
      </c>
      <c r="C134" s="7" t="s">
        <v>157</v>
      </c>
      <c r="D134" s="7" t="s">
        <v>158</v>
      </c>
      <c r="E134" s="7">
        <v>74</v>
      </c>
      <c r="F134" s="7">
        <v>29.700000000000273</v>
      </c>
      <c r="G134" s="7" t="s">
        <v>61</v>
      </c>
      <c r="H134" s="7">
        <v>74.495000000000005</v>
      </c>
      <c r="I134" s="7">
        <v>135</v>
      </c>
      <c r="J134" s="7">
        <v>24.720000000000368</v>
      </c>
      <c r="K134" s="7" t="s">
        <v>62</v>
      </c>
      <c r="L134" s="7">
        <v>135.41200000000001</v>
      </c>
      <c r="M134" s="7">
        <v>-135.41200000000001</v>
      </c>
      <c r="N134" s="427">
        <v>152</v>
      </c>
      <c r="P134" s="428"/>
      <c r="Q134" s="428" t="s">
        <v>156</v>
      </c>
      <c r="R134">
        <v>8</v>
      </c>
      <c r="S134" s="474">
        <v>466.92700000000002</v>
      </c>
      <c r="T134" s="290">
        <v>0.73660000000000003</v>
      </c>
      <c r="U134" s="290">
        <v>0.73599999999999999</v>
      </c>
      <c r="V134" s="290">
        <v>29.757542000000001</v>
      </c>
      <c r="W134" s="290">
        <v>29.756789000000001</v>
      </c>
      <c r="X134" s="290">
        <v>34.831821805360256</v>
      </c>
      <c r="Y134" s="290">
        <v>34.831517678341442</v>
      </c>
      <c r="Z134">
        <v>1.9414</v>
      </c>
      <c r="AA134" s="447">
        <v>6.7297793574446532</v>
      </c>
      <c r="AB134" s="447">
        <v>85.533435371108553</v>
      </c>
      <c r="AC134" s="447">
        <v>2.6863045600000003E-2</v>
      </c>
      <c r="AD134" s="290">
        <v>4.4999999999999998E-2</v>
      </c>
      <c r="AE134" s="447">
        <v>89.812600000000003</v>
      </c>
      <c r="AF134">
        <v>4.5884</v>
      </c>
      <c r="AG134" s="447">
        <v>2.0419999999999998</v>
      </c>
      <c r="AH134">
        <v>0.1487</v>
      </c>
      <c r="AI134" s="447">
        <v>6.3701999999999995E-2</v>
      </c>
      <c r="AJ134" s="447">
        <v>98.54</v>
      </c>
      <c r="AK134" s="447">
        <v>518.91</v>
      </c>
      <c r="AL134" s="429">
        <v>34.834808349609375</v>
      </c>
      <c r="AM134" s="433" t="s">
        <v>139</v>
      </c>
      <c r="AN134" s="434"/>
      <c r="AO134" s="438">
        <v>1.5</v>
      </c>
      <c r="AP134" s="439">
        <v>6.7249999999999996</v>
      </c>
      <c r="AQ134" s="431" t="s">
        <v>139</v>
      </c>
      <c r="AR134" s="440"/>
      <c r="AS134" s="469">
        <v>12.992148568945723</v>
      </c>
      <c r="AT134" s="431"/>
      <c r="AU134" s="469">
        <v>6.8782195159673272</v>
      </c>
      <c r="AV134" s="431"/>
      <c r="AW134" s="442">
        <v>0.83299999999999996</v>
      </c>
      <c r="AX134" s="431"/>
      <c r="AY134" s="443"/>
      <c r="AZ134" s="469" t="s">
        <v>139</v>
      </c>
      <c r="BA134" s="431" t="s">
        <v>139</v>
      </c>
      <c r="BB134" s="440"/>
      <c r="BC134" s="469" t="s">
        <v>139</v>
      </c>
      <c r="BD134" s="445" t="s">
        <v>139</v>
      </c>
      <c r="BE134" s="469" t="s">
        <v>139</v>
      </c>
      <c r="BF134" s="445" t="s">
        <v>139</v>
      </c>
      <c r="BG134" s="445"/>
      <c r="BH134" s="469" t="s">
        <v>139</v>
      </c>
      <c r="BI134" s="431" t="s">
        <v>139</v>
      </c>
      <c r="BJ134" s="440"/>
      <c r="BK134" s="441" t="s">
        <v>139</v>
      </c>
      <c r="BL134" s="431" t="s">
        <v>139</v>
      </c>
      <c r="BM134" s="446"/>
      <c r="BN134" s="447" t="s">
        <v>139</v>
      </c>
      <c r="BO134" t="s">
        <v>139</v>
      </c>
    </row>
    <row r="135" spans="1:67" ht="15.75" customHeight="1">
      <c r="A135" s="7" t="s">
        <v>1030</v>
      </c>
      <c r="B135" s="7">
        <v>7</v>
      </c>
      <c r="C135" s="7" t="s">
        <v>157</v>
      </c>
      <c r="D135" s="7" t="s">
        <v>158</v>
      </c>
      <c r="E135" s="7">
        <v>74</v>
      </c>
      <c r="F135" s="7">
        <v>29.700000000000273</v>
      </c>
      <c r="G135" s="7" t="s">
        <v>61</v>
      </c>
      <c r="H135" s="7">
        <v>74.495000000000005</v>
      </c>
      <c r="I135" s="7">
        <v>135</v>
      </c>
      <c r="J135" s="7">
        <v>24.720000000000368</v>
      </c>
      <c r="K135" s="7" t="s">
        <v>62</v>
      </c>
      <c r="L135" s="7">
        <v>135.41200000000001</v>
      </c>
      <c r="M135" s="7">
        <v>-135.41200000000001</v>
      </c>
      <c r="N135" s="427">
        <v>153</v>
      </c>
      <c r="P135" s="428"/>
      <c r="Q135" s="428" t="s">
        <v>156</v>
      </c>
      <c r="R135">
        <v>9</v>
      </c>
      <c r="S135" s="474">
        <v>400.27100000000002</v>
      </c>
      <c r="T135" s="290">
        <v>0.60619999999999996</v>
      </c>
      <c r="U135" s="290">
        <v>0.60560000000000003</v>
      </c>
      <c r="V135" s="290">
        <v>29.582877</v>
      </c>
      <c r="W135" s="290">
        <v>29.582186</v>
      </c>
      <c r="X135" s="290">
        <v>34.790191234398982</v>
      </c>
      <c r="Y135" s="290">
        <v>34.789964875697834</v>
      </c>
      <c r="Z135">
        <v>1.9377</v>
      </c>
      <c r="AA135" s="447">
        <v>6.6785103369165952</v>
      </c>
      <c r="AB135" s="447">
        <v>84.57269882769387</v>
      </c>
      <c r="AC135" s="447">
        <v>2.7878247200000005E-2</v>
      </c>
      <c r="AD135" s="290">
        <v>4.7199999999999999E-2</v>
      </c>
      <c r="AE135" s="447">
        <v>89.797700000000006</v>
      </c>
      <c r="AF135">
        <v>4.5876999999999999</v>
      </c>
      <c r="AG135" s="447">
        <v>2.0773000000000001</v>
      </c>
      <c r="AH135">
        <v>0.15010000000000001</v>
      </c>
      <c r="AI135" s="447">
        <v>6.3701999999999995E-2</v>
      </c>
      <c r="AJ135" s="447">
        <v>97.93</v>
      </c>
      <c r="AK135" s="447">
        <v>628.57000000000005</v>
      </c>
      <c r="AL135" s="429">
        <v>34.792156219482422</v>
      </c>
      <c r="AM135" s="433" t="s">
        <v>139</v>
      </c>
      <c r="AN135" s="434"/>
      <c r="AO135" s="438">
        <v>1.4</v>
      </c>
      <c r="AP135" s="439">
        <v>6.6769999999999996</v>
      </c>
      <c r="AQ135" s="431" t="s">
        <v>139</v>
      </c>
      <c r="AR135" s="440"/>
      <c r="AS135" s="469">
        <v>12.820626830888909</v>
      </c>
      <c r="AT135" s="431"/>
      <c r="AU135" s="469">
        <v>6.9604319401015671</v>
      </c>
      <c r="AV135" s="431"/>
      <c r="AW135" s="442">
        <v>0.82599999999999996</v>
      </c>
      <c r="AX135" s="431"/>
      <c r="AY135" s="443"/>
      <c r="AZ135" s="469" t="s">
        <v>139</v>
      </c>
      <c r="BA135" s="431" t="s">
        <v>139</v>
      </c>
      <c r="BB135" s="440"/>
      <c r="BC135" s="469" t="s">
        <v>139</v>
      </c>
      <c r="BD135" s="445" t="s">
        <v>139</v>
      </c>
      <c r="BE135" s="469" t="s">
        <v>139</v>
      </c>
      <c r="BF135" s="445" t="s">
        <v>139</v>
      </c>
      <c r="BG135" s="445"/>
      <c r="BH135" s="469" t="s">
        <v>139</v>
      </c>
      <c r="BI135" s="431" t="s">
        <v>139</v>
      </c>
      <c r="BJ135" s="440"/>
      <c r="BK135" s="441" t="s">
        <v>139</v>
      </c>
      <c r="BL135" s="431" t="s">
        <v>139</v>
      </c>
      <c r="BM135" s="446"/>
      <c r="BN135" s="447" t="s">
        <v>139</v>
      </c>
      <c r="BO135" t="s">
        <v>139</v>
      </c>
    </row>
    <row r="136" spans="1:67" ht="15.75" customHeight="1">
      <c r="A136" s="7" t="s">
        <v>1030</v>
      </c>
      <c r="B136" s="7">
        <v>7</v>
      </c>
      <c r="C136" s="7" t="s">
        <v>157</v>
      </c>
      <c r="D136" s="7" t="s">
        <v>158</v>
      </c>
      <c r="E136" s="7">
        <v>74</v>
      </c>
      <c r="F136" s="7">
        <v>29.700000000000273</v>
      </c>
      <c r="G136" s="7" t="s">
        <v>61</v>
      </c>
      <c r="H136" s="7">
        <v>74.495000000000005</v>
      </c>
      <c r="I136" s="7">
        <v>135</v>
      </c>
      <c r="J136" s="7">
        <v>24.720000000000368</v>
      </c>
      <c r="K136" s="7" t="s">
        <v>62</v>
      </c>
      <c r="L136" s="7">
        <v>135.41200000000001</v>
      </c>
      <c r="M136" s="7">
        <v>-135.41200000000001</v>
      </c>
      <c r="N136" s="427">
        <v>154</v>
      </c>
      <c r="P136" s="428"/>
      <c r="Q136" s="428" t="s">
        <v>156</v>
      </c>
      <c r="R136">
        <v>10</v>
      </c>
      <c r="S136" s="474">
        <v>355.524</v>
      </c>
      <c r="T136" s="290">
        <v>0.4713</v>
      </c>
      <c r="U136" s="290">
        <v>0.47070000000000001</v>
      </c>
      <c r="V136" s="290">
        <v>29.401505</v>
      </c>
      <c r="W136" s="290">
        <v>29.400521000000001</v>
      </c>
      <c r="X136" s="290">
        <v>34.731488648988702</v>
      </c>
      <c r="Y136" s="290">
        <v>34.730876614980858</v>
      </c>
      <c r="Z136">
        <v>1.9185000000000001</v>
      </c>
      <c r="AA136" s="447">
        <v>6.5805812832775716</v>
      </c>
      <c r="AB136" s="447">
        <v>83.008806282838904</v>
      </c>
      <c r="AC136" s="447">
        <v>2.8343510400000001E-2</v>
      </c>
      <c r="AD136" s="290">
        <v>4.8300000000000003E-2</v>
      </c>
      <c r="AE136" s="447">
        <v>89.790300000000002</v>
      </c>
      <c r="AF136">
        <v>4.5872999999999999</v>
      </c>
      <c r="AG136" s="447">
        <v>2.1171000000000002</v>
      </c>
      <c r="AH136">
        <v>0.1517</v>
      </c>
      <c r="AI136" s="447">
        <v>6.3701999999999995E-2</v>
      </c>
      <c r="AJ136" s="447">
        <v>98.54</v>
      </c>
      <c r="AK136" s="447">
        <v>623.24</v>
      </c>
      <c r="AL136" s="429">
        <v>34.734657287597656</v>
      </c>
      <c r="AM136" s="433" t="s">
        <v>139</v>
      </c>
      <c r="AN136" s="434"/>
      <c r="AO136" s="438">
        <v>1.3</v>
      </c>
      <c r="AP136" s="439">
        <v>6.5839999999999996</v>
      </c>
      <c r="AQ136" s="431" t="s">
        <v>139</v>
      </c>
      <c r="AR136" s="440"/>
      <c r="AS136" s="469">
        <v>12.729288880882509</v>
      </c>
      <c r="AT136" s="431"/>
      <c r="AU136" s="469">
        <v>7.8229493280322995</v>
      </c>
      <c r="AV136" s="431"/>
      <c r="AW136" s="442">
        <v>0.84</v>
      </c>
      <c r="AX136" s="431"/>
      <c r="AY136" s="443"/>
      <c r="AZ136" s="469" t="s">
        <v>139</v>
      </c>
      <c r="BA136" s="431" t="s">
        <v>139</v>
      </c>
      <c r="BB136" s="440"/>
      <c r="BC136" s="469" t="s">
        <v>139</v>
      </c>
      <c r="BD136" s="445" t="s">
        <v>139</v>
      </c>
      <c r="BE136" s="469" t="s">
        <v>139</v>
      </c>
      <c r="BF136" s="445" t="s">
        <v>139</v>
      </c>
      <c r="BG136" s="445"/>
      <c r="BH136" s="469">
        <v>2163.1081334347414</v>
      </c>
      <c r="BI136" s="431" t="s">
        <v>139</v>
      </c>
      <c r="BJ136" s="440"/>
      <c r="BK136" s="441">
        <v>2295.4138084548586</v>
      </c>
      <c r="BL136" s="431" t="s">
        <v>139</v>
      </c>
      <c r="BM136" s="446"/>
      <c r="BN136" s="447" t="s">
        <v>139</v>
      </c>
      <c r="BO136" t="s">
        <v>139</v>
      </c>
    </row>
    <row r="137" spans="1:67" ht="15.75" customHeight="1">
      <c r="A137" s="7" t="s">
        <v>1030</v>
      </c>
      <c r="B137" s="7">
        <v>7</v>
      </c>
      <c r="C137" s="7" t="s">
        <v>157</v>
      </c>
      <c r="D137" s="7" t="s">
        <v>158</v>
      </c>
      <c r="E137" s="7">
        <v>74</v>
      </c>
      <c r="F137" s="7">
        <v>29.700000000000273</v>
      </c>
      <c r="G137" s="7" t="s">
        <v>61</v>
      </c>
      <c r="H137" s="7">
        <v>74.495000000000005</v>
      </c>
      <c r="I137" s="7">
        <v>135</v>
      </c>
      <c r="J137" s="7">
        <v>24.720000000000368</v>
      </c>
      <c r="K137" s="7" t="s">
        <v>62</v>
      </c>
      <c r="L137" s="7">
        <v>135.41200000000001</v>
      </c>
      <c r="M137" s="7">
        <v>-135.41200000000001</v>
      </c>
      <c r="N137" s="427">
        <v>155</v>
      </c>
      <c r="P137" s="428"/>
      <c r="Q137" s="428" t="s">
        <v>156</v>
      </c>
      <c r="R137">
        <v>11</v>
      </c>
      <c r="S137" s="474">
        <v>287.46699999999998</v>
      </c>
      <c r="T137" s="290">
        <v>-0.2132</v>
      </c>
      <c r="U137" s="290">
        <v>-0.2195</v>
      </c>
      <c r="V137" s="290">
        <v>28.563032</v>
      </c>
      <c r="W137" s="290">
        <v>28.556383</v>
      </c>
      <c r="X137" s="290">
        <v>34.436318253450828</v>
      </c>
      <c r="Y137" s="290">
        <v>34.434565862035214</v>
      </c>
      <c r="Z137">
        <v>1.8402000000000001</v>
      </c>
      <c r="AA137" s="447">
        <v>6.2940579856018877</v>
      </c>
      <c r="AB137" s="447">
        <v>77.831164244256129</v>
      </c>
      <c r="AC137" s="447">
        <v>3.0966640000000004E-2</v>
      </c>
      <c r="AD137" s="290">
        <v>5.4100000000000002E-2</v>
      </c>
      <c r="AE137" s="447">
        <v>89.7624</v>
      </c>
      <c r="AF137">
        <v>4.5858999999999996</v>
      </c>
      <c r="AG137" s="447">
        <v>2.7042000000000002</v>
      </c>
      <c r="AH137">
        <v>0.17519999999999999</v>
      </c>
      <c r="AI137" s="447">
        <v>6.3701999999999995E-2</v>
      </c>
      <c r="AJ137" s="447">
        <v>98.61</v>
      </c>
      <c r="AK137" s="447">
        <v>569.09</v>
      </c>
      <c r="AL137" s="429">
        <v>34.431320190429688</v>
      </c>
      <c r="AM137" s="433" t="s">
        <v>139</v>
      </c>
      <c r="AN137" s="434"/>
      <c r="AO137" s="438">
        <v>0.7</v>
      </c>
      <c r="AP137" s="439">
        <v>6.2839999999999998</v>
      </c>
      <c r="AQ137" s="431" t="s">
        <v>139</v>
      </c>
      <c r="AR137" s="440"/>
      <c r="AS137" s="469">
        <v>12.477783641406115</v>
      </c>
      <c r="AT137" s="431"/>
      <c r="AU137" s="469">
        <v>13.050039741660996</v>
      </c>
      <c r="AV137" s="431"/>
      <c r="AW137" s="442">
        <v>0.95099999999999996</v>
      </c>
      <c r="AX137" s="431"/>
      <c r="AY137" s="443"/>
      <c r="AZ137" s="469" t="s">
        <v>139</v>
      </c>
      <c r="BA137" s="431" t="s">
        <v>139</v>
      </c>
      <c r="BB137" s="440"/>
      <c r="BC137" s="469" t="s">
        <v>139</v>
      </c>
      <c r="BD137" s="445" t="s">
        <v>139</v>
      </c>
      <c r="BE137" s="469" t="s">
        <v>139</v>
      </c>
      <c r="BF137" s="445" t="s">
        <v>139</v>
      </c>
      <c r="BG137" s="445"/>
      <c r="BH137" s="469">
        <v>2175.6228454102384</v>
      </c>
      <c r="BI137" s="431" t="s">
        <v>139</v>
      </c>
      <c r="BJ137" s="440"/>
      <c r="BK137" s="441">
        <v>2289.7631747086889</v>
      </c>
      <c r="BL137" s="431" t="s">
        <v>139</v>
      </c>
      <c r="BM137" s="446"/>
      <c r="BN137" s="447" t="s">
        <v>139</v>
      </c>
      <c r="BO137" t="s">
        <v>139</v>
      </c>
    </row>
    <row r="138" spans="1:67" ht="15.75" customHeight="1">
      <c r="A138" s="7" t="s">
        <v>1030</v>
      </c>
      <c r="B138" s="7">
        <v>7</v>
      </c>
      <c r="C138" s="7" t="s">
        <v>157</v>
      </c>
      <c r="D138" s="7" t="s">
        <v>158</v>
      </c>
      <c r="E138" s="7">
        <v>74</v>
      </c>
      <c r="F138" s="7">
        <v>29.700000000000273</v>
      </c>
      <c r="G138" s="7" t="s">
        <v>61</v>
      </c>
      <c r="H138" s="7">
        <v>74.495000000000005</v>
      </c>
      <c r="I138" s="7">
        <v>135</v>
      </c>
      <c r="J138" s="7">
        <v>24.720000000000368</v>
      </c>
      <c r="K138" s="7" t="s">
        <v>62</v>
      </c>
      <c r="L138" s="7">
        <v>135.41200000000001</v>
      </c>
      <c r="M138" s="7">
        <v>-135.41200000000001</v>
      </c>
      <c r="N138" s="427">
        <v>156</v>
      </c>
      <c r="P138" s="428"/>
      <c r="Q138" s="428" t="s">
        <v>156</v>
      </c>
      <c r="R138">
        <v>12</v>
      </c>
      <c r="S138" s="474">
        <v>257.71899999999999</v>
      </c>
      <c r="T138" s="290">
        <v>-0.751</v>
      </c>
      <c r="U138" s="290">
        <v>-0.74399999999999999</v>
      </c>
      <c r="V138" s="290">
        <v>27.894565</v>
      </c>
      <c r="W138" s="290">
        <v>27.904442000000003</v>
      </c>
      <c r="X138" s="290">
        <v>34.164520710716111</v>
      </c>
      <c r="Y138" s="290">
        <v>34.169961014581567</v>
      </c>
      <c r="Z138">
        <v>1.8032999999999999</v>
      </c>
      <c r="AA138" s="447">
        <v>6.1948961977478616</v>
      </c>
      <c r="AB138" s="447">
        <v>75.3823464408446</v>
      </c>
      <c r="AC138" s="447">
        <v>3.3758669599999999E-2</v>
      </c>
      <c r="AD138" s="290">
        <v>6.0299999999999999E-2</v>
      </c>
      <c r="AE138" s="447">
        <v>89.741900000000001</v>
      </c>
      <c r="AF138">
        <v>4.5849000000000002</v>
      </c>
      <c r="AG138" s="447">
        <v>2.9695</v>
      </c>
      <c r="AH138">
        <v>0.18579999999999999</v>
      </c>
      <c r="AI138" s="447">
        <v>6.3701999999999995E-2</v>
      </c>
      <c r="AJ138" s="447">
        <v>98.54</v>
      </c>
      <c r="AK138" s="447">
        <v>563.14</v>
      </c>
      <c r="AL138" s="429">
        <v>34.151237487792969</v>
      </c>
      <c r="AM138" s="433" t="s">
        <v>139</v>
      </c>
      <c r="AN138" s="434"/>
      <c r="AO138" s="438">
        <v>0.3</v>
      </c>
      <c r="AP138" s="439">
        <v>6.1890000000000001</v>
      </c>
      <c r="AQ138" s="431" t="s">
        <v>139</v>
      </c>
      <c r="AR138" s="440"/>
      <c r="AS138" s="469">
        <v>13.124747952778328</v>
      </c>
      <c r="AT138" s="431"/>
      <c r="AU138" s="469">
        <v>18.592236340228229</v>
      </c>
      <c r="AV138" s="431"/>
      <c r="AW138" s="442">
        <v>1.1459999999999999</v>
      </c>
      <c r="AX138" s="431"/>
      <c r="AY138" s="443"/>
      <c r="AZ138" s="469" t="s">
        <v>139</v>
      </c>
      <c r="BA138" s="431" t="s">
        <v>139</v>
      </c>
      <c r="BB138" s="440"/>
      <c r="BC138" s="469" t="s">
        <v>139</v>
      </c>
      <c r="BD138" s="445" t="s">
        <v>139</v>
      </c>
      <c r="BE138" s="469" t="s">
        <v>139</v>
      </c>
      <c r="BF138" s="445" t="s">
        <v>139</v>
      </c>
      <c r="BG138" s="445"/>
      <c r="BH138" s="469">
        <v>2199.4384270158953</v>
      </c>
      <c r="BI138" s="431" t="s">
        <v>139</v>
      </c>
      <c r="BJ138" s="440"/>
      <c r="BK138" s="441">
        <v>2286.6466233988731</v>
      </c>
      <c r="BL138" s="431" t="s">
        <v>139</v>
      </c>
      <c r="BM138" s="446"/>
      <c r="BN138" s="447" t="s">
        <v>139</v>
      </c>
      <c r="BO138" t="s">
        <v>139</v>
      </c>
    </row>
    <row r="139" spans="1:67" ht="15.75" customHeight="1">
      <c r="A139" s="7" t="s">
        <v>1030</v>
      </c>
      <c r="B139" s="7">
        <v>7</v>
      </c>
      <c r="C139" s="7" t="s">
        <v>157</v>
      </c>
      <c r="D139" s="7" t="s">
        <v>158</v>
      </c>
      <c r="E139" s="7">
        <v>74</v>
      </c>
      <c r="F139" s="7">
        <v>29.700000000000273</v>
      </c>
      <c r="G139" s="7" t="s">
        <v>61</v>
      </c>
      <c r="H139" s="7">
        <v>74.495000000000005</v>
      </c>
      <c r="I139" s="7">
        <v>135</v>
      </c>
      <c r="J139" s="7">
        <v>24.720000000000368</v>
      </c>
      <c r="K139" s="7" t="s">
        <v>62</v>
      </c>
      <c r="L139" s="7">
        <v>135.41200000000001</v>
      </c>
      <c r="M139" s="7">
        <v>-135.41200000000001</v>
      </c>
      <c r="N139" s="427">
        <v>157</v>
      </c>
      <c r="P139" s="428"/>
      <c r="Q139" s="428" t="s">
        <v>156</v>
      </c>
      <c r="R139">
        <v>13</v>
      </c>
      <c r="S139" s="474">
        <v>234.31399999999999</v>
      </c>
      <c r="T139" s="290">
        <v>-1.2450000000000001</v>
      </c>
      <c r="U139" s="290">
        <v>-1.2405999999999999</v>
      </c>
      <c r="V139" s="290">
        <v>27.087039999999998</v>
      </c>
      <c r="W139" s="290">
        <v>27.098213000000001</v>
      </c>
      <c r="X139" s="290">
        <v>33.636841413033366</v>
      </c>
      <c r="Y139" s="290">
        <v>33.647193023205972</v>
      </c>
      <c r="Z139">
        <v>1.7821</v>
      </c>
      <c r="AA139" s="447">
        <v>6.1680066034026941</v>
      </c>
      <c r="AB139" s="447">
        <v>73.79773012992213</v>
      </c>
      <c r="AC139" s="447">
        <v>3.4689195999999999E-2</v>
      </c>
      <c r="AD139" s="290">
        <v>6.2399999999999997E-2</v>
      </c>
      <c r="AE139" s="447">
        <v>89.721400000000003</v>
      </c>
      <c r="AF139">
        <v>4.5838000000000001</v>
      </c>
      <c r="AG139" s="447">
        <v>3.3944999999999999</v>
      </c>
      <c r="AH139">
        <v>0.20280000000000001</v>
      </c>
      <c r="AI139" s="447">
        <v>6.3701999999999995E-2</v>
      </c>
      <c r="AJ139" s="447">
        <v>98.54</v>
      </c>
      <c r="AK139" s="447">
        <v>493.74</v>
      </c>
      <c r="AL139" s="429">
        <v>33.637001037597656</v>
      </c>
      <c r="AM139" s="433" t="s">
        <v>139</v>
      </c>
      <c r="AN139" s="434"/>
      <c r="AO139" s="438">
        <v>0</v>
      </c>
      <c r="AP139" s="439">
        <v>6.1440000000000001</v>
      </c>
      <c r="AQ139" s="431" t="s">
        <v>139</v>
      </c>
      <c r="AR139" s="440"/>
      <c r="AS139" s="469">
        <v>15.29948796854026</v>
      </c>
      <c r="AT139" s="431"/>
      <c r="AU139" s="469">
        <v>29.907874177050953</v>
      </c>
      <c r="AV139" s="431"/>
      <c r="AW139" s="442">
        <v>1.599</v>
      </c>
      <c r="AX139" s="431"/>
      <c r="AY139" s="443"/>
      <c r="AZ139" s="469" t="s">
        <v>139</v>
      </c>
      <c r="BA139" s="431" t="s">
        <v>139</v>
      </c>
      <c r="BB139" s="440"/>
      <c r="BC139" s="469" t="s">
        <v>139</v>
      </c>
      <c r="BD139" s="445" t="s">
        <v>139</v>
      </c>
      <c r="BE139" s="469" t="s">
        <v>139</v>
      </c>
      <c r="BF139" s="445" t="s">
        <v>139</v>
      </c>
      <c r="BG139" s="445"/>
      <c r="BH139" s="469">
        <v>2228.6356682201308</v>
      </c>
      <c r="BI139" s="431" t="s">
        <v>139</v>
      </c>
      <c r="BJ139" s="440"/>
      <c r="BK139" s="441">
        <v>2287.0882958678985</v>
      </c>
      <c r="BL139" s="431" t="s">
        <v>139</v>
      </c>
      <c r="BM139" s="446"/>
      <c r="BN139" s="447" t="s">
        <v>139</v>
      </c>
      <c r="BO139" t="s">
        <v>139</v>
      </c>
    </row>
    <row r="140" spans="1:67" ht="15.75" customHeight="1">
      <c r="A140" s="7" t="s">
        <v>1030</v>
      </c>
      <c r="B140" s="7">
        <v>7</v>
      </c>
      <c r="C140" s="7" t="s">
        <v>157</v>
      </c>
      <c r="D140" s="7" t="s">
        <v>158</v>
      </c>
      <c r="E140" s="7">
        <v>74</v>
      </c>
      <c r="F140" s="7">
        <v>29.700000000000273</v>
      </c>
      <c r="G140" s="7" t="s">
        <v>61</v>
      </c>
      <c r="H140" s="7">
        <v>74.495000000000005</v>
      </c>
      <c r="I140" s="7">
        <v>135</v>
      </c>
      <c r="J140" s="7">
        <v>24.720000000000368</v>
      </c>
      <c r="K140" s="7" t="s">
        <v>62</v>
      </c>
      <c r="L140" s="7">
        <v>135.41200000000001</v>
      </c>
      <c r="M140" s="7">
        <v>-135.41200000000001</v>
      </c>
      <c r="N140" s="427">
        <v>158</v>
      </c>
      <c r="P140" s="428"/>
      <c r="Q140" s="428" t="s">
        <v>156</v>
      </c>
      <c r="R140">
        <v>14</v>
      </c>
      <c r="S140" s="474">
        <v>205.017</v>
      </c>
      <c r="T140" s="290">
        <v>-1.4763999999999999</v>
      </c>
      <c r="U140" s="290">
        <v>-1.4759</v>
      </c>
      <c r="V140" s="290">
        <v>26.507306</v>
      </c>
      <c r="W140" s="290">
        <v>26.509316000000002</v>
      </c>
      <c r="X140" s="290">
        <v>33.117628019503336</v>
      </c>
      <c r="Y140" s="290">
        <v>33.1198378508508</v>
      </c>
      <c r="Z140">
        <v>1.8132999999999999</v>
      </c>
      <c r="AA140" s="447">
        <v>6.3376494754686066</v>
      </c>
      <c r="AB140" s="447">
        <v>75.080303890492601</v>
      </c>
      <c r="AC140" s="447">
        <v>3.4816208799999998E-2</v>
      </c>
      <c r="AD140" s="290">
        <v>6.2700000000000006E-2</v>
      </c>
      <c r="AE140" s="447">
        <v>89.717699999999994</v>
      </c>
      <c r="AF140">
        <v>4.5835999999999997</v>
      </c>
      <c r="AG140" s="447">
        <v>3.5213000000000001</v>
      </c>
      <c r="AH140">
        <v>0.2079</v>
      </c>
      <c r="AI140" s="447">
        <v>6.3701999999999995E-2</v>
      </c>
      <c r="AJ140" s="447">
        <v>98.54</v>
      </c>
      <c r="AK140" s="447">
        <v>465.98</v>
      </c>
      <c r="AL140" s="429">
        <v>33.118339538574219</v>
      </c>
      <c r="AM140" s="433" t="s">
        <v>139</v>
      </c>
      <c r="AN140" s="434"/>
      <c r="AO140" s="438">
        <v>-0.5</v>
      </c>
      <c r="AP140" s="439">
        <v>6.3410000000000002</v>
      </c>
      <c r="AQ140" s="431" t="s">
        <v>139</v>
      </c>
      <c r="AR140" s="440"/>
      <c r="AS140" s="469">
        <v>16.197165047849598</v>
      </c>
      <c r="AT140" s="431"/>
      <c r="AU140" s="469">
        <v>35.010201672934365</v>
      </c>
      <c r="AV140" s="431"/>
      <c r="AW140" s="442">
        <v>1.8420000000000001</v>
      </c>
      <c r="AX140" s="431"/>
      <c r="AY140" s="443"/>
      <c r="AZ140" s="469" t="s">
        <v>139</v>
      </c>
      <c r="BA140" s="431" t="s">
        <v>139</v>
      </c>
      <c r="BB140" s="440"/>
      <c r="BC140" s="469" t="s">
        <v>139</v>
      </c>
      <c r="BD140" s="445" t="s">
        <v>139</v>
      </c>
      <c r="BE140" s="469" t="s">
        <v>139</v>
      </c>
      <c r="BF140" s="445" t="s">
        <v>139</v>
      </c>
      <c r="BG140" s="445"/>
      <c r="BH140" s="469">
        <v>2229.7397474578343</v>
      </c>
      <c r="BI140" s="431" t="s">
        <v>139</v>
      </c>
      <c r="BJ140" s="440"/>
      <c r="BK140" s="441">
        <v>2279.2420209422557</v>
      </c>
      <c r="BL140" s="431" t="s">
        <v>139</v>
      </c>
      <c r="BM140" s="446"/>
      <c r="BN140" s="447" t="s">
        <v>139</v>
      </c>
      <c r="BO140" t="s">
        <v>139</v>
      </c>
    </row>
    <row r="141" spans="1:67" ht="15.75" customHeight="1">
      <c r="A141" s="7" t="s">
        <v>1030</v>
      </c>
      <c r="B141" s="7">
        <v>7</v>
      </c>
      <c r="C141" s="7" t="s">
        <v>157</v>
      </c>
      <c r="D141" s="7" t="s">
        <v>158</v>
      </c>
      <c r="E141" s="7">
        <v>74</v>
      </c>
      <c r="F141" s="7">
        <v>29.700000000000273</v>
      </c>
      <c r="G141" s="7" t="s">
        <v>61</v>
      </c>
      <c r="H141" s="7">
        <v>74.495000000000005</v>
      </c>
      <c r="I141" s="7">
        <v>135</v>
      </c>
      <c r="J141" s="7">
        <v>24.720000000000368</v>
      </c>
      <c r="K141" s="7" t="s">
        <v>62</v>
      </c>
      <c r="L141" s="7">
        <v>135.41200000000001</v>
      </c>
      <c r="M141" s="7">
        <v>-135.41200000000001</v>
      </c>
      <c r="N141" s="427">
        <v>159</v>
      </c>
      <c r="P141" s="428"/>
      <c r="Q141" s="428" t="s">
        <v>156</v>
      </c>
      <c r="R141">
        <v>15</v>
      </c>
      <c r="S141" s="474">
        <v>188.834</v>
      </c>
      <c r="T141" s="290">
        <v>-1.4726999999999999</v>
      </c>
      <c r="U141" s="290">
        <v>-1.474</v>
      </c>
      <c r="V141" s="290">
        <v>26.362054999999998</v>
      </c>
      <c r="W141" s="290">
        <v>26.362531000000001</v>
      </c>
      <c r="X141" s="290">
        <v>32.923690835659208</v>
      </c>
      <c r="Y141" s="290">
        <v>32.925779448640924</v>
      </c>
      <c r="Z141">
        <v>1.8275999999999999</v>
      </c>
      <c r="AA141" s="447">
        <v>6.4000901925655356</v>
      </c>
      <c r="AB141" s="447">
        <v>75.723143469101387</v>
      </c>
      <c r="AC141" s="447">
        <v>3.3969907200000003E-2</v>
      </c>
      <c r="AD141" s="290">
        <v>6.08E-2</v>
      </c>
      <c r="AE141" s="447">
        <v>89.700900000000004</v>
      </c>
      <c r="AF141">
        <v>4.5827999999999998</v>
      </c>
      <c r="AG141" s="447">
        <v>3.31</v>
      </c>
      <c r="AH141">
        <v>0.19939999999999999</v>
      </c>
      <c r="AI141" s="447">
        <v>6.3701999999999995E-2</v>
      </c>
      <c r="AJ141" s="447">
        <v>71.27</v>
      </c>
      <c r="AK141" s="447">
        <v>477.87</v>
      </c>
      <c r="AL141" s="429">
        <v>32.967094421386719</v>
      </c>
      <c r="AM141" s="433" t="s">
        <v>139</v>
      </c>
      <c r="AN141" s="434"/>
      <c r="AO141" s="438">
        <v>-0.3</v>
      </c>
      <c r="AP141" s="439">
        <v>6.3860000000000001</v>
      </c>
      <c r="AQ141" s="431" t="s">
        <v>139</v>
      </c>
      <c r="AR141" s="440"/>
      <c r="AS141" s="469">
        <v>15.884306603026399</v>
      </c>
      <c r="AT141" s="431"/>
      <c r="AU141" s="469">
        <v>33.965184885890942</v>
      </c>
      <c r="AV141" s="431"/>
      <c r="AW141" s="442">
        <v>1.841</v>
      </c>
      <c r="AX141" s="431"/>
      <c r="AY141" s="443"/>
      <c r="AZ141" s="469" t="s">
        <v>139</v>
      </c>
      <c r="BA141" s="431" t="s">
        <v>139</v>
      </c>
      <c r="BB141" s="440"/>
      <c r="BC141" s="469">
        <v>4.0043342986950548E-3</v>
      </c>
      <c r="BD141" s="445" t="s">
        <v>139</v>
      </c>
      <c r="BE141" s="469">
        <v>1.1563144540014624E-2</v>
      </c>
      <c r="BF141" s="445" t="s">
        <v>139</v>
      </c>
      <c r="BG141" s="445"/>
      <c r="BH141" s="469">
        <v>2189.9751881028933</v>
      </c>
      <c r="BI141" s="431" t="s">
        <v>139</v>
      </c>
      <c r="BJ141" s="440"/>
      <c r="BK141" s="441">
        <v>2267.2570429399284</v>
      </c>
      <c r="BL141" s="431" t="s">
        <v>139</v>
      </c>
      <c r="BM141" s="446"/>
      <c r="BN141" s="447" t="s">
        <v>139</v>
      </c>
      <c r="BO141" t="s">
        <v>139</v>
      </c>
    </row>
    <row r="142" spans="1:67" ht="15.75" customHeight="1">
      <c r="A142" s="7" t="s">
        <v>1030</v>
      </c>
      <c r="B142" s="7">
        <v>7</v>
      </c>
      <c r="C142" s="7" t="s">
        <v>157</v>
      </c>
      <c r="D142" s="7" t="s">
        <v>158</v>
      </c>
      <c r="E142" s="7">
        <v>74</v>
      </c>
      <c r="F142" s="7">
        <v>29.700000000000273</v>
      </c>
      <c r="G142" s="7" t="s">
        <v>61</v>
      </c>
      <c r="H142" s="7">
        <v>74.495000000000005</v>
      </c>
      <c r="I142" s="7">
        <v>135</v>
      </c>
      <c r="J142" s="7">
        <v>24.720000000000368</v>
      </c>
      <c r="K142" s="7" t="s">
        <v>62</v>
      </c>
      <c r="L142" s="7">
        <v>135.41200000000001</v>
      </c>
      <c r="M142" s="7">
        <v>-135.41200000000001</v>
      </c>
      <c r="N142" s="427">
        <v>160</v>
      </c>
      <c r="P142" s="428"/>
      <c r="Q142" s="428" t="s">
        <v>156</v>
      </c>
      <c r="R142">
        <v>16</v>
      </c>
      <c r="S142" s="474">
        <v>161.19</v>
      </c>
      <c r="T142" s="290">
        <v>-1.4235</v>
      </c>
      <c r="U142" s="290">
        <v>-1.4253</v>
      </c>
      <c r="V142" s="290">
        <v>26.177696999999998</v>
      </c>
      <c r="W142" s="290">
        <v>26.177972</v>
      </c>
      <c r="X142" s="290">
        <v>32.63331763455664</v>
      </c>
      <c r="Y142" s="290">
        <v>32.635662292311729</v>
      </c>
      <c r="Z142">
        <v>1.8956</v>
      </c>
      <c r="AA142" s="447">
        <v>6.700909039845703</v>
      </c>
      <c r="AB142" s="447">
        <v>79.223879983507089</v>
      </c>
      <c r="AC142" s="447">
        <v>3.4223932800000002E-2</v>
      </c>
      <c r="AD142" s="290">
        <v>6.1400000000000003E-2</v>
      </c>
      <c r="AE142" s="447">
        <v>89.674899999999994</v>
      </c>
      <c r="AF142">
        <v>4.5815000000000001</v>
      </c>
      <c r="AG142" s="447">
        <v>3.4390999999999998</v>
      </c>
      <c r="AH142">
        <v>0.20449999999999999</v>
      </c>
      <c r="AI142" s="447">
        <v>6.3701999999999995E-2</v>
      </c>
      <c r="AJ142" s="447">
        <v>98.53</v>
      </c>
      <c r="AK142" s="447">
        <v>523.48</v>
      </c>
      <c r="AL142" s="429">
        <v>32.648262023925781</v>
      </c>
      <c r="AM142" s="433" t="s">
        <v>139</v>
      </c>
      <c r="AN142" s="434"/>
      <c r="AO142" s="438">
        <v>-0.4</v>
      </c>
      <c r="AP142" s="439">
        <v>6.6660000000000004</v>
      </c>
      <c r="AQ142" s="431" t="s">
        <v>139</v>
      </c>
      <c r="AR142" s="440"/>
      <c r="AS142" s="469">
        <v>14.296142669538916</v>
      </c>
      <c r="AT142" s="431"/>
      <c r="AU142" s="469">
        <v>30.371516257088196</v>
      </c>
      <c r="AV142" s="431"/>
      <c r="AW142" s="442">
        <v>1.748</v>
      </c>
      <c r="AX142" s="431"/>
      <c r="AY142" s="443"/>
      <c r="AZ142" s="469" t="s">
        <v>139</v>
      </c>
      <c r="BA142" s="431" t="s">
        <v>139</v>
      </c>
      <c r="BB142" s="440"/>
      <c r="BC142" s="469">
        <v>5.2479022607901356E-3</v>
      </c>
      <c r="BD142" s="445">
        <v>3</v>
      </c>
      <c r="BE142" s="469">
        <v>1.0362357864091606E-2</v>
      </c>
      <c r="BF142" s="445">
        <v>3</v>
      </c>
      <c r="BG142" s="445" t="s">
        <v>1054</v>
      </c>
      <c r="BH142" s="469">
        <v>2190.4071030633595</v>
      </c>
      <c r="BI142" s="431">
        <v>6</v>
      </c>
      <c r="BJ142" s="440"/>
      <c r="BK142" s="441">
        <v>2250.8330122129419</v>
      </c>
      <c r="BL142" s="431">
        <v>6</v>
      </c>
      <c r="BM142" s="446"/>
      <c r="BN142" s="447" t="s">
        <v>139</v>
      </c>
      <c r="BO142" t="s">
        <v>139</v>
      </c>
    </row>
    <row r="143" spans="1:67" ht="15.75" customHeight="1">
      <c r="A143" s="7" t="s">
        <v>1030</v>
      </c>
      <c r="B143" s="7">
        <v>7</v>
      </c>
      <c r="C143" s="7" t="s">
        <v>157</v>
      </c>
      <c r="D143" s="7" t="s">
        <v>158</v>
      </c>
      <c r="E143" s="7">
        <v>74</v>
      </c>
      <c r="F143" s="7">
        <v>29.700000000000273</v>
      </c>
      <c r="G143" s="7" t="s">
        <v>61</v>
      </c>
      <c r="H143" s="7">
        <v>74.495000000000005</v>
      </c>
      <c r="I143" s="7">
        <v>135</v>
      </c>
      <c r="J143" s="7">
        <v>24.720000000000368</v>
      </c>
      <c r="K143" s="7" t="s">
        <v>62</v>
      </c>
      <c r="L143" s="7">
        <v>135.41200000000001</v>
      </c>
      <c r="M143" s="7">
        <v>-135.41200000000001</v>
      </c>
      <c r="N143" s="427">
        <v>161</v>
      </c>
      <c r="P143" s="428"/>
      <c r="Q143" s="428" t="s">
        <v>156</v>
      </c>
      <c r="R143">
        <v>17</v>
      </c>
      <c r="S143" s="474">
        <v>133.46199999999999</v>
      </c>
      <c r="T143" s="290">
        <v>-1.2887</v>
      </c>
      <c r="U143" s="290">
        <v>-1.2907</v>
      </c>
      <c r="V143" s="290">
        <v>26.04814</v>
      </c>
      <c r="W143" s="290">
        <v>26.047053000000002</v>
      </c>
      <c r="X143" s="290">
        <v>32.326256230572035</v>
      </c>
      <c r="Y143" s="290">
        <v>32.326933542870783</v>
      </c>
      <c r="Z143">
        <v>1.9626999999999999</v>
      </c>
      <c r="AA143" s="447">
        <v>6.9683953124854066</v>
      </c>
      <c r="AB143" s="447">
        <v>82.505821587546905</v>
      </c>
      <c r="AC143" s="447">
        <v>3.2954705600000002E-2</v>
      </c>
      <c r="AD143" s="290">
        <v>5.8500000000000003E-2</v>
      </c>
      <c r="AE143" s="447">
        <v>89.669300000000007</v>
      </c>
      <c r="AF143">
        <v>4.5811999999999999</v>
      </c>
      <c r="AG143" s="447">
        <v>3.2418999999999998</v>
      </c>
      <c r="AH143">
        <v>0.19670000000000001</v>
      </c>
      <c r="AI143" s="447">
        <v>8.3350999999999995E-2</v>
      </c>
      <c r="AJ143" s="447">
        <v>98.54</v>
      </c>
      <c r="AK143" s="447">
        <v>529.42999999999995</v>
      </c>
      <c r="AL143" s="429">
        <v>32.344268798828125</v>
      </c>
      <c r="AM143" s="433" t="s">
        <v>139</v>
      </c>
      <c r="AN143" s="434"/>
      <c r="AO143" s="438">
        <v>-0.2</v>
      </c>
      <c r="AP143" s="439">
        <v>6.9509999999999996</v>
      </c>
      <c r="AQ143" s="431" t="s">
        <v>139</v>
      </c>
      <c r="AR143" s="440"/>
      <c r="AS143" s="469">
        <v>12.303371525855974</v>
      </c>
      <c r="AT143" s="431"/>
      <c r="AU143" s="469">
        <v>25.611786159784007</v>
      </c>
      <c r="AV143" s="431"/>
      <c r="AW143" s="442">
        <v>1.6140000000000001</v>
      </c>
      <c r="AX143" s="431"/>
      <c r="AY143" s="443"/>
      <c r="AZ143" s="469" t="s">
        <v>139</v>
      </c>
      <c r="BA143" s="431" t="s">
        <v>139</v>
      </c>
      <c r="BB143" s="440"/>
      <c r="BC143" s="469">
        <v>1.4859143821454202E-2</v>
      </c>
      <c r="BD143" s="445" t="s">
        <v>139</v>
      </c>
      <c r="BE143" s="469">
        <v>7.3590317993988798E-3</v>
      </c>
      <c r="BF143" s="445" t="s">
        <v>139</v>
      </c>
      <c r="BG143" s="445"/>
      <c r="BH143" s="469">
        <v>2156.0285142748321</v>
      </c>
      <c r="BI143" s="431" t="s">
        <v>139</v>
      </c>
      <c r="BJ143" s="440"/>
      <c r="BK143" s="441">
        <v>2234.2341138213947</v>
      </c>
      <c r="BL143" s="431" t="s">
        <v>139</v>
      </c>
      <c r="BM143" s="446"/>
      <c r="BN143" s="447" t="s">
        <v>139</v>
      </c>
      <c r="BO143" t="s">
        <v>139</v>
      </c>
    </row>
    <row r="144" spans="1:67" ht="15.75" customHeight="1">
      <c r="A144" s="7" t="s">
        <v>1030</v>
      </c>
      <c r="B144" s="7">
        <v>7</v>
      </c>
      <c r="C144" s="7" t="s">
        <v>157</v>
      </c>
      <c r="D144" s="7" t="s">
        <v>158</v>
      </c>
      <c r="E144" s="7">
        <v>74</v>
      </c>
      <c r="F144" s="7">
        <v>29.700000000000273</v>
      </c>
      <c r="G144" s="7" t="s">
        <v>61</v>
      </c>
      <c r="H144" s="7">
        <v>74.495000000000005</v>
      </c>
      <c r="I144" s="7">
        <v>135</v>
      </c>
      <c r="J144" s="7">
        <v>24.720000000000368</v>
      </c>
      <c r="K144" s="7" t="s">
        <v>62</v>
      </c>
      <c r="L144" s="7">
        <v>135.41200000000001</v>
      </c>
      <c r="M144" s="7">
        <v>-135.41200000000001</v>
      </c>
      <c r="N144" s="427">
        <v>162</v>
      </c>
      <c r="P144" s="428"/>
      <c r="Q144" s="428" t="s">
        <v>156</v>
      </c>
      <c r="R144">
        <v>18</v>
      </c>
      <c r="S144" s="474">
        <v>99.882000000000005</v>
      </c>
      <c r="T144" s="290">
        <v>-0.82079999999999997</v>
      </c>
      <c r="U144" s="290">
        <v>-0.8306</v>
      </c>
      <c r="V144" s="290">
        <v>26.056331</v>
      </c>
      <c r="W144" s="290">
        <v>26.054614000000001</v>
      </c>
      <c r="X144" s="290">
        <v>31.857305708039625</v>
      </c>
      <c r="Y144" s="290">
        <v>31.865352604728518</v>
      </c>
      <c r="Z144">
        <v>2.1004999999999998</v>
      </c>
      <c r="AA144" s="447">
        <v>7.469711923114871</v>
      </c>
      <c r="AB144" s="447">
        <v>89.260379483921241</v>
      </c>
      <c r="AC144" s="447">
        <v>4.8860581600000001E-2</v>
      </c>
      <c r="AD144" s="290">
        <v>9.3799999999999994E-2</v>
      </c>
      <c r="AE144" s="447">
        <v>89.587400000000002</v>
      </c>
      <c r="AF144">
        <v>4.5770999999999997</v>
      </c>
      <c r="AG144" s="447">
        <v>3.0916000000000001</v>
      </c>
      <c r="AH144">
        <v>0.19070000000000001</v>
      </c>
      <c r="AI144" s="447">
        <v>0.55317000000000005</v>
      </c>
      <c r="AJ144" s="447">
        <v>32.47</v>
      </c>
      <c r="AK144" s="447">
        <v>561.16</v>
      </c>
      <c r="AL144" s="429">
        <v>31.884502410888672</v>
      </c>
      <c r="AM144" s="433" t="s">
        <v>139</v>
      </c>
      <c r="AN144" s="434"/>
      <c r="AO144" s="438">
        <v>0.3</v>
      </c>
      <c r="AP144" s="439">
        <v>7.4470000000000001</v>
      </c>
      <c r="AQ144" s="431" t="s">
        <v>139</v>
      </c>
      <c r="AR144" s="440"/>
      <c r="AS144" s="469">
        <v>7.8963923109292145</v>
      </c>
      <c r="AT144" s="431"/>
      <c r="AU144" s="469">
        <v>16.043898183830894</v>
      </c>
      <c r="AV144" s="431"/>
      <c r="AW144" s="442">
        <v>1.2889999999999999</v>
      </c>
      <c r="AX144" s="431"/>
      <c r="AY144" s="443"/>
      <c r="AZ144" s="469" t="s">
        <v>139</v>
      </c>
      <c r="BA144" s="431" t="s">
        <v>139</v>
      </c>
      <c r="BB144" s="440"/>
      <c r="BC144" s="469">
        <v>4.2371734901779888E-2</v>
      </c>
      <c r="BD144" s="445" t="s">
        <v>139</v>
      </c>
      <c r="BE144" s="469">
        <v>3.4666623046938072E-2</v>
      </c>
      <c r="BF144" s="445" t="s">
        <v>139</v>
      </c>
      <c r="BG144" s="445"/>
      <c r="BH144" s="469">
        <v>2106.0644724094568</v>
      </c>
      <c r="BI144" s="431" t="s">
        <v>139</v>
      </c>
      <c r="BJ144" s="440"/>
      <c r="BK144" s="441">
        <v>2216.7727436203932</v>
      </c>
      <c r="BL144" s="431" t="s">
        <v>139</v>
      </c>
      <c r="BM144" s="446"/>
      <c r="BN144" s="447" t="s">
        <v>139</v>
      </c>
      <c r="BO144" t="s">
        <v>139</v>
      </c>
    </row>
    <row r="145" spans="1:67" ht="15.75" customHeight="1">
      <c r="A145" s="7" t="s">
        <v>1030</v>
      </c>
      <c r="B145" s="7">
        <v>7</v>
      </c>
      <c r="C145" s="7" t="s">
        <v>157</v>
      </c>
      <c r="D145" s="7" t="s">
        <v>158</v>
      </c>
      <c r="E145" s="7">
        <v>74</v>
      </c>
      <c r="F145" s="7">
        <v>29.700000000000273</v>
      </c>
      <c r="G145" s="7" t="s">
        <v>61</v>
      </c>
      <c r="H145" s="7">
        <v>74.495000000000005</v>
      </c>
      <c r="I145" s="7">
        <v>135</v>
      </c>
      <c r="J145" s="7">
        <v>24.720000000000368</v>
      </c>
      <c r="K145" s="7" t="s">
        <v>62</v>
      </c>
      <c r="L145" s="7">
        <v>135.41200000000001</v>
      </c>
      <c r="M145" s="7">
        <v>-135.41200000000001</v>
      </c>
      <c r="N145" s="427">
        <v>163</v>
      </c>
      <c r="P145" s="428"/>
      <c r="Q145" s="428" t="s">
        <v>156</v>
      </c>
      <c r="R145">
        <v>19</v>
      </c>
      <c r="S145" s="474">
        <v>77.831000000000003</v>
      </c>
      <c r="T145" s="290">
        <v>-0.24299999999999999</v>
      </c>
      <c r="U145" s="290">
        <v>-0.24360000000000001</v>
      </c>
      <c r="V145" s="290">
        <v>26.080632999999999</v>
      </c>
      <c r="W145" s="290">
        <v>26.089112</v>
      </c>
      <c r="X145" s="290">
        <v>31.300286212797339</v>
      </c>
      <c r="Y145" s="290">
        <v>31.312093903155009</v>
      </c>
      <c r="Z145">
        <v>2.3016999999999999</v>
      </c>
      <c r="AA145" s="447">
        <v>8.2538985599309598</v>
      </c>
      <c r="AB145" s="447">
        <v>99.764480450293078</v>
      </c>
      <c r="AC145" s="447">
        <v>0.186305096</v>
      </c>
      <c r="AD145" s="290">
        <v>0.39900000000000002</v>
      </c>
      <c r="AE145" s="447">
        <v>89.194599999999994</v>
      </c>
      <c r="AF145">
        <v>4.5572999999999997</v>
      </c>
      <c r="AG145" s="447">
        <v>2.8191999999999999</v>
      </c>
      <c r="AH145">
        <v>0.17979999999999999</v>
      </c>
      <c r="AI145" s="447">
        <v>2.2685</v>
      </c>
      <c r="AJ145" s="447">
        <v>98.54</v>
      </c>
      <c r="AK145" s="447">
        <v>608.75</v>
      </c>
      <c r="AL145" s="429">
        <v>31.328327178955078</v>
      </c>
      <c r="AM145" s="433" t="s">
        <v>139</v>
      </c>
      <c r="AN145" s="434"/>
      <c r="AO145" s="438">
        <v>1</v>
      </c>
      <c r="AP145" s="439">
        <v>8.0510000000000002</v>
      </c>
      <c r="AQ145" s="431" t="s">
        <v>139</v>
      </c>
      <c r="AR145" s="440"/>
      <c r="AS145" s="469">
        <v>2.8667673151787336</v>
      </c>
      <c r="AT145" s="431"/>
      <c r="AU145" s="469">
        <v>8.3796461711352848</v>
      </c>
      <c r="AV145" s="431"/>
      <c r="AW145" s="442">
        <v>0.95699999999999996</v>
      </c>
      <c r="AX145" s="431"/>
      <c r="AY145" s="443"/>
      <c r="AZ145" s="469" t="s">
        <v>139</v>
      </c>
      <c r="BA145" s="431" t="s">
        <v>139</v>
      </c>
      <c r="BB145" s="440"/>
      <c r="BC145" s="469">
        <v>0.16702800177857838</v>
      </c>
      <c r="BD145" s="445" t="s">
        <v>139</v>
      </c>
      <c r="BE145" s="469">
        <v>0.20869985069290448</v>
      </c>
      <c r="BF145" s="445" t="s">
        <v>139</v>
      </c>
      <c r="BG145" s="445"/>
      <c r="BH145" s="469">
        <v>2080.4132977173972</v>
      </c>
      <c r="BI145" s="431" t="s">
        <v>139</v>
      </c>
      <c r="BJ145" s="440"/>
      <c r="BK145" s="441">
        <v>2201.7821973136697</v>
      </c>
      <c r="BL145" s="431" t="s">
        <v>139</v>
      </c>
      <c r="BM145" s="446"/>
      <c r="BN145" s="447" t="s">
        <v>139</v>
      </c>
      <c r="BO145" t="s">
        <v>139</v>
      </c>
    </row>
    <row r="146" spans="1:67" ht="15.75" customHeight="1">
      <c r="A146" s="7" t="s">
        <v>1030</v>
      </c>
      <c r="B146" s="7">
        <v>7</v>
      </c>
      <c r="C146" s="7" t="s">
        <v>157</v>
      </c>
      <c r="D146" s="7" t="s">
        <v>158</v>
      </c>
      <c r="E146" s="7">
        <v>74</v>
      </c>
      <c r="F146" s="7">
        <v>29.700000000000273</v>
      </c>
      <c r="G146" s="7" t="s">
        <v>61</v>
      </c>
      <c r="H146" s="7">
        <v>74.495000000000005</v>
      </c>
      <c r="I146" s="7">
        <v>135</v>
      </c>
      <c r="J146" s="7">
        <v>24.720000000000368</v>
      </c>
      <c r="K146" s="7" t="s">
        <v>62</v>
      </c>
      <c r="L146" s="7">
        <v>135.41200000000001</v>
      </c>
      <c r="M146" s="7">
        <v>-135.41200000000001</v>
      </c>
      <c r="N146" s="427">
        <v>164</v>
      </c>
      <c r="P146" s="428"/>
      <c r="Q146" s="428" t="s">
        <v>156</v>
      </c>
      <c r="R146">
        <v>20</v>
      </c>
      <c r="S146" s="474">
        <v>76.631</v>
      </c>
      <c r="T146" s="290">
        <v>-0.2369</v>
      </c>
      <c r="U146" s="290">
        <v>-0.23930000000000001</v>
      </c>
      <c r="V146" s="290">
        <v>26.057478</v>
      </c>
      <c r="W146" s="290">
        <v>26.060742000000001</v>
      </c>
      <c r="X146" s="290">
        <v>31.264145790559741</v>
      </c>
      <c r="Y146" s="290">
        <v>31.270916370446944</v>
      </c>
      <c r="Z146">
        <v>2.3138000000000001</v>
      </c>
      <c r="AA146" s="447">
        <v>8.3078067952480676</v>
      </c>
      <c r="AB146" s="447">
        <v>100.40677513214125</v>
      </c>
      <c r="AC146" s="447">
        <v>0.19522752000000002</v>
      </c>
      <c r="AD146" s="290">
        <v>0.41880000000000001</v>
      </c>
      <c r="AE146" s="447">
        <v>89.123900000000006</v>
      </c>
      <c r="AF146">
        <v>4.5537000000000001</v>
      </c>
      <c r="AG146" s="447">
        <v>2.8121999999999998</v>
      </c>
      <c r="AH146">
        <v>0.17949999999999999</v>
      </c>
      <c r="AI146" s="447">
        <v>2.4658000000000002</v>
      </c>
      <c r="AJ146" s="447">
        <v>98.54</v>
      </c>
      <c r="AK146" s="447">
        <v>610.73</v>
      </c>
      <c r="AL146" s="429">
        <v>31.314998626708984</v>
      </c>
      <c r="AM146" s="433" t="s">
        <v>139</v>
      </c>
      <c r="AN146" s="434"/>
      <c r="AO146" s="438" t="s">
        <v>139</v>
      </c>
      <c r="AP146" s="439" t="s">
        <v>139</v>
      </c>
      <c r="AQ146" s="431" t="s">
        <v>139</v>
      </c>
      <c r="AR146" s="440"/>
      <c r="AS146" s="469" t="s">
        <v>139</v>
      </c>
      <c r="AT146" s="431" t="s">
        <v>139</v>
      </c>
      <c r="AU146" s="469" t="s">
        <v>139</v>
      </c>
      <c r="AV146" s="431" t="s">
        <v>139</v>
      </c>
      <c r="AW146" s="442" t="s">
        <v>139</v>
      </c>
      <c r="AX146" s="431" t="s">
        <v>139</v>
      </c>
      <c r="AY146" s="443"/>
      <c r="AZ146" s="469" t="s">
        <v>139</v>
      </c>
      <c r="BA146" s="431" t="s">
        <v>139</v>
      </c>
      <c r="BB146" s="440"/>
      <c r="BC146" s="469" t="s">
        <v>139</v>
      </c>
      <c r="BD146" s="445" t="s">
        <v>139</v>
      </c>
      <c r="BE146" s="469" t="s">
        <v>139</v>
      </c>
      <c r="BF146" s="445" t="s">
        <v>139</v>
      </c>
      <c r="BG146" s="445"/>
      <c r="BH146" s="469" t="s">
        <v>139</v>
      </c>
      <c r="BI146" s="431" t="s">
        <v>139</v>
      </c>
      <c r="BJ146" s="440"/>
      <c r="BK146" s="441" t="s">
        <v>139</v>
      </c>
      <c r="BL146" s="431" t="s">
        <v>139</v>
      </c>
      <c r="BM146" s="446"/>
      <c r="BN146" s="447" t="s">
        <v>139</v>
      </c>
      <c r="BO146" t="s">
        <v>139</v>
      </c>
    </row>
    <row r="147" spans="1:67" ht="15.75" customHeight="1">
      <c r="A147" s="7" t="s">
        <v>1030</v>
      </c>
      <c r="B147" s="7">
        <v>7</v>
      </c>
      <c r="C147" s="7" t="s">
        <v>157</v>
      </c>
      <c r="D147" s="7" t="s">
        <v>158</v>
      </c>
      <c r="E147" s="7">
        <v>74</v>
      </c>
      <c r="F147" s="7">
        <v>29.700000000000273</v>
      </c>
      <c r="G147" s="7" t="s">
        <v>61</v>
      </c>
      <c r="H147" s="7">
        <v>74.495000000000005</v>
      </c>
      <c r="I147" s="7">
        <v>135</v>
      </c>
      <c r="J147" s="7">
        <v>24.720000000000368</v>
      </c>
      <c r="K147" s="7" t="s">
        <v>62</v>
      </c>
      <c r="L147" s="7">
        <v>135.41200000000001</v>
      </c>
      <c r="M147" s="7">
        <v>-135.41200000000001</v>
      </c>
      <c r="N147" s="427">
        <v>165</v>
      </c>
      <c r="P147" s="428"/>
      <c r="Q147" s="428" t="s">
        <v>156</v>
      </c>
      <c r="R147">
        <v>21</v>
      </c>
      <c r="S147" s="474">
        <v>51.305</v>
      </c>
      <c r="T147" s="290">
        <v>-0.9617</v>
      </c>
      <c r="U147" s="290">
        <v>-0.97240000000000004</v>
      </c>
      <c r="V147" s="290">
        <v>23.991581999999998</v>
      </c>
      <c r="W147" s="290">
        <v>23.963734000000002</v>
      </c>
      <c r="X147" s="290">
        <v>29.259380420264222</v>
      </c>
      <c r="Y147" s="290">
        <v>29.232555873965463</v>
      </c>
      <c r="Z147">
        <v>2.3837999999999999</v>
      </c>
      <c r="AA147" s="447">
        <v>9.0237708079885213</v>
      </c>
      <c r="AB147" s="447">
        <v>105.47050907531256</v>
      </c>
      <c r="AC147" s="447">
        <v>0.10313423199999999</v>
      </c>
      <c r="AD147" s="290">
        <v>0.21429999999999999</v>
      </c>
      <c r="AE147" s="447">
        <v>89.110799999999998</v>
      </c>
      <c r="AF147">
        <v>4.5529999999999999</v>
      </c>
      <c r="AG147" s="447">
        <v>1.7438</v>
      </c>
      <c r="AH147">
        <v>0.1368</v>
      </c>
      <c r="AI147" s="447">
        <v>11.467000000000001</v>
      </c>
      <c r="AJ147" s="447">
        <v>98.54</v>
      </c>
      <c r="AK147" s="447">
        <v>642.6</v>
      </c>
      <c r="AL147" s="429">
        <v>29.235366821289063</v>
      </c>
      <c r="AM147" s="433" t="s">
        <v>139</v>
      </c>
      <c r="AN147" s="434"/>
      <c r="AO147" s="438">
        <v>1</v>
      </c>
      <c r="AP147" s="439">
        <v>9.0299999999999994</v>
      </c>
      <c r="AQ147" s="431" t="s">
        <v>139</v>
      </c>
      <c r="AR147" s="440"/>
      <c r="AS147" s="469">
        <v>0</v>
      </c>
      <c r="AT147" s="431"/>
      <c r="AU147" s="469">
        <v>3.1037415249540614</v>
      </c>
      <c r="AV147" s="431"/>
      <c r="AW147" s="442">
        <v>0.60399999999999998</v>
      </c>
      <c r="AX147" s="431"/>
      <c r="AY147" s="443"/>
      <c r="AZ147" s="469" t="s">
        <v>139</v>
      </c>
      <c r="BA147" s="431" t="s">
        <v>139</v>
      </c>
      <c r="BB147" s="440"/>
      <c r="BC147" s="469">
        <v>9.9915495652173905E-2</v>
      </c>
      <c r="BD147" s="445" t="s">
        <v>139</v>
      </c>
      <c r="BE147" s="469">
        <v>0.10165688000496899</v>
      </c>
      <c r="BF147" s="445" t="s">
        <v>139</v>
      </c>
      <c r="BG147" s="445"/>
      <c r="BH147" s="469">
        <v>2001.4542016782566</v>
      </c>
      <c r="BI147" s="431" t="s">
        <v>139</v>
      </c>
      <c r="BJ147" s="440"/>
      <c r="BK147" s="441">
        <v>2110.526782401832</v>
      </c>
      <c r="BL147" s="431" t="s">
        <v>139</v>
      </c>
      <c r="BM147" s="446"/>
      <c r="BN147" s="447" t="s">
        <v>139</v>
      </c>
      <c r="BO147" t="s">
        <v>139</v>
      </c>
    </row>
    <row r="148" spans="1:67" ht="15.75" customHeight="1">
      <c r="A148" s="7" t="s">
        <v>1030</v>
      </c>
      <c r="B148" s="7">
        <v>7</v>
      </c>
      <c r="C148" s="7" t="s">
        <v>157</v>
      </c>
      <c r="D148" s="7" t="s">
        <v>158</v>
      </c>
      <c r="E148" s="7">
        <v>74</v>
      </c>
      <c r="F148" s="7">
        <v>29.700000000000273</v>
      </c>
      <c r="G148" s="7" t="s">
        <v>61</v>
      </c>
      <c r="H148" s="7">
        <v>74.495000000000005</v>
      </c>
      <c r="I148" s="7">
        <v>135</v>
      </c>
      <c r="J148" s="7">
        <v>24.720000000000368</v>
      </c>
      <c r="K148" s="7" t="s">
        <v>62</v>
      </c>
      <c r="L148" s="7">
        <v>135.41200000000001</v>
      </c>
      <c r="M148" s="7">
        <v>-135.41200000000001</v>
      </c>
      <c r="N148" s="427">
        <v>166</v>
      </c>
      <c r="P148" s="428"/>
      <c r="Q148" s="428" t="s">
        <v>156</v>
      </c>
      <c r="R148">
        <v>22</v>
      </c>
      <c r="S148" s="474">
        <v>21.073</v>
      </c>
      <c r="T148" s="290">
        <v>-1.2057</v>
      </c>
      <c r="U148" s="290">
        <v>-1.2019</v>
      </c>
      <c r="V148" s="290">
        <v>22.426919999999999</v>
      </c>
      <c r="W148" s="290">
        <v>22.446991000000001</v>
      </c>
      <c r="X148" s="290">
        <v>27.414209083532288</v>
      </c>
      <c r="Y148" s="290">
        <v>27.43755965197861</v>
      </c>
      <c r="Z148">
        <v>2.2845</v>
      </c>
      <c r="AA148" s="447">
        <v>8.8341446501588532</v>
      </c>
      <c r="AB148" s="447">
        <v>101.24414470170538</v>
      </c>
      <c r="AC148" s="447">
        <v>5.3342512000000002E-2</v>
      </c>
      <c r="AD148" s="290">
        <v>0.1038</v>
      </c>
      <c r="AE148" s="447">
        <v>89.231800000000007</v>
      </c>
      <c r="AF148">
        <v>4.5590999999999999</v>
      </c>
      <c r="AG148" s="447">
        <v>1.5301</v>
      </c>
      <c r="AH148">
        <v>0.12820000000000001</v>
      </c>
      <c r="AI148" s="447">
        <v>49.417000000000002</v>
      </c>
      <c r="AJ148" s="447">
        <v>98.54</v>
      </c>
      <c r="AK148" s="447">
        <v>674.18</v>
      </c>
      <c r="AL148" s="429">
        <v>27.276094436645508</v>
      </c>
      <c r="AM148" s="433" t="s">
        <v>139</v>
      </c>
      <c r="AN148" s="434"/>
      <c r="AO148" s="438">
        <v>0.8</v>
      </c>
      <c r="AP148" s="439">
        <v>8.9049999999999994</v>
      </c>
      <c r="AQ148" s="431" t="s">
        <v>139</v>
      </c>
      <c r="AR148" s="440"/>
      <c r="AS148" s="469">
        <v>0</v>
      </c>
      <c r="AT148" s="431"/>
      <c r="AU148" s="469">
        <v>2.8008084374749731</v>
      </c>
      <c r="AV148" s="431"/>
      <c r="AW148" s="442">
        <v>0.53200000000000003</v>
      </c>
      <c r="AX148" s="431"/>
      <c r="AY148" s="443"/>
      <c r="AZ148" s="469" t="s">
        <v>139</v>
      </c>
      <c r="BA148" s="431" t="s">
        <v>139</v>
      </c>
      <c r="BB148" s="440"/>
      <c r="BC148" s="469">
        <v>6.4008619538571954E-2</v>
      </c>
      <c r="BD148" s="445" t="s">
        <v>139</v>
      </c>
      <c r="BE148" s="469">
        <v>3.0309714224461236E-2</v>
      </c>
      <c r="BF148" s="445" t="s">
        <v>139</v>
      </c>
      <c r="BG148" s="445"/>
      <c r="BH148" s="469">
        <v>1902.611582887432</v>
      </c>
      <c r="BI148" s="431" t="s">
        <v>139</v>
      </c>
      <c r="BJ148" s="440"/>
      <c r="BK148" s="441">
        <v>1985.0715623139354</v>
      </c>
      <c r="BL148" s="431" t="s">
        <v>139</v>
      </c>
      <c r="BM148" s="446"/>
      <c r="BN148" s="447" t="s">
        <v>139</v>
      </c>
      <c r="BO148" t="s">
        <v>139</v>
      </c>
    </row>
    <row r="149" spans="1:67" ht="15.75" customHeight="1">
      <c r="A149" s="7" t="s">
        <v>1030</v>
      </c>
      <c r="B149" s="7">
        <v>7</v>
      </c>
      <c r="C149" s="7" t="s">
        <v>157</v>
      </c>
      <c r="D149" s="7" t="s">
        <v>158</v>
      </c>
      <c r="E149" s="7">
        <v>74</v>
      </c>
      <c r="F149" s="7">
        <v>29.700000000000273</v>
      </c>
      <c r="G149" s="7" t="s">
        <v>61</v>
      </c>
      <c r="H149" s="7">
        <v>74.495000000000005</v>
      </c>
      <c r="I149" s="7">
        <v>135</v>
      </c>
      <c r="J149" s="7">
        <v>24.720000000000368</v>
      </c>
      <c r="K149" s="7" t="s">
        <v>62</v>
      </c>
      <c r="L149" s="7">
        <v>135.41200000000001</v>
      </c>
      <c r="M149" s="7">
        <v>-135.41200000000001</v>
      </c>
      <c r="N149" s="427">
        <v>167</v>
      </c>
      <c r="P149" s="428"/>
      <c r="Q149" s="428" t="s">
        <v>156</v>
      </c>
      <c r="R149">
        <v>23</v>
      </c>
      <c r="S149" s="474">
        <v>5.9909999999999997</v>
      </c>
      <c r="T149" s="290">
        <v>-1.4020999999999999</v>
      </c>
      <c r="U149" s="290">
        <v>-1.397</v>
      </c>
      <c r="V149" s="290">
        <v>21.878875999999998</v>
      </c>
      <c r="W149" s="290">
        <v>21.880478</v>
      </c>
      <c r="X149" s="290">
        <v>26.866540339221551</v>
      </c>
      <c r="Y149" s="290">
        <v>26.864091070263779</v>
      </c>
      <c r="Z149">
        <v>2.282</v>
      </c>
      <c r="AA149" s="447">
        <v>8.8058217401413632</v>
      </c>
      <c r="AB149" s="447">
        <v>99.991820318206791</v>
      </c>
      <c r="AC149" s="447">
        <v>3.6042648000000004E-2</v>
      </c>
      <c r="AD149" s="290">
        <v>6.54E-2</v>
      </c>
      <c r="AE149" s="447">
        <v>89.155500000000004</v>
      </c>
      <c r="AF149">
        <v>4.5552999999999999</v>
      </c>
      <c r="AG149" s="447">
        <v>1.3633999999999999</v>
      </c>
      <c r="AH149">
        <v>0.1215</v>
      </c>
      <c r="AI149" s="447">
        <v>144.24</v>
      </c>
      <c r="AJ149" s="447">
        <v>98.54</v>
      </c>
      <c r="AK149" s="447">
        <v>664.27</v>
      </c>
      <c r="AL149" s="429">
        <v>26.877338409423828</v>
      </c>
      <c r="AM149" s="433" t="s">
        <v>139</v>
      </c>
      <c r="AN149" s="434"/>
      <c r="AO149" s="438" t="s">
        <v>139</v>
      </c>
      <c r="AP149" s="439" t="s">
        <v>139</v>
      </c>
      <c r="AQ149" s="431" t="s">
        <v>139</v>
      </c>
      <c r="AR149" s="440"/>
      <c r="AS149" s="469" t="s">
        <v>139</v>
      </c>
      <c r="AT149" s="431" t="s">
        <v>139</v>
      </c>
      <c r="AU149" s="469" t="s">
        <v>139</v>
      </c>
      <c r="AV149" s="431" t="s">
        <v>139</v>
      </c>
      <c r="AW149" s="442" t="s">
        <v>139</v>
      </c>
      <c r="AX149" s="431" t="s">
        <v>139</v>
      </c>
      <c r="AY149" s="443"/>
      <c r="AZ149" s="469" t="s">
        <v>139</v>
      </c>
      <c r="BA149" s="431" t="s">
        <v>139</v>
      </c>
      <c r="BB149" s="440"/>
      <c r="BC149" s="469" t="s">
        <v>139</v>
      </c>
      <c r="BD149" s="445" t="s">
        <v>139</v>
      </c>
      <c r="BE149" s="469" t="s">
        <v>139</v>
      </c>
      <c r="BF149" s="445" t="s">
        <v>139</v>
      </c>
      <c r="BG149" s="445"/>
      <c r="BH149" s="469" t="s">
        <v>139</v>
      </c>
      <c r="BI149" s="431" t="s">
        <v>139</v>
      </c>
      <c r="BJ149" s="440"/>
      <c r="BK149" s="441" t="s">
        <v>139</v>
      </c>
      <c r="BL149" s="431" t="s">
        <v>139</v>
      </c>
      <c r="BM149" s="446"/>
      <c r="BN149" s="447" t="s">
        <v>139</v>
      </c>
      <c r="BO149" t="s">
        <v>139</v>
      </c>
    </row>
    <row r="150" spans="1:67" ht="15.75" customHeight="1">
      <c r="A150" s="7" t="s">
        <v>1030</v>
      </c>
      <c r="B150" s="7">
        <v>7</v>
      </c>
      <c r="C150" s="7" t="s">
        <v>157</v>
      </c>
      <c r="D150" s="7" t="s">
        <v>158</v>
      </c>
      <c r="E150" s="7">
        <v>74</v>
      </c>
      <c r="F150" s="7">
        <v>29.700000000000273</v>
      </c>
      <c r="G150" s="7" t="s">
        <v>61</v>
      </c>
      <c r="H150" s="7">
        <v>74.495000000000005</v>
      </c>
      <c r="I150" s="7">
        <v>135</v>
      </c>
      <c r="J150" s="7">
        <v>24.720000000000368</v>
      </c>
      <c r="K150" s="7" t="s">
        <v>62</v>
      </c>
      <c r="L150" s="7">
        <v>135.41200000000001</v>
      </c>
      <c r="M150" s="7">
        <v>-135.41200000000001</v>
      </c>
      <c r="N150" s="427">
        <v>168</v>
      </c>
      <c r="P150" s="428"/>
      <c r="Q150" s="428" t="s">
        <v>156</v>
      </c>
      <c r="R150">
        <v>24</v>
      </c>
      <c r="S150" s="474">
        <v>4.9219999999999997</v>
      </c>
      <c r="T150" s="290">
        <v>-1.3951</v>
      </c>
      <c r="U150" s="290">
        <v>-1.3907</v>
      </c>
      <c r="V150" s="290">
        <v>21.883876999999998</v>
      </c>
      <c r="W150" s="290">
        <v>21.885455</v>
      </c>
      <c r="X150" s="290">
        <v>26.867493567335888</v>
      </c>
      <c r="Y150" s="290">
        <v>26.86564318906834</v>
      </c>
      <c r="Z150">
        <v>2.2827000000000002</v>
      </c>
      <c r="AA150" s="447">
        <v>8.8074014479703582</v>
      </c>
      <c r="AB150" s="447">
        <v>100.02956336159757</v>
      </c>
      <c r="AC150" s="447">
        <v>3.5789072800000002E-2</v>
      </c>
      <c r="AD150" s="290">
        <v>6.4799999999999996E-2</v>
      </c>
      <c r="AE150" s="447">
        <v>89.148099999999999</v>
      </c>
      <c r="AF150">
        <v>4.5548999999999999</v>
      </c>
      <c r="AG150" s="447">
        <v>1.2695000000000001</v>
      </c>
      <c r="AH150">
        <v>0.1178</v>
      </c>
      <c r="AI150" s="447">
        <v>164.25</v>
      </c>
      <c r="AJ150" s="447">
        <v>98.54</v>
      </c>
      <c r="AK150" s="447">
        <v>663.81</v>
      </c>
      <c r="AL150" s="429">
        <v>26.8846435546875</v>
      </c>
      <c r="AM150" s="433" t="s">
        <v>139</v>
      </c>
      <c r="AN150" s="434"/>
      <c r="AO150" s="438">
        <v>-0.1</v>
      </c>
      <c r="AP150" s="439">
        <v>8.7469999999999999</v>
      </c>
      <c r="AQ150" s="431" t="s">
        <v>139</v>
      </c>
      <c r="AR150" s="440"/>
      <c r="AS150" s="469">
        <v>0</v>
      </c>
      <c r="AT150" s="431"/>
      <c r="AU150" s="469">
        <v>2.7414200878831263</v>
      </c>
      <c r="AV150" s="431"/>
      <c r="AW150" s="442">
        <v>0.52100000000000002</v>
      </c>
      <c r="AX150" s="431"/>
      <c r="AY150" s="443"/>
      <c r="AZ150" s="469" t="s">
        <v>139</v>
      </c>
      <c r="BA150" s="431" t="s">
        <v>139</v>
      </c>
      <c r="BB150" s="440"/>
      <c r="BC150" s="469">
        <v>4.9359549314526796E-2</v>
      </c>
      <c r="BD150" s="445" t="s">
        <v>139</v>
      </c>
      <c r="BE150" s="469">
        <v>1.8230344803120264E-2</v>
      </c>
      <c r="BF150" s="445" t="s">
        <v>139</v>
      </c>
      <c r="BG150" s="445"/>
      <c r="BH150" s="469">
        <v>1856.4799789159592</v>
      </c>
      <c r="BI150" s="431" t="s">
        <v>139</v>
      </c>
      <c r="BJ150" s="440"/>
      <c r="BK150" s="441">
        <v>1937.7374635647325</v>
      </c>
      <c r="BL150" s="431" t="s">
        <v>139</v>
      </c>
      <c r="BM150" s="446"/>
      <c r="BN150" s="447">
        <v>-3.644505892093103</v>
      </c>
      <c r="BO150" t="s">
        <v>139</v>
      </c>
    </row>
    <row r="151" spans="1:67" ht="15.75" customHeight="1">
      <c r="A151" s="7" t="s">
        <v>1030</v>
      </c>
      <c r="B151" s="7">
        <v>8</v>
      </c>
      <c r="C151" s="7" t="s">
        <v>159</v>
      </c>
      <c r="D151" s="7" t="s">
        <v>160</v>
      </c>
      <c r="E151" s="7">
        <v>74</v>
      </c>
      <c r="F151" s="7">
        <v>59.969999999999857</v>
      </c>
      <c r="G151" s="7" t="s">
        <v>61</v>
      </c>
      <c r="H151" s="7">
        <v>74.999499999999998</v>
      </c>
      <c r="I151" s="7">
        <v>139</v>
      </c>
      <c r="J151" s="7">
        <v>58.330000000000837</v>
      </c>
      <c r="K151" s="7" t="s">
        <v>62</v>
      </c>
      <c r="L151" s="7">
        <v>139.97216666666668</v>
      </c>
      <c r="M151" s="7">
        <v>-139.97216666666668</v>
      </c>
      <c r="N151" s="427">
        <v>169</v>
      </c>
      <c r="P151" s="428"/>
      <c r="Q151" s="428" t="s">
        <v>156</v>
      </c>
      <c r="R151">
        <v>1</v>
      </c>
      <c r="S151" s="474">
        <v>3581.6179999999999</v>
      </c>
      <c r="T151" s="290">
        <v>-0.2767</v>
      </c>
      <c r="U151" s="290">
        <v>-0.27710000000000001</v>
      </c>
      <c r="V151" s="290">
        <v>30.243169999999999</v>
      </c>
      <c r="W151" s="290">
        <v>30.243212000000003</v>
      </c>
      <c r="X151" s="290">
        <v>34.956815261126337</v>
      </c>
      <c r="Y151" s="290">
        <v>34.957310912185328</v>
      </c>
      <c r="Z151">
        <v>1.3666</v>
      </c>
      <c r="AA151" s="447">
        <v>6.52138521506921</v>
      </c>
      <c r="AB151" s="447">
        <v>80.803095356624326</v>
      </c>
      <c r="AC151" s="447">
        <v>2.5932519200000004E-2</v>
      </c>
      <c r="AD151" s="290">
        <v>4.2900000000000001E-2</v>
      </c>
      <c r="AE151" s="447">
        <v>89.903899999999993</v>
      </c>
      <c r="AF151">
        <v>4.593</v>
      </c>
      <c r="AG151" s="447">
        <v>2.0162</v>
      </c>
      <c r="AH151">
        <v>0.14760000000000001</v>
      </c>
      <c r="AI151" s="447">
        <v>6.3701999999999995E-2</v>
      </c>
      <c r="AJ151" s="447">
        <v>98.53</v>
      </c>
      <c r="AK151" s="447">
        <v>87.247</v>
      </c>
      <c r="AL151" s="429">
        <v>34.961338043212891</v>
      </c>
      <c r="AM151" s="433" t="s">
        <v>139</v>
      </c>
      <c r="AN151" s="434"/>
      <c r="AO151" s="438">
        <v>0.5</v>
      </c>
      <c r="AP151" s="439">
        <v>6.5209999999999999</v>
      </c>
      <c r="AQ151" s="431" t="s">
        <v>139</v>
      </c>
      <c r="AR151" s="440"/>
      <c r="AS151" s="469">
        <v>15.042726454814821</v>
      </c>
      <c r="AT151" s="431"/>
      <c r="AU151" s="469">
        <v>13.958644717287015</v>
      </c>
      <c r="AV151" s="431"/>
      <c r="AW151" s="442">
        <v>1.0103256331756192</v>
      </c>
      <c r="AX151" s="431"/>
      <c r="AY151" s="443"/>
      <c r="AZ151" s="469" t="s">
        <v>139</v>
      </c>
      <c r="BA151" s="431" t="s">
        <v>139</v>
      </c>
      <c r="BB151" s="440"/>
      <c r="BC151" s="469" t="s">
        <v>139</v>
      </c>
      <c r="BD151" s="445" t="s">
        <v>139</v>
      </c>
      <c r="BE151" s="469" t="s">
        <v>139</v>
      </c>
      <c r="BF151" s="445" t="s">
        <v>139</v>
      </c>
      <c r="BG151" s="445"/>
      <c r="BH151" s="469">
        <v>2151.7909158812045</v>
      </c>
      <c r="BI151" s="431">
        <v>6</v>
      </c>
      <c r="BJ151" s="440"/>
      <c r="BK151" s="441">
        <v>2297.4500669736299</v>
      </c>
      <c r="BL151" s="431">
        <v>2</v>
      </c>
      <c r="BM151" s="446" t="s">
        <v>1055</v>
      </c>
      <c r="BN151" s="447">
        <v>0.33289434834952453</v>
      </c>
      <c r="BO151" t="s">
        <v>139</v>
      </c>
    </row>
    <row r="152" spans="1:67" ht="15.75" customHeight="1">
      <c r="A152" s="7" t="s">
        <v>1030</v>
      </c>
      <c r="B152" s="7">
        <v>8</v>
      </c>
      <c r="C152" s="7" t="s">
        <v>159</v>
      </c>
      <c r="D152" s="7" t="s">
        <v>160</v>
      </c>
      <c r="E152" s="7">
        <v>74</v>
      </c>
      <c r="F152" s="7">
        <v>59.969999999999857</v>
      </c>
      <c r="G152" s="7" t="s">
        <v>61</v>
      </c>
      <c r="H152" s="7">
        <v>74.999499999999998</v>
      </c>
      <c r="I152" s="7">
        <v>139</v>
      </c>
      <c r="J152" s="7">
        <v>58.330000000000837</v>
      </c>
      <c r="K152" s="7" t="s">
        <v>62</v>
      </c>
      <c r="L152" s="7">
        <v>139.97216666666668</v>
      </c>
      <c r="M152" s="7">
        <v>-139.97216666666668</v>
      </c>
      <c r="N152" s="427">
        <v>170</v>
      </c>
      <c r="P152" s="428"/>
      <c r="Q152" s="428" t="s">
        <v>156</v>
      </c>
      <c r="R152">
        <v>2</v>
      </c>
      <c r="S152" s="474">
        <v>3055.4029999999998</v>
      </c>
      <c r="T152" s="290">
        <v>-0.32479999999999998</v>
      </c>
      <c r="U152" s="290">
        <v>-0.32529999999999998</v>
      </c>
      <c r="V152" s="290">
        <v>30.008644999999998</v>
      </c>
      <c r="W152" s="290">
        <v>30.008626000000003</v>
      </c>
      <c r="X152" s="290">
        <v>34.956587116800684</v>
      </c>
      <c r="Y152" s="290">
        <v>34.957117584666243</v>
      </c>
      <c r="Z152">
        <v>1.4328000000000001</v>
      </c>
      <c r="AA152" s="447">
        <v>6.5196035164547794</v>
      </c>
      <c r="AB152" s="447">
        <v>80.679063224090399</v>
      </c>
      <c r="AC152" s="447">
        <v>2.6186094399999998E-2</v>
      </c>
      <c r="AD152" s="290">
        <v>4.3499999999999997E-2</v>
      </c>
      <c r="AE152" s="447">
        <v>89.946700000000007</v>
      </c>
      <c r="AF152">
        <v>4.5952000000000002</v>
      </c>
      <c r="AG152" s="447">
        <v>1.9528000000000001</v>
      </c>
      <c r="AH152">
        <v>0.14510000000000001</v>
      </c>
      <c r="AI152" s="447">
        <v>6.3701999999999995E-2</v>
      </c>
      <c r="AJ152" s="447">
        <v>98.53</v>
      </c>
      <c r="AK152" s="447">
        <v>73.367000000000004</v>
      </c>
      <c r="AL152" s="429">
        <v>34.960113525390625</v>
      </c>
      <c r="AM152" s="433" t="s">
        <v>139</v>
      </c>
      <c r="AN152" s="434"/>
      <c r="AO152" s="438">
        <v>0.4</v>
      </c>
      <c r="AP152" s="439">
        <v>6.5190000000000001</v>
      </c>
      <c r="AQ152" s="431" t="s">
        <v>139</v>
      </c>
      <c r="AR152" s="440"/>
      <c r="AS152" s="469">
        <v>15.023223685437685</v>
      </c>
      <c r="AT152" s="431"/>
      <c r="AU152" s="469">
        <v>13.968234316353442</v>
      </c>
      <c r="AV152" s="431"/>
      <c r="AW152" s="442">
        <v>1.0101864736988588</v>
      </c>
      <c r="AX152" s="431"/>
      <c r="AY152" s="443"/>
      <c r="AZ152" s="469" t="s">
        <v>139</v>
      </c>
      <c r="BA152" s="431" t="s">
        <v>139</v>
      </c>
      <c r="BB152" s="440"/>
      <c r="BC152" s="469" t="s">
        <v>139</v>
      </c>
      <c r="BD152" s="445" t="s">
        <v>139</v>
      </c>
      <c r="BE152" s="469" t="s">
        <v>139</v>
      </c>
      <c r="BF152" s="445" t="s">
        <v>139</v>
      </c>
      <c r="BG152" s="445"/>
      <c r="BH152" s="469">
        <v>2147.7547881172964</v>
      </c>
      <c r="BI152" s="431" t="s">
        <v>139</v>
      </c>
      <c r="BJ152" s="440"/>
      <c r="BK152" s="441">
        <v>2303.0186926488022</v>
      </c>
      <c r="BL152" s="431" t="s">
        <v>139</v>
      </c>
      <c r="BM152" s="446"/>
      <c r="BN152" s="447">
        <v>0.33783901638354491</v>
      </c>
      <c r="BO152" t="s">
        <v>139</v>
      </c>
    </row>
    <row r="153" spans="1:67" ht="15.75" customHeight="1">
      <c r="A153" s="7" t="s">
        <v>1030</v>
      </c>
      <c r="B153" s="7">
        <v>8</v>
      </c>
      <c r="C153" s="7" t="s">
        <v>159</v>
      </c>
      <c r="D153" s="7" t="s">
        <v>160</v>
      </c>
      <c r="E153" s="7">
        <v>74</v>
      </c>
      <c r="F153" s="7">
        <v>59.969999999999857</v>
      </c>
      <c r="G153" s="7" t="s">
        <v>61</v>
      </c>
      <c r="H153" s="7">
        <v>74.999499999999998</v>
      </c>
      <c r="I153" s="7">
        <v>139</v>
      </c>
      <c r="J153" s="7">
        <v>58.330000000000837</v>
      </c>
      <c r="K153" s="7" t="s">
        <v>62</v>
      </c>
      <c r="L153" s="7">
        <v>139.97216666666668</v>
      </c>
      <c r="M153" s="7">
        <v>-139.97216666666668</v>
      </c>
      <c r="N153" s="427">
        <v>171</v>
      </c>
      <c r="P153" s="428"/>
      <c r="Q153" s="428" t="s">
        <v>156</v>
      </c>
      <c r="R153">
        <v>3</v>
      </c>
      <c r="S153" s="474">
        <v>2542.893</v>
      </c>
      <c r="T153" s="290">
        <v>-0.37790000000000001</v>
      </c>
      <c r="U153" s="290">
        <v>-0.37859999999999999</v>
      </c>
      <c r="V153" s="290">
        <v>29.76444</v>
      </c>
      <c r="W153" s="290">
        <v>29.764177</v>
      </c>
      <c r="X153" s="290">
        <v>34.952704146710403</v>
      </c>
      <c r="Y153" s="290">
        <v>34.953142350079226</v>
      </c>
      <c r="Z153">
        <v>1.5135000000000001</v>
      </c>
      <c r="AA153" s="447">
        <v>6.5936933227451027</v>
      </c>
      <c r="AB153" s="447">
        <v>81.480040185020684</v>
      </c>
      <c r="AC153" s="447">
        <v>2.5424918400000003E-2</v>
      </c>
      <c r="AD153" s="290">
        <v>4.1799999999999997E-2</v>
      </c>
      <c r="AE153" s="447">
        <v>89.968999999999994</v>
      </c>
      <c r="AF153">
        <v>4.5963000000000003</v>
      </c>
      <c r="AG153" s="447">
        <v>2.0209000000000001</v>
      </c>
      <c r="AH153">
        <v>0.14779999999999999</v>
      </c>
      <c r="AI153" s="447">
        <v>6.3701999999999995E-2</v>
      </c>
      <c r="AJ153" s="447">
        <v>80.89</v>
      </c>
      <c r="AK153" s="447">
        <v>65.435000000000002</v>
      </c>
      <c r="AL153" s="429">
        <v>34.959365844726563</v>
      </c>
      <c r="AM153" s="433" t="s">
        <v>139</v>
      </c>
      <c r="AN153" s="434"/>
      <c r="AO153" s="438">
        <v>0.4</v>
      </c>
      <c r="AP153" s="439">
        <v>6.5919999999999996</v>
      </c>
      <c r="AQ153" s="431" t="s">
        <v>139</v>
      </c>
      <c r="AR153" s="440"/>
      <c r="AS153" s="469">
        <v>15.082697634341457</v>
      </c>
      <c r="AT153" s="431"/>
      <c r="AU153" s="469">
        <v>12.971232148278627</v>
      </c>
      <c r="AV153" s="431"/>
      <c r="AW153" s="442">
        <v>1.0024399294925317</v>
      </c>
      <c r="AX153" s="431"/>
      <c r="AY153" s="443"/>
      <c r="AZ153" s="469" t="s">
        <v>139</v>
      </c>
      <c r="BA153" s="431" t="s">
        <v>139</v>
      </c>
      <c r="BB153" s="440"/>
      <c r="BC153" s="469" t="s">
        <v>139</v>
      </c>
      <c r="BD153" s="445" t="s">
        <v>139</v>
      </c>
      <c r="BE153" s="469" t="s">
        <v>139</v>
      </c>
      <c r="BF153" s="445" t="s">
        <v>139</v>
      </c>
      <c r="BG153" s="445"/>
      <c r="BH153" s="469">
        <v>2146.6851084273085</v>
      </c>
      <c r="BI153" s="431" t="s">
        <v>139</v>
      </c>
      <c r="BJ153" s="440"/>
      <c r="BK153" s="441">
        <v>2301.437837285283</v>
      </c>
      <c r="BL153" s="431" t="s">
        <v>139</v>
      </c>
      <c r="BM153" s="446"/>
      <c r="BN153" s="447">
        <v>0.36750608148867164</v>
      </c>
      <c r="BO153" t="s">
        <v>139</v>
      </c>
    </row>
    <row r="154" spans="1:67" ht="15.75" customHeight="1">
      <c r="A154" s="7" t="s">
        <v>1030</v>
      </c>
      <c r="B154" s="7">
        <v>8</v>
      </c>
      <c r="C154" s="7" t="s">
        <v>159</v>
      </c>
      <c r="D154" s="7" t="s">
        <v>160</v>
      </c>
      <c r="E154" s="7">
        <v>74</v>
      </c>
      <c r="F154" s="7">
        <v>59.969999999999857</v>
      </c>
      <c r="G154" s="7" t="s">
        <v>61</v>
      </c>
      <c r="H154" s="7">
        <v>74.999499999999998</v>
      </c>
      <c r="I154" s="7">
        <v>139</v>
      </c>
      <c r="J154" s="7">
        <v>58.330000000000837</v>
      </c>
      <c r="K154" s="7" t="s">
        <v>62</v>
      </c>
      <c r="L154" s="7">
        <v>139.97216666666668</v>
      </c>
      <c r="M154" s="7">
        <v>-139.97216666666668</v>
      </c>
      <c r="N154" s="427">
        <v>172</v>
      </c>
      <c r="P154" s="428"/>
      <c r="Q154" s="428" t="s">
        <v>156</v>
      </c>
      <c r="R154">
        <v>4</v>
      </c>
      <c r="S154" s="474">
        <v>2031.9490000000001</v>
      </c>
      <c r="T154" s="290">
        <v>-0.40260000000000001</v>
      </c>
      <c r="U154" s="290">
        <v>-0.40329999999999999</v>
      </c>
      <c r="V154" s="290">
        <v>29.530982999999999</v>
      </c>
      <c r="W154" s="290">
        <v>29.530431</v>
      </c>
      <c r="X154" s="290">
        <v>34.940266870654739</v>
      </c>
      <c r="Y154" s="290">
        <v>34.940327453841405</v>
      </c>
      <c r="Z154">
        <v>1.6087</v>
      </c>
      <c r="AA154" s="447">
        <v>6.7120907736797921</v>
      </c>
      <c r="AB154" s="447">
        <v>82.882058367011851</v>
      </c>
      <c r="AC154" s="447">
        <v>2.5720831200000002E-2</v>
      </c>
      <c r="AD154" s="290">
        <v>4.24E-2</v>
      </c>
      <c r="AE154" s="447">
        <v>89.989500000000007</v>
      </c>
      <c r="AF154">
        <v>4.5974000000000004</v>
      </c>
      <c r="AG154" s="447">
        <v>1.8894</v>
      </c>
      <c r="AH154">
        <v>0.1426</v>
      </c>
      <c r="AI154" s="447">
        <v>6.3701999999999995E-2</v>
      </c>
      <c r="AJ154" s="447">
        <v>98.53</v>
      </c>
      <c r="AK154" s="447">
        <v>61.469000000000001</v>
      </c>
      <c r="AL154" s="429">
        <v>34.942146301269531</v>
      </c>
      <c r="AM154" s="433" t="s">
        <v>139</v>
      </c>
      <c r="AN154" s="434"/>
      <c r="AO154" s="438">
        <v>0.5</v>
      </c>
      <c r="AP154" s="439">
        <v>6.7220000000000004</v>
      </c>
      <c r="AQ154" s="431" t="s">
        <v>139</v>
      </c>
      <c r="AR154" s="440"/>
      <c r="AS154" s="469">
        <v>14.537560670958158</v>
      </c>
      <c r="AT154" s="431"/>
      <c r="AU154" s="469">
        <v>11.193591503201107</v>
      </c>
      <c r="AV154" s="431"/>
      <c r="AW154" s="442">
        <v>0.97233509602003887</v>
      </c>
      <c r="AX154" s="431"/>
      <c r="AY154" s="443"/>
      <c r="AZ154" s="469" t="s">
        <v>139</v>
      </c>
      <c r="BA154" s="431" t="s">
        <v>139</v>
      </c>
      <c r="BB154" s="440"/>
      <c r="BC154" s="469" t="s">
        <v>139</v>
      </c>
      <c r="BD154" s="445" t="s">
        <v>139</v>
      </c>
      <c r="BE154" s="469" t="s">
        <v>139</v>
      </c>
      <c r="BF154" s="445" t="s">
        <v>139</v>
      </c>
      <c r="BG154" s="445"/>
      <c r="BH154" s="469">
        <v>2135.4125175609934</v>
      </c>
      <c r="BI154" s="431" t="s">
        <v>139</v>
      </c>
      <c r="BJ154" s="440"/>
      <c r="BK154" s="441">
        <v>2295.1260285010585</v>
      </c>
      <c r="BL154" s="431" t="s">
        <v>139</v>
      </c>
      <c r="BM154" s="446"/>
      <c r="BN154" s="447">
        <v>0.31608266565365428</v>
      </c>
      <c r="BO154" t="s">
        <v>139</v>
      </c>
    </row>
    <row r="155" spans="1:67" ht="15.75" customHeight="1">
      <c r="A155" s="7" t="s">
        <v>1030</v>
      </c>
      <c r="B155" s="7">
        <v>8</v>
      </c>
      <c r="C155" s="7" t="s">
        <v>159</v>
      </c>
      <c r="D155" s="7" t="s">
        <v>160</v>
      </c>
      <c r="E155" s="7">
        <v>74</v>
      </c>
      <c r="F155" s="7">
        <v>59.969999999999857</v>
      </c>
      <c r="G155" s="7" t="s">
        <v>61</v>
      </c>
      <c r="H155" s="7">
        <v>74.999499999999998</v>
      </c>
      <c r="I155" s="7">
        <v>139</v>
      </c>
      <c r="J155" s="7">
        <v>58.330000000000837</v>
      </c>
      <c r="K155" s="7" t="s">
        <v>62</v>
      </c>
      <c r="L155" s="7">
        <v>139.97216666666668</v>
      </c>
      <c r="M155" s="7">
        <v>-139.97216666666668</v>
      </c>
      <c r="N155" s="427">
        <v>173</v>
      </c>
      <c r="P155" s="428"/>
      <c r="Q155" s="428" t="s">
        <v>156</v>
      </c>
      <c r="R155">
        <v>5</v>
      </c>
      <c r="S155" s="474">
        <v>1522.895</v>
      </c>
      <c r="T155" s="290">
        <v>-0.27979999999999999</v>
      </c>
      <c r="U155" s="290">
        <v>-0.28070000000000001</v>
      </c>
      <c r="V155" s="290">
        <v>29.405193999999998</v>
      </c>
      <c r="W155" s="290">
        <v>29.404462000000002</v>
      </c>
      <c r="X155" s="290">
        <v>34.912617370281303</v>
      </c>
      <c r="Y155" s="290">
        <v>34.912667061348301</v>
      </c>
      <c r="Z155">
        <v>1.7221</v>
      </c>
      <c r="AA155" s="447">
        <v>6.8542323209485794</v>
      </c>
      <c r="AB155" s="447">
        <v>84.893953949154536</v>
      </c>
      <c r="AC155" s="447">
        <v>2.6355444800000002E-2</v>
      </c>
      <c r="AD155" s="290">
        <v>4.3900000000000002E-2</v>
      </c>
      <c r="AE155" s="447">
        <v>90.006200000000007</v>
      </c>
      <c r="AF155">
        <v>4.5982000000000003</v>
      </c>
      <c r="AG155" s="447">
        <v>2.1147999999999998</v>
      </c>
      <c r="AH155">
        <v>0.15160000000000001</v>
      </c>
      <c r="AI155" s="447">
        <v>6.3701999999999995E-2</v>
      </c>
      <c r="AJ155" s="447">
        <v>98.54</v>
      </c>
      <c r="AK155" s="447">
        <v>69.400999999999996</v>
      </c>
      <c r="AL155" s="429">
        <v>34.920211791992188</v>
      </c>
      <c r="AM155" s="433" t="s">
        <v>139</v>
      </c>
      <c r="AN155" s="434"/>
      <c r="AO155" s="438">
        <v>0.5</v>
      </c>
      <c r="AP155" s="439">
        <v>6.8540000000000001</v>
      </c>
      <c r="AQ155" s="431" t="s">
        <v>139</v>
      </c>
      <c r="AR155" s="440"/>
      <c r="AS155" s="469">
        <v>13.715146983184951</v>
      </c>
      <c r="AT155" s="431"/>
      <c r="AU155" s="469">
        <v>8.7430246534700427</v>
      </c>
      <c r="AV155" s="431"/>
      <c r="AW155" s="442">
        <v>0.91268206698209475</v>
      </c>
      <c r="AX155" s="431"/>
      <c r="AY155" s="443"/>
      <c r="AZ155" s="469" t="s">
        <v>139</v>
      </c>
      <c r="BA155" s="431" t="s">
        <v>139</v>
      </c>
      <c r="BB155" s="440"/>
      <c r="BC155" s="469" t="s">
        <v>139</v>
      </c>
      <c r="BD155" s="445" t="s">
        <v>139</v>
      </c>
      <c r="BE155" s="469" t="s">
        <v>139</v>
      </c>
      <c r="BF155" s="445" t="s">
        <v>139</v>
      </c>
      <c r="BG155" s="445"/>
      <c r="BH155" s="469">
        <v>2132.9932250818702</v>
      </c>
      <c r="BI155" s="431" t="s">
        <v>139</v>
      </c>
      <c r="BJ155" s="440"/>
      <c r="BK155" s="441">
        <v>2288.8167624174694</v>
      </c>
      <c r="BL155" s="431" t="s">
        <v>139</v>
      </c>
      <c r="BM155" s="446"/>
      <c r="BN155" s="447">
        <v>0.22015818061144898</v>
      </c>
      <c r="BO155" t="s">
        <v>139</v>
      </c>
    </row>
    <row r="156" spans="1:67" ht="15.75" customHeight="1">
      <c r="A156" s="7" t="s">
        <v>1030</v>
      </c>
      <c r="B156" s="7">
        <v>8</v>
      </c>
      <c r="C156" s="7" t="s">
        <v>159</v>
      </c>
      <c r="D156" s="7" t="s">
        <v>160</v>
      </c>
      <c r="E156" s="7">
        <v>74</v>
      </c>
      <c r="F156" s="7">
        <v>59.969999999999857</v>
      </c>
      <c r="G156" s="7" t="s">
        <v>61</v>
      </c>
      <c r="H156" s="7">
        <v>74.999499999999998</v>
      </c>
      <c r="I156" s="7">
        <v>139</v>
      </c>
      <c r="J156" s="7">
        <v>58.330000000000837</v>
      </c>
      <c r="K156" s="7" t="s">
        <v>62</v>
      </c>
      <c r="L156" s="7">
        <v>139.97216666666668</v>
      </c>
      <c r="M156" s="7">
        <v>-139.97216666666668</v>
      </c>
      <c r="N156" s="427">
        <v>174</v>
      </c>
      <c r="P156" s="428"/>
      <c r="Q156" s="428" t="s">
        <v>156</v>
      </c>
      <c r="R156">
        <v>6</v>
      </c>
      <c r="S156" s="474">
        <v>1014.184</v>
      </c>
      <c r="T156" s="290">
        <v>5.7299999999999997E-2</v>
      </c>
      <c r="U156" s="290">
        <v>5.74E-2</v>
      </c>
      <c r="V156" s="290">
        <v>29.450089999999999</v>
      </c>
      <c r="W156" s="290">
        <v>29.449949</v>
      </c>
      <c r="X156" s="290">
        <v>34.877620812443332</v>
      </c>
      <c r="Y156" s="290">
        <v>34.87732317187141</v>
      </c>
      <c r="Z156">
        <v>1.8298000000000001</v>
      </c>
      <c r="AA156" s="447">
        <v>6.8655266985922427</v>
      </c>
      <c r="AB156" s="447">
        <v>85.765189603299731</v>
      </c>
      <c r="AC156" s="447">
        <v>2.6947720800000005E-2</v>
      </c>
      <c r="AD156" s="290">
        <v>4.5199999999999997E-2</v>
      </c>
      <c r="AE156" s="447">
        <v>90.0137</v>
      </c>
      <c r="AF156">
        <v>4.5986000000000002</v>
      </c>
      <c r="AG156" s="447">
        <v>2.0912999999999999</v>
      </c>
      <c r="AH156">
        <v>0.1507</v>
      </c>
      <c r="AI156" s="447">
        <v>6.3701999999999995E-2</v>
      </c>
      <c r="AJ156" s="447">
        <v>98.54</v>
      </c>
      <c r="AK156" s="447">
        <v>57.503999999999998</v>
      </c>
      <c r="AL156" s="429">
        <v>34.88482666015625</v>
      </c>
      <c r="AM156" s="433" t="s">
        <v>139</v>
      </c>
      <c r="AN156" s="434"/>
      <c r="AO156" s="438">
        <v>0.8</v>
      </c>
      <c r="AP156" s="439">
        <v>6.8550000000000004</v>
      </c>
      <c r="AQ156" s="431" t="s">
        <v>139</v>
      </c>
      <c r="AR156" s="440"/>
      <c r="AS156" s="469">
        <v>13.167723848841923</v>
      </c>
      <c r="AT156" s="431"/>
      <c r="AU156" s="469">
        <v>7.3469390516960607</v>
      </c>
      <c r="AV156" s="431"/>
      <c r="AW156" s="442">
        <v>0.86504313943779565</v>
      </c>
      <c r="AX156" s="431"/>
      <c r="AY156" s="443"/>
      <c r="AZ156" s="469" t="s">
        <v>139</v>
      </c>
      <c r="BA156" s="431" t="s">
        <v>139</v>
      </c>
      <c r="BB156" s="440"/>
      <c r="BC156" s="469" t="s">
        <v>139</v>
      </c>
      <c r="BD156" s="445" t="s">
        <v>139</v>
      </c>
      <c r="BE156" s="469" t="s">
        <v>139</v>
      </c>
      <c r="BF156" s="445" t="s">
        <v>139</v>
      </c>
      <c r="BG156" s="445"/>
      <c r="BH156" s="469">
        <v>2149.0353398068869</v>
      </c>
      <c r="BI156" s="431" t="s">
        <v>139</v>
      </c>
      <c r="BJ156" s="440"/>
      <c r="BK156" s="441">
        <v>2294.5767551125232</v>
      </c>
      <c r="BL156" s="431" t="s">
        <v>139</v>
      </c>
      <c r="BM156" s="446"/>
      <c r="BN156" s="447">
        <v>0.1944464726939403</v>
      </c>
      <c r="BO156" t="s">
        <v>139</v>
      </c>
    </row>
    <row r="157" spans="1:67" ht="15.75" customHeight="1">
      <c r="A157" s="7" t="s">
        <v>1030</v>
      </c>
      <c r="B157" s="7">
        <v>8</v>
      </c>
      <c r="C157" s="7" t="s">
        <v>159</v>
      </c>
      <c r="D157" s="7" t="s">
        <v>160</v>
      </c>
      <c r="E157" s="7">
        <v>74</v>
      </c>
      <c r="F157" s="7">
        <v>59.969999999999857</v>
      </c>
      <c r="G157" s="7" t="s">
        <v>61</v>
      </c>
      <c r="H157" s="7">
        <v>74.999499999999998</v>
      </c>
      <c r="I157" s="7">
        <v>139</v>
      </c>
      <c r="J157" s="7">
        <v>58.330000000000837</v>
      </c>
      <c r="K157" s="7" t="s">
        <v>62</v>
      </c>
      <c r="L157" s="7">
        <v>139.97216666666668</v>
      </c>
      <c r="M157" s="7">
        <v>-139.97216666666668</v>
      </c>
      <c r="N157" s="427">
        <v>175</v>
      </c>
      <c r="P157" s="428"/>
      <c r="Q157" s="428" t="s">
        <v>156</v>
      </c>
      <c r="R157">
        <v>7</v>
      </c>
      <c r="S157" s="474">
        <v>811.50400000000002</v>
      </c>
      <c r="T157" s="290">
        <v>0.30640000000000001</v>
      </c>
      <c r="U157" s="290">
        <v>0.30549999999999999</v>
      </c>
      <c r="V157" s="290">
        <v>29.564181999999999</v>
      </c>
      <c r="W157" s="290">
        <v>29.563372000000001</v>
      </c>
      <c r="X157" s="290">
        <v>34.862935355883216</v>
      </c>
      <c r="Y157" s="290">
        <v>34.862888508548764</v>
      </c>
      <c r="Z157">
        <v>1.8754999999999999</v>
      </c>
      <c r="AA157" s="447">
        <v>6.8402147798808857</v>
      </c>
      <c r="AB157" s="447">
        <v>85.995157851741567</v>
      </c>
      <c r="AC157" s="447">
        <v>2.6482457600000002E-2</v>
      </c>
      <c r="AD157" s="290">
        <v>4.4200000000000003E-2</v>
      </c>
      <c r="AE157" s="447">
        <v>90.026700000000005</v>
      </c>
      <c r="AF157">
        <v>4.5991999999999997</v>
      </c>
      <c r="AG157" s="447">
        <v>1.988</v>
      </c>
      <c r="AH157">
        <v>0.14649999999999999</v>
      </c>
      <c r="AI157" s="447">
        <v>6.3701999999999995E-2</v>
      </c>
      <c r="AJ157" s="447">
        <v>98.53</v>
      </c>
      <c r="AK157" s="447">
        <v>53.537999999999997</v>
      </c>
      <c r="AL157" s="429">
        <v>34.870838165283203</v>
      </c>
      <c r="AM157" s="433" t="s">
        <v>139</v>
      </c>
      <c r="AN157" s="434"/>
      <c r="AO157" s="438">
        <v>1.1000000000000001</v>
      </c>
      <c r="AP157" s="439">
        <v>6.8369999999999997</v>
      </c>
      <c r="AQ157" s="431" t="s">
        <v>139</v>
      </c>
      <c r="AR157" s="440"/>
      <c r="AS157" s="469">
        <v>13.029007801304482</v>
      </c>
      <c r="AT157" s="431"/>
      <c r="AU157" s="469">
        <v>7.0034550902656161</v>
      </c>
      <c r="AV157" s="431"/>
      <c r="AW157" s="442">
        <v>0.84820484274979124</v>
      </c>
      <c r="AX157" s="431"/>
      <c r="AY157" s="443"/>
      <c r="AZ157" s="469" t="s">
        <v>139</v>
      </c>
      <c r="BA157" s="431" t="s">
        <v>139</v>
      </c>
      <c r="BB157" s="440"/>
      <c r="BC157" s="469" t="s">
        <v>139</v>
      </c>
      <c r="BD157" s="445" t="s">
        <v>139</v>
      </c>
      <c r="BE157" s="469" t="s">
        <v>139</v>
      </c>
      <c r="BF157" s="445" t="s">
        <v>139</v>
      </c>
      <c r="BG157" s="445"/>
      <c r="BH157" s="469">
        <v>2148.299131876523</v>
      </c>
      <c r="BI157" s="431" t="s">
        <v>139</v>
      </c>
      <c r="BJ157" s="440"/>
      <c r="BK157" s="441">
        <v>2291.5207392579414</v>
      </c>
      <c r="BL157" s="431" t="s">
        <v>139</v>
      </c>
      <c r="BM157" s="446"/>
      <c r="BN157" s="447">
        <v>0.25180386740938038</v>
      </c>
      <c r="BO157" t="s">
        <v>139</v>
      </c>
    </row>
    <row r="158" spans="1:67" ht="15.75" customHeight="1">
      <c r="A158" s="7" t="s">
        <v>1030</v>
      </c>
      <c r="B158" s="7">
        <v>8</v>
      </c>
      <c r="C158" s="7" t="s">
        <v>159</v>
      </c>
      <c r="D158" s="7" t="s">
        <v>160</v>
      </c>
      <c r="E158" s="7">
        <v>74</v>
      </c>
      <c r="F158" s="7">
        <v>59.969999999999857</v>
      </c>
      <c r="G158" s="7" t="s">
        <v>61</v>
      </c>
      <c r="H158" s="7">
        <v>74.999499999999998</v>
      </c>
      <c r="I158" s="7">
        <v>139</v>
      </c>
      <c r="J158" s="7">
        <v>58.330000000000837</v>
      </c>
      <c r="K158" s="7" t="s">
        <v>62</v>
      </c>
      <c r="L158" s="7">
        <v>139.97216666666668</v>
      </c>
      <c r="M158" s="7">
        <v>-139.97216666666668</v>
      </c>
      <c r="N158" s="427">
        <v>176</v>
      </c>
      <c r="P158" s="428"/>
      <c r="Q158" s="428" t="s">
        <v>156</v>
      </c>
      <c r="R158">
        <v>8</v>
      </c>
      <c r="S158" s="474">
        <v>608.64400000000001</v>
      </c>
      <c r="T158" s="290">
        <v>0.64949999999999997</v>
      </c>
      <c r="U158" s="290">
        <v>0.6482</v>
      </c>
      <c r="V158" s="290">
        <v>29.759664000000001</v>
      </c>
      <c r="W158" s="290">
        <v>29.758342000000003</v>
      </c>
      <c r="X158" s="290">
        <v>34.849665480196983</v>
      </c>
      <c r="Y158" s="290">
        <v>34.849406376574592</v>
      </c>
      <c r="Z158">
        <v>1.9229000000000001</v>
      </c>
      <c r="AA158" s="447">
        <v>6.7959398144845231</v>
      </c>
      <c r="AB158" s="447">
        <v>86.191576274533745</v>
      </c>
      <c r="AC158" s="447">
        <v>2.71594088E-2</v>
      </c>
      <c r="AD158" s="290">
        <v>4.5699999999999998E-2</v>
      </c>
      <c r="AE158" s="447">
        <v>90.008099999999999</v>
      </c>
      <c r="AF158">
        <v>4.5983000000000001</v>
      </c>
      <c r="AG158" s="447">
        <v>2.0232000000000001</v>
      </c>
      <c r="AH158">
        <v>0.1479</v>
      </c>
      <c r="AI158" s="447">
        <v>6.3701999999999995E-2</v>
      </c>
      <c r="AJ158" s="447">
        <v>61.57</v>
      </c>
      <c r="AK158" s="447">
        <v>53.537999999999997</v>
      </c>
      <c r="AL158" s="429">
        <v>34.857582092285156</v>
      </c>
      <c r="AM158" s="433" t="s">
        <v>139</v>
      </c>
      <c r="AN158" s="434"/>
      <c r="AO158" s="438">
        <v>1.4</v>
      </c>
      <c r="AP158" s="439">
        <v>6.7869999999999999</v>
      </c>
      <c r="AQ158" s="431" t="s">
        <v>139</v>
      </c>
      <c r="AR158" s="440"/>
      <c r="AS158" s="469">
        <v>12.988828884454394</v>
      </c>
      <c r="AT158" s="431"/>
      <c r="AU158" s="469">
        <v>6.88812596353569</v>
      </c>
      <c r="AV158" s="431"/>
      <c r="AW158" s="442">
        <v>0.83748956303924293</v>
      </c>
      <c r="AX158" s="431"/>
      <c r="AY158" s="443"/>
      <c r="AZ158" s="469" t="s">
        <v>139</v>
      </c>
      <c r="BA158" s="431" t="s">
        <v>139</v>
      </c>
      <c r="BB158" s="440"/>
      <c r="BC158" s="469" t="s">
        <v>139</v>
      </c>
      <c r="BD158" s="445" t="s">
        <v>139</v>
      </c>
      <c r="BE158" s="469" t="s">
        <v>139</v>
      </c>
      <c r="BF158" s="445" t="s">
        <v>139</v>
      </c>
      <c r="BG158" s="445"/>
      <c r="BH158" s="469">
        <v>2145.0516838858107</v>
      </c>
      <c r="BI158" s="431" t="s">
        <v>139</v>
      </c>
      <c r="BJ158" s="440"/>
      <c r="BK158" s="441">
        <v>2288.2955163990496</v>
      </c>
      <c r="BL158" s="431" t="s">
        <v>139</v>
      </c>
      <c r="BM158" s="446"/>
      <c r="BN158" s="447">
        <v>0.29333794717635697</v>
      </c>
      <c r="BO158" t="s">
        <v>139</v>
      </c>
    </row>
    <row r="159" spans="1:67" ht="15.75" customHeight="1">
      <c r="A159" s="7" t="s">
        <v>1030</v>
      </c>
      <c r="B159" s="7">
        <v>8</v>
      </c>
      <c r="C159" s="7" t="s">
        <v>159</v>
      </c>
      <c r="D159" s="7" t="s">
        <v>160</v>
      </c>
      <c r="E159" s="7">
        <v>74</v>
      </c>
      <c r="F159" s="7">
        <v>59.969999999999857</v>
      </c>
      <c r="G159" s="7" t="s">
        <v>61</v>
      </c>
      <c r="H159" s="7">
        <v>74.999499999999998</v>
      </c>
      <c r="I159" s="7">
        <v>139</v>
      </c>
      <c r="J159" s="7">
        <v>58.330000000000837</v>
      </c>
      <c r="K159" s="7" t="s">
        <v>62</v>
      </c>
      <c r="L159" s="7">
        <v>139.97216666666668</v>
      </c>
      <c r="M159" s="7">
        <v>-139.97216666666668</v>
      </c>
      <c r="N159" s="427">
        <v>177</v>
      </c>
      <c r="P159" s="428"/>
      <c r="Q159" s="428" t="s">
        <v>156</v>
      </c>
      <c r="R159">
        <v>9</v>
      </c>
      <c r="S159" s="474">
        <v>506.822</v>
      </c>
      <c r="T159" s="290">
        <v>0.76380000000000003</v>
      </c>
      <c r="U159" s="290">
        <v>0.76219999999999999</v>
      </c>
      <c r="V159" s="290">
        <v>29.799553</v>
      </c>
      <c r="W159" s="290">
        <v>29.797816000000001</v>
      </c>
      <c r="X159" s="290">
        <v>34.832547362730551</v>
      </c>
      <c r="Y159" s="290">
        <v>34.832088487415788</v>
      </c>
      <c r="Z159">
        <v>1.9352</v>
      </c>
      <c r="AA159" s="447">
        <v>6.733568082893596</v>
      </c>
      <c r="AB159" s="447">
        <v>85.641903045257322</v>
      </c>
      <c r="AC159" s="447">
        <v>2.7497659200000003E-2</v>
      </c>
      <c r="AD159" s="290">
        <v>4.6399999999999997E-2</v>
      </c>
      <c r="AE159" s="447">
        <v>89.9876</v>
      </c>
      <c r="AF159">
        <v>4.5972999999999997</v>
      </c>
      <c r="AG159" s="447">
        <v>2.0491000000000001</v>
      </c>
      <c r="AH159">
        <v>0.14899999999999999</v>
      </c>
      <c r="AI159" s="447">
        <v>6.3701999999999995E-2</v>
      </c>
      <c r="AJ159" s="447">
        <v>98.53</v>
      </c>
      <c r="AK159" s="447">
        <v>52.164999999999999</v>
      </c>
      <c r="AL159" s="429">
        <v>34.837795257568359</v>
      </c>
      <c r="AM159" s="433">
        <v>2</v>
      </c>
      <c r="AN159" s="434"/>
      <c r="AO159" s="438">
        <v>1.5</v>
      </c>
      <c r="AP159" s="439">
        <v>6.7279999999999998</v>
      </c>
      <c r="AQ159" s="431">
        <v>2</v>
      </c>
      <c r="AR159" s="440"/>
      <c r="AS159" s="469">
        <v>12.982471546588961</v>
      </c>
      <c r="AT159" s="431"/>
      <c r="AU159" s="469">
        <v>7.1212963031932919</v>
      </c>
      <c r="AV159" s="431"/>
      <c r="AW159" s="442">
        <v>0.83790704146952399</v>
      </c>
      <c r="AX159" s="431"/>
      <c r="AY159" s="443"/>
      <c r="AZ159" s="469" t="s">
        <v>139</v>
      </c>
      <c r="BA159" s="431" t="s">
        <v>139</v>
      </c>
      <c r="BB159" s="440"/>
      <c r="BC159" s="469" t="s">
        <v>139</v>
      </c>
      <c r="BD159" s="445" t="s">
        <v>139</v>
      </c>
      <c r="BE159" s="469" t="s">
        <v>139</v>
      </c>
      <c r="BF159" s="445" t="s">
        <v>139</v>
      </c>
      <c r="BG159" s="445"/>
      <c r="BH159" s="469">
        <v>2157.087091264119</v>
      </c>
      <c r="BI159" s="431" t="s">
        <v>139</v>
      </c>
      <c r="BJ159" s="440"/>
      <c r="BK159" s="441">
        <v>2299.4901717452717</v>
      </c>
      <c r="BL159" s="431" t="s">
        <v>139</v>
      </c>
      <c r="BM159" s="446"/>
      <c r="BN159" s="447">
        <v>0.21818050201763994</v>
      </c>
      <c r="BO159" t="s">
        <v>139</v>
      </c>
    </row>
    <row r="160" spans="1:67" ht="15.75" customHeight="1">
      <c r="A160" s="7" t="s">
        <v>1030</v>
      </c>
      <c r="B160" s="7">
        <v>8</v>
      </c>
      <c r="C160" s="7" t="s">
        <v>159</v>
      </c>
      <c r="D160" s="7" t="s">
        <v>160</v>
      </c>
      <c r="E160" s="7">
        <v>74</v>
      </c>
      <c r="F160" s="7">
        <v>59.969999999999857</v>
      </c>
      <c r="G160" s="7" t="s">
        <v>61</v>
      </c>
      <c r="H160" s="7">
        <v>74.999499999999998</v>
      </c>
      <c r="I160" s="7">
        <v>139</v>
      </c>
      <c r="J160" s="7">
        <v>58.330000000000837</v>
      </c>
      <c r="K160" s="7" t="s">
        <v>62</v>
      </c>
      <c r="L160" s="7">
        <v>139.97216666666668</v>
      </c>
      <c r="M160" s="7">
        <v>-139.97216666666668</v>
      </c>
      <c r="N160" s="427">
        <v>178</v>
      </c>
      <c r="P160" s="428"/>
      <c r="Q160" s="428" t="s">
        <v>156</v>
      </c>
      <c r="R160">
        <v>10</v>
      </c>
      <c r="S160" s="474">
        <v>499.99299999999999</v>
      </c>
      <c r="T160" s="290">
        <v>0.77400000000000002</v>
      </c>
      <c r="U160" s="290">
        <v>0.7732</v>
      </c>
      <c r="V160" s="290">
        <v>29.805350000000001</v>
      </c>
      <c r="W160" s="290">
        <v>29.804407000000001</v>
      </c>
      <c r="X160" s="290">
        <v>34.832616045238851</v>
      </c>
      <c r="Y160" s="290">
        <v>34.83229038433597</v>
      </c>
      <c r="Z160">
        <v>1.9365000000000001</v>
      </c>
      <c r="AA160" s="447">
        <v>6.7322109373708559</v>
      </c>
      <c r="AB160" s="447">
        <v>85.6471369639752</v>
      </c>
      <c r="AC160" s="447">
        <v>2.7201746399999997E-2</v>
      </c>
      <c r="AD160" s="290">
        <v>4.58E-2</v>
      </c>
      <c r="AE160" s="447">
        <v>89.983900000000006</v>
      </c>
      <c r="AF160">
        <v>4.5971000000000002</v>
      </c>
      <c r="AG160" s="447">
        <v>2.0467</v>
      </c>
      <c r="AH160">
        <v>0.1489</v>
      </c>
      <c r="AI160" s="447">
        <v>6.3701999999999995E-2</v>
      </c>
      <c r="AJ160" s="447">
        <v>97.38</v>
      </c>
      <c r="AK160" s="447">
        <v>51.555</v>
      </c>
      <c r="AL160" s="429">
        <v>34.835300445556641</v>
      </c>
      <c r="AM160" s="433" t="s">
        <v>139</v>
      </c>
      <c r="AN160" s="434"/>
      <c r="AO160" s="438">
        <v>1.5</v>
      </c>
      <c r="AP160" s="439">
        <v>6.7240000000000002</v>
      </c>
      <c r="AQ160" s="431" t="s">
        <v>139</v>
      </c>
      <c r="AR160" s="440"/>
      <c r="AS160" s="469">
        <v>12.991708526812909</v>
      </c>
      <c r="AT160" s="431"/>
      <c r="AU160" s="469">
        <v>6.9976531433628333</v>
      </c>
      <c r="AV160" s="431"/>
      <c r="AW160" s="442">
        <v>0.83725763057797564</v>
      </c>
      <c r="AX160" s="431"/>
      <c r="AY160" s="443"/>
      <c r="AZ160" s="469" t="s">
        <v>139</v>
      </c>
      <c r="BA160" s="431" t="s">
        <v>139</v>
      </c>
      <c r="BB160" s="440"/>
      <c r="BC160" s="469" t="s">
        <v>139</v>
      </c>
      <c r="BD160" s="445" t="s">
        <v>139</v>
      </c>
      <c r="BE160" s="469" t="s">
        <v>139</v>
      </c>
      <c r="BF160" s="445" t="s">
        <v>139</v>
      </c>
      <c r="BG160" s="445"/>
      <c r="BH160" s="469">
        <v>2157.150224083603</v>
      </c>
      <c r="BI160" s="431" t="s">
        <v>139</v>
      </c>
      <c r="BJ160" s="440"/>
      <c r="BK160" s="441">
        <v>2298.6749133127087</v>
      </c>
      <c r="BL160" s="431" t="s">
        <v>139</v>
      </c>
      <c r="BM160" s="446"/>
      <c r="BN160" s="447">
        <v>0.24685919937535999</v>
      </c>
      <c r="BO160" t="s">
        <v>139</v>
      </c>
    </row>
    <row r="161" spans="1:67" ht="15.75" customHeight="1">
      <c r="A161" s="7" t="s">
        <v>1030</v>
      </c>
      <c r="B161" s="7">
        <v>8</v>
      </c>
      <c r="C161" s="7" t="s">
        <v>159</v>
      </c>
      <c r="D161" s="7" t="s">
        <v>160</v>
      </c>
      <c r="E161" s="7">
        <v>74</v>
      </c>
      <c r="F161" s="7">
        <v>59.969999999999857</v>
      </c>
      <c r="G161" s="7" t="s">
        <v>61</v>
      </c>
      <c r="H161" s="7">
        <v>74.999499999999998</v>
      </c>
      <c r="I161" s="7">
        <v>139</v>
      </c>
      <c r="J161" s="7">
        <v>58.330000000000837</v>
      </c>
      <c r="K161" s="7" t="s">
        <v>62</v>
      </c>
      <c r="L161" s="7">
        <v>139.97216666666668</v>
      </c>
      <c r="M161" s="7">
        <v>-139.97216666666668</v>
      </c>
      <c r="N161" s="427">
        <v>179</v>
      </c>
      <c r="P161" s="428"/>
      <c r="Q161" s="428" t="s">
        <v>156</v>
      </c>
      <c r="R161">
        <v>11</v>
      </c>
      <c r="S161" s="474">
        <v>413.98599999999999</v>
      </c>
      <c r="T161" s="290">
        <v>0.63280000000000003</v>
      </c>
      <c r="U161" s="290">
        <v>0.63219999999999998</v>
      </c>
      <c r="V161" s="290">
        <v>29.60735</v>
      </c>
      <c r="W161" s="290">
        <v>29.606438000000001</v>
      </c>
      <c r="X161" s="290">
        <v>34.784140820478704</v>
      </c>
      <c r="Y161" s="290">
        <v>34.783627467027493</v>
      </c>
      <c r="Z161">
        <v>1.9302999999999999</v>
      </c>
      <c r="AA161" s="447">
        <v>6.6543583287823003</v>
      </c>
      <c r="AB161" s="447">
        <v>84.321105899071071</v>
      </c>
      <c r="AC161" s="447">
        <v>2.7920584800000002E-2</v>
      </c>
      <c r="AD161" s="290">
        <v>4.7300000000000002E-2</v>
      </c>
      <c r="AE161" s="447">
        <v>89.981999999999999</v>
      </c>
      <c r="AF161">
        <v>4.5970000000000004</v>
      </c>
      <c r="AG161" s="447">
        <v>2.0796000000000001</v>
      </c>
      <c r="AH161">
        <v>0.1502</v>
      </c>
      <c r="AI161" s="447">
        <v>6.3701999999999995E-2</v>
      </c>
      <c r="AJ161" s="447">
        <v>98.54</v>
      </c>
      <c r="AK161" s="447">
        <v>51.555</v>
      </c>
      <c r="AL161" s="429">
        <v>34.790328979492188</v>
      </c>
      <c r="AM161" s="433" t="s">
        <v>139</v>
      </c>
      <c r="AN161" s="434"/>
      <c r="AO161" s="438">
        <v>1.4</v>
      </c>
      <c r="AP161" s="439">
        <v>6.6550000000000002</v>
      </c>
      <c r="AQ161" s="431" t="s">
        <v>139</v>
      </c>
      <c r="AR161" s="440"/>
      <c r="AS161" s="469">
        <v>12.845427849814877</v>
      </c>
      <c r="AT161" s="431"/>
      <c r="AU161" s="469">
        <v>7.3368799670222469</v>
      </c>
      <c r="AV161" s="431"/>
      <c r="AW161" s="442">
        <v>0.83837090639205858</v>
      </c>
      <c r="AX161" s="431"/>
      <c r="AY161" s="443"/>
      <c r="AZ161" s="469" t="s">
        <v>139</v>
      </c>
      <c r="BA161" s="431" t="s">
        <v>139</v>
      </c>
      <c r="BB161" s="440"/>
      <c r="BC161" s="469" t="s">
        <v>139</v>
      </c>
      <c r="BD161" s="445" t="s">
        <v>139</v>
      </c>
      <c r="BE161" s="469" t="s">
        <v>139</v>
      </c>
      <c r="BF161" s="445" t="s">
        <v>139</v>
      </c>
      <c r="BG161" s="445"/>
      <c r="BH161" s="469">
        <v>2159.7627436356224</v>
      </c>
      <c r="BI161" s="431" t="s">
        <v>139</v>
      </c>
      <c r="BJ161" s="440"/>
      <c r="BK161" s="441">
        <v>2300.02307659908</v>
      </c>
      <c r="BL161" s="431" t="s">
        <v>139</v>
      </c>
      <c r="BM161" s="446"/>
      <c r="BN161" s="447">
        <v>0.24191453134133958</v>
      </c>
      <c r="BO161" t="s">
        <v>139</v>
      </c>
    </row>
    <row r="162" spans="1:67" ht="15.75" customHeight="1">
      <c r="A162" s="7" t="s">
        <v>1030</v>
      </c>
      <c r="B162" s="7">
        <v>8</v>
      </c>
      <c r="C162" s="7" t="s">
        <v>159</v>
      </c>
      <c r="D162" s="7" t="s">
        <v>160</v>
      </c>
      <c r="E162" s="7">
        <v>74</v>
      </c>
      <c r="F162" s="7">
        <v>59.969999999999857</v>
      </c>
      <c r="G162" s="7" t="s">
        <v>61</v>
      </c>
      <c r="H162" s="7">
        <v>74.999499999999998</v>
      </c>
      <c r="I162" s="7">
        <v>139</v>
      </c>
      <c r="J162" s="7">
        <v>58.330000000000837</v>
      </c>
      <c r="K162" s="7" t="s">
        <v>62</v>
      </c>
      <c r="L162" s="7">
        <v>139.97216666666668</v>
      </c>
      <c r="M162" s="7">
        <v>-139.97216666666668</v>
      </c>
      <c r="N162" s="427">
        <v>180</v>
      </c>
      <c r="P162" s="428"/>
      <c r="Q162" s="428" t="s">
        <v>156</v>
      </c>
      <c r="R162">
        <v>12</v>
      </c>
      <c r="S162" s="474">
        <v>370.601</v>
      </c>
      <c r="T162" s="290">
        <v>0.46300000000000002</v>
      </c>
      <c r="U162" s="290">
        <v>0.45750000000000002</v>
      </c>
      <c r="V162" s="290">
        <v>29.393545</v>
      </c>
      <c r="W162" s="290">
        <v>29.38719</v>
      </c>
      <c r="X162" s="290">
        <v>34.721478402959363</v>
      </c>
      <c r="Y162" s="290">
        <v>34.719347223316753</v>
      </c>
      <c r="Z162">
        <v>1.9085000000000001</v>
      </c>
      <c r="AA162" s="447">
        <v>6.5559832480376175</v>
      </c>
      <c r="AB162" s="447">
        <v>82.674997021542879</v>
      </c>
      <c r="AC162" s="447">
        <v>2.84705232E-2</v>
      </c>
      <c r="AD162" s="290">
        <v>4.8500000000000001E-2</v>
      </c>
      <c r="AE162" s="447">
        <v>89.965299999999999</v>
      </c>
      <c r="AF162">
        <v>4.5960999999999999</v>
      </c>
      <c r="AG162" s="447">
        <v>2.1945999999999999</v>
      </c>
      <c r="AH162">
        <v>0.15479999999999999</v>
      </c>
      <c r="AI162" s="447">
        <v>6.3701999999999995E-2</v>
      </c>
      <c r="AJ162" s="447">
        <v>96.99</v>
      </c>
      <c r="AK162" s="447">
        <v>51.555</v>
      </c>
      <c r="AL162" s="429">
        <v>34.715709686279297</v>
      </c>
      <c r="AM162" s="433" t="s">
        <v>139</v>
      </c>
      <c r="AN162" s="434"/>
      <c r="AO162" s="438">
        <v>1.3</v>
      </c>
      <c r="AP162" s="439">
        <v>6.5430000000000001</v>
      </c>
      <c r="AQ162" s="431" t="s">
        <v>139</v>
      </c>
      <c r="AR162" s="440"/>
      <c r="AS162" s="469">
        <v>12.779041422353806</v>
      </c>
      <c r="AT162" s="431"/>
      <c r="AU162" s="469">
        <v>8.5389553003894978</v>
      </c>
      <c r="AV162" s="431"/>
      <c r="AW162" s="442">
        <v>0.85789961963076344</v>
      </c>
      <c r="AX162" s="431"/>
      <c r="AY162" s="443"/>
      <c r="AZ162" s="469" t="s">
        <v>139</v>
      </c>
      <c r="BA162" s="431" t="s">
        <v>139</v>
      </c>
      <c r="BB162" s="440"/>
      <c r="BC162" s="469" t="s">
        <v>139</v>
      </c>
      <c r="BD162" s="445" t="s">
        <v>139</v>
      </c>
      <c r="BE162" s="469" t="s">
        <v>139</v>
      </c>
      <c r="BF162" s="445" t="s">
        <v>139</v>
      </c>
      <c r="BG162" s="445"/>
      <c r="BH162" s="469">
        <v>2165.5727758582843</v>
      </c>
      <c r="BI162" s="431" t="s">
        <v>139</v>
      </c>
      <c r="BJ162" s="440"/>
      <c r="BK162" s="441">
        <v>2292.9576160434331</v>
      </c>
      <c r="BL162" s="431" t="s">
        <v>139</v>
      </c>
      <c r="BM162" s="446"/>
      <c r="BN162" s="447">
        <v>0.11731134894141425</v>
      </c>
      <c r="BO162" t="s">
        <v>139</v>
      </c>
    </row>
    <row r="163" spans="1:67" ht="15.75" customHeight="1">
      <c r="A163" s="7" t="s">
        <v>1030</v>
      </c>
      <c r="B163" s="7">
        <v>8</v>
      </c>
      <c r="C163" s="7" t="s">
        <v>159</v>
      </c>
      <c r="D163" s="7" t="s">
        <v>160</v>
      </c>
      <c r="E163" s="7">
        <v>74</v>
      </c>
      <c r="F163" s="7">
        <v>59.969999999999857</v>
      </c>
      <c r="G163" s="7" t="s">
        <v>61</v>
      </c>
      <c r="H163" s="7">
        <v>74.999499999999998</v>
      </c>
      <c r="I163" s="7">
        <v>139</v>
      </c>
      <c r="J163" s="7">
        <v>58.330000000000837</v>
      </c>
      <c r="K163" s="7" t="s">
        <v>62</v>
      </c>
      <c r="L163" s="7">
        <v>139.97216666666668</v>
      </c>
      <c r="M163" s="7">
        <v>-139.97216666666668</v>
      </c>
      <c r="N163" s="427">
        <v>181</v>
      </c>
      <c r="P163" s="428"/>
      <c r="Q163" s="428" t="s">
        <v>156</v>
      </c>
      <c r="R163">
        <v>13</v>
      </c>
      <c r="S163" s="474">
        <v>309.08199999999999</v>
      </c>
      <c r="T163" s="290">
        <v>-0.1797</v>
      </c>
      <c r="U163" s="290">
        <v>-0.17710000000000001</v>
      </c>
      <c r="V163" s="290">
        <v>28.617184999999999</v>
      </c>
      <c r="W163" s="290">
        <v>28.619691000000003</v>
      </c>
      <c r="X163" s="290">
        <v>34.45759115538069</v>
      </c>
      <c r="Y163" s="290">
        <v>34.457994036094952</v>
      </c>
      <c r="Z163">
        <v>1.8465</v>
      </c>
      <c r="AA163" s="447">
        <v>6.3605687937299082</v>
      </c>
      <c r="AB163" s="447">
        <v>78.734463396900267</v>
      </c>
      <c r="AC163" s="447">
        <v>3.07972896E-2</v>
      </c>
      <c r="AD163" s="290">
        <v>5.3699999999999998E-2</v>
      </c>
      <c r="AE163" s="447">
        <v>89.9392</v>
      </c>
      <c r="AF163">
        <v>4.5948000000000002</v>
      </c>
      <c r="AG163" s="447">
        <v>2.5209999999999999</v>
      </c>
      <c r="AH163">
        <v>0.16789999999999999</v>
      </c>
      <c r="AI163" s="447">
        <v>6.3701999999999995E-2</v>
      </c>
      <c r="AJ163" s="447">
        <v>98.55</v>
      </c>
      <c r="AK163" s="447">
        <v>49.572000000000003</v>
      </c>
      <c r="AL163" s="429">
        <v>34.445625305175781</v>
      </c>
      <c r="AM163" s="433" t="s">
        <v>139</v>
      </c>
      <c r="AN163" s="434"/>
      <c r="AO163" s="438">
        <v>0.7</v>
      </c>
      <c r="AP163" s="439">
        <v>6.3529999999999998</v>
      </c>
      <c r="AQ163" s="431" t="s">
        <v>139</v>
      </c>
      <c r="AR163" s="440"/>
      <c r="AS163" s="469">
        <v>12.365759894155262</v>
      </c>
      <c r="AT163" s="431"/>
      <c r="AU163" s="469">
        <v>12.1175708683368</v>
      </c>
      <c r="AV163" s="431"/>
      <c r="AW163" s="442">
        <v>0.92924204471657845</v>
      </c>
      <c r="AX163" s="431"/>
      <c r="AY163" s="443"/>
      <c r="AZ163" s="469" t="s">
        <v>139</v>
      </c>
      <c r="BA163" s="431" t="s">
        <v>139</v>
      </c>
      <c r="BB163" s="440"/>
      <c r="BC163" s="469" t="s">
        <v>139</v>
      </c>
      <c r="BD163" s="445" t="s">
        <v>139</v>
      </c>
      <c r="BE163" s="469" t="s">
        <v>139</v>
      </c>
      <c r="BF163" s="445" t="s">
        <v>139</v>
      </c>
      <c r="BG163" s="445"/>
      <c r="BH163" s="469">
        <v>2178.6069998149337</v>
      </c>
      <c r="BI163" s="431" t="s">
        <v>139</v>
      </c>
      <c r="BJ163" s="440"/>
      <c r="BK163" s="441">
        <v>2287.8065381493739</v>
      </c>
      <c r="BL163" s="431" t="s">
        <v>139</v>
      </c>
      <c r="BM163" s="446"/>
      <c r="BN163" s="447">
        <v>-7.5525988890403073E-2</v>
      </c>
      <c r="BO163" t="s">
        <v>139</v>
      </c>
    </row>
    <row r="164" spans="1:67" ht="15.75" customHeight="1">
      <c r="A164" s="7" t="s">
        <v>1030</v>
      </c>
      <c r="B164" s="7">
        <v>8</v>
      </c>
      <c r="C164" s="7" t="s">
        <v>159</v>
      </c>
      <c r="D164" s="7" t="s">
        <v>160</v>
      </c>
      <c r="E164" s="7">
        <v>74</v>
      </c>
      <c r="F164" s="7">
        <v>59.969999999999857</v>
      </c>
      <c r="G164" s="7" t="s">
        <v>61</v>
      </c>
      <c r="H164" s="7">
        <v>74.999499999999998</v>
      </c>
      <c r="I164" s="7">
        <v>139</v>
      </c>
      <c r="J164" s="7">
        <v>58.330000000000837</v>
      </c>
      <c r="K164" s="7" t="s">
        <v>62</v>
      </c>
      <c r="L164" s="7">
        <v>139.97216666666668</v>
      </c>
      <c r="M164" s="7">
        <v>-139.97216666666668</v>
      </c>
      <c r="N164" s="427">
        <v>182</v>
      </c>
      <c r="P164" s="428"/>
      <c r="Q164" s="428" t="s">
        <v>156</v>
      </c>
      <c r="R164">
        <v>14</v>
      </c>
      <c r="S164" s="474">
        <v>278.04599999999999</v>
      </c>
      <c r="T164" s="290">
        <v>-0.76</v>
      </c>
      <c r="U164" s="290">
        <v>-0.74860000000000004</v>
      </c>
      <c r="V164" s="290">
        <v>27.894189999999998</v>
      </c>
      <c r="W164" s="290">
        <v>27.909761000000003</v>
      </c>
      <c r="X164" s="290">
        <v>34.161762760097858</v>
      </c>
      <c r="Y164" s="290">
        <v>34.169928743692957</v>
      </c>
      <c r="Z164">
        <v>1.8104</v>
      </c>
      <c r="AA164" s="447">
        <v>6.2649749043894216</v>
      </c>
      <c r="AB164" s="447">
        <v>76.21543064229661</v>
      </c>
      <c r="AC164" s="447">
        <v>3.3166393600000003E-2</v>
      </c>
      <c r="AD164" s="290">
        <v>5.8999999999999997E-2</v>
      </c>
      <c r="AE164" s="447">
        <v>89.911299999999997</v>
      </c>
      <c r="AF164">
        <v>4.5933999999999999</v>
      </c>
      <c r="AG164" s="447">
        <v>3.1173999999999999</v>
      </c>
      <c r="AH164">
        <v>0.19170000000000001</v>
      </c>
      <c r="AI164" s="447">
        <v>6.3701999999999995E-2</v>
      </c>
      <c r="AJ164" s="447">
        <v>98.54</v>
      </c>
      <c r="AK164" s="447">
        <v>49.572000000000003</v>
      </c>
      <c r="AL164" s="429">
        <v>34.157154083251953</v>
      </c>
      <c r="AM164" s="433" t="s">
        <v>139</v>
      </c>
      <c r="AN164" s="434"/>
      <c r="AO164" s="438">
        <v>0.7</v>
      </c>
      <c r="AP164" s="439">
        <v>6.2329999999999997</v>
      </c>
      <c r="AQ164" s="431" t="s">
        <v>139</v>
      </c>
      <c r="AR164" s="440"/>
      <c r="AS164" s="469">
        <v>12.966781296545937</v>
      </c>
      <c r="AT164" s="431"/>
      <c r="AU164" s="469">
        <v>18.211808260512029</v>
      </c>
      <c r="AV164" s="431"/>
      <c r="AW164" s="442">
        <v>1.1337600890620652</v>
      </c>
      <c r="AX164" s="431"/>
      <c r="AY164" s="443"/>
      <c r="AZ164" s="469" t="s">
        <v>139</v>
      </c>
      <c r="BA164" s="431" t="s">
        <v>139</v>
      </c>
      <c r="BB164" s="440"/>
      <c r="BC164" s="469" t="s">
        <v>139</v>
      </c>
      <c r="BD164" s="445" t="s">
        <v>139</v>
      </c>
      <c r="BE164" s="469" t="s">
        <v>139</v>
      </c>
      <c r="BF164" s="445" t="s">
        <v>139</v>
      </c>
      <c r="BG164" s="445"/>
      <c r="BH164" s="469">
        <v>2197.9492315640769</v>
      </c>
      <c r="BI164" s="431" t="s">
        <v>139</v>
      </c>
      <c r="BJ164" s="440"/>
      <c r="BK164" s="441">
        <v>2284.8841221621001</v>
      </c>
      <c r="BL164" s="431" t="s">
        <v>139</v>
      </c>
      <c r="BM164" s="446"/>
      <c r="BN164" s="447">
        <v>-0.43944525692314274</v>
      </c>
      <c r="BO164" t="s">
        <v>139</v>
      </c>
    </row>
    <row r="165" spans="1:67" ht="15.75" customHeight="1">
      <c r="A165" s="7" t="s">
        <v>1030</v>
      </c>
      <c r="B165" s="7">
        <v>8</v>
      </c>
      <c r="C165" s="7" t="s">
        <v>159</v>
      </c>
      <c r="D165" s="7" t="s">
        <v>160</v>
      </c>
      <c r="E165" s="7">
        <v>74</v>
      </c>
      <c r="F165" s="7">
        <v>59.969999999999857</v>
      </c>
      <c r="G165" s="7" t="s">
        <v>61</v>
      </c>
      <c r="H165" s="7">
        <v>74.999499999999998</v>
      </c>
      <c r="I165" s="7">
        <v>139</v>
      </c>
      <c r="J165" s="7">
        <v>58.330000000000837</v>
      </c>
      <c r="K165" s="7" t="s">
        <v>62</v>
      </c>
      <c r="L165" s="7">
        <v>139.97216666666668</v>
      </c>
      <c r="M165" s="7">
        <v>-139.97216666666668</v>
      </c>
      <c r="N165" s="427">
        <v>183</v>
      </c>
      <c r="P165" s="428"/>
      <c r="Q165" s="428" t="s">
        <v>156</v>
      </c>
      <c r="R165">
        <v>15</v>
      </c>
      <c r="S165" s="474">
        <v>252.452</v>
      </c>
      <c r="T165" s="290">
        <v>-1.2191000000000001</v>
      </c>
      <c r="U165" s="290">
        <v>-1.2079</v>
      </c>
      <c r="V165" s="290">
        <v>27.15973</v>
      </c>
      <c r="W165" s="290">
        <v>27.179675000000003</v>
      </c>
      <c r="X165" s="290">
        <v>33.696075164361808</v>
      </c>
      <c r="Y165" s="290">
        <v>33.710763376494228</v>
      </c>
      <c r="Z165">
        <v>1.7855000000000001</v>
      </c>
      <c r="AA165" s="447">
        <v>6.2154474314060444</v>
      </c>
      <c r="AB165" s="447">
        <v>74.448196121082191</v>
      </c>
      <c r="AC165" s="447">
        <v>3.4054582400000005E-2</v>
      </c>
      <c r="AD165" s="290">
        <v>6.0999999999999999E-2</v>
      </c>
      <c r="AE165" s="447">
        <v>89.902000000000001</v>
      </c>
      <c r="AF165">
        <v>4.5929000000000002</v>
      </c>
      <c r="AG165" s="447">
        <v>3.31</v>
      </c>
      <c r="AH165">
        <v>0.19939999999999999</v>
      </c>
      <c r="AI165" s="447">
        <v>6.3701999999999995E-2</v>
      </c>
      <c r="AJ165" s="447">
        <v>98.53</v>
      </c>
      <c r="AK165" s="447">
        <v>47.588999999999999</v>
      </c>
      <c r="AL165" s="429">
        <v>33.680023193359375</v>
      </c>
      <c r="AM165" s="433" t="s">
        <v>139</v>
      </c>
      <c r="AN165" s="434"/>
      <c r="AO165" s="438">
        <v>-0.2</v>
      </c>
      <c r="AP165" s="439">
        <v>6.16</v>
      </c>
      <c r="AQ165" s="431" t="s">
        <v>139</v>
      </c>
      <c r="AR165" s="440"/>
      <c r="AS165" s="469">
        <v>15.199054061335479</v>
      </c>
      <c r="AT165" s="431"/>
      <c r="AU165" s="469">
        <v>29.283965383079089</v>
      </c>
      <c r="AV165" s="431"/>
      <c r="AW165" s="442">
        <v>1.5773541144818628</v>
      </c>
      <c r="AX165" s="431"/>
      <c r="AY165" s="443"/>
      <c r="AZ165" s="469" t="s">
        <v>139</v>
      </c>
      <c r="BA165" s="431" t="s">
        <v>139</v>
      </c>
      <c r="BB165" s="440"/>
      <c r="BC165" s="469" t="s">
        <v>139</v>
      </c>
      <c r="BD165" s="445" t="s">
        <v>139</v>
      </c>
      <c r="BE165" s="469" t="s">
        <v>139</v>
      </c>
      <c r="BF165" s="445" t="s">
        <v>139</v>
      </c>
      <c r="BG165" s="445"/>
      <c r="BH165" s="469">
        <v>2226.3538414996679</v>
      </c>
      <c r="BI165" s="431" t="s">
        <v>139</v>
      </c>
      <c r="BJ165" s="440"/>
      <c r="BK165" s="441">
        <v>2285.7214783662553</v>
      </c>
      <c r="BL165" s="431" t="s">
        <v>139</v>
      </c>
      <c r="BM165" s="446"/>
      <c r="BN165" s="447">
        <v>-1.0060911988557404</v>
      </c>
      <c r="BO165" t="s">
        <v>139</v>
      </c>
    </row>
    <row r="166" spans="1:67" ht="15.75" customHeight="1">
      <c r="A166" s="7" t="s">
        <v>1030</v>
      </c>
      <c r="B166" s="7">
        <v>8</v>
      </c>
      <c r="C166" s="7" t="s">
        <v>159</v>
      </c>
      <c r="D166" s="7" t="s">
        <v>160</v>
      </c>
      <c r="E166" s="7">
        <v>74</v>
      </c>
      <c r="F166" s="7">
        <v>59.969999999999857</v>
      </c>
      <c r="G166" s="7" t="s">
        <v>61</v>
      </c>
      <c r="H166" s="7">
        <v>74.999499999999998</v>
      </c>
      <c r="I166" s="7">
        <v>139</v>
      </c>
      <c r="J166" s="7">
        <v>58.330000000000837</v>
      </c>
      <c r="K166" s="7" t="s">
        <v>62</v>
      </c>
      <c r="L166" s="7">
        <v>139.97216666666668</v>
      </c>
      <c r="M166" s="7">
        <v>-139.97216666666668</v>
      </c>
      <c r="N166" s="427">
        <v>184</v>
      </c>
      <c r="P166" s="428"/>
      <c r="Q166" s="428" t="s">
        <v>156</v>
      </c>
      <c r="R166">
        <v>16</v>
      </c>
      <c r="S166" s="474">
        <v>219.17599999999999</v>
      </c>
      <c r="T166" s="290">
        <v>-1.4765999999999999</v>
      </c>
      <c r="U166" s="290">
        <v>-1.4752000000000001</v>
      </c>
      <c r="V166" s="290">
        <v>26.527366000000001</v>
      </c>
      <c r="W166" s="290">
        <v>26.539518000000001</v>
      </c>
      <c r="X166" s="290">
        <v>33.136785099185389</v>
      </c>
      <c r="Y166" s="290">
        <v>33.151943595751248</v>
      </c>
      <c r="Z166">
        <v>1.8144</v>
      </c>
      <c r="AA166" s="447">
        <v>6.3606831661306007</v>
      </c>
      <c r="AB166" s="447">
        <v>75.36303115464392</v>
      </c>
      <c r="AC166" s="447">
        <v>3.4519845600000001E-2</v>
      </c>
      <c r="AD166" s="290">
        <v>6.2E-2</v>
      </c>
      <c r="AE166" s="447">
        <v>89.864800000000002</v>
      </c>
      <c r="AF166">
        <v>4.5911</v>
      </c>
      <c r="AG166" s="447">
        <v>3.3851</v>
      </c>
      <c r="AH166">
        <v>0.2024</v>
      </c>
      <c r="AI166" s="447">
        <v>6.3701999999999995E-2</v>
      </c>
      <c r="AJ166" s="447">
        <v>98.53</v>
      </c>
      <c r="AK166" s="447">
        <v>47.588999999999999</v>
      </c>
      <c r="AL166" s="429">
        <v>33.118495941162109</v>
      </c>
      <c r="AM166" s="433" t="s">
        <v>139</v>
      </c>
      <c r="AN166" s="434"/>
      <c r="AO166" s="438">
        <v>-0.5</v>
      </c>
      <c r="AP166" s="439">
        <v>6.3570000000000002</v>
      </c>
      <c r="AQ166" s="431" t="s">
        <v>139</v>
      </c>
      <c r="AR166" s="440"/>
      <c r="AS166" s="469">
        <v>16.175637834983281</v>
      </c>
      <c r="AT166" s="431"/>
      <c r="AU166" s="469">
        <v>35.434008419360069</v>
      </c>
      <c r="AV166" s="431"/>
      <c r="AW166" s="442">
        <v>1.851962148622321</v>
      </c>
      <c r="AX166" s="431"/>
      <c r="AY166" s="443"/>
      <c r="AZ166" s="469" t="s">
        <v>139</v>
      </c>
      <c r="BA166" s="431" t="s">
        <v>139</v>
      </c>
      <c r="BB166" s="440"/>
      <c r="BC166" s="469" t="s">
        <v>139</v>
      </c>
      <c r="BD166" s="445" t="s">
        <v>139</v>
      </c>
      <c r="BE166" s="469" t="s">
        <v>139</v>
      </c>
      <c r="BF166" s="445" t="s">
        <v>139</v>
      </c>
      <c r="BG166" s="445"/>
      <c r="BH166" s="469">
        <v>2231.2392282748629</v>
      </c>
      <c r="BI166" s="431" t="s">
        <v>139</v>
      </c>
      <c r="BJ166" s="440"/>
      <c r="BK166" s="441">
        <v>2275.060244916775</v>
      </c>
      <c r="BL166" s="431" t="s">
        <v>139</v>
      </c>
      <c r="BM166" s="446"/>
      <c r="BN166" s="447">
        <v>-1.4649456410842832</v>
      </c>
      <c r="BO166" t="s">
        <v>139</v>
      </c>
    </row>
    <row r="167" spans="1:67" ht="15.75" customHeight="1">
      <c r="A167" s="7" t="s">
        <v>1030</v>
      </c>
      <c r="B167" s="7">
        <v>8</v>
      </c>
      <c r="C167" s="7" t="s">
        <v>159</v>
      </c>
      <c r="D167" s="7" t="s">
        <v>160</v>
      </c>
      <c r="E167" s="7">
        <v>74</v>
      </c>
      <c r="F167" s="7">
        <v>59.969999999999857</v>
      </c>
      <c r="G167" s="7" t="s">
        <v>61</v>
      </c>
      <c r="H167" s="7">
        <v>74.999499999999998</v>
      </c>
      <c r="I167" s="7">
        <v>139</v>
      </c>
      <c r="J167" s="7">
        <v>58.330000000000837</v>
      </c>
      <c r="K167" s="7" t="s">
        <v>62</v>
      </c>
      <c r="L167" s="7">
        <v>139.97216666666668</v>
      </c>
      <c r="M167" s="7">
        <v>-139.97216666666668</v>
      </c>
      <c r="N167" s="427">
        <v>185</v>
      </c>
      <c r="P167" s="428"/>
      <c r="Q167" s="428" t="s">
        <v>156</v>
      </c>
      <c r="R167">
        <v>17</v>
      </c>
      <c r="S167" s="474">
        <v>196.827</v>
      </c>
      <c r="T167" s="290">
        <v>-1.4654</v>
      </c>
      <c r="U167" s="290">
        <v>-1.4681</v>
      </c>
      <c r="V167" s="290">
        <v>26.367404000000001</v>
      </c>
      <c r="W167" s="290">
        <v>26.372302000000001</v>
      </c>
      <c r="X167" s="290">
        <v>32.918122985241133</v>
      </c>
      <c r="Y167" s="290">
        <v>32.92783176140771</v>
      </c>
      <c r="Z167">
        <v>1.829</v>
      </c>
      <c r="AA167" s="447">
        <v>6.4102704326918056</v>
      </c>
      <c r="AB167" s="447">
        <v>75.855512041886726</v>
      </c>
      <c r="AC167" s="447">
        <v>3.4519845600000001E-2</v>
      </c>
      <c r="AD167" s="290">
        <v>6.2E-2</v>
      </c>
      <c r="AE167" s="447">
        <v>89.862899999999996</v>
      </c>
      <c r="AF167">
        <v>4.5910000000000002</v>
      </c>
      <c r="AG167" s="447">
        <v>3.3147000000000002</v>
      </c>
      <c r="AH167">
        <v>0.1996</v>
      </c>
      <c r="AI167" s="447">
        <v>6.3701999999999995E-2</v>
      </c>
      <c r="AJ167" s="447">
        <v>98.54</v>
      </c>
      <c r="AK167" s="447">
        <v>47.588999999999999</v>
      </c>
      <c r="AL167" s="429">
        <v>32.913490295410156</v>
      </c>
      <c r="AM167" s="433" t="s">
        <v>139</v>
      </c>
      <c r="AN167" s="434"/>
      <c r="AO167" s="438">
        <v>-0.4</v>
      </c>
      <c r="AP167" s="439">
        <v>6.41</v>
      </c>
      <c r="AQ167" s="431" t="s">
        <v>139</v>
      </c>
      <c r="AR167" s="440"/>
      <c r="AS167" s="469">
        <v>15.722366943156185</v>
      </c>
      <c r="AT167" s="431"/>
      <c r="AU167" s="469">
        <v>33.673246631217779</v>
      </c>
      <c r="AV167" s="431"/>
      <c r="AW167" s="442">
        <v>1.8449114017997958</v>
      </c>
      <c r="AX167" s="431"/>
      <c r="AY167" s="443"/>
      <c r="AZ167" s="469" t="s">
        <v>139</v>
      </c>
      <c r="BA167" s="431" t="s">
        <v>139</v>
      </c>
      <c r="BB167" s="440"/>
      <c r="BC167" s="469"/>
      <c r="BD167" s="445">
        <v>5</v>
      </c>
      <c r="BE167" s="469"/>
      <c r="BF167" s="445">
        <v>5</v>
      </c>
      <c r="BG167" s="445" t="s">
        <v>1056</v>
      </c>
      <c r="BH167" s="469">
        <v>2219.056135537478</v>
      </c>
      <c r="BI167" s="431" t="s">
        <v>139</v>
      </c>
      <c r="BJ167" s="440"/>
      <c r="BK167" s="441">
        <v>2267.3216889677547</v>
      </c>
      <c r="BL167" s="431" t="s">
        <v>139</v>
      </c>
      <c r="BM167" s="446"/>
      <c r="BN167" s="447">
        <v>-1.505491353103853</v>
      </c>
      <c r="BO167" t="s">
        <v>139</v>
      </c>
    </row>
    <row r="168" spans="1:67" ht="15.75" customHeight="1">
      <c r="A168" s="7" t="s">
        <v>1030</v>
      </c>
      <c r="B168" s="7">
        <v>8</v>
      </c>
      <c r="C168" s="7" t="s">
        <v>159</v>
      </c>
      <c r="D168" s="7" t="s">
        <v>160</v>
      </c>
      <c r="E168" s="7">
        <v>74</v>
      </c>
      <c r="F168" s="7">
        <v>59.969999999999857</v>
      </c>
      <c r="G168" s="7" t="s">
        <v>61</v>
      </c>
      <c r="H168" s="7">
        <v>74.999499999999998</v>
      </c>
      <c r="I168" s="7">
        <v>139</v>
      </c>
      <c r="J168" s="7">
        <v>58.330000000000837</v>
      </c>
      <c r="K168" s="7" t="s">
        <v>62</v>
      </c>
      <c r="L168" s="7">
        <v>139.97216666666668</v>
      </c>
      <c r="M168" s="7">
        <v>-139.97216666666668</v>
      </c>
      <c r="N168" s="427">
        <v>186</v>
      </c>
      <c r="P168" s="428"/>
      <c r="Q168" s="428" t="s">
        <v>156</v>
      </c>
      <c r="R168">
        <v>18</v>
      </c>
      <c r="S168" s="474">
        <v>163.45500000000001</v>
      </c>
      <c r="T168" s="290">
        <v>-1.4037999999999999</v>
      </c>
      <c r="U168" s="290">
        <v>-1.4046000000000001</v>
      </c>
      <c r="V168" s="290">
        <v>26.179942999999998</v>
      </c>
      <c r="W168" s="290">
        <v>26.183488000000001</v>
      </c>
      <c r="X168" s="290">
        <v>32.613506097029031</v>
      </c>
      <c r="Y168" s="290">
        <v>32.619238528830877</v>
      </c>
      <c r="Z168">
        <v>1.9046000000000001</v>
      </c>
      <c r="AA168" s="447">
        <v>6.7413548756496642</v>
      </c>
      <c r="AB168" s="447">
        <v>79.733156436342355</v>
      </c>
      <c r="AC168" s="447">
        <v>3.3927569599999999E-2</v>
      </c>
      <c r="AD168" s="290">
        <v>6.0699999999999997E-2</v>
      </c>
      <c r="AE168" s="447">
        <v>89.836799999999997</v>
      </c>
      <c r="AF168">
        <v>4.5895999999999999</v>
      </c>
      <c r="AG168" s="447">
        <v>3.3921999999999999</v>
      </c>
      <c r="AH168">
        <v>0.20269999999999999</v>
      </c>
      <c r="AI168" s="447">
        <v>6.3701999999999995E-2</v>
      </c>
      <c r="AJ168" s="447">
        <v>98.54</v>
      </c>
      <c r="AK168" s="447">
        <v>47.588999999999999</v>
      </c>
      <c r="AL168" s="429">
        <v>32.609428405761719</v>
      </c>
      <c r="AM168" s="433" t="s">
        <v>139</v>
      </c>
      <c r="AN168" s="434"/>
      <c r="AO168" s="438">
        <v>-0.4</v>
      </c>
      <c r="AP168" s="439">
        <v>6.734</v>
      </c>
      <c r="AQ168" s="431" t="s">
        <v>139</v>
      </c>
      <c r="AR168" s="440"/>
      <c r="AS168" s="469">
        <v>13.847561048730263</v>
      </c>
      <c r="AT168" s="431"/>
      <c r="AU168" s="469">
        <v>29.373165877436207</v>
      </c>
      <c r="AV168" s="431"/>
      <c r="AW168" s="442">
        <v>1.730243992949253</v>
      </c>
      <c r="AX168" s="431"/>
      <c r="AY168" s="443"/>
      <c r="AZ168" s="469" t="s">
        <v>139</v>
      </c>
      <c r="BA168" s="431" t="s">
        <v>139</v>
      </c>
      <c r="BB168" s="440"/>
      <c r="BC168" s="469">
        <v>6.8250978967659016E-3</v>
      </c>
      <c r="BD168" s="445" t="s">
        <v>139</v>
      </c>
      <c r="BE168" s="469">
        <v>9.2394106518055297E-3</v>
      </c>
      <c r="BF168" s="445" t="s">
        <v>139</v>
      </c>
      <c r="BG168" s="445"/>
      <c r="BH168" s="469">
        <v>2193.9836559273067</v>
      </c>
      <c r="BI168" s="431" t="s">
        <v>139</v>
      </c>
      <c r="BJ168" s="440"/>
      <c r="BK168" s="441">
        <v>2256.9727923545743</v>
      </c>
      <c r="BL168" s="431" t="s">
        <v>139</v>
      </c>
      <c r="BM168" s="446"/>
      <c r="BN168" s="447">
        <v>-1.6004265272996558</v>
      </c>
      <c r="BO168" t="s">
        <v>139</v>
      </c>
    </row>
    <row r="169" spans="1:67" ht="15.75" customHeight="1">
      <c r="A169" s="7" t="s">
        <v>1030</v>
      </c>
      <c r="B169" s="7">
        <v>8</v>
      </c>
      <c r="C169" s="7" t="s">
        <v>159</v>
      </c>
      <c r="D169" s="7" t="s">
        <v>160</v>
      </c>
      <c r="E169" s="7">
        <v>74</v>
      </c>
      <c r="F169" s="7">
        <v>59.969999999999857</v>
      </c>
      <c r="G169" s="7" t="s">
        <v>61</v>
      </c>
      <c r="H169" s="7">
        <v>74.999499999999998</v>
      </c>
      <c r="I169" s="7">
        <v>139</v>
      </c>
      <c r="J169" s="7">
        <v>58.330000000000837</v>
      </c>
      <c r="K169" s="7" t="s">
        <v>62</v>
      </c>
      <c r="L169" s="7">
        <v>139.97216666666668</v>
      </c>
      <c r="M169" s="7">
        <v>-139.97216666666668</v>
      </c>
      <c r="N169" s="427">
        <v>187</v>
      </c>
      <c r="P169" s="428"/>
      <c r="Q169" s="428" t="s">
        <v>156</v>
      </c>
      <c r="R169">
        <v>19</v>
      </c>
      <c r="S169" s="474">
        <v>135.39699999999999</v>
      </c>
      <c r="T169" s="290">
        <v>-1.2848999999999999</v>
      </c>
      <c r="U169" s="290">
        <v>-1.2948</v>
      </c>
      <c r="V169" s="290">
        <v>26.061702</v>
      </c>
      <c r="W169" s="290">
        <v>26.066154000000001</v>
      </c>
      <c r="X169" s="290">
        <v>32.339501193670912</v>
      </c>
      <c r="Y169" s="290">
        <v>32.356282848306222</v>
      </c>
      <c r="Z169">
        <v>1.9632000000000001</v>
      </c>
      <c r="AA169" s="447">
        <v>6.9718327622650174</v>
      </c>
      <c r="AB169" s="447">
        <v>82.562714160191192</v>
      </c>
      <c r="AC169" s="447">
        <v>3.4435170399999999E-2</v>
      </c>
      <c r="AD169" s="290">
        <v>6.1800000000000001E-2</v>
      </c>
      <c r="AE169" s="447">
        <v>89.838700000000003</v>
      </c>
      <c r="AF169">
        <v>4.5896999999999997</v>
      </c>
      <c r="AG169" s="447">
        <v>3.3452000000000002</v>
      </c>
      <c r="AH169">
        <v>0.20080000000000001</v>
      </c>
      <c r="AI169" s="447">
        <v>6.3701999999999995E-2</v>
      </c>
      <c r="AJ169" s="447">
        <v>98.54</v>
      </c>
      <c r="AK169" s="447">
        <v>46.673999999999999</v>
      </c>
      <c r="AL169" s="429">
        <v>32.331809997558594</v>
      </c>
      <c r="AM169" s="433" t="s">
        <v>139</v>
      </c>
      <c r="AN169" s="434"/>
      <c r="AO169" s="438">
        <v>-0.3</v>
      </c>
      <c r="AP169" s="439">
        <v>6.9710000000000001</v>
      </c>
      <c r="AQ169" s="431" t="s">
        <v>139</v>
      </c>
      <c r="AR169" s="440"/>
      <c r="AS169" s="469">
        <v>12.18690215756363</v>
      </c>
      <c r="AT169" s="431"/>
      <c r="AU169" s="469">
        <v>25.342051296589673</v>
      </c>
      <c r="AV169" s="431"/>
      <c r="AW169" s="442">
        <v>1.6188700250487058</v>
      </c>
      <c r="AX169" s="431"/>
      <c r="AY169" s="443"/>
      <c r="AZ169" s="469" t="s">
        <v>139</v>
      </c>
      <c r="BA169" s="431" t="s">
        <v>139</v>
      </c>
      <c r="BB169" s="440"/>
      <c r="BC169" s="469">
        <v>1.1419286663486438E-2</v>
      </c>
      <c r="BD169" s="445" t="s">
        <v>139</v>
      </c>
      <c r="BE169" s="469">
        <v>1.4477371631968109E-2</v>
      </c>
      <c r="BF169" s="445" t="s">
        <v>139</v>
      </c>
      <c r="BG169" s="445"/>
      <c r="BH169" s="469">
        <v>2168.4367743461025</v>
      </c>
      <c r="BI169" s="431" t="s">
        <v>139</v>
      </c>
      <c r="BJ169" s="440"/>
      <c r="BK169" s="441">
        <v>2233.5742154628106</v>
      </c>
      <c r="BL169" s="431" t="s">
        <v>139</v>
      </c>
      <c r="BM169" s="446"/>
      <c r="BN169" s="447">
        <v>-1.6736062938645639</v>
      </c>
      <c r="BO169" t="s">
        <v>139</v>
      </c>
    </row>
    <row r="170" spans="1:67" ht="15.75" customHeight="1">
      <c r="A170" s="7" t="s">
        <v>1030</v>
      </c>
      <c r="B170" s="7">
        <v>8</v>
      </c>
      <c r="C170" s="7" t="s">
        <v>159</v>
      </c>
      <c r="D170" s="7" t="s">
        <v>160</v>
      </c>
      <c r="E170" s="7">
        <v>74</v>
      </c>
      <c r="F170" s="7">
        <v>59.969999999999857</v>
      </c>
      <c r="G170" s="7" t="s">
        <v>61</v>
      </c>
      <c r="H170" s="7">
        <v>74.999499999999998</v>
      </c>
      <c r="I170" s="7">
        <v>139</v>
      </c>
      <c r="J170" s="7">
        <v>58.330000000000837</v>
      </c>
      <c r="K170" s="7" t="s">
        <v>62</v>
      </c>
      <c r="L170" s="7">
        <v>139.97216666666668</v>
      </c>
      <c r="M170" s="7">
        <v>-139.97216666666668</v>
      </c>
      <c r="N170" s="427">
        <v>188</v>
      </c>
      <c r="P170" s="428"/>
      <c r="Q170" s="428" t="s">
        <v>156</v>
      </c>
      <c r="R170">
        <v>20</v>
      </c>
      <c r="S170" s="474">
        <v>103.996</v>
      </c>
      <c r="T170" s="290">
        <v>-0.84670000000000001</v>
      </c>
      <c r="U170" s="290">
        <v>-0.875</v>
      </c>
      <c r="V170" s="290">
        <v>26.065646000000001</v>
      </c>
      <c r="W170" s="290">
        <v>26.057568</v>
      </c>
      <c r="X170" s="290">
        <v>31.894812777741297</v>
      </c>
      <c r="Y170" s="290">
        <v>31.913899785838122</v>
      </c>
      <c r="Z170">
        <v>2.0998000000000001</v>
      </c>
      <c r="AA170" s="447">
        <v>7.4657928612159425</v>
      </c>
      <c r="AB170" s="447">
        <v>89.175505722322214</v>
      </c>
      <c r="AC170" s="447">
        <v>5.0510396800000003E-2</v>
      </c>
      <c r="AD170" s="290">
        <v>9.7500000000000003E-2</v>
      </c>
      <c r="AE170" s="447">
        <v>89.788399999999996</v>
      </c>
      <c r="AF170">
        <v>4.5872000000000002</v>
      </c>
      <c r="AG170" s="447">
        <v>3.1151</v>
      </c>
      <c r="AH170">
        <v>0.19159999999999999</v>
      </c>
      <c r="AI170" s="447">
        <v>6.3701999999999995E-2</v>
      </c>
      <c r="AJ170" s="447">
        <v>98.55</v>
      </c>
      <c r="AK170" s="447">
        <v>45.606000000000002</v>
      </c>
      <c r="AL170" s="429">
        <v>31.896297454833984</v>
      </c>
      <c r="AM170" s="433" t="s">
        <v>139</v>
      </c>
      <c r="AN170" s="434"/>
      <c r="AO170" s="438">
        <v>0.2</v>
      </c>
      <c r="AP170" s="439">
        <v>7.4480000000000004</v>
      </c>
      <c r="AQ170" s="431" t="s">
        <v>139</v>
      </c>
      <c r="AR170" s="440"/>
      <c r="AS170" s="469">
        <v>8.0354818746775329</v>
      </c>
      <c r="AT170" s="431"/>
      <c r="AU170" s="469">
        <v>16.231545429538681</v>
      </c>
      <c r="AV170" s="431"/>
      <c r="AW170" s="442">
        <v>1.3079877539660449</v>
      </c>
      <c r="AX170" s="431"/>
      <c r="AY170" s="443"/>
      <c r="AZ170" s="469" t="s">
        <v>139</v>
      </c>
      <c r="BA170" s="431" t="s">
        <v>139</v>
      </c>
      <c r="BB170" s="440"/>
      <c r="BC170" s="469">
        <v>4.8634624047291956E-2</v>
      </c>
      <c r="BD170" s="445" t="s">
        <v>139</v>
      </c>
      <c r="BE170" s="469">
        <v>4.4641999793012234E-2</v>
      </c>
      <c r="BF170" s="445" t="s">
        <v>139</v>
      </c>
      <c r="BG170" s="445"/>
      <c r="BH170" s="469">
        <v>2121.4725939944865</v>
      </c>
      <c r="BI170" s="431">
        <v>6</v>
      </c>
      <c r="BJ170" s="440"/>
      <c r="BK170" s="441">
        <v>2212.8462881103205</v>
      </c>
      <c r="BL170" s="431">
        <v>6</v>
      </c>
      <c r="BM170" s="446"/>
      <c r="BN170" s="447">
        <v>-1.8367765665912545</v>
      </c>
      <c r="BO170" t="s">
        <v>139</v>
      </c>
    </row>
    <row r="171" spans="1:67" ht="15.75" customHeight="1">
      <c r="A171" s="7" t="s">
        <v>1030</v>
      </c>
      <c r="B171" s="7">
        <v>8</v>
      </c>
      <c r="C171" s="7" t="s">
        <v>159</v>
      </c>
      <c r="D171" s="7" t="s">
        <v>160</v>
      </c>
      <c r="E171" s="7">
        <v>74</v>
      </c>
      <c r="F171" s="7">
        <v>59.969999999999857</v>
      </c>
      <c r="G171" s="7" t="s">
        <v>61</v>
      </c>
      <c r="H171" s="7">
        <v>74.999499999999998</v>
      </c>
      <c r="I171" s="7">
        <v>139</v>
      </c>
      <c r="J171" s="7">
        <v>58.330000000000837</v>
      </c>
      <c r="K171" s="7" t="s">
        <v>62</v>
      </c>
      <c r="L171" s="7">
        <v>139.97216666666668</v>
      </c>
      <c r="M171" s="7">
        <v>-139.97216666666668</v>
      </c>
      <c r="N171" s="427">
        <v>189</v>
      </c>
      <c r="P171" s="428"/>
      <c r="Q171" s="428" t="s">
        <v>156</v>
      </c>
      <c r="R171">
        <v>21</v>
      </c>
      <c r="S171" s="474">
        <v>78.731999999999999</v>
      </c>
      <c r="T171" s="290">
        <v>-0.14449999999999999</v>
      </c>
      <c r="U171" s="290">
        <v>-0.18720000000000001</v>
      </c>
      <c r="V171" s="290">
        <v>26.087837999999998</v>
      </c>
      <c r="W171" s="290">
        <v>26.089202</v>
      </c>
      <c r="X171" s="290">
        <v>31.2082736419455</v>
      </c>
      <c r="Y171" s="290">
        <v>31.253797302368824</v>
      </c>
      <c r="Z171">
        <v>2.3336999999999999</v>
      </c>
      <c r="AA171" s="447">
        <v>8.3739641058213063</v>
      </c>
      <c r="AB171" s="447">
        <v>101.41387298724143</v>
      </c>
      <c r="AC171" s="447">
        <v>0.21016278399999999</v>
      </c>
      <c r="AD171" s="290">
        <v>0.45190000000000002</v>
      </c>
      <c r="AE171" s="447">
        <v>89.274699999999996</v>
      </c>
      <c r="AF171">
        <v>4.5613000000000001</v>
      </c>
      <c r="AG171" s="447">
        <v>2.7111999999999998</v>
      </c>
      <c r="AH171">
        <v>0.1754</v>
      </c>
      <c r="AI171" s="447">
        <v>0.18895999999999999</v>
      </c>
      <c r="AJ171" s="447">
        <v>98.54</v>
      </c>
      <c r="AK171" s="447">
        <v>45.606000000000002</v>
      </c>
      <c r="AL171" s="429">
        <v>31.184501647949219</v>
      </c>
      <c r="AM171" s="433" t="s">
        <v>139</v>
      </c>
      <c r="AN171" s="434"/>
      <c r="AO171" s="438">
        <v>1.1000000000000001</v>
      </c>
      <c r="AP171" s="439">
        <v>8.3239999999999998</v>
      </c>
      <c r="AQ171" s="431" t="s">
        <v>139</v>
      </c>
      <c r="AR171" s="440"/>
      <c r="AS171" s="469">
        <v>1.2488687813281552</v>
      </c>
      <c r="AT171" s="431"/>
      <c r="AU171" s="469">
        <v>6.8038636945689426</v>
      </c>
      <c r="AV171" s="431"/>
      <c r="AW171" s="442">
        <v>0.86239910937934872</v>
      </c>
      <c r="AX171" s="431"/>
      <c r="AY171" s="443"/>
      <c r="AZ171" s="469" t="s">
        <v>139</v>
      </c>
      <c r="BA171" s="431" t="s">
        <v>139</v>
      </c>
      <c r="BB171" s="440"/>
      <c r="BC171" s="469">
        <v>0.20632870807942036</v>
      </c>
      <c r="BD171" s="445" t="s">
        <v>139</v>
      </c>
      <c r="BE171" s="469">
        <v>0.2829912858369294</v>
      </c>
      <c r="BF171" s="445" t="s">
        <v>139</v>
      </c>
      <c r="BG171" s="445"/>
      <c r="BH171" s="469">
        <v>2063.5842257699464</v>
      </c>
      <c r="BI171" s="431" t="s">
        <v>139</v>
      </c>
      <c r="BJ171" s="440"/>
      <c r="BK171" s="441">
        <v>2192.1172470940978</v>
      </c>
      <c r="BL171" s="431" t="s">
        <v>139</v>
      </c>
      <c r="BM171" s="446"/>
      <c r="BN171" s="447">
        <v>-2.3500214140950257</v>
      </c>
      <c r="BO171" t="s">
        <v>139</v>
      </c>
    </row>
    <row r="172" spans="1:67" ht="15.75" customHeight="1">
      <c r="A172" s="7" t="s">
        <v>1030</v>
      </c>
      <c r="B172" s="7">
        <v>8</v>
      </c>
      <c r="C172" s="7" t="s">
        <v>159</v>
      </c>
      <c r="D172" s="7" t="s">
        <v>160</v>
      </c>
      <c r="E172" s="7">
        <v>74</v>
      </c>
      <c r="F172" s="7">
        <v>59.969999999999857</v>
      </c>
      <c r="G172" s="7" t="s">
        <v>61</v>
      </c>
      <c r="H172" s="7">
        <v>74.999499999999998</v>
      </c>
      <c r="I172" s="7">
        <v>139</v>
      </c>
      <c r="J172" s="7">
        <v>58.330000000000837</v>
      </c>
      <c r="K172" s="7" t="s">
        <v>62</v>
      </c>
      <c r="L172" s="7">
        <v>139.97216666666668</v>
      </c>
      <c r="M172" s="7">
        <v>-139.97216666666668</v>
      </c>
      <c r="N172" s="427">
        <v>190</v>
      </c>
      <c r="P172" s="428"/>
      <c r="Q172" s="428" t="s">
        <v>156</v>
      </c>
      <c r="R172">
        <v>22</v>
      </c>
      <c r="S172" s="474">
        <v>40.942999999999998</v>
      </c>
      <c r="T172" s="290">
        <v>-0.99629999999999996</v>
      </c>
      <c r="U172" s="290">
        <v>-0.99329999999999996</v>
      </c>
      <c r="V172" s="290">
        <v>23.194579999999998</v>
      </c>
      <c r="W172" s="290">
        <v>23.238936000000002</v>
      </c>
      <c r="X172" s="290">
        <v>28.234101936059243</v>
      </c>
      <c r="Y172" s="290">
        <v>28.290407737954425</v>
      </c>
      <c r="Z172">
        <v>2.3650000000000002</v>
      </c>
      <c r="AA172" s="447">
        <v>8.9929349469882869</v>
      </c>
      <c r="AB172" s="447">
        <v>104.25367340891766</v>
      </c>
      <c r="AC172" s="447">
        <v>8.3591376000000009E-2</v>
      </c>
      <c r="AD172" s="290">
        <v>0.1709</v>
      </c>
      <c r="AE172" s="447">
        <v>89.475700000000003</v>
      </c>
      <c r="AF172">
        <v>4.5713999999999997</v>
      </c>
      <c r="AG172" s="447">
        <v>1.5488999999999999</v>
      </c>
      <c r="AH172">
        <v>0.12889999999999999</v>
      </c>
      <c r="AI172" s="447">
        <v>1.381</v>
      </c>
      <c r="AJ172" s="447">
        <v>98.54</v>
      </c>
      <c r="AK172" s="447">
        <v>45.606000000000002</v>
      </c>
      <c r="AL172" s="429">
        <v>28.237913131713867</v>
      </c>
      <c r="AM172" s="433" t="s">
        <v>139</v>
      </c>
      <c r="AN172" s="434"/>
      <c r="AO172" s="438">
        <v>0.4</v>
      </c>
      <c r="AP172" s="439">
        <v>8.9909999999999997</v>
      </c>
      <c r="AQ172" s="431" t="s">
        <v>139</v>
      </c>
      <c r="AR172" s="440"/>
      <c r="AS172" s="469">
        <v>0</v>
      </c>
      <c r="AT172" s="431"/>
      <c r="AU172" s="469">
        <v>2.9689567360785869</v>
      </c>
      <c r="AV172" s="431"/>
      <c r="AW172" s="442">
        <v>0.54196122089247611</v>
      </c>
      <c r="AX172" s="431"/>
      <c r="AY172" s="443"/>
      <c r="AZ172" s="469" t="s">
        <v>139</v>
      </c>
      <c r="BA172" s="431" t="s">
        <v>139</v>
      </c>
      <c r="BB172" s="440"/>
      <c r="BC172" s="469">
        <v>6.5843245756497346E-2</v>
      </c>
      <c r="BD172" s="445" t="s">
        <v>139</v>
      </c>
      <c r="BE172" s="469">
        <v>3.8732452294590651E-2</v>
      </c>
      <c r="BF172" s="445" t="s">
        <v>139</v>
      </c>
      <c r="BG172" s="445"/>
      <c r="BH172" s="469">
        <v>1958.3883091061766</v>
      </c>
      <c r="BI172" s="431" t="s">
        <v>139</v>
      </c>
      <c r="BJ172" s="440"/>
      <c r="BK172" s="441">
        <v>2042.2638295316915</v>
      </c>
      <c r="BL172" s="431" t="s">
        <v>139</v>
      </c>
      <c r="BM172" s="446"/>
      <c r="BN172" s="447">
        <v>-3.6276942093972329</v>
      </c>
      <c r="BO172" t="s">
        <v>139</v>
      </c>
    </row>
    <row r="173" spans="1:67" ht="15.75" customHeight="1">
      <c r="A173" s="7" t="s">
        <v>1030</v>
      </c>
      <c r="B173" s="7">
        <v>8</v>
      </c>
      <c r="C173" s="7" t="s">
        <v>159</v>
      </c>
      <c r="D173" s="7" t="s">
        <v>160</v>
      </c>
      <c r="E173" s="7">
        <v>74</v>
      </c>
      <c r="F173" s="7">
        <v>59.969999999999857</v>
      </c>
      <c r="G173" s="7" t="s">
        <v>61</v>
      </c>
      <c r="H173" s="7">
        <v>74.999499999999998</v>
      </c>
      <c r="I173" s="7">
        <v>139</v>
      </c>
      <c r="J173" s="7">
        <v>58.330000000000837</v>
      </c>
      <c r="K173" s="7" t="s">
        <v>62</v>
      </c>
      <c r="L173" s="7">
        <v>139.97216666666668</v>
      </c>
      <c r="M173" s="7">
        <v>-139.97216666666668</v>
      </c>
      <c r="N173" s="427">
        <v>191</v>
      </c>
      <c r="P173" s="428"/>
      <c r="Q173" s="428" t="s">
        <v>156</v>
      </c>
      <c r="R173">
        <v>23</v>
      </c>
      <c r="S173" s="474">
        <v>20.780999999999999</v>
      </c>
      <c r="T173" s="290">
        <v>-0.6784</v>
      </c>
      <c r="U173" s="290">
        <v>-0.68069999999999997</v>
      </c>
      <c r="V173" s="290">
        <v>22.278103999999999</v>
      </c>
      <c r="W173" s="290">
        <v>22.296666000000002</v>
      </c>
      <c r="X173" s="290">
        <v>26.742016863703203</v>
      </c>
      <c r="Y173" s="290">
        <v>26.768425311002918</v>
      </c>
      <c r="Z173">
        <v>2.3184</v>
      </c>
      <c r="AA173" s="447">
        <v>8.8030723983238879</v>
      </c>
      <c r="AB173" s="447">
        <v>101.85365955684682</v>
      </c>
      <c r="AC173" s="447">
        <v>6.2778392000000002E-2</v>
      </c>
      <c r="AD173" s="290">
        <v>0.12470000000000001</v>
      </c>
      <c r="AE173" s="447">
        <v>89.460800000000006</v>
      </c>
      <c r="AF173">
        <v>4.5707000000000004</v>
      </c>
      <c r="AG173" s="447">
        <v>1.3165</v>
      </c>
      <c r="AH173">
        <v>0.1197</v>
      </c>
      <c r="AI173" s="447">
        <v>3.3338000000000001</v>
      </c>
      <c r="AJ173" s="447">
        <v>98.54</v>
      </c>
      <c r="AK173" s="447">
        <v>45.606000000000002</v>
      </c>
      <c r="AL173" s="429">
        <v>26.774009704589844</v>
      </c>
      <c r="AM173" s="433" t="s">
        <v>139</v>
      </c>
      <c r="AN173" s="434"/>
      <c r="AO173" s="438">
        <v>0.8</v>
      </c>
      <c r="AP173" s="439">
        <v>8.7270000000000003</v>
      </c>
      <c r="AQ173" s="431" t="s">
        <v>139</v>
      </c>
      <c r="AR173" s="440"/>
      <c r="AS173" s="469">
        <v>0</v>
      </c>
      <c r="AT173" s="431"/>
      <c r="AU173" s="469">
        <v>2.8328280626109188</v>
      </c>
      <c r="AV173" s="431"/>
      <c r="AW173" s="442">
        <v>0.50721773819463778</v>
      </c>
      <c r="AX173" s="431"/>
      <c r="AY173" s="443"/>
      <c r="AZ173" s="469" t="s">
        <v>139</v>
      </c>
      <c r="BA173" s="431" t="s">
        <v>139</v>
      </c>
      <c r="BB173" s="440"/>
      <c r="BC173" s="469">
        <v>4.4004149391718518E-2</v>
      </c>
      <c r="BD173" s="445" t="s">
        <v>139</v>
      </c>
      <c r="BE173" s="469">
        <v>1.9915300144705321E-2</v>
      </c>
      <c r="BF173" s="445" t="s">
        <v>139</v>
      </c>
      <c r="BG173" s="445"/>
      <c r="BH173" s="469">
        <v>1865.7700695016135</v>
      </c>
      <c r="BI173" s="431" t="s">
        <v>139</v>
      </c>
      <c r="BJ173" s="440"/>
      <c r="BK173" s="441">
        <v>1936.3055737974398</v>
      </c>
      <c r="BL173" s="431" t="s">
        <v>139</v>
      </c>
      <c r="BM173" s="446"/>
      <c r="BN173" s="447">
        <v>-3.6741729571982296</v>
      </c>
      <c r="BO173" t="s">
        <v>139</v>
      </c>
    </row>
    <row r="174" spans="1:67" ht="15.75" customHeight="1">
      <c r="A174" s="7" t="s">
        <v>1030</v>
      </c>
      <c r="B174" s="7">
        <v>8</v>
      </c>
      <c r="C174" s="7" t="s">
        <v>159</v>
      </c>
      <c r="D174" s="7" t="s">
        <v>160</v>
      </c>
      <c r="E174" s="7">
        <v>74</v>
      </c>
      <c r="F174" s="7">
        <v>59.969999999999857</v>
      </c>
      <c r="G174" s="7" t="s">
        <v>61</v>
      </c>
      <c r="H174" s="7">
        <v>74.999499999999998</v>
      </c>
      <c r="I174" s="7">
        <v>139</v>
      </c>
      <c r="J174" s="7">
        <v>58.330000000000837</v>
      </c>
      <c r="K174" s="7" t="s">
        <v>62</v>
      </c>
      <c r="L174" s="7">
        <v>139.97216666666668</v>
      </c>
      <c r="M174" s="7">
        <v>-139.97216666666668</v>
      </c>
      <c r="N174" s="427">
        <v>192</v>
      </c>
      <c r="P174" s="428"/>
      <c r="Q174" s="428" t="s">
        <v>156</v>
      </c>
      <c r="R174">
        <v>24</v>
      </c>
      <c r="S174" s="474">
        <v>5.42</v>
      </c>
      <c r="T174" s="290">
        <v>-0.65</v>
      </c>
      <c r="U174" s="290">
        <v>-0.65049999999999997</v>
      </c>
      <c r="V174" s="290">
        <v>22.189821999999999</v>
      </c>
      <c r="W174" s="290">
        <v>22.187929</v>
      </c>
      <c r="X174" s="290">
        <v>26.608839916268291</v>
      </c>
      <c r="Y174" s="290">
        <v>26.606798329922704</v>
      </c>
      <c r="Z174">
        <v>2.2987000000000002</v>
      </c>
      <c r="AA174" s="447">
        <v>8.6882274412011018</v>
      </c>
      <c r="AB174" s="447">
        <v>100.50750408802594</v>
      </c>
      <c r="AC174" s="447">
        <v>5.3558704000000006E-2</v>
      </c>
      <c r="AD174" s="290">
        <v>0.1043</v>
      </c>
      <c r="AE174" s="447">
        <v>89.494299999999996</v>
      </c>
      <c r="AF174">
        <v>4.5723000000000003</v>
      </c>
      <c r="AG174" s="447">
        <v>1.3093999999999999</v>
      </c>
      <c r="AH174">
        <v>0.11940000000000001</v>
      </c>
      <c r="AI174" s="447">
        <v>9.1593999999999998</v>
      </c>
      <c r="AJ174" s="447">
        <v>98.53</v>
      </c>
      <c r="AK174" s="447">
        <v>45.606000000000002</v>
      </c>
      <c r="AL174" s="429" t="s">
        <v>139</v>
      </c>
      <c r="AM174" s="433">
        <v>5</v>
      </c>
      <c r="AN174" s="434" t="s">
        <v>1057</v>
      </c>
      <c r="AO174" s="438">
        <v>0.4</v>
      </c>
      <c r="AP174" s="439">
        <v>8.7170000000000005</v>
      </c>
      <c r="AQ174" s="431" t="s">
        <v>139</v>
      </c>
      <c r="AR174" s="440"/>
      <c r="AS174" s="469">
        <v>0</v>
      </c>
      <c r="AT174" s="431"/>
      <c r="AU174" s="469">
        <v>2.8793298083171002</v>
      </c>
      <c r="AV174" s="431"/>
      <c r="AW174" s="442">
        <v>0.5133871416643474</v>
      </c>
      <c r="AX174" s="431"/>
      <c r="AY174" s="443"/>
      <c r="AZ174" s="469" t="s">
        <v>139</v>
      </c>
      <c r="BA174" s="431" t="s">
        <v>139</v>
      </c>
      <c r="BB174" s="440"/>
      <c r="BC174" s="469">
        <v>4.8169751948670216E-2</v>
      </c>
      <c r="BD174" s="445" t="s">
        <v>139</v>
      </c>
      <c r="BE174" s="469">
        <v>2.3059105188770551E-2</v>
      </c>
      <c r="BF174" s="445" t="s">
        <v>139</v>
      </c>
      <c r="BG174" s="445"/>
      <c r="BH174" s="469">
        <v>1868.7990774347898</v>
      </c>
      <c r="BI174" s="431" t="s">
        <v>139</v>
      </c>
      <c r="BJ174" s="440"/>
      <c r="BK174" s="441">
        <v>1940.09</v>
      </c>
      <c r="BL174" s="431" t="s">
        <v>139</v>
      </c>
      <c r="BM174" s="446"/>
      <c r="BN174" s="447">
        <v>-3.6276942093972329</v>
      </c>
      <c r="BO174" t="s">
        <v>139</v>
      </c>
    </row>
    <row r="175" spans="1:67" ht="15.75" customHeight="1">
      <c r="A175" s="7" t="s">
        <v>1030</v>
      </c>
      <c r="B175" s="7">
        <v>9</v>
      </c>
      <c r="C175" s="7" t="s">
        <v>161</v>
      </c>
      <c r="D175" s="7" t="s">
        <v>162</v>
      </c>
      <c r="E175" s="7">
        <v>76</v>
      </c>
      <c r="F175" s="7">
        <v>3.0000000000143245E-2</v>
      </c>
      <c r="G175" s="7" t="s">
        <v>61</v>
      </c>
      <c r="H175" s="7">
        <v>76.000500000000002</v>
      </c>
      <c r="I175" s="7">
        <v>139</v>
      </c>
      <c r="J175" s="7">
        <v>59.569999999999368</v>
      </c>
      <c r="K175" s="7" t="s">
        <v>62</v>
      </c>
      <c r="L175" s="7">
        <v>139.99283333333332</v>
      </c>
      <c r="M175" s="7">
        <v>-139.99283333333332</v>
      </c>
      <c r="N175" s="427">
        <v>193</v>
      </c>
      <c r="P175" s="428"/>
      <c r="Q175" s="428" t="s">
        <v>156</v>
      </c>
      <c r="R175">
        <v>1</v>
      </c>
      <c r="S175" s="474">
        <v>3647.232</v>
      </c>
      <c r="T175" s="290">
        <v>-0.2707</v>
      </c>
      <c r="U175" s="290">
        <v>-0.27139999999999997</v>
      </c>
      <c r="V175" s="290">
        <v>30.271948999999999</v>
      </c>
      <c r="W175" s="290">
        <v>30.271971000000001</v>
      </c>
      <c r="X175" s="290">
        <v>34.9569520331356</v>
      </c>
      <c r="Y175" s="290">
        <v>34.957752387280053</v>
      </c>
      <c r="Z175">
        <v>1.3591</v>
      </c>
      <c r="AA175" s="447">
        <v>6.5243347255111539</v>
      </c>
      <c r="AB175" s="447">
        <v>80.852432511590919</v>
      </c>
      <c r="AC175" s="447">
        <v>2.5847844000000002E-2</v>
      </c>
      <c r="AD175" s="290">
        <v>4.2700000000000002E-2</v>
      </c>
      <c r="AE175" s="447">
        <v>88.950699999999998</v>
      </c>
      <c r="AF175">
        <v>4.5449999999999999</v>
      </c>
      <c r="AG175" s="447">
        <v>2.0467</v>
      </c>
      <c r="AH175">
        <v>0.1489</v>
      </c>
      <c r="AI175" s="447">
        <v>6.3701999999999995E-2</v>
      </c>
      <c r="AJ175" s="447">
        <v>98.53</v>
      </c>
      <c r="AK175" s="447">
        <v>9.9144000000000005</v>
      </c>
      <c r="AL175" s="429">
        <v>34.957912445068359</v>
      </c>
      <c r="AM175" s="433" t="s">
        <v>139</v>
      </c>
      <c r="AN175" s="434"/>
      <c r="AO175" s="438">
        <v>0.4</v>
      </c>
      <c r="AP175" s="439">
        <v>6.5229999999999997</v>
      </c>
      <c r="AQ175" s="431" t="s">
        <v>139</v>
      </c>
      <c r="AR175" s="440"/>
      <c r="AS175" s="469">
        <v>15.008860744071436</v>
      </c>
      <c r="AT175" s="431"/>
      <c r="AU175" s="469">
        <v>13.901076245484816</v>
      </c>
      <c r="AV175" s="431"/>
      <c r="AW175" s="442">
        <v>1.0085629464699879</v>
      </c>
      <c r="AX175" s="431"/>
      <c r="AY175" s="443"/>
      <c r="AZ175" s="469" t="s">
        <v>139</v>
      </c>
      <c r="BA175" s="431" t="s">
        <v>139</v>
      </c>
      <c r="BB175" s="440"/>
      <c r="BC175" s="469" t="s">
        <v>139</v>
      </c>
      <c r="BD175" s="445" t="s">
        <v>139</v>
      </c>
      <c r="BE175" s="469" t="s">
        <v>139</v>
      </c>
      <c r="BF175" s="445" t="s">
        <v>139</v>
      </c>
      <c r="BG175" s="445"/>
      <c r="BH175" s="469">
        <v>2156.3320100818919</v>
      </c>
      <c r="BI175" s="431" t="s">
        <v>139</v>
      </c>
      <c r="BJ175" s="440"/>
      <c r="BK175" s="441">
        <v>2307.1375967003655</v>
      </c>
      <c r="BL175" s="431" t="s">
        <v>139</v>
      </c>
      <c r="BM175" s="446"/>
      <c r="BN175" s="447">
        <v>0.27949325392069813</v>
      </c>
      <c r="BO175" t="s">
        <v>139</v>
      </c>
    </row>
    <row r="176" spans="1:67" ht="15.75" customHeight="1">
      <c r="A176" s="7" t="s">
        <v>1030</v>
      </c>
      <c r="B176" s="7">
        <v>9</v>
      </c>
      <c r="C176" s="7" t="s">
        <v>161</v>
      </c>
      <c r="D176" s="7" t="s">
        <v>162</v>
      </c>
      <c r="E176" s="7">
        <v>76</v>
      </c>
      <c r="F176" s="7">
        <v>3.0000000000143245E-2</v>
      </c>
      <c r="G176" s="7" t="s">
        <v>61</v>
      </c>
      <c r="H176" s="7">
        <v>76.000500000000002</v>
      </c>
      <c r="I176" s="7">
        <v>139</v>
      </c>
      <c r="J176" s="7">
        <v>59.569999999999368</v>
      </c>
      <c r="K176" s="7" t="s">
        <v>62</v>
      </c>
      <c r="L176" s="7">
        <v>139.99283333333332</v>
      </c>
      <c r="M176" s="7">
        <v>-139.99283333333332</v>
      </c>
      <c r="N176" s="427">
        <v>194</v>
      </c>
      <c r="P176" s="428"/>
      <c r="Q176" s="428" t="s">
        <v>156</v>
      </c>
      <c r="R176">
        <v>2</v>
      </c>
      <c r="S176" s="474">
        <v>2543.5079999999998</v>
      </c>
      <c r="T176" s="290">
        <v>-0.37780000000000002</v>
      </c>
      <c r="U176" s="290">
        <v>-0.37840000000000001</v>
      </c>
      <c r="V176" s="290">
        <v>29.765167999999999</v>
      </c>
      <c r="W176" s="290">
        <v>29.765016000000003</v>
      </c>
      <c r="X176" s="290">
        <v>34.953230856686879</v>
      </c>
      <c r="Y176" s="290">
        <v>34.95370244517553</v>
      </c>
      <c r="Z176">
        <v>1.5130999999999999</v>
      </c>
      <c r="AA176" s="447">
        <v>6.5922361386057169</v>
      </c>
      <c r="AB176" s="447">
        <v>81.462549156294557</v>
      </c>
      <c r="AC176" s="447">
        <v>2.5593818400000003E-2</v>
      </c>
      <c r="AD176" s="290">
        <v>4.2200000000000001E-2</v>
      </c>
      <c r="AE176" s="447">
        <v>89.019599999999997</v>
      </c>
      <c r="AF176">
        <v>4.5484</v>
      </c>
      <c r="AG176" s="447">
        <v>1.9810000000000001</v>
      </c>
      <c r="AH176">
        <v>0.1462</v>
      </c>
      <c r="AI176" s="447">
        <v>6.3701999999999995E-2</v>
      </c>
      <c r="AJ176" s="447">
        <v>98.53</v>
      </c>
      <c r="AK176" s="447">
        <v>9.9144000000000005</v>
      </c>
      <c r="AL176" s="429">
        <v>34.952598571777344</v>
      </c>
      <c r="AM176" s="433" t="s">
        <v>139</v>
      </c>
      <c r="AN176" s="434"/>
      <c r="AO176" s="438">
        <v>0.4</v>
      </c>
      <c r="AP176" s="439">
        <v>6.5919999999999996</v>
      </c>
      <c r="AQ176" s="431" t="s">
        <v>139</v>
      </c>
      <c r="AR176" s="440"/>
      <c r="AS176" s="469">
        <v>14.920548347120864</v>
      </c>
      <c r="AT176" s="431"/>
      <c r="AU176" s="469">
        <v>13.018161634599124</v>
      </c>
      <c r="AV176" s="431"/>
      <c r="AW176" s="442">
        <v>1.0033212728453473</v>
      </c>
      <c r="AX176" s="431"/>
      <c r="AY176" s="443"/>
      <c r="AZ176" s="469" t="s">
        <v>139</v>
      </c>
      <c r="BA176" s="431" t="s">
        <v>139</v>
      </c>
      <c r="BB176" s="440"/>
      <c r="BC176" s="469" t="s">
        <v>139</v>
      </c>
      <c r="BD176" s="445" t="s">
        <v>139</v>
      </c>
      <c r="BE176" s="469" t="s">
        <v>139</v>
      </c>
      <c r="BF176" s="445" t="s">
        <v>139</v>
      </c>
      <c r="BG176" s="445"/>
      <c r="BH176" s="469">
        <v>2155.0354042591439</v>
      </c>
      <c r="BI176" s="431" t="s">
        <v>139</v>
      </c>
      <c r="BJ176" s="440"/>
      <c r="BK176" s="441">
        <v>2306.8951725637653</v>
      </c>
      <c r="BL176" s="431" t="s">
        <v>139</v>
      </c>
      <c r="BM176" s="446"/>
      <c r="BN176" s="447">
        <v>0.27751557532688909</v>
      </c>
      <c r="BO176" t="s">
        <v>139</v>
      </c>
    </row>
    <row r="177" spans="1:68" ht="15.75" customHeight="1">
      <c r="A177" s="7" t="s">
        <v>1030</v>
      </c>
      <c r="B177" s="7">
        <v>9</v>
      </c>
      <c r="C177" s="7" t="s">
        <v>161</v>
      </c>
      <c r="D177" s="7" t="s">
        <v>162</v>
      </c>
      <c r="E177" s="7">
        <v>76</v>
      </c>
      <c r="F177" s="7">
        <v>3.0000000000143245E-2</v>
      </c>
      <c r="G177" s="7" t="s">
        <v>61</v>
      </c>
      <c r="H177" s="7">
        <v>76.000500000000002</v>
      </c>
      <c r="I177" s="7">
        <v>139</v>
      </c>
      <c r="J177" s="7">
        <v>59.569999999999368</v>
      </c>
      <c r="K177" s="7" t="s">
        <v>62</v>
      </c>
      <c r="L177" s="7">
        <v>139.99283333333332</v>
      </c>
      <c r="M177" s="7">
        <v>-139.99283333333332</v>
      </c>
      <c r="N177" s="427">
        <v>195</v>
      </c>
      <c r="P177" s="428"/>
      <c r="Q177" s="428" t="s">
        <v>156</v>
      </c>
      <c r="R177">
        <v>3</v>
      </c>
      <c r="S177" s="474">
        <v>1523.1489999999999</v>
      </c>
      <c r="T177" s="290">
        <v>-0.28720000000000001</v>
      </c>
      <c r="U177" s="290">
        <v>-0.28789999999999999</v>
      </c>
      <c r="V177" s="290">
        <v>29.399225999999999</v>
      </c>
      <c r="W177" s="290">
        <v>29.398661000000001</v>
      </c>
      <c r="X177" s="290">
        <v>34.912952051941566</v>
      </c>
      <c r="Y177" s="290">
        <v>34.91299636210978</v>
      </c>
      <c r="Z177">
        <v>1.7211000000000001</v>
      </c>
      <c r="AA177" s="447">
        <v>6.851538184926147</v>
      </c>
      <c r="AB177" s="447">
        <v>84.844322974223189</v>
      </c>
      <c r="AC177" s="447">
        <v>2.6017194399999999E-2</v>
      </c>
      <c r="AD177" s="290">
        <v>4.3099999999999999E-2</v>
      </c>
      <c r="AE177" s="447">
        <v>89.062399999999997</v>
      </c>
      <c r="AF177">
        <v>4.5506000000000002</v>
      </c>
      <c r="AG177" s="447">
        <v>2.0162</v>
      </c>
      <c r="AH177">
        <v>0.14760000000000001</v>
      </c>
      <c r="AI177" s="447">
        <v>6.3701999999999995E-2</v>
      </c>
      <c r="AJ177" s="447">
        <v>98.53</v>
      </c>
      <c r="AK177" s="447">
        <v>9.9144000000000005</v>
      </c>
      <c r="AL177" s="429">
        <v>34.916820526123047</v>
      </c>
      <c r="AM177" s="433" t="s">
        <v>139</v>
      </c>
      <c r="AN177" s="434"/>
      <c r="AO177" s="438">
        <v>0.5</v>
      </c>
      <c r="AP177" s="439">
        <v>6.8520000000000003</v>
      </c>
      <c r="AQ177" s="431" t="s">
        <v>139</v>
      </c>
      <c r="AR177" s="440"/>
      <c r="AS177" s="469">
        <v>13.72233590508287</v>
      </c>
      <c r="AT177" s="431"/>
      <c r="AU177" s="469">
        <v>8.7504950562002097</v>
      </c>
      <c r="AV177" s="431"/>
      <c r="AW177" s="442">
        <v>0.91416643473420534</v>
      </c>
      <c r="AX177" s="431"/>
      <c r="AY177" s="443"/>
      <c r="AZ177" s="469" t="s">
        <v>139</v>
      </c>
      <c r="BA177" s="431" t="s">
        <v>139</v>
      </c>
      <c r="BB177" s="440"/>
      <c r="BC177" s="469" t="s">
        <v>139</v>
      </c>
      <c r="BD177" s="445" t="s">
        <v>139</v>
      </c>
      <c r="BE177" s="469" t="s">
        <v>139</v>
      </c>
      <c r="BF177" s="445" t="s">
        <v>139</v>
      </c>
      <c r="BG177" s="445"/>
      <c r="BH177" s="469">
        <v>2154.9589374070561</v>
      </c>
      <c r="BI177" s="431" t="s">
        <v>139</v>
      </c>
      <c r="BJ177" s="440"/>
      <c r="BK177" s="441">
        <v>2301.0326679451059</v>
      </c>
      <c r="BL177" s="431" t="s">
        <v>139</v>
      </c>
      <c r="BM177" s="446"/>
      <c r="BO177">
        <v>5</v>
      </c>
      <c r="BP177" t="s">
        <v>1058</v>
      </c>
    </row>
    <row r="178" spans="1:68" ht="15.75" customHeight="1">
      <c r="A178" s="7" t="s">
        <v>1030</v>
      </c>
      <c r="B178" s="7">
        <v>9</v>
      </c>
      <c r="C178" s="7" t="s">
        <v>161</v>
      </c>
      <c r="D178" s="7" t="s">
        <v>162</v>
      </c>
      <c r="E178" s="7">
        <v>76</v>
      </c>
      <c r="F178" s="7">
        <v>3.0000000000143245E-2</v>
      </c>
      <c r="G178" s="7" t="s">
        <v>61</v>
      </c>
      <c r="H178" s="7">
        <v>76.000500000000002</v>
      </c>
      <c r="I178" s="7">
        <v>139</v>
      </c>
      <c r="J178" s="7">
        <v>59.569999999999368</v>
      </c>
      <c r="K178" s="7" t="s">
        <v>62</v>
      </c>
      <c r="L178" s="7">
        <v>139.99283333333332</v>
      </c>
      <c r="M178" s="7">
        <v>-139.99283333333332</v>
      </c>
      <c r="N178" s="427">
        <v>196</v>
      </c>
      <c r="P178" s="428"/>
      <c r="Q178" s="428" t="s">
        <v>156</v>
      </c>
      <c r="R178">
        <v>4</v>
      </c>
      <c r="S178" s="474">
        <v>1014.821</v>
      </c>
      <c r="T178" s="290">
        <v>2.2200000000000001E-2</v>
      </c>
      <c r="U178" s="290">
        <v>2.18E-2</v>
      </c>
      <c r="V178" s="290">
        <v>29.420023</v>
      </c>
      <c r="W178" s="290">
        <v>29.419601</v>
      </c>
      <c r="X178" s="290">
        <v>34.877313252808598</v>
      </c>
      <c r="Y178" s="290">
        <v>34.877209554715357</v>
      </c>
      <c r="Z178">
        <v>1.8304</v>
      </c>
      <c r="AA178" s="447">
        <v>6.875482086466838</v>
      </c>
      <c r="AB178" s="447">
        <v>85.810841995255515</v>
      </c>
      <c r="AC178" s="447">
        <v>2.6990058400000003E-2</v>
      </c>
      <c r="AD178" s="290">
        <v>4.53E-2</v>
      </c>
      <c r="AE178" s="447">
        <v>89.064300000000003</v>
      </c>
      <c r="AF178">
        <v>4.5507</v>
      </c>
      <c r="AG178" s="447">
        <v>2.0162</v>
      </c>
      <c r="AH178">
        <v>0.14760000000000001</v>
      </c>
      <c r="AI178" s="447">
        <v>6.3701999999999995E-2</v>
      </c>
      <c r="AJ178" s="447">
        <v>98.54</v>
      </c>
      <c r="AK178" s="447">
        <v>9.9144000000000005</v>
      </c>
      <c r="AL178" s="429">
        <v>34.880889892578125</v>
      </c>
      <c r="AM178" s="433" t="s">
        <v>139</v>
      </c>
      <c r="AN178" s="434"/>
      <c r="AO178" s="438">
        <v>0.8</v>
      </c>
      <c r="AP178" s="439">
        <v>6.87</v>
      </c>
      <c r="AQ178" s="431" t="s">
        <v>139</v>
      </c>
      <c r="AR178" s="440"/>
      <c r="AS178" s="469">
        <v>13.109224437515834</v>
      </c>
      <c r="AT178" s="431"/>
      <c r="AU178" s="469">
        <v>7.3010957675901196</v>
      </c>
      <c r="AV178" s="431"/>
      <c r="AW178" s="442">
        <v>0.86611002875962517</v>
      </c>
      <c r="AX178" s="431"/>
      <c r="AY178" s="443"/>
      <c r="AZ178" s="469" t="s">
        <v>139</v>
      </c>
      <c r="BA178" s="431" t="s">
        <v>139</v>
      </c>
      <c r="BB178" s="440"/>
      <c r="BC178" s="469" t="s">
        <v>139</v>
      </c>
      <c r="BD178" s="445" t="s">
        <v>139</v>
      </c>
      <c r="BE178" s="469" t="s">
        <v>139</v>
      </c>
      <c r="BF178" s="445" t="s">
        <v>139</v>
      </c>
      <c r="BG178" s="445"/>
      <c r="BH178" s="469">
        <v>2152.2834552370282</v>
      </c>
      <c r="BI178" s="431" t="s">
        <v>139</v>
      </c>
      <c r="BJ178" s="440"/>
      <c r="BK178" s="441">
        <v>2301.5733971542591</v>
      </c>
      <c r="BL178" s="431" t="s">
        <v>139</v>
      </c>
      <c r="BM178" s="446"/>
      <c r="BN178" s="447">
        <v>0.32893804806291083</v>
      </c>
      <c r="BO178" t="s">
        <v>139</v>
      </c>
    </row>
    <row r="179" spans="1:68" ht="15.75" customHeight="1">
      <c r="A179" s="7" t="s">
        <v>1030</v>
      </c>
      <c r="B179" s="7">
        <v>9</v>
      </c>
      <c r="C179" s="7" t="s">
        <v>161</v>
      </c>
      <c r="D179" s="7" t="s">
        <v>162</v>
      </c>
      <c r="E179" s="7">
        <v>76</v>
      </c>
      <c r="F179" s="7">
        <v>3.0000000000143245E-2</v>
      </c>
      <c r="G179" s="7" t="s">
        <v>61</v>
      </c>
      <c r="H179" s="7">
        <v>76.000500000000002</v>
      </c>
      <c r="I179" s="7">
        <v>139</v>
      </c>
      <c r="J179" s="7">
        <v>59.569999999999368</v>
      </c>
      <c r="K179" s="7" t="s">
        <v>62</v>
      </c>
      <c r="L179" s="7">
        <v>139.99283333333332</v>
      </c>
      <c r="M179" s="7">
        <v>-139.99283333333332</v>
      </c>
      <c r="N179" s="427">
        <v>197</v>
      </c>
      <c r="P179" s="428"/>
      <c r="Q179" s="428" t="s">
        <v>156</v>
      </c>
      <c r="R179">
        <v>5</v>
      </c>
      <c r="S179" s="474">
        <v>810.79700000000003</v>
      </c>
      <c r="T179" s="290">
        <v>0.26840000000000003</v>
      </c>
      <c r="U179" s="290">
        <v>0.26719999999999999</v>
      </c>
      <c r="V179" s="290">
        <v>29.531506999999998</v>
      </c>
      <c r="W179" s="290">
        <v>29.530161000000003</v>
      </c>
      <c r="X179" s="290">
        <v>34.863348059473147</v>
      </c>
      <c r="Y179" s="290">
        <v>34.862937156337708</v>
      </c>
      <c r="Z179">
        <v>1.8776999999999999</v>
      </c>
      <c r="AA179" s="447">
        <v>6.8613555600222975</v>
      </c>
      <c r="AB179" s="447">
        <v>86.176204558192921</v>
      </c>
      <c r="AC179" s="447">
        <v>2.7032396E-2</v>
      </c>
      <c r="AD179" s="290">
        <v>4.5400000000000003E-2</v>
      </c>
      <c r="AE179" s="447">
        <v>89.062399999999997</v>
      </c>
      <c r="AF179">
        <v>4.5506000000000002</v>
      </c>
      <c r="AG179" s="447">
        <v>2.0162</v>
      </c>
      <c r="AH179">
        <v>0.14760000000000001</v>
      </c>
      <c r="AI179" s="447">
        <v>6.3701999999999995E-2</v>
      </c>
      <c r="AJ179" s="447">
        <v>98.54</v>
      </c>
      <c r="AK179" s="447">
        <v>9.9144000000000005</v>
      </c>
      <c r="AL179" s="429">
        <v>34.867202758789063</v>
      </c>
      <c r="AM179" s="433" t="s">
        <v>139</v>
      </c>
      <c r="AN179" s="434"/>
      <c r="AO179" s="438">
        <v>1</v>
      </c>
      <c r="AP179" s="439">
        <v>6.8570000000000002</v>
      </c>
      <c r="AQ179" s="431" t="s">
        <v>139</v>
      </c>
      <c r="AR179" s="440"/>
      <c r="AS179" s="469">
        <v>12.959228890054844</v>
      </c>
      <c r="AT179" s="431"/>
      <c r="AU179" s="469">
        <v>7.0109231510395809</v>
      </c>
      <c r="AV179" s="431"/>
      <c r="AW179" s="442">
        <v>0.8488542536413396</v>
      </c>
      <c r="AX179" s="431"/>
      <c r="AY179" s="443"/>
      <c r="AZ179" s="469" t="s">
        <v>139</v>
      </c>
      <c r="BA179" s="431" t="s">
        <v>139</v>
      </c>
      <c r="BB179" s="440"/>
      <c r="BC179" s="469" t="s">
        <v>139</v>
      </c>
      <c r="BD179" s="445" t="s">
        <v>139</v>
      </c>
      <c r="BE179" s="469" t="s">
        <v>139</v>
      </c>
      <c r="BF179" s="445" t="s">
        <v>139</v>
      </c>
      <c r="BG179" s="445"/>
      <c r="BH179" s="469">
        <v>2159.7016232434212</v>
      </c>
      <c r="BI179" s="431" t="s">
        <v>139</v>
      </c>
      <c r="BJ179" s="440"/>
      <c r="BK179" s="441">
        <v>2297.4623704858886</v>
      </c>
      <c r="BL179" s="431" t="s">
        <v>139</v>
      </c>
      <c r="BM179" s="446"/>
      <c r="BN179" s="447">
        <v>0.29333794717635697</v>
      </c>
      <c r="BO179" t="s">
        <v>139</v>
      </c>
    </row>
    <row r="180" spans="1:68" ht="15.75" customHeight="1">
      <c r="A180" s="7" t="s">
        <v>1030</v>
      </c>
      <c r="B180" s="7">
        <v>9</v>
      </c>
      <c r="C180" s="7" t="s">
        <v>161</v>
      </c>
      <c r="D180" s="7" t="s">
        <v>162</v>
      </c>
      <c r="E180" s="7">
        <v>76</v>
      </c>
      <c r="F180" s="7">
        <v>3.0000000000143245E-2</v>
      </c>
      <c r="G180" s="7" t="s">
        <v>61</v>
      </c>
      <c r="H180" s="7">
        <v>76.000500000000002</v>
      </c>
      <c r="I180" s="7">
        <v>139</v>
      </c>
      <c r="J180" s="7">
        <v>59.569999999999368</v>
      </c>
      <c r="K180" s="7" t="s">
        <v>62</v>
      </c>
      <c r="L180" s="7">
        <v>139.99283333333332</v>
      </c>
      <c r="M180" s="7">
        <v>-139.99283333333332</v>
      </c>
      <c r="N180" s="427">
        <v>198</v>
      </c>
      <c r="P180" s="428"/>
      <c r="Q180" s="428" t="s">
        <v>156</v>
      </c>
      <c r="R180">
        <v>6</v>
      </c>
      <c r="S180" s="474">
        <v>608.89</v>
      </c>
      <c r="T180" s="290">
        <v>0.59299999999999997</v>
      </c>
      <c r="U180" s="290">
        <v>0.59119999999999995</v>
      </c>
      <c r="V180" s="290">
        <v>29.711299</v>
      </c>
      <c r="W180" s="290">
        <v>29.709523000000001</v>
      </c>
      <c r="X180" s="290">
        <v>34.850032486008878</v>
      </c>
      <c r="Y180" s="290">
        <v>34.84974267598264</v>
      </c>
      <c r="Z180">
        <v>1.9175</v>
      </c>
      <c r="AA180" s="447">
        <v>6.7853442015275736</v>
      </c>
      <c r="AB180" s="447">
        <v>85.932172369684395</v>
      </c>
      <c r="AC180" s="447">
        <v>2.7032396E-2</v>
      </c>
      <c r="AD180" s="290">
        <v>4.5400000000000003E-2</v>
      </c>
      <c r="AE180" s="447">
        <v>89.042000000000002</v>
      </c>
      <c r="AF180">
        <v>4.5495999999999999</v>
      </c>
      <c r="AG180" s="447">
        <v>2.0514000000000001</v>
      </c>
      <c r="AH180">
        <v>0.14910000000000001</v>
      </c>
      <c r="AI180" s="447">
        <v>6.3701999999999995E-2</v>
      </c>
      <c r="AJ180" s="447">
        <v>10.95</v>
      </c>
      <c r="AK180" s="447">
        <v>9.9144000000000005</v>
      </c>
      <c r="AL180" s="429">
        <v>34.854457855224609</v>
      </c>
      <c r="AM180" s="433" t="s">
        <v>139</v>
      </c>
      <c r="AN180" s="434"/>
      <c r="AO180" s="438">
        <v>1.4</v>
      </c>
      <c r="AP180" s="439">
        <v>6.7779999999999996</v>
      </c>
      <c r="AQ180" s="431" t="s">
        <v>139</v>
      </c>
      <c r="AR180" s="440"/>
      <c r="AS180" s="469">
        <v>13.000120789915288</v>
      </c>
      <c r="AT180" s="431"/>
      <c r="AU180" s="469">
        <v>6.9925930821317168</v>
      </c>
      <c r="AV180" s="431"/>
      <c r="AW180" s="442">
        <v>0.84435476389275432</v>
      </c>
      <c r="AX180" s="431"/>
      <c r="AY180" s="443"/>
      <c r="AZ180" s="469" t="s">
        <v>139</v>
      </c>
      <c r="BA180" s="431" t="s">
        <v>139</v>
      </c>
      <c r="BB180" s="440"/>
      <c r="BC180" s="469" t="s">
        <v>139</v>
      </c>
      <c r="BD180" s="445" t="s">
        <v>139</v>
      </c>
      <c r="BE180" s="469" t="s">
        <v>139</v>
      </c>
      <c r="BF180" s="445" t="s">
        <v>139</v>
      </c>
      <c r="BG180" s="445"/>
      <c r="BH180" s="469">
        <v>2155.371343827605</v>
      </c>
      <c r="BI180" s="431" t="s">
        <v>139</v>
      </c>
      <c r="BJ180" s="440"/>
      <c r="BK180" s="441">
        <v>2300.0964200802109</v>
      </c>
      <c r="BL180" s="431" t="s">
        <v>139</v>
      </c>
      <c r="BM180" s="446"/>
      <c r="BN180" s="447">
        <v>0.30322728324439774</v>
      </c>
      <c r="BO180" t="s">
        <v>139</v>
      </c>
    </row>
    <row r="181" spans="1:68" ht="15.75" customHeight="1">
      <c r="A181" s="7" t="s">
        <v>1030</v>
      </c>
      <c r="B181" s="7">
        <v>9</v>
      </c>
      <c r="C181" s="7" t="s">
        <v>161</v>
      </c>
      <c r="D181" s="7" t="s">
        <v>162</v>
      </c>
      <c r="E181" s="7">
        <v>76</v>
      </c>
      <c r="F181" s="7">
        <v>3.0000000000143245E-2</v>
      </c>
      <c r="G181" s="7" t="s">
        <v>61</v>
      </c>
      <c r="H181" s="7">
        <v>76.000500000000002</v>
      </c>
      <c r="I181" s="7">
        <v>139</v>
      </c>
      <c r="J181" s="7">
        <v>59.569999999999368</v>
      </c>
      <c r="K181" s="7" t="s">
        <v>62</v>
      </c>
      <c r="L181" s="7">
        <v>139.99283333333332</v>
      </c>
      <c r="M181" s="7">
        <v>-139.99283333333332</v>
      </c>
      <c r="N181" s="427">
        <v>199</v>
      </c>
      <c r="P181" s="428"/>
      <c r="Q181" s="428" t="s">
        <v>156</v>
      </c>
      <c r="R181">
        <v>7</v>
      </c>
      <c r="S181" s="474">
        <v>507.40300000000002</v>
      </c>
      <c r="T181" s="290">
        <v>0.78039999999999998</v>
      </c>
      <c r="U181" s="290">
        <v>0.77939999999999998</v>
      </c>
      <c r="V181" s="290">
        <v>29.815156999999999</v>
      </c>
      <c r="W181" s="290">
        <v>29.814369000000003</v>
      </c>
      <c r="X181" s="290">
        <v>34.833839688877902</v>
      </c>
      <c r="Y181" s="290">
        <v>34.833938223004353</v>
      </c>
      <c r="Z181">
        <v>1.9365000000000001</v>
      </c>
      <c r="AA181" s="447">
        <v>6.7371991990190523</v>
      </c>
      <c r="AB181" s="447">
        <v>85.725427632007751</v>
      </c>
      <c r="AC181" s="447">
        <v>2.7497659200000003E-2</v>
      </c>
      <c r="AD181" s="290">
        <v>4.6399999999999997E-2</v>
      </c>
      <c r="AE181" s="447">
        <v>89.040099999999995</v>
      </c>
      <c r="AF181">
        <v>4.5495000000000001</v>
      </c>
      <c r="AG181" s="447">
        <v>2.0560999999999998</v>
      </c>
      <c r="AH181">
        <v>0.1492</v>
      </c>
      <c r="AI181" s="447">
        <v>6.3701999999999995E-2</v>
      </c>
      <c r="AJ181" s="447">
        <v>98.54</v>
      </c>
      <c r="AK181" s="447">
        <v>9.9144000000000005</v>
      </c>
      <c r="AL181" s="429">
        <v>34.836929321289063</v>
      </c>
      <c r="AM181" s="433" t="s">
        <v>139</v>
      </c>
      <c r="AN181" s="434"/>
      <c r="AO181" s="438">
        <v>1.5</v>
      </c>
      <c r="AP181" s="439">
        <v>6.7270000000000003</v>
      </c>
      <c r="AQ181" s="431" t="s">
        <v>139</v>
      </c>
      <c r="AR181" s="440"/>
      <c r="AS181" s="469">
        <v>12.959910284874391</v>
      </c>
      <c r="AT181" s="431"/>
      <c r="AU181" s="469">
        <v>7.0232535990965683</v>
      </c>
      <c r="AV181" s="431"/>
      <c r="AW181" s="442">
        <v>0.83781426848501706</v>
      </c>
      <c r="AX181" s="431"/>
      <c r="AY181" s="443"/>
      <c r="AZ181" s="469" t="s">
        <v>139</v>
      </c>
      <c r="BA181" s="431" t="s">
        <v>139</v>
      </c>
      <c r="BB181" s="440"/>
      <c r="BC181" s="469" t="s">
        <v>139</v>
      </c>
      <c r="BD181" s="445" t="s">
        <v>139</v>
      </c>
      <c r="BE181" s="469" t="s">
        <v>139</v>
      </c>
      <c r="BF181" s="445" t="s">
        <v>139</v>
      </c>
      <c r="BG181" s="445"/>
      <c r="BH181" s="469">
        <v>2161.2675064429968</v>
      </c>
      <c r="BI181" s="431" t="s">
        <v>139</v>
      </c>
      <c r="BJ181" s="440"/>
      <c r="BK181" s="441">
        <v>2302.5338368437438</v>
      </c>
      <c r="BL181" s="431" t="s">
        <v>139</v>
      </c>
      <c r="BM181" s="446"/>
      <c r="BN181" s="447">
        <v>0.34179437357116299</v>
      </c>
      <c r="BO181" t="s">
        <v>139</v>
      </c>
    </row>
    <row r="182" spans="1:68" ht="15.75" customHeight="1">
      <c r="A182" s="7" t="s">
        <v>1030</v>
      </c>
      <c r="B182" s="7">
        <v>9</v>
      </c>
      <c r="C182" s="7" t="s">
        <v>161</v>
      </c>
      <c r="D182" s="7" t="s">
        <v>162</v>
      </c>
      <c r="E182" s="7">
        <v>76</v>
      </c>
      <c r="F182" s="7">
        <v>3.0000000000143245E-2</v>
      </c>
      <c r="G182" s="7" t="s">
        <v>61</v>
      </c>
      <c r="H182" s="7">
        <v>76.000500000000002</v>
      </c>
      <c r="I182" s="7">
        <v>139</v>
      </c>
      <c r="J182" s="7">
        <v>59.569999999999368</v>
      </c>
      <c r="K182" s="7" t="s">
        <v>62</v>
      </c>
      <c r="L182" s="7">
        <v>139.99283333333332</v>
      </c>
      <c r="M182" s="7">
        <v>-139.99283333333332</v>
      </c>
      <c r="N182" s="427">
        <v>200</v>
      </c>
      <c r="P182" s="428"/>
      <c r="Q182" s="428" t="s">
        <v>156</v>
      </c>
      <c r="R182">
        <v>8</v>
      </c>
      <c r="S182" s="474">
        <v>460.72699999999998</v>
      </c>
      <c r="T182" s="290">
        <v>0.77990000000000004</v>
      </c>
      <c r="U182" s="290">
        <v>0.77929999999999999</v>
      </c>
      <c r="V182" s="290">
        <v>29.791060999999999</v>
      </c>
      <c r="W182" s="290">
        <v>29.790388</v>
      </c>
      <c r="X182" s="290">
        <v>34.830402522556092</v>
      </c>
      <c r="Y182" s="290">
        <v>34.830202564668888</v>
      </c>
      <c r="Z182">
        <v>1.9450000000000001</v>
      </c>
      <c r="AA182" s="447">
        <v>6.7299797280581535</v>
      </c>
      <c r="AB182" s="447">
        <v>85.630416997546064</v>
      </c>
      <c r="AC182" s="447">
        <v>2.7328308799999999E-2</v>
      </c>
      <c r="AD182" s="290">
        <v>4.5999999999999999E-2</v>
      </c>
      <c r="AE182" s="447">
        <v>89.032700000000006</v>
      </c>
      <c r="AF182">
        <v>4.5491000000000001</v>
      </c>
      <c r="AG182" s="447">
        <v>2.1358999999999999</v>
      </c>
      <c r="AH182">
        <v>0.15240000000000001</v>
      </c>
      <c r="AI182" s="447">
        <v>6.3701999999999995E-2</v>
      </c>
      <c r="AJ182" s="447">
        <v>98.54</v>
      </c>
      <c r="AK182" s="447">
        <v>9.9144000000000005</v>
      </c>
      <c r="AL182" s="429">
        <v>34.833179473876953</v>
      </c>
      <c r="AM182" s="433" t="s">
        <v>139</v>
      </c>
      <c r="AN182" s="434"/>
      <c r="AO182" s="438">
        <v>1.7</v>
      </c>
      <c r="AP182" s="439">
        <v>6.7320000000000002</v>
      </c>
      <c r="AQ182" s="431" t="s">
        <v>139</v>
      </c>
      <c r="AR182" s="440"/>
      <c r="AS182" s="469">
        <v>12.846987552133863</v>
      </c>
      <c r="AT182" s="431"/>
      <c r="AU182" s="469">
        <v>6.7855036595155758</v>
      </c>
      <c r="AV182" s="431"/>
      <c r="AW182" s="442">
        <v>0.83187679747657473</v>
      </c>
      <c r="AX182" s="431"/>
      <c r="AY182" s="443"/>
      <c r="AZ182" s="469" t="s">
        <v>139</v>
      </c>
      <c r="BA182" s="431" t="s">
        <v>139</v>
      </c>
      <c r="BB182" s="440"/>
      <c r="BC182" s="469" t="s">
        <v>139</v>
      </c>
      <c r="BD182" s="445" t="s">
        <v>139</v>
      </c>
      <c r="BE182" s="469" t="s">
        <v>139</v>
      </c>
      <c r="BF182" s="445" t="s">
        <v>139</v>
      </c>
      <c r="BG182" s="445"/>
      <c r="BH182" s="469">
        <v>2163.7836388065925</v>
      </c>
      <c r="BI182" s="431" t="s">
        <v>139</v>
      </c>
      <c r="BJ182" s="440"/>
      <c r="BK182" s="441">
        <v>2297.9641030316675</v>
      </c>
      <c r="BL182" s="431" t="s">
        <v>139</v>
      </c>
      <c r="BM182" s="446"/>
      <c r="BN182" s="447">
        <v>0.25378154600318942</v>
      </c>
      <c r="BO182" t="s">
        <v>139</v>
      </c>
    </row>
    <row r="183" spans="1:68" ht="15.75" customHeight="1">
      <c r="A183" s="7" t="s">
        <v>1030</v>
      </c>
      <c r="B183" s="7">
        <v>9</v>
      </c>
      <c r="C183" s="7" t="s">
        <v>161</v>
      </c>
      <c r="D183" s="7" t="s">
        <v>162</v>
      </c>
      <c r="E183" s="7">
        <v>76</v>
      </c>
      <c r="F183" s="7">
        <v>3.0000000000143245E-2</v>
      </c>
      <c r="G183" s="7" t="s">
        <v>61</v>
      </c>
      <c r="H183" s="7">
        <v>76.000500000000002</v>
      </c>
      <c r="I183" s="7">
        <v>139</v>
      </c>
      <c r="J183" s="7">
        <v>59.569999999999368</v>
      </c>
      <c r="K183" s="7" t="s">
        <v>62</v>
      </c>
      <c r="L183" s="7">
        <v>139.99283333333332</v>
      </c>
      <c r="M183" s="7">
        <v>-139.99283333333332</v>
      </c>
      <c r="N183" s="427">
        <v>201</v>
      </c>
      <c r="P183" s="428"/>
      <c r="Q183" s="428" t="s">
        <v>156</v>
      </c>
      <c r="R183">
        <v>9</v>
      </c>
      <c r="S183" s="474">
        <v>395.23200000000003</v>
      </c>
      <c r="T183" s="290">
        <v>0.67230000000000001</v>
      </c>
      <c r="U183" s="290">
        <v>0.6714</v>
      </c>
      <c r="V183" s="290">
        <v>29.636778</v>
      </c>
      <c r="W183" s="290">
        <v>29.635741000000003</v>
      </c>
      <c r="X183" s="290">
        <v>34.789153238928542</v>
      </c>
      <c r="Y183" s="290">
        <v>34.78881435329096</v>
      </c>
      <c r="Z183">
        <v>1.9317</v>
      </c>
      <c r="AA183" s="447">
        <v>6.6370490149779133</v>
      </c>
      <c r="AB183" s="447">
        <v>84.190347769594325</v>
      </c>
      <c r="AC183" s="447">
        <v>2.7539996800000001E-2</v>
      </c>
      <c r="AD183" s="290">
        <v>4.65E-2</v>
      </c>
      <c r="AE183" s="447">
        <v>89.027100000000004</v>
      </c>
      <c r="AF183">
        <v>4.5488</v>
      </c>
      <c r="AG183" s="447">
        <v>2.1688000000000001</v>
      </c>
      <c r="AH183">
        <v>0.1537</v>
      </c>
      <c r="AI183" s="447">
        <v>6.3701999999999995E-2</v>
      </c>
      <c r="AJ183" s="447">
        <v>98.54</v>
      </c>
      <c r="AK183" s="447">
        <v>9.9144000000000005</v>
      </c>
      <c r="AL183" s="429">
        <v>34.785434722900391</v>
      </c>
      <c r="AM183" s="433" t="s">
        <v>139</v>
      </c>
      <c r="AN183" s="434"/>
      <c r="AO183" s="438">
        <v>1.5</v>
      </c>
      <c r="AP183" s="439">
        <v>6.6340000000000003</v>
      </c>
      <c r="AQ183" s="431" t="s">
        <v>139</v>
      </c>
      <c r="AR183" s="440"/>
      <c r="AS183" s="469">
        <v>12.886532903599068</v>
      </c>
      <c r="AT183" s="431"/>
      <c r="AU183" s="469">
        <v>7.4755175854642726</v>
      </c>
      <c r="AV183" s="431"/>
      <c r="AW183" s="442">
        <v>0.84523610724556997</v>
      </c>
      <c r="AX183" s="431"/>
      <c r="AY183" s="443"/>
      <c r="AZ183" s="469" t="s">
        <v>139</v>
      </c>
      <c r="BA183" s="431" t="s">
        <v>139</v>
      </c>
      <c r="BB183" s="440"/>
      <c r="BC183" s="469" t="s">
        <v>139</v>
      </c>
      <c r="BD183" s="445" t="s">
        <v>139</v>
      </c>
      <c r="BE183" s="469" t="s">
        <v>139</v>
      </c>
      <c r="BF183" s="445" t="s">
        <v>139</v>
      </c>
      <c r="BG183" s="445"/>
      <c r="BH183" s="469">
        <v>2163.1019115847066</v>
      </c>
      <c r="BI183" s="431" t="s">
        <v>139</v>
      </c>
      <c r="BJ183" s="440"/>
      <c r="BK183" s="441">
        <v>2298.782484231157</v>
      </c>
      <c r="BL183" s="431" t="s">
        <v>139</v>
      </c>
      <c r="BM183" s="446"/>
      <c r="BN183" s="447">
        <v>0.21521351257742857</v>
      </c>
      <c r="BO183" t="s">
        <v>139</v>
      </c>
    </row>
    <row r="184" spans="1:68" ht="15.75" customHeight="1">
      <c r="A184" s="7" t="s">
        <v>1030</v>
      </c>
      <c r="B184" s="7">
        <v>9</v>
      </c>
      <c r="C184" s="7" t="s">
        <v>161</v>
      </c>
      <c r="D184" s="7" t="s">
        <v>162</v>
      </c>
      <c r="E184" s="7">
        <v>76</v>
      </c>
      <c r="F184" s="7">
        <v>3.0000000000143245E-2</v>
      </c>
      <c r="G184" s="7" t="s">
        <v>61</v>
      </c>
      <c r="H184" s="7">
        <v>76.000500000000002</v>
      </c>
      <c r="I184" s="7">
        <v>139</v>
      </c>
      <c r="J184" s="7">
        <v>59.569999999999368</v>
      </c>
      <c r="K184" s="7" t="s">
        <v>62</v>
      </c>
      <c r="L184" s="7">
        <v>139.99283333333332</v>
      </c>
      <c r="M184" s="7">
        <v>-139.99283333333332</v>
      </c>
      <c r="N184" s="427">
        <v>202</v>
      </c>
      <c r="P184" s="428"/>
      <c r="Q184" s="428" t="s">
        <v>156</v>
      </c>
      <c r="R184">
        <v>10</v>
      </c>
      <c r="S184" s="474">
        <v>348.56400000000002</v>
      </c>
      <c r="T184" s="290">
        <v>0.4824</v>
      </c>
      <c r="U184" s="290">
        <v>0.48139999999999999</v>
      </c>
      <c r="V184" s="290">
        <v>29.401665999999999</v>
      </c>
      <c r="W184" s="290">
        <v>29.400338000000001</v>
      </c>
      <c r="X184" s="290">
        <v>34.723363711223215</v>
      </c>
      <c r="Y184" s="290">
        <v>34.722751345950073</v>
      </c>
      <c r="Z184">
        <v>1.9025000000000001</v>
      </c>
      <c r="AA184" s="447">
        <v>6.5063806746936024</v>
      </c>
      <c r="AB184" s="447">
        <v>82.091727304162916</v>
      </c>
      <c r="AC184" s="447">
        <v>2.8639873599999997E-2</v>
      </c>
      <c r="AD184" s="290">
        <v>4.8899999999999999E-2</v>
      </c>
      <c r="AE184" s="447">
        <v>89.015900000000002</v>
      </c>
      <c r="AF184">
        <v>4.5481999999999996</v>
      </c>
      <c r="AG184" s="447">
        <v>2.2557</v>
      </c>
      <c r="AH184">
        <v>0.15720000000000001</v>
      </c>
      <c r="AI184" s="447">
        <v>6.3701999999999995E-2</v>
      </c>
      <c r="AJ184" s="447">
        <v>84.57</v>
      </c>
      <c r="AK184" s="447">
        <v>9.9144000000000005</v>
      </c>
      <c r="AL184" s="429">
        <v>34.720817565917969</v>
      </c>
      <c r="AM184" s="433" t="s">
        <v>139</v>
      </c>
      <c r="AN184" s="434"/>
      <c r="AO184" s="438">
        <v>1.4</v>
      </c>
      <c r="AP184" s="439">
        <v>6.5010000000000003</v>
      </c>
      <c r="AQ184" s="431" t="s">
        <v>139</v>
      </c>
      <c r="AR184" s="440"/>
      <c r="AS184" s="469">
        <v>12.923743209971299</v>
      </c>
      <c r="AT184" s="431"/>
      <c r="AU184" s="469">
        <v>8.9737738160637885</v>
      </c>
      <c r="AV184" s="431"/>
      <c r="AW184" s="442">
        <v>0.87232581872158821</v>
      </c>
      <c r="AX184" s="431"/>
      <c r="AY184" s="443"/>
      <c r="AZ184" s="469" t="s">
        <v>139</v>
      </c>
      <c r="BA184" s="431" t="s">
        <v>139</v>
      </c>
      <c r="BB184" s="440"/>
      <c r="BC184" s="469" t="s">
        <v>139</v>
      </c>
      <c r="BD184" s="445" t="s">
        <v>139</v>
      </c>
      <c r="BE184" s="469" t="s">
        <v>139</v>
      </c>
      <c r="BF184" s="445" t="s">
        <v>139</v>
      </c>
      <c r="BG184" s="445"/>
      <c r="BH184" s="469">
        <v>2171.0939156847371</v>
      </c>
      <c r="BI184" s="431" t="s">
        <v>139</v>
      </c>
      <c r="BJ184" s="440"/>
      <c r="BK184" s="441">
        <v>2296.0998009090927</v>
      </c>
      <c r="BL184" s="431" t="s">
        <v>139</v>
      </c>
      <c r="BM184" s="446"/>
      <c r="BN184" s="447">
        <v>0.15587938236717508</v>
      </c>
      <c r="BO184" t="s">
        <v>139</v>
      </c>
    </row>
    <row r="185" spans="1:68" ht="15.75" customHeight="1">
      <c r="A185" s="7" t="s">
        <v>1030</v>
      </c>
      <c r="B185" s="7">
        <v>9</v>
      </c>
      <c r="C185" s="7" t="s">
        <v>161</v>
      </c>
      <c r="D185" s="7" t="s">
        <v>162</v>
      </c>
      <c r="E185" s="7">
        <v>76</v>
      </c>
      <c r="F185" s="7">
        <v>3.0000000000143245E-2</v>
      </c>
      <c r="G185" s="7" t="s">
        <v>61</v>
      </c>
      <c r="H185" s="7">
        <v>76.000500000000002</v>
      </c>
      <c r="I185" s="7">
        <v>139</v>
      </c>
      <c r="J185" s="7">
        <v>59.569999999999368</v>
      </c>
      <c r="K185" s="7" t="s">
        <v>62</v>
      </c>
      <c r="L185" s="7">
        <v>139.99283333333332</v>
      </c>
      <c r="M185" s="7">
        <v>-139.99283333333332</v>
      </c>
      <c r="N185" s="427">
        <v>203</v>
      </c>
      <c r="P185" s="428"/>
      <c r="Q185" s="428" t="s">
        <v>156</v>
      </c>
      <c r="R185">
        <v>11</v>
      </c>
      <c r="S185" s="474">
        <v>284.839</v>
      </c>
      <c r="T185" s="290">
        <v>-0.1933</v>
      </c>
      <c r="U185" s="290">
        <v>-0.2074</v>
      </c>
      <c r="V185" s="290">
        <v>28.595324999999999</v>
      </c>
      <c r="W185" s="290">
        <v>28.577920000000002</v>
      </c>
      <c r="X185" s="290">
        <v>34.45846018330051</v>
      </c>
      <c r="Y185" s="290">
        <v>34.451190172723109</v>
      </c>
      <c r="Z185">
        <v>1.8435999999999999</v>
      </c>
      <c r="AA185" s="447">
        <v>6.3082082566735673</v>
      </c>
      <c r="AB185" s="447">
        <v>78.058975604487571</v>
      </c>
      <c r="AC185" s="447">
        <v>3.1135540000000003E-2</v>
      </c>
      <c r="AD185" s="290">
        <v>5.4399999999999997E-2</v>
      </c>
      <c r="AE185" s="447">
        <v>88.991699999999994</v>
      </c>
      <c r="AF185">
        <v>4.5469999999999997</v>
      </c>
      <c r="AG185" s="447">
        <v>2.6360999999999999</v>
      </c>
      <c r="AH185">
        <v>0.17249999999999999</v>
      </c>
      <c r="AI185" s="447">
        <v>6.3701999999999995E-2</v>
      </c>
      <c r="AJ185" s="447">
        <v>98.54</v>
      </c>
      <c r="AK185" s="447">
        <v>9.9144000000000005</v>
      </c>
      <c r="AL185" s="429">
        <v>34.477081298828125</v>
      </c>
      <c r="AM185" s="433" t="s">
        <v>139</v>
      </c>
      <c r="AN185" s="434"/>
      <c r="AO185" s="438">
        <v>0.7</v>
      </c>
      <c r="AP185" s="439">
        <v>6.3259999999999996</v>
      </c>
      <c r="AQ185" s="431" t="s">
        <v>139</v>
      </c>
      <c r="AR185" s="440"/>
      <c r="AS185" s="469">
        <v>12.610951004090605</v>
      </c>
      <c r="AT185" s="431"/>
      <c r="AU185" s="469">
        <v>12.457331576187986</v>
      </c>
      <c r="AV185" s="431"/>
      <c r="AW185" s="442">
        <v>0.94631227386585015</v>
      </c>
      <c r="AX185" s="431"/>
      <c r="AY185" s="443"/>
      <c r="AZ185" s="469" t="s">
        <v>139</v>
      </c>
      <c r="BA185" s="431" t="s">
        <v>139</v>
      </c>
      <c r="BB185" s="440"/>
      <c r="BC185" s="469" t="s">
        <v>139</v>
      </c>
      <c r="BD185" s="445" t="s">
        <v>139</v>
      </c>
      <c r="BE185" s="469" t="s">
        <v>139</v>
      </c>
      <c r="BF185" s="445" t="s">
        <v>139</v>
      </c>
      <c r="BG185" s="445"/>
      <c r="BH185" s="469">
        <v>2183.9412925226707</v>
      </c>
      <c r="BI185" s="431" t="s">
        <v>139</v>
      </c>
      <c r="BJ185" s="440"/>
      <c r="BK185" s="441">
        <v>2287.6339686757574</v>
      </c>
      <c r="BL185" s="431" t="s">
        <v>139</v>
      </c>
      <c r="BM185" s="446"/>
      <c r="BN185" s="447">
        <v>6.5538028961433722E-3</v>
      </c>
      <c r="BO185" t="s">
        <v>139</v>
      </c>
    </row>
    <row r="186" spans="1:68" ht="15.75" customHeight="1">
      <c r="A186" s="7" t="s">
        <v>1030</v>
      </c>
      <c r="B186" s="7">
        <v>9</v>
      </c>
      <c r="C186" s="7" t="s">
        <v>161</v>
      </c>
      <c r="D186" s="7" t="s">
        <v>162</v>
      </c>
      <c r="E186" s="7">
        <v>76</v>
      </c>
      <c r="F186" s="7">
        <v>3.0000000000143245E-2</v>
      </c>
      <c r="G186" s="7" t="s">
        <v>61</v>
      </c>
      <c r="H186" s="7">
        <v>76.000500000000002</v>
      </c>
      <c r="I186" s="7">
        <v>139</v>
      </c>
      <c r="J186" s="7">
        <v>59.569999999999368</v>
      </c>
      <c r="K186" s="7" t="s">
        <v>62</v>
      </c>
      <c r="L186" s="7">
        <v>139.99283333333332</v>
      </c>
      <c r="M186" s="7">
        <v>-139.99283333333332</v>
      </c>
      <c r="N186" s="427">
        <v>204</v>
      </c>
      <c r="P186" s="428"/>
      <c r="Q186" s="428" t="s">
        <v>156</v>
      </c>
      <c r="R186">
        <v>12</v>
      </c>
      <c r="S186" s="474">
        <v>253.63</v>
      </c>
      <c r="T186" s="290">
        <v>-0.74529999999999996</v>
      </c>
      <c r="U186" s="290">
        <v>-0.77590000000000003</v>
      </c>
      <c r="V186" s="290">
        <v>27.908594999999998</v>
      </c>
      <c r="W186" s="290">
        <v>27.869687000000003</v>
      </c>
      <c r="X186" s="290">
        <v>34.17954094653723</v>
      </c>
      <c r="Y186" s="290">
        <v>34.161516982505397</v>
      </c>
      <c r="Z186">
        <v>1.8146</v>
      </c>
      <c r="AA186" s="447">
        <v>6.2529978803374977</v>
      </c>
      <c r="AB186" s="447">
        <v>76.108917164484282</v>
      </c>
      <c r="AC186" s="447">
        <v>3.3251068800000005E-2</v>
      </c>
      <c r="AD186" s="290">
        <v>5.9200000000000003E-2</v>
      </c>
      <c r="AE186" s="447">
        <v>88.971199999999996</v>
      </c>
      <c r="AF186">
        <v>4.5460000000000003</v>
      </c>
      <c r="AG186" s="447">
        <v>2.9977</v>
      </c>
      <c r="AH186">
        <v>0.18690000000000001</v>
      </c>
      <c r="AI186" s="447">
        <v>6.3701999999999995E-2</v>
      </c>
      <c r="AJ186" s="447">
        <v>98.54</v>
      </c>
      <c r="AK186" s="447">
        <v>9.9144000000000005</v>
      </c>
      <c r="AL186" s="429">
        <v>34.190486907958984</v>
      </c>
      <c r="AM186" s="433" t="s">
        <v>139</v>
      </c>
      <c r="AN186" s="434"/>
      <c r="AO186" s="438">
        <v>0.4</v>
      </c>
      <c r="AP186" s="439">
        <v>6.2587274333794198</v>
      </c>
      <c r="AQ186" s="431">
        <v>2</v>
      </c>
      <c r="AR186" s="440"/>
      <c r="AS186" s="469">
        <v>12.819280879834004</v>
      </c>
      <c r="AT186" s="431"/>
      <c r="AU186" s="469">
        <v>17.339827629343802</v>
      </c>
      <c r="AV186" s="431"/>
      <c r="AW186" s="442">
        <v>1.1038408015585861</v>
      </c>
      <c r="AX186" s="431"/>
      <c r="AY186" s="443"/>
      <c r="AZ186" s="469" t="s">
        <v>139</v>
      </c>
      <c r="BA186" s="431" t="s">
        <v>139</v>
      </c>
      <c r="BB186" s="440"/>
      <c r="BC186" s="469" t="s">
        <v>139</v>
      </c>
      <c r="BD186" s="445" t="s">
        <v>139</v>
      </c>
      <c r="BE186" s="469" t="s">
        <v>139</v>
      </c>
      <c r="BF186" s="445" t="s">
        <v>139</v>
      </c>
      <c r="BG186" s="445"/>
      <c r="BH186" s="469">
        <v>2197.0084755791336</v>
      </c>
      <c r="BI186" s="431" t="s">
        <v>139</v>
      </c>
      <c r="BJ186" s="440"/>
      <c r="BK186" s="441">
        <v>2279.5561373071382</v>
      </c>
      <c r="BL186" s="431" t="s">
        <v>139</v>
      </c>
      <c r="BM186" s="446"/>
      <c r="BN186" s="447">
        <v>-0.34055378244072604</v>
      </c>
      <c r="BO186" t="s">
        <v>139</v>
      </c>
    </row>
    <row r="187" spans="1:68" ht="15.75" customHeight="1">
      <c r="A187" s="7" t="s">
        <v>1030</v>
      </c>
      <c r="B187" s="7">
        <v>9</v>
      </c>
      <c r="C187" s="7" t="s">
        <v>161</v>
      </c>
      <c r="D187" s="7" t="s">
        <v>162</v>
      </c>
      <c r="E187" s="7">
        <v>76</v>
      </c>
      <c r="F187" s="7">
        <v>3.0000000000143245E-2</v>
      </c>
      <c r="G187" s="7" t="s">
        <v>61</v>
      </c>
      <c r="H187" s="7">
        <v>76.000500000000002</v>
      </c>
      <c r="I187" s="7">
        <v>139</v>
      </c>
      <c r="J187" s="7">
        <v>59.569999999999368</v>
      </c>
      <c r="K187" s="7" t="s">
        <v>62</v>
      </c>
      <c r="L187" s="7">
        <v>139.99283333333332</v>
      </c>
      <c r="M187" s="7">
        <v>-139.99283333333332</v>
      </c>
      <c r="N187" s="427">
        <v>205</v>
      </c>
      <c r="P187" s="428"/>
      <c r="Q187" s="428" t="s">
        <v>156</v>
      </c>
      <c r="R187">
        <v>13</v>
      </c>
      <c r="S187" s="474">
        <v>229.149</v>
      </c>
      <c r="T187" s="290">
        <v>-1.2254</v>
      </c>
      <c r="U187" s="290">
        <v>-1.2443</v>
      </c>
      <c r="V187" s="290">
        <v>27.125601</v>
      </c>
      <c r="W187" s="290">
        <v>27.091682000000002</v>
      </c>
      <c r="X187" s="290">
        <v>33.670771580138549</v>
      </c>
      <c r="Y187" s="290">
        <v>33.645578897067985</v>
      </c>
      <c r="Z187">
        <v>1.7970999999999999</v>
      </c>
      <c r="AA187" s="447">
        <v>6.2307127554487778</v>
      </c>
      <c r="AB187" s="447">
        <v>74.605071089207811</v>
      </c>
      <c r="AC187" s="447">
        <v>3.4181595200000005E-2</v>
      </c>
      <c r="AD187" s="290">
        <v>6.13E-2</v>
      </c>
      <c r="AE187" s="447">
        <v>88.943299999999994</v>
      </c>
      <c r="AF187">
        <v>4.5446</v>
      </c>
      <c r="AG187" s="447">
        <v>3.31</v>
      </c>
      <c r="AH187">
        <v>0.19939999999999999</v>
      </c>
      <c r="AI187" s="447">
        <v>6.3701999999999995E-2</v>
      </c>
      <c r="AJ187" s="447">
        <v>86.53</v>
      </c>
      <c r="AK187" s="447">
        <v>9.9144000000000005</v>
      </c>
      <c r="AL187" s="429">
        <v>33.687656402587891</v>
      </c>
      <c r="AM187" s="433" t="s">
        <v>139</v>
      </c>
      <c r="AN187" s="434"/>
      <c r="AO187" s="438">
        <v>0.1</v>
      </c>
      <c r="AP187" s="439">
        <v>6.173</v>
      </c>
      <c r="AQ187" s="431" t="s">
        <v>139</v>
      </c>
      <c r="AR187" s="440"/>
      <c r="AS187" s="469">
        <v>15.046005341806909</v>
      </c>
      <c r="AT187" s="431"/>
      <c r="AU187" s="469">
        <v>28.849527528851311</v>
      </c>
      <c r="AV187" s="431"/>
      <c r="AW187" s="442">
        <v>1.5627887559142777</v>
      </c>
      <c r="AX187" s="431"/>
      <c r="AY187" s="443"/>
      <c r="AZ187" s="469" t="s">
        <v>139</v>
      </c>
      <c r="BA187" s="431" t="s">
        <v>139</v>
      </c>
      <c r="BB187" s="440"/>
      <c r="BC187" s="469" t="s">
        <v>139</v>
      </c>
      <c r="BD187" s="445" t="s">
        <v>139</v>
      </c>
      <c r="BE187" s="469" t="s">
        <v>139</v>
      </c>
      <c r="BF187" s="445" t="s">
        <v>139</v>
      </c>
      <c r="BG187" s="445"/>
      <c r="BH187" s="469">
        <v>2228.5028313714979</v>
      </c>
      <c r="BI187" s="431" t="s">
        <v>139</v>
      </c>
      <c r="BJ187" s="440"/>
      <c r="BK187" s="441">
        <v>2277.5345505462915</v>
      </c>
      <c r="BL187" s="431" t="s">
        <v>139</v>
      </c>
      <c r="BM187" s="446"/>
      <c r="BN187" s="447">
        <v>-0.93785610032485289</v>
      </c>
      <c r="BO187" t="s">
        <v>139</v>
      </c>
    </row>
    <row r="188" spans="1:68" ht="15.75" customHeight="1">
      <c r="A188" s="7" t="s">
        <v>1030</v>
      </c>
      <c r="B188" s="7">
        <v>9</v>
      </c>
      <c r="C188" s="7" t="s">
        <v>161</v>
      </c>
      <c r="D188" s="7" t="s">
        <v>162</v>
      </c>
      <c r="E188" s="7">
        <v>76</v>
      </c>
      <c r="F188" s="7">
        <v>3.0000000000143245E-2</v>
      </c>
      <c r="G188" s="7" t="s">
        <v>61</v>
      </c>
      <c r="H188" s="7">
        <v>76.000500000000002</v>
      </c>
      <c r="I188" s="7">
        <v>139</v>
      </c>
      <c r="J188" s="7">
        <v>59.569999999999368</v>
      </c>
      <c r="K188" s="7" t="s">
        <v>62</v>
      </c>
      <c r="L188" s="7">
        <v>139.99283333333332</v>
      </c>
      <c r="M188" s="7">
        <v>-139.99283333333332</v>
      </c>
      <c r="N188" s="427">
        <v>206</v>
      </c>
      <c r="P188" s="428"/>
      <c r="Q188" s="428" t="s">
        <v>156</v>
      </c>
      <c r="R188">
        <v>14</v>
      </c>
      <c r="S188" s="474">
        <v>200.15299999999999</v>
      </c>
      <c r="T188" s="290">
        <v>-1.4767999999999999</v>
      </c>
      <c r="U188" s="290">
        <v>-1.4774</v>
      </c>
      <c r="V188" s="290">
        <v>26.516945</v>
      </c>
      <c r="W188" s="290">
        <v>26.516336000000003</v>
      </c>
      <c r="X188" s="290">
        <v>33.134306368186472</v>
      </c>
      <c r="Y188" s="290">
        <v>33.134134743272575</v>
      </c>
      <c r="Z188">
        <v>1.8202</v>
      </c>
      <c r="AA188" s="447">
        <v>6.3653347693660605</v>
      </c>
      <c r="AB188" s="447">
        <v>75.416409688571292</v>
      </c>
      <c r="AC188" s="447">
        <v>3.5662060000000002E-2</v>
      </c>
      <c r="AD188" s="290">
        <v>6.4500000000000002E-2</v>
      </c>
      <c r="AE188" s="447">
        <v>88.9191</v>
      </c>
      <c r="AF188">
        <v>4.5433000000000003</v>
      </c>
      <c r="AG188" s="447">
        <v>3.4085999999999999</v>
      </c>
      <c r="AH188">
        <v>0.20330000000000001</v>
      </c>
      <c r="AI188" s="447">
        <v>6.3701999999999995E-2</v>
      </c>
      <c r="AJ188" s="447">
        <v>72.459999999999994</v>
      </c>
      <c r="AK188" s="447">
        <v>9.9144000000000005</v>
      </c>
      <c r="AL188" s="429">
        <v>33.138275146484375</v>
      </c>
      <c r="AM188" s="433" t="s">
        <v>139</v>
      </c>
      <c r="AN188" s="434"/>
      <c r="AO188" s="438">
        <v>-0.5</v>
      </c>
      <c r="AP188" s="439">
        <v>6.3659999999999997</v>
      </c>
      <c r="AQ188" s="431" t="s">
        <v>139</v>
      </c>
      <c r="AR188" s="440"/>
      <c r="AS188" s="469">
        <v>16.086451117849155</v>
      </c>
      <c r="AT188" s="431"/>
      <c r="AU188" s="469">
        <v>34.980473052509744</v>
      </c>
      <c r="AV188" s="431"/>
      <c r="AW188" s="442">
        <v>1.8357268763336116</v>
      </c>
      <c r="AX188" s="431"/>
      <c r="AY188" s="443"/>
      <c r="AZ188" s="469" t="s">
        <v>139</v>
      </c>
      <c r="BA188" s="431" t="s">
        <v>139</v>
      </c>
      <c r="BB188" s="440"/>
      <c r="BC188" s="469" t="s">
        <v>139</v>
      </c>
      <c r="BD188" s="445" t="s">
        <v>139</v>
      </c>
      <c r="BE188" s="469" t="s">
        <v>139</v>
      </c>
      <c r="BF188" s="445" t="s">
        <v>139</v>
      </c>
      <c r="BG188" s="445"/>
      <c r="BH188" s="469">
        <v>2234.6646217468801</v>
      </c>
      <c r="BI188" s="431" t="s">
        <v>139</v>
      </c>
      <c r="BJ188" s="440"/>
      <c r="BK188" s="441">
        <v>2278.6448262916565</v>
      </c>
      <c r="BL188" s="431" t="s">
        <v>139</v>
      </c>
      <c r="BM188" s="446"/>
      <c r="BN188" s="447" t="s">
        <v>139</v>
      </c>
      <c r="BO188" t="s">
        <v>139</v>
      </c>
    </row>
    <row r="189" spans="1:68" ht="15.75" customHeight="1">
      <c r="A189" s="7" t="s">
        <v>1030</v>
      </c>
      <c r="B189" s="7">
        <v>9</v>
      </c>
      <c r="C189" s="7" t="s">
        <v>161</v>
      </c>
      <c r="D189" s="7" t="s">
        <v>162</v>
      </c>
      <c r="E189" s="7">
        <v>76</v>
      </c>
      <c r="F189" s="7">
        <v>3.0000000000143245E-2</v>
      </c>
      <c r="G189" s="7" t="s">
        <v>61</v>
      </c>
      <c r="H189" s="7">
        <v>76.000500000000002</v>
      </c>
      <c r="I189" s="7">
        <v>139</v>
      </c>
      <c r="J189" s="7">
        <v>59.569999999999368</v>
      </c>
      <c r="K189" s="7" t="s">
        <v>62</v>
      </c>
      <c r="L189" s="7">
        <v>139.99283333333332</v>
      </c>
      <c r="M189" s="7">
        <v>-139.99283333333332</v>
      </c>
      <c r="N189" s="427">
        <v>207</v>
      </c>
      <c r="P189" s="428"/>
      <c r="Q189" s="428" t="s">
        <v>156</v>
      </c>
      <c r="R189">
        <v>15</v>
      </c>
      <c r="S189" s="474">
        <v>183.01300000000001</v>
      </c>
      <c r="T189" s="290">
        <v>-1.4666999999999999</v>
      </c>
      <c r="U189" s="290">
        <v>-1.4681</v>
      </c>
      <c r="V189" s="290">
        <v>26.364445</v>
      </c>
      <c r="W189" s="290">
        <v>26.369188000000001</v>
      </c>
      <c r="X189" s="290">
        <v>32.923903047867398</v>
      </c>
      <c r="Y189" s="290">
        <v>32.93196691319995</v>
      </c>
      <c r="Z189">
        <v>1.8380000000000001</v>
      </c>
      <c r="AA189" s="447">
        <v>6.4479382869831445</v>
      </c>
      <c r="AB189" s="447">
        <v>76.301713126007144</v>
      </c>
      <c r="AC189" s="447">
        <v>3.4435170399999999E-2</v>
      </c>
      <c r="AD189" s="290">
        <v>6.1800000000000001E-2</v>
      </c>
      <c r="AE189" s="447">
        <v>88.904200000000003</v>
      </c>
      <c r="AF189">
        <v>4.5426000000000002</v>
      </c>
      <c r="AG189" s="447">
        <v>3.4485000000000001</v>
      </c>
      <c r="AH189">
        <v>0.2049</v>
      </c>
      <c r="AI189" s="447">
        <v>6.3701999999999995E-2</v>
      </c>
      <c r="AJ189" s="447">
        <v>98.53</v>
      </c>
      <c r="AK189" s="447">
        <v>9.9144000000000005</v>
      </c>
      <c r="AL189" s="429">
        <v>32.933193206787109</v>
      </c>
      <c r="AM189" s="433" t="s">
        <v>139</v>
      </c>
      <c r="AN189" s="434"/>
      <c r="AO189" s="438">
        <v>-0.5</v>
      </c>
      <c r="AP189" s="439">
        <v>6.4240000000000004</v>
      </c>
      <c r="AQ189" s="431" t="s">
        <v>139</v>
      </c>
      <c r="AR189" s="440"/>
      <c r="AS189" s="469">
        <v>15.74394611284232</v>
      </c>
      <c r="AT189" s="431"/>
      <c r="AU189" s="469">
        <v>33.836085899523823</v>
      </c>
      <c r="AV189" s="431"/>
      <c r="AW189" s="442">
        <v>1.8453752667223304</v>
      </c>
      <c r="AX189" s="431"/>
      <c r="AY189" s="443"/>
      <c r="AZ189" s="469" t="s">
        <v>139</v>
      </c>
      <c r="BA189" s="431" t="s">
        <v>139</v>
      </c>
      <c r="BB189" s="440"/>
      <c r="BC189" s="469">
        <v>5.0782348664530292E-3</v>
      </c>
      <c r="BD189" s="445" t="s">
        <v>139</v>
      </c>
      <c r="BE189" s="469">
        <v>1.297947845676972E-2</v>
      </c>
      <c r="BF189" s="445" t="s">
        <v>139</v>
      </c>
      <c r="BG189" s="445"/>
      <c r="BH189" s="469">
        <v>2222.4041587368001</v>
      </c>
      <c r="BI189" s="431" t="s">
        <v>139</v>
      </c>
      <c r="BJ189" s="440"/>
      <c r="BK189" s="441">
        <v>2261.1976571634</v>
      </c>
      <c r="BL189" s="431" t="s">
        <v>139</v>
      </c>
      <c r="BM189" s="446"/>
      <c r="BN189" s="447">
        <v>-1.3492434270049918</v>
      </c>
      <c r="BO189" t="s">
        <v>139</v>
      </c>
    </row>
    <row r="190" spans="1:68" ht="15.75" customHeight="1">
      <c r="A190" s="7" t="s">
        <v>1030</v>
      </c>
      <c r="B190" s="7">
        <v>9</v>
      </c>
      <c r="C190" s="7" t="s">
        <v>161</v>
      </c>
      <c r="D190" s="7" t="s">
        <v>162</v>
      </c>
      <c r="E190" s="7">
        <v>76</v>
      </c>
      <c r="F190" s="7">
        <v>3.0000000000143245E-2</v>
      </c>
      <c r="G190" s="7" t="s">
        <v>61</v>
      </c>
      <c r="H190" s="7">
        <v>76.000500000000002</v>
      </c>
      <c r="I190" s="7">
        <v>139</v>
      </c>
      <c r="J190" s="7">
        <v>59.569999999999368</v>
      </c>
      <c r="K190" s="7" t="s">
        <v>62</v>
      </c>
      <c r="L190" s="7">
        <v>139.99283333333332</v>
      </c>
      <c r="M190" s="7">
        <v>-139.99283333333332</v>
      </c>
      <c r="N190" s="427">
        <v>208</v>
      </c>
      <c r="P190" s="428"/>
      <c r="Q190" s="428" t="s">
        <v>156</v>
      </c>
      <c r="R190">
        <v>16</v>
      </c>
      <c r="S190" s="474">
        <v>155.727</v>
      </c>
      <c r="T190" s="290">
        <v>-1.4157999999999999</v>
      </c>
      <c r="U190" s="290">
        <v>-1.4189000000000001</v>
      </c>
      <c r="V190" s="290">
        <v>26.185358000000001</v>
      </c>
      <c r="W190" s="290">
        <v>26.184848000000002</v>
      </c>
      <c r="X190" s="290">
        <v>32.638714189986899</v>
      </c>
      <c r="Y190" s="290">
        <v>32.641403621854707</v>
      </c>
      <c r="Z190">
        <v>1.8923000000000001</v>
      </c>
      <c r="AA190" s="447">
        <v>6.6816368878626724</v>
      </c>
      <c r="AB190" s="447">
        <v>79.015446576114755</v>
      </c>
      <c r="AC190" s="447">
        <v>3.5154459200000002E-2</v>
      </c>
      <c r="AD190" s="290">
        <v>6.3399999999999998E-2</v>
      </c>
      <c r="AE190" s="447">
        <v>88.889300000000006</v>
      </c>
      <c r="AF190">
        <v>4.5418000000000003</v>
      </c>
      <c r="AG190" s="447">
        <v>3.2183999999999999</v>
      </c>
      <c r="AH190">
        <v>0.1958</v>
      </c>
      <c r="AI190" s="447">
        <v>6.3701999999999995E-2</v>
      </c>
      <c r="AJ190" s="447">
        <v>97.45</v>
      </c>
      <c r="AK190" s="447">
        <v>9.9144000000000005</v>
      </c>
      <c r="AL190" s="429">
        <v>32.645515441894531</v>
      </c>
      <c r="AM190" s="433" t="s">
        <v>139</v>
      </c>
      <c r="AN190" s="434"/>
      <c r="AO190" s="438">
        <v>-0.5</v>
      </c>
      <c r="AP190" s="439">
        <v>6.6580000000000004</v>
      </c>
      <c r="AQ190" s="431" t="s">
        <v>139</v>
      </c>
      <c r="AR190" s="440"/>
      <c r="AS190" s="469">
        <v>14.285231583706491</v>
      </c>
      <c r="AT190" s="431"/>
      <c r="AU190" s="469">
        <v>30.714214519320738</v>
      </c>
      <c r="AV190" s="431"/>
      <c r="AW190" s="442">
        <v>1.7636886538639946</v>
      </c>
      <c r="AX190" s="431"/>
      <c r="AY190" s="443"/>
      <c r="AZ190" s="469" t="s">
        <v>139</v>
      </c>
      <c r="BA190" s="431" t="s">
        <v>139</v>
      </c>
      <c r="BB190" s="440"/>
      <c r="BC190" s="469">
        <v>7.3666205648358412E-3</v>
      </c>
      <c r="BD190" s="445" t="s">
        <v>139</v>
      </c>
      <c r="BE190" s="469">
        <v>1.3026727620594624E-2</v>
      </c>
      <c r="BF190" s="445" t="s">
        <v>139</v>
      </c>
      <c r="BG190" s="445"/>
      <c r="BH190" s="469">
        <v>2204.560277894574</v>
      </c>
      <c r="BI190" s="431">
        <v>6</v>
      </c>
      <c r="BJ190" s="440"/>
      <c r="BK190" s="441">
        <v>2250.6805642608524</v>
      </c>
      <c r="BL190" s="431">
        <v>6</v>
      </c>
      <c r="BM190" s="446"/>
      <c r="BN190" s="447">
        <v>-1.430333907945136</v>
      </c>
      <c r="BO190" t="s">
        <v>139</v>
      </c>
    </row>
    <row r="191" spans="1:68" ht="15.75" customHeight="1">
      <c r="A191" s="7" t="s">
        <v>1030</v>
      </c>
      <c r="B191" s="7">
        <v>9</v>
      </c>
      <c r="C191" s="7" t="s">
        <v>161</v>
      </c>
      <c r="D191" s="7" t="s">
        <v>162</v>
      </c>
      <c r="E191" s="7">
        <v>76</v>
      </c>
      <c r="F191" s="7">
        <v>3.0000000000143245E-2</v>
      </c>
      <c r="G191" s="7" t="s">
        <v>61</v>
      </c>
      <c r="H191" s="7">
        <v>76.000500000000002</v>
      </c>
      <c r="I191" s="7">
        <v>139</v>
      </c>
      <c r="J191" s="7">
        <v>59.569999999999368</v>
      </c>
      <c r="K191" s="7" t="s">
        <v>62</v>
      </c>
      <c r="L191" s="7">
        <v>139.99283333333332</v>
      </c>
      <c r="M191" s="7">
        <v>-139.99283333333332</v>
      </c>
      <c r="N191" s="427">
        <v>209</v>
      </c>
      <c r="P191" s="428"/>
      <c r="Q191" s="428" t="s">
        <v>156</v>
      </c>
      <c r="R191">
        <v>17</v>
      </c>
      <c r="S191" s="474">
        <v>126.411</v>
      </c>
      <c r="T191" s="290">
        <v>-1.3240000000000001</v>
      </c>
      <c r="U191" s="290">
        <v>-1.3298000000000001</v>
      </c>
      <c r="V191" s="290">
        <v>26.052519999999998</v>
      </c>
      <c r="W191" s="290">
        <v>26.052654</v>
      </c>
      <c r="X191" s="290">
        <v>32.374654710301826</v>
      </c>
      <c r="Y191" s="290">
        <v>32.381119788269892</v>
      </c>
      <c r="Z191">
        <v>1.9613</v>
      </c>
      <c r="AA191" s="447">
        <v>6.9560649349936154</v>
      </c>
      <c r="AB191" s="447">
        <v>82.309907778737085</v>
      </c>
      <c r="AC191" s="447">
        <v>3.3419968800000005E-2</v>
      </c>
      <c r="AD191" s="290">
        <v>5.96E-2</v>
      </c>
      <c r="AE191" s="447">
        <v>88.876300000000001</v>
      </c>
      <c r="AF191">
        <v>4.5411999999999999</v>
      </c>
      <c r="AG191" s="447">
        <v>3.4085999999999999</v>
      </c>
      <c r="AH191">
        <v>0.20330000000000001</v>
      </c>
      <c r="AI191" s="447">
        <v>6.3701999999999995E-2</v>
      </c>
      <c r="AJ191" s="447">
        <v>92.32</v>
      </c>
      <c r="AK191" s="447">
        <v>9.9144000000000005</v>
      </c>
      <c r="AL191" s="429">
        <v>32.372280120849609</v>
      </c>
      <c r="AM191" s="433" t="s">
        <v>139</v>
      </c>
      <c r="AN191" s="434"/>
      <c r="AO191" s="438">
        <v>-0.4</v>
      </c>
      <c r="AP191" s="439">
        <v>6.9189999999999996</v>
      </c>
      <c r="AQ191" s="431" t="s">
        <v>139</v>
      </c>
      <c r="AR191" s="440"/>
      <c r="AS191" s="469">
        <v>12.5579591144293</v>
      </c>
      <c r="AT191" s="431"/>
      <c r="AU191" s="469">
        <v>26.145426305017452</v>
      </c>
      <c r="AV191" s="431"/>
      <c r="AW191" s="442">
        <v>1.6424343631134612</v>
      </c>
      <c r="AX191" s="431"/>
      <c r="AY191" s="443"/>
      <c r="AZ191" s="469" t="s">
        <v>139</v>
      </c>
      <c r="BA191" s="431" t="s">
        <v>139</v>
      </c>
      <c r="BB191" s="440"/>
      <c r="BC191" s="469">
        <v>8.6378515472632662E-3</v>
      </c>
      <c r="BD191" s="445" t="s">
        <v>139</v>
      </c>
      <c r="BE191" s="469">
        <v>1.484276256815774E-2</v>
      </c>
      <c r="BF191" s="445" t="s">
        <v>139</v>
      </c>
      <c r="BG191" s="445"/>
      <c r="BH191" s="469">
        <v>2177.1851670809888</v>
      </c>
      <c r="BI191" s="431" t="s">
        <v>139</v>
      </c>
      <c r="BJ191" s="440"/>
      <c r="BK191" s="441">
        <v>2233.8288250368023</v>
      </c>
      <c r="BL191" s="431" t="s">
        <v>139</v>
      </c>
      <c r="BM191" s="446"/>
      <c r="BN191" s="447">
        <v>-1.5480147437172318</v>
      </c>
      <c r="BO191" t="s">
        <v>139</v>
      </c>
    </row>
    <row r="192" spans="1:68" ht="15.75" customHeight="1">
      <c r="A192" s="7" t="s">
        <v>1030</v>
      </c>
      <c r="B192" s="7">
        <v>9</v>
      </c>
      <c r="C192" s="7" t="s">
        <v>161</v>
      </c>
      <c r="D192" s="7" t="s">
        <v>162</v>
      </c>
      <c r="E192" s="7">
        <v>76</v>
      </c>
      <c r="F192" s="7">
        <v>3.0000000000143245E-2</v>
      </c>
      <c r="G192" s="7" t="s">
        <v>61</v>
      </c>
      <c r="H192" s="7">
        <v>76.000500000000002</v>
      </c>
      <c r="I192" s="7">
        <v>139</v>
      </c>
      <c r="J192" s="7">
        <v>59.569999999999368</v>
      </c>
      <c r="K192" s="7" t="s">
        <v>62</v>
      </c>
      <c r="L192" s="7">
        <v>139.99283333333332</v>
      </c>
      <c r="M192" s="7">
        <v>-139.99283333333332</v>
      </c>
      <c r="N192" s="427">
        <v>210</v>
      </c>
      <c r="P192" s="428"/>
      <c r="Q192" s="428" t="s">
        <v>156</v>
      </c>
      <c r="R192">
        <v>18</v>
      </c>
      <c r="S192" s="474">
        <v>92.884</v>
      </c>
      <c r="T192" s="290">
        <v>-0.91210000000000002</v>
      </c>
      <c r="U192" s="290">
        <v>-0.93689999999999996</v>
      </c>
      <c r="V192" s="290">
        <v>26.015514</v>
      </c>
      <c r="W192" s="290">
        <v>26.004950000000001</v>
      </c>
      <c r="X192" s="290">
        <v>31.903056839999152</v>
      </c>
      <c r="Y192" s="290">
        <v>31.915100204343013</v>
      </c>
      <c r="Z192">
        <v>2.1002999999999998</v>
      </c>
      <c r="AA192" s="447">
        <v>7.4778542255985574</v>
      </c>
      <c r="AB192" s="447">
        <v>89.168838045303488</v>
      </c>
      <c r="AC192" s="447">
        <v>4.7887717600000004E-2</v>
      </c>
      <c r="AD192" s="290">
        <v>9.1700000000000004E-2</v>
      </c>
      <c r="AE192" s="447">
        <v>88.825999999999993</v>
      </c>
      <c r="AF192">
        <v>4.5387000000000004</v>
      </c>
      <c r="AG192" s="447">
        <v>3.2136999999999998</v>
      </c>
      <c r="AH192">
        <v>0.1956</v>
      </c>
      <c r="AI192" s="447">
        <v>6.3701999999999995E-2</v>
      </c>
      <c r="AJ192" s="447">
        <v>98.54</v>
      </c>
      <c r="AK192" s="447">
        <v>9.9144000000000005</v>
      </c>
      <c r="AL192" s="429">
        <v>31.902908325195313</v>
      </c>
      <c r="AM192" s="433" t="s">
        <v>139</v>
      </c>
      <c r="AN192" s="434"/>
      <c r="AO192" s="438">
        <v>0.2</v>
      </c>
      <c r="AP192" s="439">
        <v>7.4370000000000003</v>
      </c>
      <c r="AQ192" s="431" t="s">
        <v>139</v>
      </c>
      <c r="AR192" s="440"/>
      <c r="AS192" s="469">
        <v>8.0529269128387071</v>
      </c>
      <c r="AT192" s="431"/>
      <c r="AU192" s="469">
        <v>16.232969856093622</v>
      </c>
      <c r="AV192" s="431"/>
      <c r="AW192" s="442">
        <v>1.3109101029780128</v>
      </c>
      <c r="AX192" s="431"/>
      <c r="AY192" s="443"/>
      <c r="AZ192" s="469" t="s">
        <v>139</v>
      </c>
      <c r="BA192" s="431" t="s">
        <v>139</v>
      </c>
      <c r="BB192" s="440"/>
      <c r="BC192" s="469">
        <v>4.9453388761892828E-2</v>
      </c>
      <c r="BD192" s="445" t="s">
        <v>139</v>
      </c>
      <c r="BE192" s="469">
        <v>4.0983431542289672E-2</v>
      </c>
      <c r="BF192" s="445" t="s">
        <v>139</v>
      </c>
      <c r="BG192" s="445"/>
      <c r="BH192" s="469">
        <v>2128.0932220882396</v>
      </c>
      <c r="BI192" s="431" t="s">
        <v>139</v>
      </c>
      <c r="BJ192" s="440"/>
      <c r="BK192" s="441">
        <v>2215.8282400284584</v>
      </c>
      <c r="BL192" s="431" t="s">
        <v>139</v>
      </c>
      <c r="BM192" s="446"/>
      <c r="BN192" s="447">
        <v>-1.825898862775807</v>
      </c>
      <c r="BO192" t="s">
        <v>139</v>
      </c>
    </row>
    <row r="193" spans="1:67" ht="15.75" customHeight="1">
      <c r="A193" s="7" t="s">
        <v>1030</v>
      </c>
      <c r="B193" s="7">
        <v>9</v>
      </c>
      <c r="C193" s="7" t="s">
        <v>161</v>
      </c>
      <c r="D193" s="7" t="s">
        <v>162</v>
      </c>
      <c r="E193" s="7">
        <v>76</v>
      </c>
      <c r="F193" s="7">
        <v>3.0000000000143245E-2</v>
      </c>
      <c r="G193" s="7" t="s">
        <v>61</v>
      </c>
      <c r="H193" s="7">
        <v>76.000500000000002</v>
      </c>
      <c r="I193" s="7">
        <v>139</v>
      </c>
      <c r="J193" s="7">
        <v>59.569999999999368</v>
      </c>
      <c r="K193" s="7" t="s">
        <v>62</v>
      </c>
      <c r="L193" s="7">
        <v>139.99283333333332</v>
      </c>
      <c r="M193" s="7">
        <v>-139.99283333333332</v>
      </c>
      <c r="N193" s="427">
        <v>211</v>
      </c>
      <c r="P193" s="428"/>
      <c r="Q193" s="428" t="s">
        <v>156</v>
      </c>
      <c r="R193">
        <v>19</v>
      </c>
      <c r="S193" s="474">
        <v>69.331999999999994</v>
      </c>
      <c r="T193" s="290">
        <v>-0.375</v>
      </c>
      <c r="U193" s="290">
        <v>-0.3866</v>
      </c>
      <c r="V193" s="290">
        <v>26.029308</v>
      </c>
      <c r="W193" s="290">
        <v>26.033383000000001</v>
      </c>
      <c r="X193" s="290">
        <v>31.373231239668897</v>
      </c>
      <c r="Y193" s="290">
        <v>31.390616941742223</v>
      </c>
      <c r="Z193">
        <v>2.3109999999999999</v>
      </c>
      <c r="AA193" s="447">
        <v>8.3226462271444781</v>
      </c>
      <c r="AB193" s="447">
        <v>100.29600194215939</v>
      </c>
      <c r="AC193" s="447">
        <v>0.22048595200000001</v>
      </c>
      <c r="AD193" s="290">
        <v>0.47489999999999999</v>
      </c>
      <c r="AE193" s="447">
        <v>88.338300000000004</v>
      </c>
      <c r="AF193">
        <v>4.5140000000000002</v>
      </c>
      <c r="AG193" s="447">
        <v>2.7206000000000001</v>
      </c>
      <c r="AH193">
        <v>0.17580000000000001</v>
      </c>
      <c r="AI193" s="447">
        <v>6.3701999999999995E-2</v>
      </c>
      <c r="AJ193" s="447">
        <v>98.54</v>
      </c>
      <c r="AK193" s="447">
        <v>9.9144000000000005</v>
      </c>
      <c r="AL193" s="429">
        <v>31.365650177001953</v>
      </c>
      <c r="AM193" s="433" t="s">
        <v>139</v>
      </c>
      <c r="AN193" s="434"/>
      <c r="AO193" s="438">
        <v>0.9</v>
      </c>
      <c r="AP193" s="439">
        <v>8.1530000000000005</v>
      </c>
      <c r="AQ193" s="431" t="s">
        <v>139</v>
      </c>
      <c r="AR193" s="440"/>
      <c r="AS193" s="469">
        <v>2.5869993518873216</v>
      </c>
      <c r="AT193" s="431"/>
      <c r="AU193" s="469">
        <v>8.1246896530671009</v>
      </c>
      <c r="AV193" s="431"/>
      <c r="AW193" s="442">
        <v>0.94403933574543086</v>
      </c>
      <c r="AX193" s="431"/>
      <c r="AY193" s="443"/>
      <c r="AZ193" s="469" t="s">
        <v>139</v>
      </c>
      <c r="BA193" s="431" t="s">
        <v>139</v>
      </c>
      <c r="BB193" s="440"/>
      <c r="BC193" s="469">
        <v>0.21084045899251516</v>
      </c>
      <c r="BD193" s="445" t="s">
        <v>139</v>
      </c>
      <c r="BE193" s="469">
        <v>0.3080755022978075</v>
      </c>
      <c r="BF193" s="445" t="s">
        <v>139</v>
      </c>
      <c r="BG193" s="445"/>
      <c r="BH193" s="469">
        <v>2087.2144673609801</v>
      </c>
      <c r="BI193" s="431" t="s">
        <v>139</v>
      </c>
      <c r="BJ193" s="440"/>
      <c r="BK193" s="441">
        <v>2190.8248102748585</v>
      </c>
      <c r="BL193" s="431" t="s">
        <v>139</v>
      </c>
      <c r="BM193" s="446"/>
      <c r="BN193" s="447">
        <v>-2.2738756011889021</v>
      </c>
      <c r="BO193" t="s">
        <v>139</v>
      </c>
    </row>
    <row r="194" spans="1:67" ht="15.75" customHeight="1">
      <c r="A194" s="7" t="s">
        <v>1030</v>
      </c>
      <c r="B194" s="7">
        <v>9</v>
      </c>
      <c r="C194" s="7" t="s">
        <v>161</v>
      </c>
      <c r="D194" s="7" t="s">
        <v>162</v>
      </c>
      <c r="E194" s="7">
        <v>76</v>
      </c>
      <c r="F194" s="7">
        <v>3.0000000000143245E-2</v>
      </c>
      <c r="G194" s="7" t="s">
        <v>61</v>
      </c>
      <c r="H194" s="7">
        <v>76.000500000000002</v>
      </c>
      <c r="I194" s="7">
        <v>139</v>
      </c>
      <c r="J194" s="7">
        <v>59.569999999999368</v>
      </c>
      <c r="K194" s="7" t="s">
        <v>62</v>
      </c>
      <c r="L194" s="7">
        <v>139.99283333333332</v>
      </c>
      <c r="M194" s="7">
        <v>-139.99283333333332</v>
      </c>
      <c r="N194" s="427">
        <v>212</v>
      </c>
      <c r="P194" s="428"/>
      <c r="Q194" s="428" t="s">
        <v>156</v>
      </c>
      <c r="R194">
        <v>20</v>
      </c>
      <c r="S194" s="474">
        <v>68.045000000000002</v>
      </c>
      <c r="T194" s="290">
        <v>-0.34089999999999998</v>
      </c>
      <c r="U194" s="290">
        <v>-0.35749999999999998</v>
      </c>
      <c r="V194" s="290">
        <v>26.008720999999998</v>
      </c>
      <c r="W194" s="290">
        <v>26.015871000000001</v>
      </c>
      <c r="X194" s="290">
        <v>31.311526740819051</v>
      </c>
      <c r="Y194" s="290">
        <v>31.338103021945198</v>
      </c>
      <c r="Z194">
        <v>2.3233999999999999</v>
      </c>
      <c r="AA194" s="447">
        <v>8.3781402086759833</v>
      </c>
      <c r="AB194" s="447">
        <v>101.01217611753989</v>
      </c>
      <c r="AC194" s="447">
        <v>0.23888479200000001</v>
      </c>
      <c r="AD194" s="290">
        <v>0.51570000000000005</v>
      </c>
      <c r="AE194" s="447">
        <v>88.286199999999994</v>
      </c>
      <c r="AF194">
        <v>4.5114000000000001</v>
      </c>
      <c r="AG194" s="447">
        <v>2.8990999999999998</v>
      </c>
      <c r="AH194">
        <v>0.183</v>
      </c>
      <c r="AI194" s="447">
        <v>6.3701999999999995E-2</v>
      </c>
      <c r="AJ194" s="447">
        <v>98.54</v>
      </c>
      <c r="AK194" s="447">
        <v>9.9144000000000005</v>
      </c>
      <c r="AL194" s="429">
        <v>31.319313049316406</v>
      </c>
      <c r="AM194" s="433" t="s">
        <v>139</v>
      </c>
      <c r="AN194" s="434"/>
      <c r="AO194" s="438" t="s">
        <v>139</v>
      </c>
      <c r="AP194" s="439" t="s">
        <v>139</v>
      </c>
      <c r="AQ194" s="431" t="s">
        <v>139</v>
      </c>
      <c r="AR194" s="440"/>
      <c r="AS194" s="469">
        <v>2.2572869341640995</v>
      </c>
      <c r="AT194" s="431"/>
      <c r="AU194" s="469">
        <v>7.7609092597127427</v>
      </c>
      <c r="AV194" s="431"/>
      <c r="AW194" s="442">
        <v>0.92200575192503931</v>
      </c>
      <c r="AX194" s="431"/>
      <c r="AY194" s="443"/>
      <c r="AZ194" s="469" t="s">
        <v>139</v>
      </c>
      <c r="BA194" s="431" t="s">
        <v>139</v>
      </c>
      <c r="BB194" s="440"/>
      <c r="BC194" s="469" t="s">
        <v>139</v>
      </c>
      <c r="BD194" s="445" t="s">
        <v>139</v>
      </c>
      <c r="BE194" s="469" t="s">
        <v>139</v>
      </c>
      <c r="BF194" s="445" t="s">
        <v>139</v>
      </c>
      <c r="BG194" s="445"/>
      <c r="BH194" s="469" t="s">
        <v>139</v>
      </c>
      <c r="BI194" s="431" t="s">
        <v>139</v>
      </c>
      <c r="BJ194" s="440"/>
      <c r="BK194" s="441" t="s">
        <v>139</v>
      </c>
      <c r="BL194" s="431" t="s">
        <v>139</v>
      </c>
      <c r="BM194" s="446"/>
      <c r="BN194" s="447" t="s">
        <v>139</v>
      </c>
      <c r="BO194" t="s">
        <v>139</v>
      </c>
    </row>
    <row r="195" spans="1:67" ht="15.75" customHeight="1">
      <c r="A195" s="7" t="s">
        <v>1030</v>
      </c>
      <c r="B195" s="7">
        <v>9</v>
      </c>
      <c r="C195" s="7" t="s">
        <v>161</v>
      </c>
      <c r="D195" s="7" t="s">
        <v>162</v>
      </c>
      <c r="E195" s="7">
        <v>76</v>
      </c>
      <c r="F195" s="7">
        <v>3.0000000000143245E-2</v>
      </c>
      <c r="G195" s="7" t="s">
        <v>61</v>
      </c>
      <c r="H195" s="7">
        <v>76.000500000000002</v>
      </c>
      <c r="I195" s="7">
        <v>139</v>
      </c>
      <c r="J195" s="7">
        <v>59.569999999999368</v>
      </c>
      <c r="K195" s="7" t="s">
        <v>62</v>
      </c>
      <c r="L195" s="7">
        <v>139.99283333333332</v>
      </c>
      <c r="M195" s="7">
        <v>-139.99283333333332</v>
      </c>
      <c r="N195" s="427">
        <v>213</v>
      </c>
      <c r="P195" s="428"/>
      <c r="Q195" s="428" t="s">
        <v>156</v>
      </c>
      <c r="R195">
        <v>21</v>
      </c>
      <c r="S195" s="474">
        <v>41.435000000000002</v>
      </c>
      <c r="T195" s="290">
        <v>-1.1095999999999999</v>
      </c>
      <c r="U195" s="290">
        <v>-1.1138999999999999</v>
      </c>
      <c r="V195" s="290">
        <v>23.596958999999998</v>
      </c>
      <c r="W195" s="290">
        <v>23.595369000000002</v>
      </c>
      <c r="X195" s="290">
        <v>28.879638641403059</v>
      </c>
      <c r="Y195" s="290">
        <v>28.881650059356062</v>
      </c>
      <c r="Z195">
        <v>2.383</v>
      </c>
      <c r="AA195" s="447">
        <v>9.0360072196486154</v>
      </c>
      <c r="AB195" s="447">
        <v>104.91067584162667</v>
      </c>
      <c r="AC195" s="447">
        <v>0.105548376</v>
      </c>
      <c r="AD195" s="290">
        <v>0.21970000000000001</v>
      </c>
      <c r="AE195" s="447">
        <v>88.401600000000002</v>
      </c>
      <c r="AF195">
        <v>4.5171999999999999</v>
      </c>
      <c r="AG195" s="447">
        <v>1.9857</v>
      </c>
      <c r="AH195">
        <v>0.1464</v>
      </c>
      <c r="AI195" s="447">
        <v>6.3701999999999995E-2</v>
      </c>
      <c r="AJ195" s="447">
        <v>98.54</v>
      </c>
      <c r="AK195" s="447">
        <v>9.9144000000000005</v>
      </c>
      <c r="AL195" s="429">
        <v>28.881690979003906</v>
      </c>
      <c r="AM195" s="433" t="s">
        <v>139</v>
      </c>
      <c r="AN195" s="434"/>
      <c r="AO195" s="438">
        <v>0.5</v>
      </c>
      <c r="AP195" s="439">
        <v>8.9920000000000009</v>
      </c>
      <c r="AQ195" s="431" t="s">
        <v>139</v>
      </c>
      <c r="AR195" s="440"/>
      <c r="AS195" s="469">
        <v>0</v>
      </c>
      <c r="AT195" s="431"/>
      <c r="AU195" s="469">
        <v>3.4472010169581018</v>
      </c>
      <c r="AV195" s="431"/>
      <c r="AW195" s="442">
        <v>0.57007143519807035</v>
      </c>
      <c r="AX195" s="431"/>
      <c r="AY195" s="443"/>
      <c r="AZ195" s="469" t="s">
        <v>139</v>
      </c>
      <c r="BA195" s="431" t="s">
        <v>139</v>
      </c>
      <c r="BB195" s="440"/>
      <c r="BC195" s="469">
        <v>9.84155186950251E-2</v>
      </c>
      <c r="BD195" s="445" t="s">
        <v>139</v>
      </c>
      <c r="BE195" s="469">
        <v>6.9569782787864645E-2</v>
      </c>
      <c r="BF195" s="445" t="s">
        <v>139</v>
      </c>
      <c r="BG195" s="445"/>
      <c r="BH195" s="469">
        <v>1979.9560958153031</v>
      </c>
      <c r="BI195" s="431" t="s">
        <v>139</v>
      </c>
      <c r="BJ195" s="440"/>
      <c r="BK195" s="441">
        <v>2064.9553711510798</v>
      </c>
      <c r="BL195" s="431" t="s">
        <v>139</v>
      </c>
      <c r="BM195" s="446"/>
      <c r="BN195" s="447">
        <v>-3.3231095431242443</v>
      </c>
      <c r="BO195" t="s">
        <v>139</v>
      </c>
    </row>
    <row r="196" spans="1:67" ht="15.75" customHeight="1">
      <c r="A196" s="7" t="s">
        <v>1030</v>
      </c>
      <c r="B196" s="7">
        <v>9</v>
      </c>
      <c r="C196" s="7" t="s">
        <v>161</v>
      </c>
      <c r="D196" s="7" t="s">
        <v>162</v>
      </c>
      <c r="E196" s="7">
        <v>76</v>
      </c>
      <c r="F196" s="7">
        <v>3.0000000000143245E-2</v>
      </c>
      <c r="G196" s="7" t="s">
        <v>61</v>
      </c>
      <c r="H196" s="7">
        <v>76.000500000000002</v>
      </c>
      <c r="I196" s="7">
        <v>139</v>
      </c>
      <c r="J196" s="7">
        <v>59.569999999999368</v>
      </c>
      <c r="K196" s="7" t="s">
        <v>62</v>
      </c>
      <c r="L196" s="7">
        <v>139.99283333333332</v>
      </c>
      <c r="M196" s="7">
        <v>-139.99283333333332</v>
      </c>
      <c r="N196" s="427">
        <v>214</v>
      </c>
      <c r="P196" s="428"/>
      <c r="Q196" s="428" t="s">
        <v>156</v>
      </c>
      <c r="R196">
        <v>22</v>
      </c>
      <c r="S196" s="474">
        <v>21.056999999999999</v>
      </c>
      <c r="T196" s="290">
        <v>-0.98629999999999995</v>
      </c>
      <c r="U196" s="290">
        <v>-0.99029999999999996</v>
      </c>
      <c r="V196" s="290">
        <v>22.630842999999999</v>
      </c>
      <c r="W196" s="290">
        <v>22.645860000000003</v>
      </c>
      <c r="X196" s="290">
        <v>27.485046860344767</v>
      </c>
      <c r="Y196" s="290">
        <v>27.508667178067</v>
      </c>
      <c r="Z196">
        <v>2.2968000000000002</v>
      </c>
      <c r="AA196" s="447">
        <v>8.7641023998916996</v>
      </c>
      <c r="AB196" s="447">
        <v>101.09162347843757</v>
      </c>
      <c r="AC196" s="447">
        <v>8.6046055999999996E-2</v>
      </c>
      <c r="AD196" s="290">
        <v>0.1764</v>
      </c>
      <c r="AE196" s="447">
        <v>88.269400000000005</v>
      </c>
      <c r="AF196">
        <v>4.5106000000000002</v>
      </c>
      <c r="AG196" s="447">
        <v>1.6052999999999999</v>
      </c>
      <c r="AH196">
        <v>0.13120000000000001</v>
      </c>
      <c r="AI196" s="447">
        <v>6.3701999999999995E-2</v>
      </c>
      <c r="AJ196" s="447">
        <v>98.53</v>
      </c>
      <c r="AK196" s="447">
        <v>9.9144000000000005</v>
      </c>
      <c r="AL196" s="429">
        <v>27.483676910400391</v>
      </c>
      <c r="AM196" s="433" t="s">
        <v>139</v>
      </c>
      <c r="AN196" s="434"/>
      <c r="AO196" s="438">
        <v>0.5</v>
      </c>
      <c r="AP196" s="439">
        <v>8.6999999999999993</v>
      </c>
      <c r="AQ196" s="431" t="s">
        <v>139</v>
      </c>
      <c r="AR196" s="440"/>
      <c r="AS196" s="469">
        <v>0</v>
      </c>
      <c r="AT196" s="431"/>
      <c r="AU196" s="469">
        <v>3.1388325411944002</v>
      </c>
      <c r="AV196" s="431"/>
      <c r="AW196" s="442">
        <v>0.51946377214955008</v>
      </c>
      <c r="AX196" s="431"/>
      <c r="AY196" s="443"/>
      <c r="AZ196" s="469" t="s">
        <v>139</v>
      </c>
      <c r="BA196" s="431" t="s">
        <v>139</v>
      </c>
      <c r="BB196" s="440"/>
      <c r="BC196" s="469">
        <v>7.7798494946075339E-2</v>
      </c>
      <c r="BD196" s="445" t="s">
        <v>139</v>
      </c>
      <c r="BE196" s="469">
        <v>3.6450229304399055E-2</v>
      </c>
      <c r="BF196" s="445" t="s">
        <v>139</v>
      </c>
      <c r="BG196" s="445"/>
      <c r="BH196" s="469">
        <v>1892.1820494783219</v>
      </c>
      <c r="BI196" s="431" t="s">
        <v>139</v>
      </c>
      <c r="BJ196" s="440"/>
      <c r="BK196" s="441">
        <v>1973.5921856678835</v>
      </c>
      <c r="BL196" s="431" t="s">
        <v>139</v>
      </c>
      <c r="BM196" s="446"/>
      <c r="BN196" s="447">
        <v>-3.3735441196623572</v>
      </c>
      <c r="BO196" t="s">
        <v>139</v>
      </c>
    </row>
    <row r="197" spans="1:67" ht="15.75" customHeight="1">
      <c r="A197" s="7" t="s">
        <v>1030</v>
      </c>
      <c r="B197" s="7">
        <v>9</v>
      </c>
      <c r="C197" s="7" t="s">
        <v>161</v>
      </c>
      <c r="D197" s="7" t="s">
        <v>162</v>
      </c>
      <c r="E197" s="7">
        <v>76</v>
      </c>
      <c r="F197" s="7">
        <v>3.0000000000143245E-2</v>
      </c>
      <c r="G197" s="7" t="s">
        <v>61</v>
      </c>
      <c r="H197" s="7">
        <v>76.000500000000002</v>
      </c>
      <c r="I197" s="7">
        <v>139</v>
      </c>
      <c r="J197" s="7">
        <v>59.569999999999368</v>
      </c>
      <c r="K197" s="7" t="s">
        <v>62</v>
      </c>
      <c r="L197" s="7">
        <v>139.99283333333332</v>
      </c>
      <c r="M197" s="7">
        <v>-139.99283333333332</v>
      </c>
      <c r="N197" s="427">
        <v>215</v>
      </c>
      <c r="P197" s="428"/>
      <c r="Q197" s="428" t="s">
        <v>156</v>
      </c>
      <c r="R197">
        <v>23</v>
      </c>
      <c r="S197" s="474">
        <v>6.74</v>
      </c>
      <c r="T197" s="290">
        <v>-1.0103</v>
      </c>
      <c r="U197" s="290">
        <v>-1.0113000000000001</v>
      </c>
      <c r="V197" s="290">
        <v>22.394386999999998</v>
      </c>
      <c r="W197" s="290">
        <v>22.392595</v>
      </c>
      <c r="X197" s="290">
        <v>27.200195488551579</v>
      </c>
      <c r="Y197" s="290">
        <v>27.198721431839104</v>
      </c>
      <c r="Z197">
        <v>2.2948</v>
      </c>
      <c r="AA197" s="447">
        <v>8.7197182514389073</v>
      </c>
      <c r="AB197" s="447">
        <v>100.31211653758913</v>
      </c>
      <c r="AC197" s="447">
        <v>6.6584272E-2</v>
      </c>
      <c r="AD197" s="290">
        <v>0.13320000000000001</v>
      </c>
      <c r="AE197" s="447">
        <v>88.373699999999999</v>
      </c>
      <c r="AF197">
        <v>4.5159000000000002</v>
      </c>
      <c r="AG197" s="447">
        <v>1.3447</v>
      </c>
      <c r="AH197">
        <v>0.1208</v>
      </c>
      <c r="AI197" s="447">
        <v>6.3701999999999995E-2</v>
      </c>
      <c r="AJ197" s="447">
        <v>98.77</v>
      </c>
      <c r="AK197" s="447">
        <v>9.9144000000000005</v>
      </c>
      <c r="AL197" s="429">
        <v>27.209293365478516</v>
      </c>
      <c r="AM197" s="433" t="s">
        <v>139</v>
      </c>
      <c r="AN197" s="434"/>
      <c r="AO197" s="438" t="s">
        <v>139</v>
      </c>
      <c r="AP197" s="439" t="s">
        <v>139</v>
      </c>
      <c r="AQ197" s="431" t="s">
        <v>139</v>
      </c>
      <c r="AR197" s="440"/>
      <c r="AS197" s="469">
        <v>0</v>
      </c>
      <c r="AT197" s="431"/>
      <c r="AU197" s="469">
        <v>3.0491506307683327</v>
      </c>
      <c r="AV197" s="431"/>
      <c r="AW197" s="442">
        <v>0.51375823360237505</v>
      </c>
      <c r="AX197" s="431"/>
      <c r="AY197" s="443"/>
      <c r="AZ197" s="469" t="s">
        <v>139</v>
      </c>
      <c r="BA197" s="431" t="s">
        <v>139</v>
      </c>
      <c r="BB197" s="440"/>
      <c r="BC197" s="469" t="s">
        <v>139</v>
      </c>
      <c r="BD197" s="445" t="s">
        <v>139</v>
      </c>
      <c r="BE197" s="469" t="s">
        <v>139</v>
      </c>
      <c r="BF197" s="445" t="s">
        <v>139</v>
      </c>
      <c r="BG197" s="445"/>
      <c r="BH197" s="469" t="s">
        <v>139</v>
      </c>
      <c r="BI197" s="431" t="s">
        <v>139</v>
      </c>
      <c r="BJ197" s="440"/>
      <c r="BK197" s="441" t="s">
        <v>139</v>
      </c>
      <c r="BL197" s="431" t="s">
        <v>139</v>
      </c>
      <c r="BM197" s="446"/>
      <c r="BN197" s="447" t="s">
        <v>139</v>
      </c>
      <c r="BO197" t="s">
        <v>139</v>
      </c>
    </row>
    <row r="198" spans="1:67" ht="15.75" customHeight="1">
      <c r="A198" s="7" t="s">
        <v>1030</v>
      </c>
      <c r="B198" s="7">
        <v>9</v>
      </c>
      <c r="C198" s="7" t="s">
        <v>161</v>
      </c>
      <c r="D198" s="7" t="s">
        <v>162</v>
      </c>
      <c r="E198" s="7">
        <v>76</v>
      </c>
      <c r="F198" s="7">
        <v>3.0000000000143245E-2</v>
      </c>
      <c r="G198" s="7" t="s">
        <v>61</v>
      </c>
      <c r="H198" s="7">
        <v>76.000500000000002</v>
      </c>
      <c r="I198" s="7">
        <v>139</v>
      </c>
      <c r="J198" s="7">
        <v>59.569999999999368</v>
      </c>
      <c r="K198" s="7" t="s">
        <v>62</v>
      </c>
      <c r="L198" s="7">
        <v>139.99283333333332</v>
      </c>
      <c r="M198" s="7">
        <v>-139.99283333333332</v>
      </c>
      <c r="N198" s="427">
        <v>216</v>
      </c>
      <c r="P198" s="428"/>
      <c r="Q198" s="428" t="s">
        <v>156</v>
      </c>
      <c r="R198">
        <v>24</v>
      </c>
      <c r="S198" s="474">
        <v>5.42</v>
      </c>
      <c r="T198" s="290">
        <v>-1.0082</v>
      </c>
      <c r="U198" s="290">
        <v>-1.0093000000000001</v>
      </c>
      <c r="V198" s="290">
        <v>22.395568999999998</v>
      </c>
      <c r="W198" s="290">
        <v>22.393399000000002</v>
      </c>
      <c r="X198" s="290">
        <v>27.200546122233963</v>
      </c>
      <c r="Y198" s="290">
        <v>27.198660669243043</v>
      </c>
      <c r="Z198">
        <v>2.2951999999999999</v>
      </c>
      <c r="AA198" s="447">
        <v>8.7190226983131307</v>
      </c>
      <c r="AB198" s="447">
        <v>100.31007147823794</v>
      </c>
      <c r="AC198" s="447">
        <v>6.8322815999999995E-2</v>
      </c>
      <c r="AD198" s="290">
        <v>0.13700000000000001</v>
      </c>
      <c r="AE198" s="447">
        <v>88.368099999999998</v>
      </c>
      <c r="AF198">
        <v>4.5156000000000001</v>
      </c>
      <c r="AG198" s="447">
        <v>1.4996</v>
      </c>
      <c r="AH198">
        <v>0.127</v>
      </c>
      <c r="AI198" s="447">
        <v>6.3701999999999995E-2</v>
      </c>
      <c r="AJ198" s="447">
        <v>98.54</v>
      </c>
      <c r="AK198" s="447">
        <v>9.9144000000000005</v>
      </c>
      <c r="AL198" s="429">
        <v>27.245414733886719</v>
      </c>
      <c r="AM198" s="433" t="s">
        <v>139</v>
      </c>
      <c r="AN198" s="434"/>
      <c r="AO198" s="438">
        <v>0.3</v>
      </c>
      <c r="AP198" s="439">
        <v>8.6959999999999997</v>
      </c>
      <c r="AQ198" s="431" t="s">
        <v>139</v>
      </c>
      <c r="AR198" s="440"/>
      <c r="AS198" s="469">
        <v>0</v>
      </c>
      <c r="AT198" s="431"/>
      <c r="AU198" s="469">
        <v>3.0533261436618355</v>
      </c>
      <c r="AV198" s="431"/>
      <c r="AW198" s="442">
        <v>0.51301604972631976</v>
      </c>
      <c r="AX198" s="431"/>
      <c r="AY198" s="443"/>
      <c r="AZ198" s="469" t="s">
        <v>139</v>
      </c>
      <c r="BA198" s="431" t="s">
        <v>139</v>
      </c>
      <c r="BB198" s="440"/>
      <c r="BC198" s="469">
        <v>5.7258633797387007E-2</v>
      </c>
      <c r="BD198" s="445" t="s">
        <v>139</v>
      </c>
      <c r="BE198" s="469">
        <v>2.6346846659755833E-2</v>
      </c>
      <c r="BF198" s="445" t="s">
        <v>139</v>
      </c>
      <c r="BG198" s="445"/>
      <c r="BH198" s="469">
        <v>1883.4419348214033</v>
      </c>
      <c r="BI198" s="431">
        <v>6</v>
      </c>
      <c r="BJ198" s="440"/>
      <c r="BK198" s="441">
        <v>1951.6898154651124</v>
      </c>
      <c r="BL198" s="431">
        <v>6</v>
      </c>
      <c r="BM198" s="446"/>
      <c r="BN198" s="447">
        <v>-3.4912244838849551</v>
      </c>
      <c r="BO198" t="s">
        <v>139</v>
      </c>
    </row>
    <row r="199" spans="1:67" ht="15.75" customHeight="1">
      <c r="A199" s="7" t="s">
        <v>1030</v>
      </c>
      <c r="B199" s="7">
        <v>10</v>
      </c>
      <c r="C199" s="7" t="s">
        <v>163</v>
      </c>
      <c r="D199" s="7" t="s">
        <v>164</v>
      </c>
      <c r="E199" s="7">
        <v>76</v>
      </c>
      <c r="F199" s="7">
        <v>15.180000000000007</v>
      </c>
      <c r="G199" s="7" t="s">
        <v>61</v>
      </c>
      <c r="H199" s="7">
        <v>76.253</v>
      </c>
      <c r="I199" s="7">
        <v>132</v>
      </c>
      <c r="J199" s="7">
        <v>28.909999999999627</v>
      </c>
      <c r="K199" s="7" t="s">
        <v>62</v>
      </c>
      <c r="L199" s="7">
        <v>132.48183333333333</v>
      </c>
      <c r="M199" s="7">
        <v>-132.48183333333333</v>
      </c>
      <c r="N199" s="427">
        <v>217</v>
      </c>
      <c r="P199" s="428"/>
      <c r="Q199" s="428" t="s">
        <v>156</v>
      </c>
      <c r="R199">
        <v>1</v>
      </c>
      <c r="S199" s="474">
        <v>3076.8519999999999</v>
      </c>
      <c r="T199" s="290">
        <v>-0.32029999999999997</v>
      </c>
      <c r="U199" s="290">
        <v>-0.32100000000000001</v>
      </c>
      <c r="V199" s="290">
        <v>30.02065</v>
      </c>
      <c r="W199" s="290">
        <v>30.020304000000003</v>
      </c>
      <c r="X199" s="290">
        <v>34.956752092891236</v>
      </c>
      <c r="Y199" s="290">
        <v>34.957079898756682</v>
      </c>
      <c r="Z199">
        <v>1.4279999999999999</v>
      </c>
      <c r="AA199" s="447">
        <v>6.5067032274831513</v>
      </c>
      <c r="AB199" s="447">
        <v>80.529023626759638</v>
      </c>
      <c r="AC199" s="447">
        <v>2.6101869600000001E-2</v>
      </c>
      <c r="AD199" s="290">
        <v>4.3299999999999998E-2</v>
      </c>
      <c r="AE199" s="447">
        <v>89.980199999999996</v>
      </c>
      <c r="AF199">
        <v>4.5968999999999998</v>
      </c>
      <c r="AG199" s="447">
        <v>2.0278999999999998</v>
      </c>
      <c r="AH199">
        <v>0.14810000000000001</v>
      </c>
      <c r="AI199" s="447">
        <v>6.3701999999999995E-2</v>
      </c>
      <c r="AJ199" s="447">
        <v>8.64</v>
      </c>
      <c r="AK199" s="447">
        <v>291.48</v>
      </c>
      <c r="AL199" s="429">
        <v>34.960212707519531</v>
      </c>
      <c r="AM199" s="433" t="s">
        <v>139</v>
      </c>
      <c r="AN199" s="434"/>
      <c r="AO199" s="438">
        <v>0.3</v>
      </c>
      <c r="AP199" s="439">
        <v>6.52</v>
      </c>
      <c r="AQ199" s="431" t="s">
        <v>139</v>
      </c>
      <c r="AR199" s="440"/>
      <c r="AS199" s="469">
        <v>14.979159931730209</v>
      </c>
      <c r="AT199" s="431"/>
      <c r="AU199" s="469">
        <v>14.00411067250705</v>
      </c>
      <c r="AV199" s="431"/>
      <c r="AW199" s="442">
        <v>1.008</v>
      </c>
      <c r="AX199" s="431"/>
      <c r="AY199" s="443"/>
      <c r="AZ199" s="469" t="s">
        <v>139</v>
      </c>
      <c r="BA199" s="431" t="s">
        <v>139</v>
      </c>
      <c r="BB199" s="440"/>
      <c r="BC199" s="469" t="s">
        <v>139</v>
      </c>
      <c r="BD199" s="445" t="s">
        <v>139</v>
      </c>
      <c r="BE199" s="469" t="s">
        <v>139</v>
      </c>
      <c r="BF199" s="445" t="s">
        <v>139</v>
      </c>
      <c r="BG199" s="445"/>
      <c r="BH199" s="469" t="s">
        <v>139</v>
      </c>
      <c r="BI199" s="431" t="s">
        <v>139</v>
      </c>
      <c r="BJ199" s="440"/>
      <c r="BK199" s="441" t="s">
        <v>139</v>
      </c>
      <c r="BL199" s="431" t="s">
        <v>139</v>
      </c>
      <c r="BM199" s="446"/>
      <c r="BN199" s="447" t="s">
        <v>139</v>
      </c>
      <c r="BO199" t="s">
        <v>139</v>
      </c>
    </row>
    <row r="200" spans="1:67" ht="15.75" customHeight="1">
      <c r="A200" s="7" t="s">
        <v>1030</v>
      </c>
      <c r="B200" s="7">
        <v>10</v>
      </c>
      <c r="C200" s="7" t="s">
        <v>163</v>
      </c>
      <c r="D200" s="7" t="s">
        <v>164</v>
      </c>
      <c r="E200" s="7">
        <v>76</v>
      </c>
      <c r="F200" s="7">
        <v>15.180000000000007</v>
      </c>
      <c r="G200" s="7" t="s">
        <v>61</v>
      </c>
      <c r="H200" s="7">
        <v>76.253</v>
      </c>
      <c r="I200" s="7">
        <v>132</v>
      </c>
      <c r="J200" s="7">
        <v>28.909999999999627</v>
      </c>
      <c r="K200" s="7" t="s">
        <v>62</v>
      </c>
      <c r="L200" s="7">
        <v>132.48183333333333</v>
      </c>
      <c r="M200" s="7">
        <v>-132.48183333333333</v>
      </c>
      <c r="N200" s="427">
        <v>218</v>
      </c>
      <c r="P200" s="428"/>
      <c r="Q200" s="428" t="s">
        <v>156</v>
      </c>
      <c r="R200">
        <v>2</v>
      </c>
      <c r="S200" s="474">
        <v>2032.499</v>
      </c>
      <c r="T200" s="290">
        <v>-0.40579999999999999</v>
      </c>
      <c r="U200" s="290">
        <v>-0.40639999999999998</v>
      </c>
      <c r="V200" s="290">
        <v>29.52956</v>
      </c>
      <c r="W200" s="290">
        <v>29.529189000000002</v>
      </c>
      <c r="X200" s="290">
        <v>34.941698264765584</v>
      </c>
      <c r="Y200" s="290">
        <v>34.941884519358396</v>
      </c>
      <c r="Z200">
        <v>1.6055999999999999</v>
      </c>
      <c r="AA200" s="447">
        <v>6.6953856021494609</v>
      </c>
      <c r="AB200" s="447">
        <v>82.669661517341297</v>
      </c>
      <c r="AC200" s="447">
        <v>2.5551931200000003E-2</v>
      </c>
      <c r="AD200" s="290">
        <v>4.2099999999999999E-2</v>
      </c>
      <c r="AE200" s="447">
        <v>90.0565</v>
      </c>
      <c r="AF200">
        <v>4.6006999999999998</v>
      </c>
      <c r="AG200" s="447">
        <v>2.0491000000000001</v>
      </c>
      <c r="AH200">
        <v>0.14899999999999999</v>
      </c>
      <c r="AI200" s="447">
        <v>6.3701999999999995E-2</v>
      </c>
      <c r="AJ200" s="447">
        <v>98.53</v>
      </c>
      <c r="AK200" s="447">
        <v>294.38</v>
      </c>
      <c r="AL200" s="429">
        <v>34.945709228515625</v>
      </c>
      <c r="AM200" s="433" t="s">
        <v>139</v>
      </c>
      <c r="AN200" s="434"/>
      <c r="AO200" s="438">
        <v>0.4</v>
      </c>
      <c r="AP200" s="439">
        <v>6.6950000000000003</v>
      </c>
      <c r="AQ200" s="431">
        <v>2</v>
      </c>
      <c r="AR200" s="440"/>
      <c r="AS200" s="469">
        <v>14.561213479978466</v>
      </c>
      <c r="AT200" s="431"/>
      <c r="AU200" s="469">
        <v>11.60610337705409</v>
      </c>
      <c r="AV200" s="431"/>
      <c r="AW200" s="442">
        <v>0.98099999999999998</v>
      </c>
      <c r="AX200" s="431"/>
      <c r="AY200" s="443"/>
      <c r="AZ200" s="469" t="s">
        <v>139</v>
      </c>
      <c r="BA200" s="431" t="s">
        <v>139</v>
      </c>
      <c r="BB200" s="440"/>
      <c r="BC200" s="469" t="s">
        <v>139</v>
      </c>
      <c r="BD200" s="445" t="s">
        <v>139</v>
      </c>
      <c r="BE200" s="469" t="s">
        <v>139</v>
      </c>
      <c r="BF200" s="445" t="s">
        <v>139</v>
      </c>
      <c r="BG200" s="445"/>
      <c r="BH200" s="469" t="s">
        <v>139</v>
      </c>
      <c r="BI200" s="431" t="s">
        <v>139</v>
      </c>
      <c r="BJ200" s="440"/>
      <c r="BK200" s="441" t="s">
        <v>139</v>
      </c>
      <c r="BL200" s="431" t="s">
        <v>139</v>
      </c>
      <c r="BM200" s="446"/>
      <c r="BN200" s="447" t="s">
        <v>139</v>
      </c>
      <c r="BO200" t="s">
        <v>139</v>
      </c>
    </row>
    <row r="201" spans="1:67" ht="15.75" customHeight="1">
      <c r="A201" s="7" t="s">
        <v>1030</v>
      </c>
      <c r="B201" s="7">
        <v>10</v>
      </c>
      <c r="C201" s="7" t="s">
        <v>163</v>
      </c>
      <c r="D201" s="7" t="s">
        <v>164</v>
      </c>
      <c r="E201" s="7">
        <v>76</v>
      </c>
      <c r="F201" s="7">
        <v>15.180000000000007</v>
      </c>
      <c r="G201" s="7" t="s">
        <v>61</v>
      </c>
      <c r="H201" s="7">
        <v>76.253</v>
      </c>
      <c r="I201" s="7">
        <v>132</v>
      </c>
      <c r="J201" s="7">
        <v>28.909999999999627</v>
      </c>
      <c r="K201" s="7" t="s">
        <v>62</v>
      </c>
      <c r="L201" s="7">
        <v>132.48183333333333</v>
      </c>
      <c r="M201" s="7">
        <v>-132.48183333333333</v>
      </c>
      <c r="N201" s="427">
        <v>219</v>
      </c>
      <c r="P201" s="428"/>
      <c r="Q201" s="428" t="s">
        <v>156</v>
      </c>
      <c r="R201">
        <v>3</v>
      </c>
      <c r="S201" s="474">
        <v>1522.9659999999999</v>
      </c>
      <c r="T201" s="290">
        <v>-0.29720000000000002</v>
      </c>
      <c r="U201" s="290">
        <v>-0.29770000000000002</v>
      </c>
      <c r="V201" s="290">
        <v>29.392392999999998</v>
      </c>
      <c r="W201" s="290">
        <v>29.391885000000002</v>
      </c>
      <c r="X201" s="290">
        <v>34.915318259138957</v>
      </c>
      <c r="Y201" s="290">
        <v>34.915212238535418</v>
      </c>
      <c r="Z201">
        <v>1.7191000000000001</v>
      </c>
      <c r="AA201" s="447">
        <v>6.8426391156674846</v>
      </c>
      <c r="AB201" s="447">
        <v>84.713316957826251</v>
      </c>
      <c r="AC201" s="447">
        <v>2.6567132800000004E-2</v>
      </c>
      <c r="AD201" s="290">
        <v>4.4400000000000002E-2</v>
      </c>
      <c r="AE201" s="447">
        <v>90.0565</v>
      </c>
      <c r="AF201">
        <v>4.6006999999999998</v>
      </c>
      <c r="AG201" s="447">
        <v>2.0137999999999998</v>
      </c>
      <c r="AH201">
        <v>0.14749999999999999</v>
      </c>
      <c r="AI201" s="447">
        <v>6.3701999999999995E-2</v>
      </c>
      <c r="AJ201" s="447">
        <v>98.53</v>
      </c>
      <c r="AK201" s="447">
        <v>259.76</v>
      </c>
      <c r="AL201" s="429">
        <v>34.921230316162109</v>
      </c>
      <c r="AM201" s="433" t="s">
        <v>139</v>
      </c>
      <c r="AN201" s="434"/>
      <c r="AO201" s="438">
        <v>0.4</v>
      </c>
      <c r="AP201" s="439">
        <v>6.8390000000000004</v>
      </c>
      <c r="AQ201" s="431" t="s">
        <v>139</v>
      </c>
      <c r="AR201" s="440"/>
      <c r="AS201" s="469">
        <v>13.73775042955995</v>
      </c>
      <c r="AT201" s="431"/>
      <c r="AU201" s="469">
        <v>9.0637324256961911</v>
      </c>
      <c r="AV201" s="431"/>
      <c r="AW201" s="442">
        <v>0.91800000000000004</v>
      </c>
      <c r="AX201" s="431"/>
      <c r="AY201" s="443"/>
      <c r="AZ201" s="469" t="s">
        <v>139</v>
      </c>
      <c r="BA201" s="431" t="s">
        <v>139</v>
      </c>
      <c r="BB201" s="440"/>
      <c r="BC201" s="469" t="s">
        <v>139</v>
      </c>
      <c r="BD201" s="445" t="s">
        <v>139</v>
      </c>
      <c r="BE201" s="469" t="s">
        <v>139</v>
      </c>
      <c r="BF201" s="445" t="s">
        <v>139</v>
      </c>
      <c r="BG201" s="445"/>
      <c r="BH201" s="469" t="s">
        <v>139</v>
      </c>
      <c r="BI201" s="431" t="s">
        <v>139</v>
      </c>
      <c r="BJ201" s="440"/>
      <c r="BK201" s="441" t="s">
        <v>139</v>
      </c>
      <c r="BL201" s="431" t="s">
        <v>139</v>
      </c>
      <c r="BM201" s="446"/>
      <c r="BN201" s="447" t="s">
        <v>139</v>
      </c>
      <c r="BO201" t="s">
        <v>139</v>
      </c>
    </row>
    <row r="202" spans="1:67" ht="15.75" customHeight="1">
      <c r="A202" s="7" t="s">
        <v>1030</v>
      </c>
      <c r="B202" s="7">
        <v>10</v>
      </c>
      <c r="C202" s="7" t="s">
        <v>163</v>
      </c>
      <c r="D202" s="7" t="s">
        <v>164</v>
      </c>
      <c r="E202" s="7">
        <v>76</v>
      </c>
      <c r="F202" s="7">
        <v>15.180000000000007</v>
      </c>
      <c r="G202" s="7" t="s">
        <v>61</v>
      </c>
      <c r="H202" s="7">
        <v>76.253</v>
      </c>
      <c r="I202" s="7">
        <v>132</v>
      </c>
      <c r="J202" s="7">
        <v>28.909999999999627</v>
      </c>
      <c r="K202" s="7" t="s">
        <v>62</v>
      </c>
      <c r="L202" s="7">
        <v>132.48183333333333</v>
      </c>
      <c r="M202" s="7">
        <v>-132.48183333333333</v>
      </c>
      <c r="N202" s="427">
        <v>220</v>
      </c>
      <c r="P202" s="428"/>
      <c r="Q202" s="428" t="s">
        <v>156</v>
      </c>
      <c r="R202">
        <v>4</v>
      </c>
      <c r="S202" s="474">
        <v>1014.8630000000001</v>
      </c>
      <c r="T202" s="290">
        <v>7.6E-3</v>
      </c>
      <c r="U202" s="290">
        <v>6.4000000000000003E-3</v>
      </c>
      <c r="V202" s="290">
        <v>29.410862999999999</v>
      </c>
      <c r="W202" s="290">
        <v>29.409794000000002</v>
      </c>
      <c r="X202" s="290">
        <v>34.881705978129652</v>
      </c>
      <c r="Y202" s="290">
        <v>34.881653578035667</v>
      </c>
      <c r="Z202">
        <v>1.8269</v>
      </c>
      <c r="AA202" s="447">
        <v>6.8620624994710671</v>
      </c>
      <c r="AB202" s="447">
        <v>85.61339823790108</v>
      </c>
      <c r="AC202" s="447">
        <v>2.6693695199999999E-2</v>
      </c>
      <c r="AD202" s="290">
        <v>4.4600000000000001E-2</v>
      </c>
      <c r="AE202" s="447">
        <v>90.0565</v>
      </c>
      <c r="AF202">
        <v>4.6006999999999998</v>
      </c>
      <c r="AG202" s="447">
        <v>1.9480999999999999</v>
      </c>
      <c r="AH202">
        <v>0.1449</v>
      </c>
      <c r="AI202" s="447">
        <v>6.3701999999999995E-2</v>
      </c>
      <c r="AJ202" s="447">
        <v>86.22</v>
      </c>
      <c r="AK202" s="447">
        <v>238.1</v>
      </c>
      <c r="AL202" s="429">
        <v>34.887752532958984</v>
      </c>
      <c r="AM202" s="433" t="s">
        <v>139</v>
      </c>
      <c r="AN202" s="434"/>
      <c r="AO202" s="438">
        <v>0.7</v>
      </c>
      <c r="AP202" s="439">
        <v>6.8520000000000003</v>
      </c>
      <c r="AQ202" s="431" t="s">
        <v>139</v>
      </c>
      <c r="AR202" s="440"/>
      <c r="AS202" s="469">
        <v>13.153969243157061</v>
      </c>
      <c r="AT202" s="431"/>
      <c r="AU202" s="469">
        <v>7.4535110140833822</v>
      </c>
      <c r="AV202" s="431"/>
      <c r="AW202" s="442">
        <v>0.871</v>
      </c>
      <c r="AX202" s="431"/>
      <c r="AY202" s="443"/>
      <c r="AZ202" s="469" t="s">
        <v>139</v>
      </c>
      <c r="BA202" s="431" t="s">
        <v>139</v>
      </c>
      <c r="BB202" s="440"/>
      <c r="BC202" s="469" t="s">
        <v>139</v>
      </c>
      <c r="BD202" s="445" t="s">
        <v>139</v>
      </c>
      <c r="BE202" s="469" t="s">
        <v>139</v>
      </c>
      <c r="BF202" s="445" t="s">
        <v>139</v>
      </c>
      <c r="BG202" s="445"/>
      <c r="BH202" s="469" t="s">
        <v>139</v>
      </c>
      <c r="BI202" s="431" t="s">
        <v>139</v>
      </c>
      <c r="BJ202" s="440"/>
      <c r="BK202" s="441" t="s">
        <v>139</v>
      </c>
      <c r="BL202" s="431" t="s">
        <v>139</v>
      </c>
      <c r="BM202" s="446"/>
      <c r="BN202" s="447" t="s">
        <v>139</v>
      </c>
      <c r="BO202" t="s">
        <v>139</v>
      </c>
    </row>
    <row r="203" spans="1:67" ht="15.75" customHeight="1">
      <c r="A203" s="7" t="s">
        <v>1030</v>
      </c>
      <c r="B203" s="7">
        <v>10</v>
      </c>
      <c r="C203" s="7" t="s">
        <v>163</v>
      </c>
      <c r="D203" s="7" t="s">
        <v>164</v>
      </c>
      <c r="E203" s="7">
        <v>76</v>
      </c>
      <c r="F203" s="7">
        <v>15.180000000000007</v>
      </c>
      <c r="G203" s="7" t="s">
        <v>61</v>
      </c>
      <c r="H203" s="7">
        <v>76.253</v>
      </c>
      <c r="I203" s="7">
        <v>132</v>
      </c>
      <c r="J203" s="7">
        <v>28.909999999999627</v>
      </c>
      <c r="K203" s="7" t="s">
        <v>62</v>
      </c>
      <c r="L203" s="7">
        <v>132.48183333333333</v>
      </c>
      <c r="M203" s="7">
        <v>-132.48183333333333</v>
      </c>
      <c r="N203" s="427">
        <v>221</v>
      </c>
      <c r="P203" s="428"/>
      <c r="Q203" s="428" t="s">
        <v>156</v>
      </c>
      <c r="R203">
        <v>5</v>
      </c>
      <c r="S203" s="474">
        <v>811.53300000000002</v>
      </c>
      <c r="T203" s="290">
        <v>0.24979999999999999</v>
      </c>
      <c r="U203" s="290">
        <v>0.249</v>
      </c>
      <c r="V203" s="290">
        <v>29.519517999999998</v>
      </c>
      <c r="W203" s="290">
        <v>29.518832000000003</v>
      </c>
      <c r="X203" s="290">
        <v>34.868159303402237</v>
      </c>
      <c r="Y203" s="290">
        <v>34.868161642748717</v>
      </c>
      <c r="Z203">
        <v>1.869</v>
      </c>
      <c r="AA203" s="447">
        <v>6.8249052720545755</v>
      </c>
      <c r="AB203" s="447">
        <v>85.679916567131599</v>
      </c>
      <c r="AC203" s="447">
        <v>2.6482457600000002E-2</v>
      </c>
      <c r="AD203" s="290">
        <v>4.4200000000000003E-2</v>
      </c>
      <c r="AE203" s="447">
        <v>90.0565</v>
      </c>
      <c r="AF203">
        <v>4.6006999999999998</v>
      </c>
      <c r="AG203" s="447">
        <v>2.1688000000000001</v>
      </c>
      <c r="AH203">
        <v>0.1537</v>
      </c>
      <c r="AI203" s="447">
        <v>6.3701999999999995E-2</v>
      </c>
      <c r="AJ203" s="447">
        <v>98.54</v>
      </c>
      <c r="AK203" s="447">
        <v>239.78</v>
      </c>
      <c r="AL203" s="429">
        <v>34.871269226074219</v>
      </c>
      <c r="AM203" s="433" t="s">
        <v>139</v>
      </c>
      <c r="AN203" s="434"/>
      <c r="AO203" s="438">
        <v>0.9</v>
      </c>
      <c r="AP203" s="439">
        <v>6.8170000000000002</v>
      </c>
      <c r="AQ203" s="431" t="s">
        <v>139</v>
      </c>
      <c r="AR203" s="440"/>
      <c r="AS203" s="469">
        <v>13.095163055054792</v>
      </c>
      <c r="AT203" s="431"/>
      <c r="AU203" s="469">
        <v>7.2406095828776476</v>
      </c>
      <c r="AV203" s="431"/>
      <c r="AW203" s="442">
        <v>0.85899999999999999</v>
      </c>
      <c r="AX203" s="431"/>
      <c r="AY203" s="443"/>
      <c r="AZ203" s="469" t="s">
        <v>139</v>
      </c>
      <c r="BA203" s="431" t="s">
        <v>139</v>
      </c>
      <c r="BB203" s="440"/>
      <c r="BC203" s="469" t="s">
        <v>139</v>
      </c>
      <c r="BD203" s="445" t="s">
        <v>139</v>
      </c>
      <c r="BE203" s="469" t="s">
        <v>139</v>
      </c>
      <c r="BF203" s="445" t="s">
        <v>139</v>
      </c>
      <c r="BG203" s="445"/>
      <c r="BH203" s="469" t="s">
        <v>139</v>
      </c>
      <c r="BI203" s="431" t="s">
        <v>139</v>
      </c>
      <c r="BJ203" s="440"/>
      <c r="BK203" s="441" t="s">
        <v>139</v>
      </c>
      <c r="BL203" s="431" t="s">
        <v>139</v>
      </c>
      <c r="BM203" s="446"/>
      <c r="BN203" s="447" t="s">
        <v>139</v>
      </c>
      <c r="BO203" t="s">
        <v>139</v>
      </c>
    </row>
    <row r="204" spans="1:67" ht="15.75" customHeight="1">
      <c r="A204" s="7" t="s">
        <v>1030</v>
      </c>
      <c r="B204" s="7">
        <v>10</v>
      </c>
      <c r="C204" s="7" t="s">
        <v>163</v>
      </c>
      <c r="D204" s="7" t="s">
        <v>164</v>
      </c>
      <c r="E204" s="7">
        <v>76</v>
      </c>
      <c r="F204" s="7">
        <v>15.180000000000007</v>
      </c>
      <c r="G204" s="7" t="s">
        <v>61</v>
      </c>
      <c r="H204" s="7">
        <v>76.253</v>
      </c>
      <c r="I204" s="7">
        <v>132</v>
      </c>
      <c r="J204" s="7">
        <v>28.909999999999627</v>
      </c>
      <c r="K204" s="7" t="s">
        <v>62</v>
      </c>
      <c r="L204" s="7">
        <v>132.48183333333333</v>
      </c>
      <c r="M204" s="7">
        <v>-132.48183333333333</v>
      </c>
      <c r="N204" s="427">
        <v>222</v>
      </c>
      <c r="P204" s="428"/>
      <c r="Q204" s="428" t="s">
        <v>156</v>
      </c>
      <c r="R204">
        <v>6</v>
      </c>
      <c r="S204" s="474">
        <v>608.495</v>
      </c>
      <c r="T204" s="290">
        <v>0.54359999999999997</v>
      </c>
      <c r="U204" s="290">
        <v>0.54290000000000005</v>
      </c>
      <c r="V204" s="290">
        <v>29.670134000000001</v>
      </c>
      <c r="W204" s="290">
        <v>29.669312000000001</v>
      </c>
      <c r="X204" s="290">
        <v>34.852136579992177</v>
      </c>
      <c r="Y204" s="290">
        <v>34.851852543468681</v>
      </c>
      <c r="Z204">
        <v>1.9174</v>
      </c>
      <c r="AA204" s="447">
        <v>6.7963992592387035</v>
      </c>
      <c r="AB204" s="447">
        <v>85.96379756949581</v>
      </c>
      <c r="AC204" s="447">
        <v>2.71594088E-2</v>
      </c>
      <c r="AD204" s="290">
        <v>4.5699999999999998E-2</v>
      </c>
      <c r="AE204" s="447">
        <v>90.041600000000003</v>
      </c>
      <c r="AF204">
        <v>4.5999999999999996</v>
      </c>
      <c r="AG204" s="447">
        <v>2.1171000000000002</v>
      </c>
      <c r="AH204">
        <v>0.1517</v>
      </c>
      <c r="AI204" s="447">
        <v>6.3701999999999995E-2</v>
      </c>
      <c r="AJ204" s="447">
        <v>98.55</v>
      </c>
      <c r="AK204" s="447">
        <v>226.05</v>
      </c>
      <c r="AL204" s="429">
        <v>34.853279113769531</v>
      </c>
      <c r="AM204" s="433" t="s">
        <v>139</v>
      </c>
      <c r="AN204" s="434"/>
      <c r="AO204" s="438">
        <v>1.2</v>
      </c>
      <c r="AP204" s="439">
        <v>6.7839999999999998</v>
      </c>
      <c r="AQ204" s="431" t="s">
        <v>139</v>
      </c>
      <c r="AR204" s="440"/>
      <c r="AS204" s="469">
        <v>12.95916679262953</v>
      </c>
      <c r="AT204" s="431"/>
      <c r="AU204" s="469">
        <v>6.9635605138982166</v>
      </c>
      <c r="AV204" s="431"/>
      <c r="AW204" s="442">
        <v>0.84299999999999997</v>
      </c>
      <c r="AX204" s="431"/>
      <c r="AY204" s="443"/>
      <c r="AZ204" s="469" t="s">
        <v>139</v>
      </c>
      <c r="BA204" s="431" t="s">
        <v>139</v>
      </c>
      <c r="BB204" s="440"/>
      <c r="BC204" s="469" t="s">
        <v>139</v>
      </c>
      <c r="BD204" s="445" t="s">
        <v>139</v>
      </c>
      <c r="BE204" s="469" t="s">
        <v>139</v>
      </c>
      <c r="BF204" s="445" t="s">
        <v>139</v>
      </c>
      <c r="BG204" s="445"/>
      <c r="BH204" s="469" t="s">
        <v>139</v>
      </c>
      <c r="BI204" s="431" t="s">
        <v>139</v>
      </c>
      <c r="BJ204" s="440"/>
      <c r="BK204" s="441" t="s">
        <v>139</v>
      </c>
      <c r="BL204" s="431" t="s">
        <v>139</v>
      </c>
      <c r="BM204" s="446"/>
      <c r="BN204" s="447" t="s">
        <v>139</v>
      </c>
      <c r="BO204" t="s">
        <v>139</v>
      </c>
    </row>
    <row r="205" spans="1:67" ht="15.75" customHeight="1">
      <c r="A205" s="7" t="s">
        <v>1030</v>
      </c>
      <c r="B205" s="7">
        <v>10</v>
      </c>
      <c r="C205" s="7" t="s">
        <v>163</v>
      </c>
      <c r="D205" s="7" t="s">
        <v>164</v>
      </c>
      <c r="E205" s="7">
        <v>76</v>
      </c>
      <c r="F205" s="7">
        <v>15.180000000000007</v>
      </c>
      <c r="G205" s="7" t="s">
        <v>61</v>
      </c>
      <c r="H205" s="7">
        <v>76.253</v>
      </c>
      <c r="I205" s="7">
        <v>132</v>
      </c>
      <c r="J205" s="7">
        <v>28.909999999999627</v>
      </c>
      <c r="K205" s="7" t="s">
        <v>62</v>
      </c>
      <c r="L205" s="7">
        <v>132.48183333333333</v>
      </c>
      <c r="M205" s="7">
        <v>-132.48183333333333</v>
      </c>
      <c r="N205" s="427">
        <v>223</v>
      </c>
      <c r="P205" s="428"/>
      <c r="Q205" s="428" t="s">
        <v>156</v>
      </c>
      <c r="R205">
        <v>7</v>
      </c>
      <c r="S205" s="474">
        <v>507.74200000000002</v>
      </c>
      <c r="T205" s="290">
        <v>0.76280000000000003</v>
      </c>
      <c r="U205" s="290">
        <v>0.7621</v>
      </c>
      <c r="V205" s="290">
        <v>29.810245999999999</v>
      </c>
      <c r="W205" s="290">
        <v>29.809354000000003</v>
      </c>
      <c r="X205" s="290">
        <v>34.846967723350282</v>
      </c>
      <c r="Y205" s="290">
        <v>34.84659632866525</v>
      </c>
      <c r="Z205">
        <v>1.9498</v>
      </c>
      <c r="AA205" s="447">
        <v>6.8001049489481842</v>
      </c>
      <c r="AB205" s="447">
        <v>86.494619684215508</v>
      </c>
      <c r="AC205" s="447">
        <v>2.6947720800000005E-2</v>
      </c>
      <c r="AD205" s="290">
        <v>4.5199999999999997E-2</v>
      </c>
      <c r="AE205" s="447">
        <v>90.032300000000006</v>
      </c>
      <c r="AF205">
        <v>4.5994999999999999</v>
      </c>
      <c r="AG205" s="447">
        <v>2.0350000000000001</v>
      </c>
      <c r="AH205">
        <v>0.1484</v>
      </c>
      <c r="AI205" s="447">
        <v>6.3701999999999995E-2</v>
      </c>
      <c r="AJ205" s="447">
        <v>98.54</v>
      </c>
      <c r="AK205" s="447">
        <v>220.1</v>
      </c>
      <c r="AL205" s="429">
        <v>34.848907470703125</v>
      </c>
      <c r="AM205" s="433" t="s">
        <v>139</v>
      </c>
      <c r="AN205" s="434"/>
      <c r="AO205" s="438">
        <v>1.4</v>
      </c>
      <c r="AP205" s="439">
        <v>6.8029999999999999</v>
      </c>
      <c r="AQ205" s="431" t="s">
        <v>139</v>
      </c>
      <c r="AR205" s="440"/>
      <c r="AS205" s="469">
        <v>12.752311760218383</v>
      </c>
      <c r="AT205" s="431"/>
      <c r="AU205" s="469">
        <v>6.6257789165882688</v>
      </c>
      <c r="AV205" s="431"/>
      <c r="AW205" s="442">
        <v>0.82599999999999996</v>
      </c>
      <c r="AX205" s="431"/>
      <c r="AY205" s="443"/>
      <c r="AZ205" s="469" t="s">
        <v>139</v>
      </c>
      <c r="BA205" s="431" t="s">
        <v>139</v>
      </c>
      <c r="BB205" s="440"/>
      <c r="BC205" s="469" t="s">
        <v>139</v>
      </c>
      <c r="BD205" s="445" t="s">
        <v>139</v>
      </c>
      <c r="BE205" s="469" t="s">
        <v>139</v>
      </c>
      <c r="BF205" s="445" t="s">
        <v>139</v>
      </c>
      <c r="BG205" s="445"/>
      <c r="BH205" s="469" t="s">
        <v>139</v>
      </c>
      <c r="BI205" s="431" t="s">
        <v>139</v>
      </c>
      <c r="BJ205" s="440"/>
      <c r="BK205" s="441" t="s">
        <v>139</v>
      </c>
      <c r="BL205" s="431" t="s">
        <v>139</v>
      </c>
      <c r="BM205" s="446"/>
      <c r="BN205" s="447" t="s">
        <v>139</v>
      </c>
      <c r="BO205" t="s">
        <v>139</v>
      </c>
    </row>
    <row r="206" spans="1:67" ht="15.75" customHeight="1">
      <c r="A206" s="7" t="s">
        <v>1030</v>
      </c>
      <c r="B206" s="7">
        <v>10</v>
      </c>
      <c r="C206" s="7" t="s">
        <v>163</v>
      </c>
      <c r="D206" s="7" t="s">
        <v>164</v>
      </c>
      <c r="E206" s="7">
        <v>76</v>
      </c>
      <c r="F206" s="7">
        <v>15.180000000000007</v>
      </c>
      <c r="G206" s="7" t="s">
        <v>61</v>
      </c>
      <c r="H206" s="7">
        <v>76.253</v>
      </c>
      <c r="I206" s="7">
        <v>132</v>
      </c>
      <c r="J206" s="7">
        <v>28.909999999999627</v>
      </c>
      <c r="K206" s="7" t="s">
        <v>62</v>
      </c>
      <c r="L206" s="7">
        <v>132.48183333333333</v>
      </c>
      <c r="M206" s="7">
        <v>-132.48183333333333</v>
      </c>
      <c r="N206" s="427">
        <v>224</v>
      </c>
      <c r="P206" s="428"/>
      <c r="Q206" s="428" t="s">
        <v>156</v>
      </c>
      <c r="R206">
        <v>8</v>
      </c>
      <c r="S206" s="474">
        <v>497.34699999999998</v>
      </c>
      <c r="T206" s="290">
        <v>0.75770000000000004</v>
      </c>
      <c r="U206" s="290">
        <v>0.75680000000000003</v>
      </c>
      <c r="V206" s="290">
        <v>29.796493999999999</v>
      </c>
      <c r="W206" s="290">
        <v>29.795502000000003</v>
      </c>
      <c r="X206" s="290">
        <v>34.840922616714195</v>
      </c>
      <c r="Y206" s="290">
        <v>34.840645245911112</v>
      </c>
      <c r="Z206">
        <v>1.9463999999999999</v>
      </c>
      <c r="AA206" s="447">
        <v>6.7750498275905278</v>
      </c>
      <c r="AB206" s="447">
        <v>86.161004526423056</v>
      </c>
      <c r="AC206" s="447">
        <v>2.76670096E-2</v>
      </c>
      <c r="AD206" s="290">
        <v>4.6800000000000001E-2</v>
      </c>
      <c r="AE206" s="447">
        <v>90.032300000000006</v>
      </c>
      <c r="AF206">
        <v>4.5994999999999999</v>
      </c>
      <c r="AG206" s="447">
        <v>1.988</v>
      </c>
      <c r="AH206">
        <v>0.14649999999999999</v>
      </c>
      <c r="AI206" s="447">
        <v>6.3701999999999995E-2</v>
      </c>
      <c r="AJ206" s="447">
        <v>98.54</v>
      </c>
      <c r="AK206" s="447">
        <v>220.1</v>
      </c>
      <c r="AL206" s="429">
        <v>34.842948913574219</v>
      </c>
      <c r="AM206" s="433" t="s">
        <v>139</v>
      </c>
      <c r="AN206" s="434"/>
      <c r="AO206" s="438">
        <v>1.4</v>
      </c>
      <c r="AP206" s="439">
        <v>6.7640000000000002</v>
      </c>
      <c r="AQ206" s="431">
        <v>2</v>
      </c>
      <c r="AR206" s="440"/>
      <c r="AS206" s="469">
        <v>12.827346762556981</v>
      </c>
      <c r="AT206" s="431"/>
      <c r="AU206" s="469">
        <v>6.8372850113362889</v>
      </c>
      <c r="AV206" s="431"/>
      <c r="AW206" s="442">
        <v>0.83299999999999996</v>
      </c>
      <c r="AX206" s="431"/>
      <c r="AY206" s="443"/>
      <c r="AZ206" s="469" t="s">
        <v>139</v>
      </c>
      <c r="BA206" s="431" t="s">
        <v>139</v>
      </c>
      <c r="BB206" s="440"/>
      <c r="BC206" s="469" t="s">
        <v>139</v>
      </c>
      <c r="BD206" s="445" t="s">
        <v>139</v>
      </c>
      <c r="BE206" s="469" t="s">
        <v>139</v>
      </c>
      <c r="BF206" s="445" t="s">
        <v>139</v>
      </c>
      <c r="BG206" s="445"/>
      <c r="BH206" s="469" t="s">
        <v>139</v>
      </c>
      <c r="BI206" s="431" t="s">
        <v>139</v>
      </c>
      <c r="BJ206" s="440"/>
      <c r="BK206" s="441" t="s">
        <v>139</v>
      </c>
      <c r="BL206" s="431" t="s">
        <v>139</v>
      </c>
      <c r="BM206" s="446"/>
      <c r="BN206" s="447" t="s">
        <v>139</v>
      </c>
      <c r="BO206" t="s">
        <v>139</v>
      </c>
    </row>
    <row r="207" spans="1:67" ht="15.75" customHeight="1">
      <c r="A207" s="7" t="s">
        <v>1030</v>
      </c>
      <c r="B207" s="7">
        <v>10</v>
      </c>
      <c r="C207" s="7" t="s">
        <v>163</v>
      </c>
      <c r="D207" s="7" t="s">
        <v>164</v>
      </c>
      <c r="E207" s="7">
        <v>76</v>
      </c>
      <c r="F207" s="7">
        <v>15.180000000000007</v>
      </c>
      <c r="G207" s="7" t="s">
        <v>61</v>
      </c>
      <c r="H207" s="7">
        <v>76.253</v>
      </c>
      <c r="I207" s="7">
        <v>132</v>
      </c>
      <c r="J207" s="7">
        <v>28.909999999999627</v>
      </c>
      <c r="K207" s="7" t="s">
        <v>62</v>
      </c>
      <c r="L207" s="7">
        <v>132.48183333333333</v>
      </c>
      <c r="M207" s="7">
        <v>-132.48183333333333</v>
      </c>
      <c r="N207" s="427">
        <v>225</v>
      </c>
      <c r="P207" s="428"/>
      <c r="Q207" s="428" t="s">
        <v>156</v>
      </c>
      <c r="R207">
        <v>9</v>
      </c>
      <c r="S207" s="474">
        <v>363.34</v>
      </c>
      <c r="T207" s="290">
        <v>0.58360000000000001</v>
      </c>
      <c r="U207" s="290">
        <v>0.58120000000000005</v>
      </c>
      <c r="V207" s="290">
        <v>29.538135</v>
      </c>
      <c r="W207" s="290">
        <v>29.534467000000003</v>
      </c>
      <c r="X207" s="290">
        <v>34.779071247236061</v>
      </c>
      <c r="Y207" s="290">
        <v>34.776985990877776</v>
      </c>
      <c r="Z207">
        <v>1.9461999999999999</v>
      </c>
      <c r="AA207" s="447">
        <v>6.6795695440804872</v>
      </c>
      <c r="AB207" s="447">
        <v>84.530264709008279</v>
      </c>
      <c r="AC207" s="447">
        <v>2.7920584800000002E-2</v>
      </c>
      <c r="AD207" s="290">
        <v>4.7300000000000002E-2</v>
      </c>
      <c r="AE207" s="447">
        <v>90.0304</v>
      </c>
      <c r="AF207">
        <v>4.5994000000000002</v>
      </c>
      <c r="AG207" s="447">
        <v>2.0396999999999998</v>
      </c>
      <c r="AH207">
        <v>0.14860000000000001</v>
      </c>
      <c r="AI207" s="447">
        <v>6.3701999999999995E-2</v>
      </c>
      <c r="AJ207" s="447">
        <v>98.53</v>
      </c>
      <c r="AK207" s="447">
        <v>214.15</v>
      </c>
      <c r="AL207" s="429">
        <v>34.784255981445313</v>
      </c>
      <c r="AM207" s="433" t="s">
        <v>139</v>
      </c>
      <c r="AN207" s="434"/>
      <c r="AO207" s="438">
        <v>1.4</v>
      </c>
      <c r="AP207" s="439">
        <v>6.6849999999999996</v>
      </c>
      <c r="AQ207" s="431" t="s">
        <v>139</v>
      </c>
      <c r="AR207" s="440"/>
      <c r="AS207" s="469">
        <v>12.609566120982404</v>
      </c>
      <c r="AT207" s="431"/>
      <c r="AU207" s="469">
        <v>6.9688372246395396</v>
      </c>
      <c r="AV207" s="431"/>
      <c r="AW207" s="442">
        <v>0.82599999999999996</v>
      </c>
      <c r="AX207" s="431"/>
      <c r="AY207" s="443"/>
      <c r="AZ207" s="469" t="s">
        <v>139</v>
      </c>
      <c r="BA207" s="431" t="s">
        <v>139</v>
      </c>
      <c r="BB207" s="440"/>
      <c r="BC207" s="469" t="s">
        <v>139</v>
      </c>
      <c r="BD207" s="445" t="s">
        <v>139</v>
      </c>
      <c r="BE207" s="469" t="s">
        <v>139</v>
      </c>
      <c r="BF207" s="445" t="s">
        <v>139</v>
      </c>
      <c r="BG207" s="445"/>
      <c r="BH207" s="469" t="s">
        <v>139</v>
      </c>
      <c r="BI207" s="431" t="s">
        <v>139</v>
      </c>
      <c r="BJ207" s="440"/>
      <c r="BK207" s="441" t="s">
        <v>139</v>
      </c>
      <c r="BL207" s="431" t="s">
        <v>139</v>
      </c>
      <c r="BM207" s="446"/>
      <c r="BN207" s="447" t="s">
        <v>139</v>
      </c>
      <c r="BO207" t="s">
        <v>139</v>
      </c>
    </row>
    <row r="208" spans="1:67" ht="15.75" customHeight="1">
      <c r="A208" s="7" t="s">
        <v>1030</v>
      </c>
      <c r="B208" s="7">
        <v>10</v>
      </c>
      <c r="C208" s="7" t="s">
        <v>163</v>
      </c>
      <c r="D208" s="7" t="s">
        <v>164</v>
      </c>
      <c r="E208" s="7">
        <v>76</v>
      </c>
      <c r="F208" s="7">
        <v>15.180000000000007</v>
      </c>
      <c r="G208" s="7" t="s">
        <v>61</v>
      </c>
      <c r="H208" s="7">
        <v>76.253</v>
      </c>
      <c r="I208" s="7">
        <v>132</v>
      </c>
      <c r="J208" s="7">
        <v>28.909999999999627</v>
      </c>
      <c r="K208" s="7" t="s">
        <v>62</v>
      </c>
      <c r="L208" s="7">
        <v>132.48183333333333</v>
      </c>
      <c r="M208" s="7">
        <v>-132.48183333333333</v>
      </c>
      <c r="N208" s="427">
        <v>226</v>
      </c>
      <c r="P208" s="428"/>
      <c r="Q208" s="428" t="s">
        <v>156</v>
      </c>
      <c r="R208">
        <v>10</v>
      </c>
      <c r="S208" s="474">
        <v>328.39400000000001</v>
      </c>
      <c r="T208" s="290">
        <v>0.46689999999999998</v>
      </c>
      <c r="U208" s="290">
        <v>0.46139999999999998</v>
      </c>
      <c r="V208" s="290">
        <v>29.379984</v>
      </c>
      <c r="W208" s="290">
        <v>29.373291000000002</v>
      </c>
      <c r="X208" s="290">
        <v>34.724395742412057</v>
      </c>
      <c r="Y208" s="290">
        <v>34.721822833200918</v>
      </c>
      <c r="Z208">
        <v>1.9298999999999999</v>
      </c>
      <c r="AA208" s="447">
        <v>6.6007763741433063</v>
      </c>
      <c r="AB208" s="447">
        <v>83.249956980073208</v>
      </c>
      <c r="AC208" s="447">
        <v>2.8893448799999999E-2</v>
      </c>
      <c r="AD208" s="290">
        <v>4.9500000000000002E-2</v>
      </c>
      <c r="AE208" s="447">
        <v>90.0137</v>
      </c>
      <c r="AF208">
        <v>4.5986000000000002</v>
      </c>
      <c r="AG208" s="447">
        <v>2.0444</v>
      </c>
      <c r="AH208">
        <v>0.14879999999999999</v>
      </c>
      <c r="AI208" s="447">
        <v>6.3701999999999995E-2</v>
      </c>
      <c r="AJ208" s="447">
        <v>98.54</v>
      </c>
      <c r="AK208" s="447">
        <v>213.85</v>
      </c>
      <c r="AL208" s="429">
        <v>34.7252197265625</v>
      </c>
      <c r="AM208" s="433" t="s">
        <v>139</v>
      </c>
      <c r="AN208" s="434"/>
      <c r="AO208" s="438">
        <v>1.3</v>
      </c>
      <c r="AP208" s="439">
        <v>6.6040000000000001</v>
      </c>
      <c r="AQ208" s="431" t="s">
        <v>139</v>
      </c>
      <c r="AR208" s="440"/>
      <c r="AS208" s="469">
        <v>12.488592402978906</v>
      </c>
      <c r="AT208" s="431"/>
      <c r="AU208" s="469">
        <v>7.7735420149486263</v>
      </c>
      <c r="AV208" s="431"/>
      <c r="AW208" s="442">
        <v>0.83099999999999996</v>
      </c>
      <c r="AX208" s="431"/>
      <c r="AY208" s="443"/>
      <c r="AZ208" s="469" t="s">
        <v>139</v>
      </c>
      <c r="BA208" s="431" t="s">
        <v>139</v>
      </c>
      <c r="BB208" s="440"/>
      <c r="BC208" s="469" t="s">
        <v>139</v>
      </c>
      <c r="BD208" s="445" t="s">
        <v>139</v>
      </c>
      <c r="BE208" s="469" t="s">
        <v>139</v>
      </c>
      <c r="BF208" s="445" t="s">
        <v>139</v>
      </c>
      <c r="BG208" s="445"/>
      <c r="BH208" s="469">
        <v>2165.4643189887433</v>
      </c>
      <c r="BI208" s="431" t="s">
        <v>139</v>
      </c>
      <c r="BJ208" s="440"/>
      <c r="BK208" s="441">
        <v>2293.461001697247</v>
      </c>
      <c r="BL208" s="431" t="s">
        <v>139</v>
      </c>
      <c r="BM208" s="446"/>
      <c r="BN208" s="447">
        <v>0.12818999585585736</v>
      </c>
      <c r="BO208" t="s">
        <v>139</v>
      </c>
    </row>
    <row r="209" spans="1:78" s="432" customFormat="1" ht="15.75" customHeight="1">
      <c r="A209" s="7" t="s">
        <v>1030</v>
      </c>
      <c r="B209" s="7">
        <v>10</v>
      </c>
      <c r="C209" s="7" t="s">
        <v>163</v>
      </c>
      <c r="D209" s="7" t="s">
        <v>164</v>
      </c>
      <c r="E209" s="7">
        <v>76</v>
      </c>
      <c r="F209" s="7">
        <v>15.180000000000007</v>
      </c>
      <c r="G209" s="7" t="s">
        <v>61</v>
      </c>
      <c r="H209" s="7">
        <v>76.253</v>
      </c>
      <c r="I209" s="7">
        <v>132</v>
      </c>
      <c r="J209" s="7">
        <v>28.909999999999627</v>
      </c>
      <c r="K209" s="7" t="s">
        <v>62</v>
      </c>
      <c r="L209" s="7">
        <v>132.48183333333333</v>
      </c>
      <c r="M209" s="7">
        <v>-132.48183333333333</v>
      </c>
      <c r="N209" s="427">
        <v>227</v>
      </c>
      <c r="O209" s="427"/>
      <c r="P209" s="428"/>
      <c r="Q209" s="428" t="s">
        <v>156</v>
      </c>
      <c r="R209">
        <v>11</v>
      </c>
      <c r="S209" s="474">
        <v>260.392</v>
      </c>
      <c r="T209" s="290">
        <v>-0.24590000000000001</v>
      </c>
      <c r="U209" s="290">
        <v>-0.2487</v>
      </c>
      <c r="V209" s="290">
        <v>28.516766999999998</v>
      </c>
      <c r="W209" s="290">
        <v>28.513535000000001</v>
      </c>
      <c r="X209" s="290">
        <v>34.427921786521566</v>
      </c>
      <c r="Y209" s="290">
        <v>34.42677119571637</v>
      </c>
      <c r="Z209">
        <v>1.8492</v>
      </c>
      <c r="AA209" s="447">
        <v>6.2893961616836584</v>
      </c>
      <c r="AB209" s="447">
        <v>77.702274041201392</v>
      </c>
      <c r="AC209" s="447">
        <v>3.3419968800000005E-2</v>
      </c>
      <c r="AD209" s="290">
        <v>5.96E-2</v>
      </c>
      <c r="AE209" s="447">
        <v>89.983900000000006</v>
      </c>
      <c r="AF209">
        <v>4.5971000000000002</v>
      </c>
      <c r="AG209" s="447">
        <v>2.6783999999999999</v>
      </c>
      <c r="AH209">
        <v>0.1741</v>
      </c>
      <c r="AI209" s="447">
        <v>6.3701999999999995E-2</v>
      </c>
      <c r="AJ209" s="447">
        <v>68.53</v>
      </c>
      <c r="AK209" s="447">
        <v>208.2</v>
      </c>
      <c r="AL209" s="429">
        <v>34.4390869140625</v>
      </c>
      <c r="AM209" s="433" t="s">
        <v>139</v>
      </c>
      <c r="AN209" s="434"/>
      <c r="AO209" s="438">
        <v>0.7</v>
      </c>
      <c r="AP209" s="439">
        <v>6.3197605723837187</v>
      </c>
      <c r="AQ209" s="431">
        <v>2</v>
      </c>
      <c r="AR209" s="440"/>
      <c r="AS209" s="469">
        <v>12.122331778300161</v>
      </c>
      <c r="AT209" s="431"/>
      <c r="AU209" s="469">
        <v>12.757496384501845</v>
      </c>
      <c r="AV209" s="431"/>
      <c r="AW209" s="442">
        <v>0.92900000000000005</v>
      </c>
      <c r="AX209" s="431"/>
      <c r="AY209" s="443"/>
      <c r="AZ209" s="469" t="s">
        <v>139</v>
      </c>
      <c r="BA209" s="431" t="s">
        <v>139</v>
      </c>
      <c r="BB209" s="440"/>
      <c r="BC209" s="469" t="s">
        <v>139</v>
      </c>
      <c r="BD209" s="445" t="s">
        <v>139</v>
      </c>
      <c r="BE209" s="469" t="s">
        <v>139</v>
      </c>
      <c r="BF209" s="445" t="s">
        <v>139</v>
      </c>
      <c r="BG209" s="445"/>
      <c r="BH209" s="469">
        <v>2186.9707677510819</v>
      </c>
      <c r="BI209" s="431" t="s">
        <v>139</v>
      </c>
      <c r="BJ209" s="440"/>
      <c r="BK209" s="441">
        <v>2285.7530476677848</v>
      </c>
      <c r="BL209" s="431" t="s">
        <v>139</v>
      </c>
      <c r="BM209" s="446"/>
      <c r="BN209" s="447">
        <v>-0.10123769680791175</v>
      </c>
      <c r="BO209" t="s">
        <v>139</v>
      </c>
      <c r="BP209"/>
      <c r="BQ209" s="436"/>
      <c r="BR209" s="436"/>
      <c r="BS209" s="436"/>
      <c r="BT209" s="436"/>
      <c r="BU209" s="436"/>
      <c r="BV209" s="436"/>
      <c r="BW209" s="436"/>
      <c r="BX209" s="436"/>
      <c r="BY209" s="436"/>
      <c r="BZ209" s="436"/>
    </row>
    <row r="210" spans="1:78" s="432" customFormat="1" ht="15.75" customHeight="1">
      <c r="A210" s="7" t="s">
        <v>1030</v>
      </c>
      <c r="B210" s="7">
        <v>10</v>
      </c>
      <c r="C210" s="7" t="s">
        <v>163</v>
      </c>
      <c r="D210" s="7" t="s">
        <v>164</v>
      </c>
      <c r="E210" s="7">
        <v>76</v>
      </c>
      <c r="F210" s="7">
        <v>15.180000000000007</v>
      </c>
      <c r="G210" s="7" t="s">
        <v>61</v>
      </c>
      <c r="H210" s="7">
        <v>76.253</v>
      </c>
      <c r="I210" s="7">
        <v>132</v>
      </c>
      <c r="J210" s="7">
        <v>28.909999999999627</v>
      </c>
      <c r="K210" s="7" t="s">
        <v>62</v>
      </c>
      <c r="L210" s="7">
        <v>132.48183333333333</v>
      </c>
      <c r="M210" s="7">
        <v>-132.48183333333333</v>
      </c>
      <c r="N210" s="427">
        <v>228</v>
      </c>
      <c r="O210" s="427"/>
      <c r="P210" s="428"/>
      <c r="Q210" s="428" t="s">
        <v>156</v>
      </c>
      <c r="R210">
        <v>12</v>
      </c>
      <c r="S210" s="474">
        <v>232.95500000000001</v>
      </c>
      <c r="T210" s="290">
        <v>-0.8196</v>
      </c>
      <c r="U210" s="290">
        <v>-0.82379999999999998</v>
      </c>
      <c r="V210" s="290">
        <v>27.816413000000001</v>
      </c>
      <c r="W210" s="290">
        <v>27.81052</v>
      </c>
      <c r="X210" s="290">
        <v>34.151476884003031</v>
      </c>
      <c r="Y210" s="290">
        <v>34.148243908282652</v>
      </c>
      <c r="Z210">
        <v>1.8217000000000001</v>
      </c>
      <c r="AA210" s="447">
        <v>6.2482063268669421</v>
      </c>
      <c r="AB210" s="447">
        <v>75.885872811247893</v>
      </c>
      <c r="AC210" s="447">
        <v>3.3081718400000001E-2</v>
      </c>
      <c r="AD210" s="290">
        <v>5.8799999999999998E-2</v>
      </c>
      <c r="AE210" s="447">
        <v>89.980199999999996</v>
      </c>
      <c r="AF210">
        <v>4.5968999999999998</v>
      </c>
      <c r="AG210" s="447">
        <v>3.0306000000000002</v>
      </c>
      <c r="AH210">
        <v>0.18820000000000001</v>
      </c>
      <c r="AI210" s="447">
        <v>6.3701999999999995E-2</v>
      </c>
      <c r="AJ210" s="447">
        <v>98.51</v>
      </c>
      <c r="AK210" s="447">
        <v>204.85</v>
      </c>
      <c r="AL210" s="429">
        <v>34.149688720703125</v>
      </c>
      <c r="AM210" s="433" t="s">
        <v>139</v>
      </c>
      <c r="AN210" s="434"/>
      <c r="AO210" s="438">
        <v>0.2</v>
      </c>
      <c r="AP210" s="439">
        <v>6.2789999999999999</v>
      </c>
      <c r="AQ210" s="431" t="s">
        <v>139</v>
      </c>
      <c r="AR210" s="440"/>
      <c r="AS210" s="469">
        <v>12.3621913721346</v>
      </c>
      <c r="AT210" s="431"/>
      <c r="AU210" s="469">
        <v>17.749183000401537</v>
      </c>
      <c r="AV210" s="431"/>
      <c r="AW210" s="442">
        <v>1.0920000000000001</v>
      </c>
      <c r="AX210" s="431"/>
      <c r="AY210" s="443"/>
      <c r="AZ210" s="469" t="s">
        <v>139</v>
      </c>
      <c r="BA210" s="431" t="s">
        <v>139</v>
      </c>
      <c r="BB210" s="440"/>
      <c r="BC210" s="469" t="s">
        <v>139</v>
      </c>
      <c r="BD210" s="445" t="s">
        <v>139</v>
      </c>
      <c r="BE210" s="469" t="s">
        <v>139</v>
      </c>
      <c r="BF210" s="445" t="s">
        <v>139</v>
      </c>
      <c r="BG210" s="445"/>
      <c r="BH210" s="469">
        <v>2199.1471826648722</v>
      </c>
      <c r="BI210" s="431" t="s">
        <v>139</v>
      </c>
      <c r="BJ210" s="440"/>
      <c r="BK210" s="441">
        <v>2281.6795845749089</v>
      </c>
      <c r="BL210" s="431" t="s">
        <v>139</v>
      </c>
      <c r="BM210" s="446"/>
      <c r="BN210" s="447">
        <v>-0.42362288507367485</v>
      </c>
      <c r="BO210" t="s">
        <v>139</v>
      </c>
      <c r="BP210"/>
      <c r="BQ210" s="436"/>
      <c r="BR210" s="436"/>
      <c r="BS210" s="436"/>
      <c r="BT210" s="436"/>
      <c r="BU210" s="436"/>
      <c r="BV210" s="436"/>
      <c r="BW210" s="436"/>
      <c r="BX210" s="436"/>
      <c r="BY210" s="436"/>
      <c r="BZ210" s="436"/>
    </row>
    <row r="211" spans="1:78" s="432" customFormat="1" ht="15.75" customHeight="1">
      <c r="A211" s="7" t="s">
        <v>1030</v>
      </c>
      <c r="B211" s="7">
        <v>10</v>
      </c>
      <c r="C211" s="7" t="s">
        <v>163</v>
      </c>
      <c r="D211" s="7" t="s">
        <v>164</v>
      </c>
      <c r="E211" s="7">
        <v>76</v>
      </c>
      <c r="F211" s="7">
        <v>15.180000000000007</v>
      </c>
      <c r="G211" s="7" t="s">
        <v>61</v>
      </c>
      <c r="H211" s="7">
        <v>76.253</v>
      </c>
      <c r="I211" s="7">
        <v>132</v>
      </c>
      <c r="J211" s="7">
        <v>28.909999999999627</v>
      </c>
      <c r="K211" s="7" t="s">
        <v>62</v>
      </c>
      <c r="L211" s="7">
        <v>132.48183333333333</v>
      </c>
      <c r="M211" s="7">
        <v>-132.48183333333333</v>
      </c>
      <c r="N211" s="427">
        <v>229</v>
      </c>
      <c r="O211" s="427"/>
      <c r="P211" s="428"/>
      <c r="Q211" s="428" t="s">
        <v>156</v>
      </c>
      <c r="R211">
        <v>13</v>
      </c>
      <c r="S211" s="474">
        <v>211.10599999999999</v>
      </c>
      <c r="T211" s="290">
        <v>-1.2146999999999999</v>
      </c>
      <c r="U211" s="290">
        <v>-1.2121999999999999</v>
      </c>
      <c r="V211" s="290">
        <v>27.121729999999999</v>
      </c>
      <c r="W211" s="290">
        <v>27.127955</v>
      </c>
      <c r="X211" s="290">
        <v>33.664548217591069</v>
      </c>
      <c r="Y211" s="290">
        <v>33.670255657379322</v>
      </c>
      <c r="Z211">
        <v>1.7782</v>
      </c>
      <c r="AA211" s="447">
        <v>6.1089941070813092</v>
      </c>
      <c r="AB211" s="447">
        <v>73.165368581157736</v>
      </c>
      <c r="AC211" s="447">
        <v>3.4350945600000002E-2</v>
      </c>
      <c r="AD211" s="290">
        <v>6.1600000000000002E-2</v>
      </c>
      <c r="AE211" s="447">
        <v>89.959699999999998</v>
      </c>
      <c r="AF211">
        <v>4.5957999999999997</v>
      </c>
      <c r="AG211" s="447">
        <v>3.5190000000000001</v>
      </c>
      <c r="AH211">
        <v>0.20780000000000001</v>
      </c>
      <c r="AI211" s="447">
        <v>6.3701999999999995E-2</v>
      </c>
      <c r="AJ211" s="447">
        <v>98.54</v>
      </c>
      <c r="AK211" s="447">
        <v>204.24</v>
      </c>
      <c r="AL211" s="429">
        <v>33.744117736816406</v>
      </c>
      <c r="AM211" s="433" t="s">
        <v>139</v>
      </c>
      <c r="AN211" s="434"/>
      <c r="AO211" s="438">
        <v>0</v>
      </c>
      <c r="AP211" s="439">
        <v>6.0940000000000003</v>
      </c>
      <c r="AQ211" s="431" t="s">
        <v>139</v>
      </c>
      <c r="AR211" s="440"/>
      <c r="AS211" s="469">
        <v>14.624803464327119</v>
      </c>
      <c r="AT211" s="431"/>
      <c r="AU211" s="469">
        <v>28.283719841889283</v>
      </c>
      <c r="AV211" s="431"/>
      <c r="AW211" s="442">
        <v>1.506</v>
      </c>
      <c r="AX211" s="431"/>
      <c r="AY211" s="443"/>
      <c r="AZ211" s="469" t="s">
        <v>139</v>
      </c>
      <c r="BA211" s="431" t="s">
        <v>139</v>
      </c>
      <c r="BB211" s="440"/>
      <c r="BC211" s="469" t="s">
        <v>139</v>
      </c>
      <c r="BD211" s="445" t="s">
        <v>139</v>
      </c>
      <c r="BE211" s="469" t="s">
        <v>139</v>
      </c>
      <c r="BF211" s="445" t="s">
        <v>139</v>
      </c>
      <c r="BG211" s="445"/>
      <c r="BH211" s="469">
        <v>2223.833611846449</v>
      </c>
      <c r="BI211" s="431" t="s">
        <v>139</v>
      </c>
      <c r="BJ211" s="440"/>
      <c r="BK211" s="441">
        <v>2281.0898720684236</v>
      </c>
      <c r="BL211" s="431" t="s">
        <v>139</v>
      </c>
      <c r="BM211" s="446"/>
      <c r="BN211" s="447">
        <v>-0.93093375369702347</v>
      </c>
      <c r="BO211" t="s">
        <v>139</v>
      </c>
      <c r="BP211"/>
      <c r="BQ211" s="436"/>
      <c r="BR211" s="436"/>
      <c r="BS211" s="436"/>
      <c r="BT211" s="436"/>
      <c r="BU211" s="436"/>
      <c r="BV211" s="436"/>
      <c r="BW211" s="436"/>
      <c r="BX211" s="436"/>
      <c r="BY211" s="436"/>
      <c r="BZ211" s="436"/>
    </row>
    <row r="212" spans="1:78" s="432" customFormat="1" ht="15.75" customHeight="1">
      <c r="A212" s="7" t="s">
        <v>1030</v>
      </c>
      <c r="B212" s="7">
        <v>10</v>
      </c>
      <c r="C212" s="7" t="s">
        <v>163</v>
      </c>
      <c r="D212" s="7" t="s">
        <v>164</v>
      </c>
      <c r="E212" s="7">
        <v>76</v>
      </c>
      <c r="F212" s="7">
        <v>15.180000000000007</v>
      </c>
      <c r="G212" s="7" t="s">
        <v>61</v>
      </c>
      <c r="H212" s="7">
        <v>76.253</v>
      </c>
      <c r="I212" s="7">
        <v>132</v>
      </c>
      <c r="J212" s="7">
        <v>28.909999999999627</v>
      </c>
      <c r="K212" s="7" t="s">
        <v>62</v>
      </c>
      <c r="L212" s="7">
        <v>132.48183333333333</v>
      </c>
      <c r="M212" s="7">
        <v>-132.48183333333333</v>
      </c>
      <c r="N212" s="427">
        <v>230</v>
      </c>
      <c r="O212" s="427"/>
      <c r="P212" s="428"/>
      <c r="Q212" s="428" t="s">
        <v>156</v>
      </c>
      <c r="R212">
        <v>14</v>
      </c>
      <c r="S212" s="474">
        <v>187.547</v>
      </c>
      <c r="T212" s="290">
        <v>-1.4731000000000001</v>
      </c>
      <c r="U212" s="290">
        <v>-1.4728000000000001</v>
      </c>
      <c r="V212" s="290">
        <v>26.520827999999998</v>
      </c>
      <c r="W212" s="290">
        <v>26.521575000000002</v>
      </c>
      <c r="X212" s="290">
        <v>33.14325873238176</v>
      </c>
      <c r="Y212" s="290">
        <v>33.143953226979718</v>
      </c>
      <c r="Z212">
        <v>1.8177000000000001</v>
      </c>
      <c r="AA212" s="447">
        <v>6.3449453625507735</v>
      </c>
      <c r="AB212" s="447">
        <v>75.187112412716544</v>
      </c>
      <c r="AC212" s="447">
        <v>3.4731533600000003E-2</v>
      </c>
      <c r="AD212" s="290">
        <v>6.25E-2</v>
      </c>
      <c r="AE212" s="447">
        <v>89.918700000000001</v>
      </c>
      <c r="AF212">
        <v>4.5937999999999999</v>
      </c>
      <c r="AG212" s="447">
        <v>3.411</v>
      </c>
      <c r="AH212">
        <v>0.2034</v>
      </c>
      <c r="AI212" s="447">
        <v>6.3701999999999995E-2</v>
      </c>
      <c r="AJ212" s="447">
        <v>98.54</v>
      </c>
      <c r="AK212" s="447">
        <v>200.73</v>
      </c>
      <c r="AL212" s="429">
        <v>33.161308288574219</v>
      </c>
      <c r="AM212" s="433" t="s">
        <v>139</v>
      </c>
      <c r="AN212" s="434"/>
      <c r="AO212" s="438">
        <v>-0.5</v>
      </c>
      <c r="AP212" s="439">
        <v>6.3390000000000004</v>
      </c>
      <c r="AQ212" s="431" t="s">
        <v>139</v>
      </c>
      <c r="AR212" s="440"/>
      <c r="AS212" s="469">
        <v>15.99085802216098</v>
      </c>
      <c r="AT212" s="431"/>
      <c r="AU212" s="469">
        <v>35.259480816387843</v>
      </c>
      <c r="AV212" s="431"/>
      <c r="AW212" s="442">
        <v>1.825</v>
      </c>
      <c r="AX212" s="431"/>
      <c r="AY212" s="443"/>
      <c r="AZ212" s="469" t="s">
        <v>139</v>
      </c>
      <c r="BA212" s="431" t="s">
        <v>139</v>
      </c>
      <c r="BB212" s="440"/>
      <c r="BC212" s="469" t="s">
        <v>139</v>
      </c>
      <c r="BD212" s="445" t="s">
        <v>139</v>
      </c>
      <c r="BE212" s="469" t="s">
        <v>139</v>
      </c>
      <c r="BF212" s="445" t="s">
        <v>139</v>
      </c>
      <c r="BG212" s="445"/>
      <c r="BH212" s="469">
        <v>2230.741780272886</v>
      </c>
      <c r="BI212" s="431">
        <v>6</v>
      </c>
      <c r="BJ212" s="440"/>
      <c r="BK212" s="441">
        <v>2272.4415952763029</v>
      </c>
      <c r="BL212" s="431">
        <v>6</v>
      </c>
      <c r="BM212" s="446"/>
      <c r="BN212" s="447">
        <v>-1.4115445466554566</v>
      </c>
      <c r="BO212" t="s">
        <v>139</v>
      </c>
      <c r="BP212"/>
      <c r="BQ212" s="436"/>
      <c r="BR212" s="436"/>
      <c r="BS212" s="436"/>
      <c r="BT212" s="436"/>
      <c r="BU212" s="436"/>
      <c r="BV212" s="436"/>
      <c r="BW212" s="436"/>
      <c r="BX212" s="436"/>
      <c r="BY212" s="436"/>
      <c r="BZ212" s="436"/>
    </row>
    <row r="213" spans="1:78" s="432" customFormat="1" ht="15.75" customHeight="1">
      <c r="A213" s="7" t="s">
        <v>1030</v>
      </c>
      <c r="B213" s="7">
        <v>10</v>
      </c>
      <c r="C213" s="7" t="s">
        <v>163</v>
      </c>
      <c r="D213" s="7" t="s">
        <v>164</v>
      </c>
      <c r="E213" s="7">
        <v>76</v>
      </c>
      <c r="F213" s="7">
        <v>15.180000000000007</v>
      </c>
      <c r="G213" s="7" t="s">
        <v>61</v>
      </c>
      <c r="H213" s="7">
        <v>76.253</v>
      </c>
      <c r="I213" s="7">
        <v>132</v>
      </c>
      <c r="J213" s="7">
        <v>28.909999999999627</v>
      </c>
      <c r="K213" s="7" t="s">
        <v>62</v>
      </c>
      <c r="L213" s="7">
        <v>132.48183333333333</v>
      </c>
      <c r="M213" s="7">
        <v>-132.48183333333333</v>
      </c>
      <c r="N213" s="427">
        <v>231</v>
      </c>
      <c r="O213" s="427"/>
      <c r="P213" s="428"/>
      <c r="Q213" s="428" t="s">
        <v>156</v>
      </c>
      <c r="R213">
        <v>15</v>
      </c>
      <c r="S213" s="474">
        <v>171.21299999999999</v>
      </c>
      <c r="T213" s="290">
        <v>-1.4887999999999999</v>
      </c>
      <c r="U213" s="290">
        <v>-1.4894000000000001</v>
      </c>
      <c r="V213" s="290">
        <v>26.34271</v>
      </c>
      <c r="W213" s="290">
        <v>26.341343000000002</v>
      </c>
      <c r="X213" s="290">
        <v>32.925604070445722</v>
      </c>
      <c r="Y213" s="290">
        <v>32.924386048613982</v>
      </c>
      <c r="Z213">
        <v>1.835</v>
      </c>
      <c r="AA213" s="447">
        <v>6.4298690821636315</v>
      </c>
      <c r="AB213" s="447">
        <v>76.043501917611778</v>
      </c>
      <c r="AC213" s="447">
        <v>3.5239134400000004E-2</v>
      </c>
      <c r="AD213" s="290">
        <v>6.3600000000000004E-2</v>
      </c>
      <c r="AE213" s="447">
        <v>89.924300000000002</v>
      </c>
      <c r="AF213">
        <v>4.5940000000000003</v>
      </c>
      <c r="AG213" s="447">
        <v>3.3405</v>
      </c>
      <c r="AH213">
        <v>0.2006</v>
      </c>
      <c r="AI213" s="447">
        <v>6.3701999999999995E-2</v>
      </c>
      <c r="AJ213" s="447">
        <v>98.54</v>
      </c>
      <c r="AK213" s="447">
        <v>200.27</v>
      </c>
      <c r="AL213" s="429">
        <v>32.945320129394531</v>
      </c>
      <c r="AM213" s="433" t="s">
        <v>139</v>
      </c>
      <c r="AN213" s="434"/>
      <c r="AO213" s="438">
        <v>-0.5</v>
      </c>
      <c r="AP213" s="439">
        <v>6.391</v>
      </c>
      <c r="AQ213" s="431" t="s">
        <v>139</v>
      </c>
      <c r="AR213" s="440"/>
      <c r="AS213" s="469">
        <v>15.900127294791137</v>
      </c>
      <c r="AT213" s="431"/>
      <c r="AU213" s="469">
        <v>34.857120998276258</v>
      </c>
      <c r="AV213" s="431"/>
      <c r="AW213" s="442">
        <v>1.8460000000000001</v>
      </c>
      <c r="AX213" s="431"/>
      <c r="AY213" s="443"/>
      <c r="AZ213" s="469" t="s">
        <v>139</v>
      </c>
      <c r="BA213" s="431" t="s">
        <v>139</v>
      </c>
      <c r="BB213" s="440"/>
      <c r="BC213" s="469" t="s">
        <v>139</v>
      </c>
      <c r="BD213" s="445" t="s">
        <v>139</v>
      </c>
      <c r="BE213" s="469" t="s">
        <v>139</v>
      </c>
      <c r="BF213" s="445" t="s">
        <v>139</v>
      </c>
      <c r="BG213" s="445"/>
      <c r="BH213" s="469">
        <v>2219.6920239043097</v>
      </c>
      <c r="BI213" s="431" t="s">
        <v>139</v>
      </c>
      <c r="BJ213" s="440"/>
      <c r="BK213" s="441">
        <v>2262.1082439404699</v>
      </c>
      <c r="BL213" s="431" t="s">
        <v>139</v>
      </c>
      <c r="BM213" s="446"/>
      <c r="BN213" s="447">
        <v>-1.4629679624904741</v>
      </c>
      <c r="BO213" t="s">
        <v>139</v>
      </c>
      <c r="BP213"/>
      <c r="BQ213" s="436"/>
      <c r="BR213" s="436"/>
      <c r="BS213" s="436"/>
      <c r="BT213" s="436"/>
      <c r="BU213" s="436"/>
      <c r="BV213" s="436"/>
      <c r="BW213" s="436"/>
      <c r="BX213" s="436"/>
      <c r="BY213" s="436"/>
      <c r="BZ213" s="436"/>
    </row>
    <row r="214" spans="1:78" s="432" customFormat="1" ht="15.75" customHeight="1">
      <c r="A214" s="7" t="s">
        <v>1030</v>
      </c>
      <c r="B214" s="7">
        <v>10</v>
      </c>
      <c r="C214" s="7" t="s">
        <v>163</v>
      </c>
      <c r="D214" s="7" t="s">
        <v>164</v>
      </c>
      <c r="E214" s="7">
        <v>76</v>
      </c>
      <c r="F214" s="7">
        <v>15.180000000000007</v>
      </c>
      <c r="G214" s="7" t="s">
        <v>61</v>
      </c>
      <c r="H214" s="7">
        <v>76.253</v>
      </c>
      <c r="I214" s="7">
        <v>132</v>
      </c>
      <c r="J214" s="7">
        <v>28.909999999999627</v>
      </c>
      <c r="K214" s="7" t="s">
        <v>62</v>
      </c>
      <c r="L214" s="7">
        <v>132.48183333333333</v>
      </c>
      <c r="M214" s="7">
        <v>-132.48183333333333</v>
      </c>
      <c r="N214" s="427">
        <v>232</v>
      </c>
      <c r="O214" s="427"/>
      <c r="P214" s="428"/>
      <c r="Q214" s="428" t="s">
        <v>156</v>
      </c>
      <c r="R214">
        <v>16</v>
      </c>
      <c r="S214" s="474">
        <v>142.77500000000001</v>
      </c>
      <c r="T214" s="290">
        <v>-1.4373</v>
      </c>
      <c r="U214" s="290">
        <v>-1.4380999999999999</v>
      </c>
      <c r="V214" s="290">
        <v>26.157388999999998</v>
      </c>
      <c r="W214" s="290">
        <v>26.156223000000001</v>
      </c>
      <c r="X214" s="290">
        <v>32.631696817124627</v>
      </c>
      <c r="Y214" s="290">
        <v>32.630971366033428</v>
      </c>
      <c r="Z214">
        <v>1.8957999999999999</v>
      </c>
      <c r="AA214" s="447">
        <v>6.6912828597932865</v>
      </c>
      <c r="AB214" s="447">
        <v>79.079746304625289</v>
      </c>
      <c r="AC214" s="447">
        <v>3.36316568E-2</v>
      </c>
      <c r="AD214" s="290">
        <v>0.06</v>
      </c>
      <c r="AE214" s="447">
        <v>89.885199999999998</v>
      </c>
      <c r="AF214">
        <v>4.5921000000000003</v>
      </c>
      <c r="AG214" s="447">
        <v>3.371</v>
      </c>
      <c r="AH214">
        <v>0.20180000000000001</v>
      </c>
      <c r="AI214" s="447">
        <v>6.3701999999999995E-2</v>
      </c>
      <c r="AJ214" s="447">
        <v>98.53</v>
      </c>
      <c r="AK214" s="447">
        <v>196.61</v>
      </c>
      <c r="AL214" s="429">
        <v>32.641021728515625</v>
      </c>
      <c r="AM214" s="433" t="s">
        <v>139</v>
      </c>
      <c r="AN214" s="434"/>
      <c r="AO214" s="438">
        <v>-0.5</v>
      </c>
      <c r="AP214" s="439">
        <v>6.6660000000000004</v>
      </c>
      <c r="AQ214" s="431" t="s">
        <v>139</v>
      </c>
      <c r="AR214" s="440"/>
      <c r="AS214" s="469">
        <v>14.337968581379318</v>
      </c>
      <c r="AT214" s="431"/>
      <c r="AU214" s="469">
        <v>31.110354261553105</v>
      </c>
      <c r="AV214" s="431"/>
      <c r="AW214" s="442">
        <v>1.756</v>
      </c>
      <c r="AX214" s="431"/>
      <c r="AY214" s="443"/>
      <c r="AZ214" s="469" t="s">
        <v>139</v>
      </c>
      <c r="BA214" s="431" t="s">
        <v>139</v>
      </c>
      <c r="BB214" s="440"/>
      <c r="BC214" s="469" t="s">
        <v>139</v>
      </c>
      <c r="BD214" s="445" t="s">
        <v>139</v>
      </c>
      <c r="BE214" s="469" t="s">
        <v>139</v>
      </c>
      <c r="BF214" s="445" t="s">
        <v>139</v>
      </c>
      <c r="BG214" s="445"/>
      <c r="BH214" s="469">
        <v>2197.5626306298918</v>
      </c>
      <c r="BI214" s="431" t="s">
        <v>139</v>
      </c>
      <c r="BJ214" s="440"/>
      <c r="BK214" s="441">
        <v>2242.665806320108</v>
      </c>
      <c r="BL214" s="431" t="s">
        <v>139</v>
      </c>
      <c r="BM214" s="446"/>
      <c r="BN214" s="447">
        <v>-1.5757041302285495</v>
      </c>
      <c r="BO214" t="s">
        <v>139</v>
      </c>
      <c r="BP214"/>
      <c r="BQ214" s="436"/>
      <c r="BR214" s="436"/>
      <c r="BS214" s="436"/>
      <c r="BT214" s="436"/>
      <c r="BU214" s="436"/>
      <c r="BV214" s="436"/>
      <c r="BW214" s="436"/>
      <c r="BX214" s="436"/>
      <c r="BY214" s="436"/>
      <c r="BZ214" s="436"/>
    </row>
    <row r="215" spans="1:78" s="432" customFormat="1" ht="15.75" customHeight="1">
      <c r="A215" s="7" t="s">
        <v>1030</v>
      </c>
      <c r="B215" s="7">
        <v>10</v>
      </c>
      <c r="C215" s="7" t="s">
        <v>163</v>
      </c>
      <c r="D215" s="7" t="s">
        <v>164</v>
      </c>
      <c r="E215" s="7">
        <v>76</v>
      </c>
      <c r="F215" s="7">
        <v>15.180000000000007</v>
      </c>
      <c r="G215" s="7" t="s">
        <v>61</v>
      </c>
      <c r="H215" s="7">
        <v>76.253</v>
      </c>
      <c r="I215" s="7">
        <v>132</v>
      </c>
      <c r="J215" s="7">
        <v>28.909999999999627</v>
      </c>
      <c r="K215" s="7" t="s">
        <v>62</v>
      </c>
      <c r="L215" s="7">
        <v>132.48183333333333</v>
      </c>
      <c r="M215" s="7">
        <v>-132.48183333333333</v>
      </c>
      <c r="N215" s="427">
        <v>233</v>
      </c>
      <c r="O215" s="427"/>
      <c r="P215" s="428"/>
      <c r="Q215" s="428" t="s">
        <v>156</v>
      </c>
      <c r="R215">
        <v>17</v>
      </c>
      <c r="S215" s="474">
        <v>117.816</v>
      </c>
      <c r="T215" s="290">
        <v>-1.3576999999999999</v>
      </c>
      <c r="U215" s="290">
        <v>-1.3527</v>
      </c>
      <c r="V215" s="290">
        <v>26.008417999999999</v>
      </c>
      <c r="W215" s="290">
        <v>26.007122000000003</v>
      </c>
      <c r="X215" s="290">
        <v>32.356011920769099</v>
      </c>
      <c r="Y215" s="290">
        <v>32.348824345581846</v>
      </c>
      <c r="Z215">
        <v>1.9571000000000001</v>
      </c>
      <c r="AA215" s="447">
        <v>6.9381326466950179</v>
      </c>
      <c r="AB215" s="447">
        <v>82.012420132299553</v>
      </c>
      <c r="AC215" s="447">
        <v>3.57043976E-2</v>
      </c>
      <c r="AD215" s="290">
        <v>6.4600000000000005E-2</v>
      </c>
      <c r="AE215" s="447">
        <v>89.887100000000004</v>
      </c>
      <c r="AF215">
        <v>4.5922000000000001</v>
      </c>
      <c r="AG215" s="447">
        <v>3.2536</v>
      </c>
      <c r="AH215">
        <v>0.19719999999999999</v>
      </c>
      <c r="AI215" s="447">
        <v>6.3701999999999995E-2</v>
      </c>
      <c r="AJ215" s="447">
        <v>98.54</v>
      </c>
      <c r="AK215" s="447">
        <v>196.31</v>
      </c>
      <c r="AL215" s="429">
        <v>32.354515075683594</v>
      </c>
      <c r="AM215" s="433" t="s">
        <v>139</v>
      </c>
      <c r="AN215" s="434"/>
      <c r="AO215" s="438">
        <v>-0.3</v>
      </c>
      <c r="AP215" s="439">
        <v>6.92</v>
      </c>
      <c r="AQ215" s="431" t="s">
        <v>139</v>
      </c>
      <c r="AR215" s="440"/>
      <c r="AS215" s="469">
        <v>14.31087220102229</v>
      </c>
      <c r="AT215" s="431">
        <v>3</v>
      </c>
      <c r="AU215" s="469">
        <v>31.098544596962984</v>
      </c>
      <c r="AV215" s="431">
        <v>3</v>
      </c>
      <c r="AW215" s="442">
        <v>1.758</v>
      </c>
      <c r="AX215" s="431">
        <v>3</v>
      </c>
      <c r="AY215" s="443" t="s">
        <v>1059</v>
      </c>
      <c r="AZ215" s="469" t="s">
        <v>139</v>
      </c>
      <c r="BA215" s="431" t="s">
        <v>139</v>
      </c>
      <c r="BB215" s="440"/>
      <c r="BC215" s="469">
        <v>1.4560171452735171E-2</v>
      </c>
      <c r="BD215" s="445" t="s">
        <v>139</v>
      </c>
      <c r="BE215" s="469">
        <v>1.5775045983162265E-2</v>
      </c>
      <c r="BF215" s="445" t="s">
        <v>139</v>
      </c>
      <c r="BG215" s="445"/>
      <c r="BH215" s="469">
        <v>2171.5692796587387</v>
      </c>
      <c r="BI215" s="431" t="s">
        <v>139</v>
      </c>
      <c r="BJ215" s="440"/>
      <c r="BK215" s="441">
        <v>2232.3099279837948</v>
      </c>
      <c r="BL215" s="431" t="s">
        <v>139</v>
      </c>
      <c r="BM215" s="446"/>
      <c r="BN215" s="447">
        <v>-1.6666839472367345</v>
      </c>
      <c r="BO215" t="s">
        <v>139</v>
      </c>
      <c r="BP215"/>
      <c r="BQ215" s="436"/>
      <c r="BR215" s="436"/>
      <c r="BS215" s="436"/>
      <c r="BT215" s="436"/>
      <c r="BU215" s="436"/>
      <c r="BV215" s="436"/>
      <c r="BW215" s="436"/>
      <c r="BX215" s="436"/>
      <c r="BY215" s="436"/>
      <c r="BZ215" s="436"/>
    </row>
    <row r="216" spans="1:78" s="432" customFormat="1" ht="15.75" customHeight="1">
      <c r="A216" s="7" t="s">
        <v>1030</v>
      </c>
      <c r="B216" s="7">
        <v>10</v>
      </c>
      <c r="C216" s="7" t="s">
        <v>163</v>
      </c>
      <c r="D216" s="7" t="s">
        <v>164</v>
      </c>
      <c r="E216" s="7">
        <v>76</v>
      </c>
      <c r="F216" s="7">
        <v>15.180000000000007</v>
      </c>
      <c r="G216" s="7" t="s">
        <v>61</v>
      </c>
      <c r="H216" s="7">
        <v>76.253</v>
      </c>
      <c r="I216" s="7">
        <v>132</v>
      </c>
      <c r="J216" s="7">
        <v>28.909999999999627</v>
      </c>
      <c r="K216" s="7" t="s">
        <v>62</v>
      </c>
      <c r="L216" s="7">
        <v>132.48183333333333</v>
      </c>
      <c r="M216" s="7">
        <v>-132.48183333333333</v>
      </c>
      <c r="N216" s="427">
        <v>234</v>
      </c>
      <c r="O216" s="427"/>
      <c r="P216" s="428"/>
      <c r="Q216" s="428" t="s">
        <v>156</v>
      </c>
      <c r="R216">
        <v>18</v>
      </c>
      <c r="S216" s="474">
        <v>84.311000000000007</v>
      </c>
      <c r="T216" s="290">
        <v>-0.875</v>
      </c>
      <c r="U216" s="290">
        <v>-0.88129999999999997</v>
      </c>
      <c r="V216" s="290">
        <v>26.007840999999999</v>
      </c>
      <c r="W216" s="290">
        <v>26.005712000000003</v>
      </c>
      <c r="X216" s="290">
        <v>31.858467228311536</v>
      </c>
      <c r="Y216" s="290">
        <v>31.862264031479064</v>
      </c>
      <c r="Z216">
        <v>2.1086999999999998</v>
      </c>
      <c r="AA216" s="447">
        <v>7.5094376079908391</v>
      </c>
      <c r="AB216" s="447">
        <v>89.606040382544094</v>
      </c>
      <c r="AC216" s="447">
        <v>6.3030616000000012E-2</v>
      </c>
      <c r="AD216" s="290">
        <v>0.12529999999999999</v>
      </c>
      <c r="AE216" s="447">
        <v>89.782899999999998</v>
      </c>
      <c r="AF216">
        <v>4.5869</v>
      </c>
      <c r="AG216" s="447">
        <v>3.0564</v>
      </c>
      <c r="AH216">
        <v>0.1893</v>
      </c>
      <c r="AI216" s="447">
        <v>0.34105999999999997</v>
      </c>
      <c r="AJ216" s="447">
        <v>64.760000000000005</v>
      </c>
      <c r="AK216" s="447">
        <v>192.34</v>
      </c>
      <c r="AL216" s="429">
        <v>31.863319396972656</v>
      </c>
      <c r="AM216" s="433" t="s">
        <v>139</v>
      </c>
      <c r="AN216" s="434"/>
      <c r="AO216" s="438">
        <v>-0.1</v>
      </c>
      <c r="AP216" s="439">
        <v>7.4829999999999997</v>
      </c>
      <c r="AQ216" s="431" t="s">
        <v>139</v>
      </c>
      <c r="AR216" s="440"/>
      <c r="AS216" s="469">
        <v>7.8063132633858165</v>
      </c>
      <c r="AT216" s="431"/>
      <c r="AU216" s="469">
        <v>16.521960648435666</v>
      </c>
      <c r="AV216" s="431"/>
      <c r="AW216" s="442">
        <v>1.284</v>
      </c>
      <c r="AX216" s="431"/>
      <c r="AY216" s="443"/>
      <c r="AZ216" s="469" t="s">
        <v>139</v>
      </c>
      <c r="BA216" s="431" t="s">
        <v>139</v>
      </c>
      <c r="BB216" s="440"/>
      <c r="BC216" s="469">
        <v>6.482505601227824E-2</v>
      </c>
      <c r="BD216" s="445" t="s">
        <v>139</v>
      </c>
      <c r="BE216" s="469">
        <v>6.4127492689143584E-2</v>
      </c>
      <c r="BF216" s="445" t="s">
        <v>139</v>
      </c>
      <c r="BG216" s="445"/>
      <c r="BH216" s="469">
        <v>2119.2254536844835</v>
      </c>
      <c r="BI216" s="431" t="s">
        <v>139</v>
      </c>
      <c r="BJ216" s="440"/>
      <c r="BK216" s="441">
        <v>2205.7532750496475</v>
      </c>
      <c r="BL216" s="431" t="s">
        <v>139</v>
      </c>
      <c r="BM216" s="446"/>
      <c r="BN216" s="447">
        <v>-1.8664436316963813</v>
      </c>
      <c r="BO216" t="s">
        <v>139</v>
      </c>
      <c r="BP216"/>
      <c r="BQ216" s="436"/>
      <c r="BR216" s="436"/>
      <c r="BS216" s="436"/>
      <c r="BT216" s="436"/>
      <c r="BU216" s="436"/>
      <c r="BV216" s="436"/>
      <c r="BW216" s="436"/>
      <c r="BX216" s="436"/>
      <c r="BY216" s="436"/>
      <c r="BZ216" s="436"/>
    </row>
    <row r="217" spans="1:78" s="432" customFormat="1" ht="15.75" customHeight="1">
      <c r="A217" s="7" t="s">
        <v>1030</v>
      </c>
      <c r="B217" s="7">
        <v>10</v>
      </c>
      <c r="C217" s="7" t="s">
        <v>163</v>
      </c>
      <c r="D217" s="7" t="s">
        <v>164</v>
      </c>
      <c r="E217" s="7">
        <v>76</v>
      </c>
      <c r="F217" s="7">
        <v>15.180000000000007</v>
      </c>
      <c r="G217" s="7" t="s">
        <v>61</v>
      </c>
      <c r="H217" s="7">
        <v>76.253</v>
      </c>
      <c r="I217" s="7">
        <v>132</v>
      </c>
      <c r="J217" s="7">
        <v>28.909999999999627</v>
      </c>
      <c r="K217" s="7" t="s">
        <v>62</v>
      </c>
      <c r="L217" s="7">
        <v>132.48183333333333</v>
      </c>
      <c r="M217" s="7">
        <v>-132.48183333333333</v>
      </c>
      <c r="N217" s="427">
        <v>235</v>
      </c>
      <c r="O217" s="427"/>
      <c r="P217" s="428"/>
      <c r="Q217" s="428" t="s">
        <v>156</v>
      </c>
      <c r="R217">
        <v>19</v>
      </c>
      <c r="S217" s="474">
        <v>64.935000000000002</v>
      </c>
      <c r="T217" s="290">
        <v>-0.1905</v>
      </c>
      <c r="U217" s="290">
        <v>-0.19420000000000001</v>
      </c>
      <c r="V217" s="290">
        <v>26.136471</v>
      </c>
      <c r="W217" s="290">
        <v>26.134024</v>
      </c>
      <c r="X217" s="290">
        <v>31.327289699309205</v>
      </c>
      <c r="Y217" s="290">
        <v>31.327867291391815</v>
      </c>
      <c r="Z217">
        <v>2.3167</v>
      </c>
      <c r="AA217" s="447">
        <v>8.2964224402848519</v>
      </c>
      <c r="AB217" s="447">
        <v>100.43670205172724</v>
      </c>
      <c r="AC217" s="447">
        <v>0.2506042</v>
      </c>
      <c r="AD217" s="290">
        <v>0.54169999999999996</v>
      </c>
      <c r="AE217" s="447">
        <v>89.202100000000002</v>
      </c>
      <c r="AF217">
        <v>4.5575999999999999</v>
      </c>
      <c r="AG217" s="447">
        <v>2.8403999999999998</v>
      </c>
      <c r="AH217">
        <v>0.18060000000000001</v>
      </c>
      <c r="AI217" s="447">
        <v>1.2773000000000001</v>
      </c>
      <c r="AJ217" s="447">
        <v>98.54</v>
      </c>
      <c r="AK217" s="447">
        <v>190.36</v>
      </c>
      <c r="AL217" s="429">
        <v>31.527639389038086</v>
      </c>
      <c r="AM217" s="433" t="s">
        <v>139</v>
      </c>
      <c r="AN217" s="434"/>
      <c r="AO217" s="438" t="s">
        <v>139</v>
      </c>
      <c r="AP217" s="439" t="s">
        <v>139</v>
      </c>
      <c r="AQ217" s="431" t="s">
        <v>139</v>
      </c>
      <c r="AR217" s="440"/>
      <c r="AS217" s="469">
        <v>4.0375696974303432</v>
      </c>
      <c r="AT217" s="431"/>
      <c r="AU217" s="469">
        <v>10.268278385944717</v>
      </c>
      <c r="AV217" s="431"/>
      <c r="AW217" s="442">
        <v>1.0349999999999999</v>
      </c>
      <c r="AX217" s="431"/>
      <c r="AY217" s="443"/>
      <c r="AZ217" s="469" t="s">
        <v>139</v>
      </c>
      <c r="BA217" s="431" t="s">
        <v>139</v>
      </c>
      <c r="BB217" s="440"/>
      <c r="BC217" s="469" t="s">
        <v>139</v>
      </c>
      <c r="BD217" s="445" t="s">
        <v>139</v>
      </c>
      <c r="BE217" s="469" t="s">
        <v>139</v>
      </c>
      <c r="BF217" s="445" t="s">
        <v>139</v>
      </c>
      <c r="BG217" s="445"/>
      <c r="BH217" s="469" t="s">
        <v>139</v>
      </c>
      <c r="BI217" s="431" t="s">
        <v>139</v>
      </c>
      <c r="BJ217" s="440"/>
      <c r="BK217" s="441" t="s">
        <v>139</v>
      </c>
      <c r="BL217" s="431" t="s">
        <v>139</v>
      </c>
      <c r="BM217" s="446"/>
      <c r="BN217" s="447" t="s">
        <v>139</v>
      </c>
      <c r="BO217" t="s">
        <v>139</v>
      </c>
      <c r="BP217"/>
      <c r="BQ217" s="436"/>
      <c r="BR217" s="436"/>
      <c r="BS217" s="436"/>
      <c r="BT217" s="436"/>
      <c r="BU217" s="436"/>
      <c r="BV217" s="436"/>
      <c r="BW217" s="436"/>
      <c r="BX217" s="436"/>
      <c r="BY217" s="436"/>
      <c r="BZ217" s="436"/>
    </row>
    <row r="218" spans="1:78" s="432" customFormat="1" ht="15.75" customHeight="1">
      <c r="A218" s="7" t="s">
        <v>1030</v>
      </c>
      <c r="B218" s="7">
        <v>10</v>
      </c>
      <c r="C218" s="7" t="s">
        <v>163</v>
      </c>
      <c r="D218" s="7" t="s">
        <v>164</v>
      </c>
      <c r="E218" s="7">
        <v>76</v>
      </c>
      <c r="F218" s="7">
        <v>15.180000000000007</v>
      </c>
      <c r="G218" s="7" t="s">
        <v>61</v>
      </c>
      <c r="H218" s="7">
        <v>76.253</v>
      </c>
      <c r="I218" s="7">
        <v>132</v>
      </c>
      <c r="J218" s="7">
        <v>28.909999999999627</v>
      </c>
      <c r="K218" s="7" t="s">
        <v>62</v>
      </c>
      <c r="L218" s="7">
        <v>132.48183333333333</v>
      </c>
      <c r="M218" s="7">
        <v>-132.48183333333333</v>
      </c>
      <c r="N218" s="427">
        <v>236</v>
      </c>
      <c r="O218" s="427"/>
      <c r="P218" s="428"/>
      <c r="Q218" s="428" t="s">
        <v>156</v>
      </c>
      <c r="R218">
        <v>20</v>
      </c>
      <c r="S218" s="474">
        <v>63.875999999999998</v>
      </c>
      <c r="T218" s="290">
        <v>-0.15459999999999999</v>
      </c>
      <c r="U218" s="290">
        <v>-0.1661</v>
      </c>
      <c r="V218" s="290">
        <v>26.130122999999998</v>
      </c>
      <c r="W218" s="290">
        <v>26.130089000000002</v>
      </c>
      <c r="X218" s="290">
        <v>31.282663722193</v>
      </c>
      <c r="Y218" s="290">
        <v>31.294418865622124</v>
      </c>
      <c r="Z218">
        <v>2.3317999999999999</v>
      </c>
      <c r="AA218" s="447">
        <v>8.3685452665541842</v>
      </c>
      <c r="AB218" s="447">
        <v>101.37413337037829</v>
      </c>
      <c r="AC218" s="447">
        <v>0.26524220000000004</v>
      </c>
      <c r="AD218" s="290">
        <v>0.57420000000000004</v>
      </c>
      <c r="AE218" s="447">
        <v>89.129499999999993</v>
      </c>
      <c r="AF218">
        <v>4.5540000000000003</v>
      </c>
      <c r="AG218" s="447">
        <v>2.7229000000000001</v>
      </c>
      <c r="AH218">
        <v>0.1759</v>
      </c>
      <c r="AI218" s="447">
        <v>1.3888</v>
      </c>
      <c r="AJ218" s="447">
        <v>91.67</v>
      </c>
      <c r="AK218" s="447">
        <v>190.36</v>
      </c>
      <c r="AL218" s="429">
        <v>31.309041976928711</v>
      </c>
      <c r="AM218" s="433" t="s">
        <v>139</v>
      </c>
      <c r="AN218" s="434"/>
      <c r="AO218" s="438">
        <v>1</v>
      </c>
      <c r="AP218" s="439">
        <v>8.2070000000000007</v>
      </c>
      <c r="AQ218" s="431" t="s">
        <v>139</v>
      </c>
      <c r="AR218" s="440"/>
      <c r="AS218" s="469">
        <v>2.3009755741359808</v>
      </c>
      <c r="AT218" s="431"/>
      <c r="AU218" s="469">
        <v>8.2504446856693292</v>
      </c>
      <c r="AV218" s="431"/>
      <c r="AW218" s="442">
        <v>0.92800000000000005</v>
      </c>
      <c r="AX218" s="431"/>
      <c r="AY218" s="443"/>
      <c r="AZ218" s="469" t="s">
        <v>139</v>
      </c>
      <c r="BA218" s="431" t="s">
        <v>139</v>
      </c>
      <c r="BB218" s="440"/>
      <c r="BC218" s="469">
        <v>0.26452541748083308</v>
      </c>
      <c r="BD218" s="445" t="s">
        <v>139</v>
      </c>
      <c r="BE218" s="469">
        <v>0.49350645664238962</v>
      </c>
      <c r="BF218" s="445" t="s">
        <v>139</v>
      </c>
      <c r="BG218" s="445"/>
      <c r="BH218" s="469">
        <v>2074.0864422701306</v>
      </c>
      <c r="BI218" s="431" t="s">
        <v>139</v>
      </c>
      <c r="BJ218" s="440"/>
      <c r="BK218" s="441">
        <v>2193.9012050980764</v>
      </c>
      <c r="BL218" s="431" t="s">
        <v>139</v>
      </c>
      <c r="BM218" s="446"/>
      <c r="BN218" s="447">
        <v>-2.200695834623994</v>
      </c>
      <c r="BO218" t="s">
        <v>139</v>
      </c>
      <c r="BP218"/>
      <c r="BQ218" s="436"/>
      <c r="BR218" s="436"/>
      <c r="BS218" s="436"/>
      <c r="BT218" s="436"/>
      <c r="BU218" s="436"/>
      <c r="BV218" s="436"/>
      <c r="BW218" s="436"/>
      <c r="BX218" s="436"/>
      <c r="BY218" s="436"/>
      <c r="BZ218" s="436"/>
    </row>
    <row r="219" spans="1:78" s="432" customFormat="1" ht="15.75" customHeight="1">
      <c r="A219" s="7" t="s">
        <v>1030</v>
      </c>
      <c r="B219" s="7">
        <v>10</v>
      </c>
      <c r="C219" s="7" t="s">
        <v>163</v>
      </c>
      <c r="D219" s="7" t="s">
        <v>164</v>
      </c>
      <c r="E219" s="7">
        <v>76</v>
      </c>
      <c r="F219" s="7">
        <v>15.180000000000007</v>
      </c>
      <c r="G219" s="7" t="s">
        <v>61</v>
      </c>
      <c r="H219" s="7">
        <v>76.253</v>
      </c>
      <c r="I219" s="7">
        <v>132</v>
      </c>
      <c r="J219" s="7">
        <v>28.909999999999627</v>
      </c>
      <c r="K219" s="7" t="s">
        <v>62</v>
      </c>
      <c r="L219" s="7">
        <v>132.48183333333333</v>
      </c>
      <c r="M219" s="7">
        <v>-132.48183333333333</v>
      </c>
      <c r="N219" s="427">
        <v>237</v>
      </c>
      <c r="O219" s="427"/>
      <c r="P219" s="428"/>
      <c r="Q219" s="428" t="s">
        <v>156</v>
      </c>
      <c r="R219">
        <v>21</v>
      </c>
      <c r="S219" s="474">
        <v>40.840000000000003</v>
      </c>
      <c r="T219" s="290">
        <v>-1.2045999999999999</v>
      </c>
      <c r="U219" s="290">
        <v>-1.1998</v>
      </c>
      <c r="V219" s="290">
        <v>23.729240000000001</v>
      </c>
      <c r="W219" s="290">
        <v>23.74775</v>
      </c>
      <c r="X219" s="290">
        <v>29.149735829980376</v>
      </c>
      <c r="Y219" s="290">
        <v>29.169974993645603</v>
      </c>
      <c r="Z219">
        <v>2.3767999999999998</v>
      </c>
      <c r="AA219" s="447">
        <v>9.0541706322312105</v>
      </c>
      <c r="AB219" s="447">
        <v>105.05248707149602</v>
      </c>
      <c r="AC219" s="447">
        <v>0.10470162400000001</v>
      </c>
      <c r="AD219" s="290">
        <v>0.21779999999999999</v>
      </c>
      <c r="AE219" s="447">
        <v>89.367699999999999</v>
      </c>
      <c r="AF219">
        <v>4.5659000000000001</v>
      </c>
      <c r="AG219" s="447">
        <v>1.7579</v>
      </c>
      <c r="AH219">
        <v>0.13730000000000001</v>
      </c>
      <c r="AI219" s="447">
        <v>5.7919999999999998</v>
      </c>
      <c r="AJ219" s="447">
        <v>79.180000000000007</v>
      </c>
      <c r="AK219" s="447">
        <v>190.36</v>
      </c>
      <c r="AL219" s="429">
        <v>29.220487594604492</v>
      </c>
      <c r="AM219" s="433" t="s">
        <v>139</v>
      </c>
      <c r="AN219" s="434"/>
      <c r="AO219" s="438">
        <v>0.5</v>
      </c>
      <c r="AP219" s="439">
        <v>9.0310000000000006</v>
      </c>
      <c r="AQ219" s="431" t="s">
        <v>139</v>
      </c>
      <c r="AR219" s="440"/>
      <c r="AS219" s="469">
        <v>0</v>
      </c>
      <c r="AT219" s="431"/>
      <c r="AU219" s="469">
        <v>3.3432934234837668</v>
      </c>
      <c r="AV219" s="431"/>
      <c r="AW219" s="442">
        <v>0.60699999999999998</v>
      </c>
      <c r="AX219" s="431"/>
      <c r="AY219" s="443"/>
      <c r="AZ219" s="469" t="s">
        <v>139</v>
      </c>
      <c r="BA219" s="431" t="s">
        <v>139</v>
      </c>
      <c r="BB219" s="440"/>
      <c r="BC219" s="469">
        <v>0.10413220725458167</v>
      </c>
      <c r="BD219" s="445" t="s">
        <v>139</v>
      </c>
      <c r="BE219" s="469">
        <v>9.9948920805119842E-2</v>
      </c>
      <c r="BF219" s="445" t="s">
        <v>139</v>
      </c>
      <c r="BG219" s="445"/>
      <c r="BH219" s="469">
        <v>2000.1787086466218</v>
      </c>
      <c r="BI219" s="431" t="s">
        <v>139</v>
      </c>
      <c r="BJ219" s="440"/>
      <c r="BK219" s="441">
        <v>2096.7875260107671</v>
      </c>
      <c r="BL219" s="431" t="s">
        <v>139</v>
      </c>
      <c r="BM219" s="446"/>
      <c r="BN219" s="447">
        <v>-3.3270653718613601</v>
      </c>
      <c r="BO219" t="s">
        <v>139</v>
      </c>
      <c r="BP219"/>
      <c r="BQ219" s="436"/>
      <c r="BR219" s="436"/>
      <c r="BS219" s="436"/>
      <c r="BT219" s="436"/>
      <c r="BU219" s="436"/>
      <c r="BV219" s="436"/>
      <c r="BW219" s="436"/>
      <c r="BX219" s="436"/>
      <c r="BY219" s="436"/>
      <c r="BZ219" s="436"/>
    </row>
    <row r="220" spans="1:78" s="432" customFormat="1" ht="15.75" customHeight="1">
      <c r="A220" s="7" t="s">
        <v>1030</v>
      </c>
      <c r="B220" s="7">
        <v>10</v>
      </c>
      <c r="C220" s="7" t="s">
        <v>163</v>
      </c>
      <c r="D220" s="7" t="s">
        <v>164</v>
      </c>
      <c r="E220" s="7">
        <v>76</v>
      </c>
      <c r="F220" s="7">
        <v>15.180000000000007</v>
      </c>
      <c r="G220" s="7" t="s">
        <v>61</v>
      </c>
      <c r="H220" s="7">
        <v>76.253</v>
      </c>
      <c r="I220" s="7">
        <v>132</v>
      </c>
      <c r="J220" s="7">
        <v>28.909999999999627</v>
      </c>
      <c r="K220" s="7" t="s">
        <v>62</v>
      </c>
      <c r="L220" s="7">
        <v>132.48183333333333</v>
      </c>
      <c r="M220" s="7">
        <v>-132.48183333333333</v>
      </c>
      <c r="N220" s="427">
        <v>238</v>
      </c>
      <c r="O220" s="427"/>
      <c r="P220" s="428"/>
      <c r="Q220" s="428" t="s">
        <v>156</v>
      </c>
      <c r="R220">
        <v>22</v>
      </c>
      <c r="S220" s="474">
        <v>20.562000000000001</v>
      </c>
      <c r="T220" s="290">
        <v>-1.4295</v>
      </c>
      <c r="U220" s="290">
        <v>-1.4298999999999999</v>
      </c>
      <c r="V220" s="290">
        <v>22.493337999999998</v>
      </c>
      <c r="W220" s="290">
        <v>22.491719000000003</v>
      </c>
      <c r="X220" s="290">
        <v>27.710306104306497</v>
      </c>
      <c r="Y220" s="290">
        <v>27.708496508357079</v>
      </c>
      <c r="Z220">
        <v>2.2822</v>
      </c>
      <c r="AA220" s="447">
        <v>8.7776321710669496</v>
      </c>
      <c r="AB220" s="447">
        <v>100.19539245610247</v>
      </c>
      <c r="AC220" s="447">
        <v>7.3015984000000006E-2</v>
      </c>
      <c r="AD220" s="290">
        <v>0.14749999999999999</v>
      </c>
      <c r="AE220" s="447">
        <v>89.479399999999998</v>
      </c>
      <c r="AF220">
        <v>4.5716000000000001</v>
      </c>
      <c r="AG220" s="447">
        <v>1.3822000000000001</v>
      </c>
      <c r="AH220">
        <v>0.12230000000000001</v>
      </c>
      <c r="AI220" s="447">
        <v>16.289000000000001</v>
      </c>
      <c r="AJ220" s="447">
        <v>98.54</v>
      </c>
      <c r="AK220" s="447">
        <v>188.37</v>
      </c>
      <c r="AL220" s="429">
        <v>27.758329391479492</v>
      </c>
      <c r="AM220" s="433" t="s">
        <v>139</v>
      </c>
      <c r="AN220" s="434"/>
      <c r="AO220" s="438">
        <v>0</v>
      </c>
      <c r="AP220" s="439">
        <v>8.7409999999999997</v>
      </c>
      <c r="AQ220" s="431" t="s">
        <v>139</v>
      </c>
      <c r="AR220" s="440"/>
      <c r="AS220" s="469">
        <v>0</v>
      </c>
      <c r="AT220" s="431"/>
      <c r="AU220" s="469">
        <v>2.9597765783133259</v>
      </c>
      <c r="AV220" s="431"/>
      <c r="AW220" s="442">
        <v>0.55300000000000005</v>
      </c>
      <c r="AX220" s="431"/>
      <c r="AY220" s="443"/>
      <c r="AZ220" s="469" t="s">
        <v>139</v>
      </c>
      <c r="BA220" s="431" t="s">
        <v>139</v>
      </c>
      <c r="BB220" s="440"/>
      <c r="BC220" s="469">
        <v>8.1540232083958025E-2</v>
      </c>
      <c r="BD220" s="445" t="s">
        <v>139</v>
      </c>
      <c r="BE220" s="469">
        <v>5.6999739458899128E-2</v>
      </c>
      <c r="BF220" s="445" t="s">
        <v>139</v>
      </c>
      <c r="BG220" s="445"/>
      <c r="BH220" s="469">
        <v>1907.3147044623527</v>
      </c>
      <c r="BI220" s="431" t="s">
        <v>139</v>
      </c>
      <c r="BJ220" s="440"/>
      <c r="BK220" s="441">
        <v>1986.0586670997643</v>
      </c>
      <c r="BL220" s="431" t="s">
        <v>139</v>
      </c>
      <c r="BM220" s="446"/>
      <c r="BN220" s="447">
        <v>-3.4605681079334261</v>
      </c>
      <c r="BO220" t="s">
        <v>139</v>
      </c>
      <c r="BP220"/>
      <c r="BQ220" s="436"/>
      <c r="BR220" s="436"/>
      <c r="BS220" s="436"/>
      <c r="BT220" s="436"/>
      <c r="BU220" s="436"/>
      <c r="BV220" s="436"/>
      <c r="BW220" s="436"/>
      <c r="BX220" s="436"/>
      <c r="BY220" s="436"/>
      <c r="BZ220" s="436"/>
    </row>
    <row r="221" spans="1:78" s="432" customFormat="1" ht="15.75" customHeight="1">
      <c r="A221" s="7" t="s">
        <v>1030</v>
      </c>
      <c r="B221" s="7">
        <v>10</v>
      </c>
      <c r="C221" s="7" t="s">
        <v>163</v>
      </c>
      <c r="D221" s="7" t="s">
        <v>164</v>
      </c>
      <c r="E221" s="7">
        <v>76</v>
      </c>
      <c r="F221" s="7">
        <v>15.180000000000007</v>
      </c>
      <c r="G221" s="7" t="s">
        <v>61</v>
      </c>
      <c r="H221" s="7">
        <v>76.253</v>
      </c>
      <c r="I221" s="7">
        <v>132</v>
      </c>
      <c r="J221" s="7">
        <v>28.909999999999627</v>
      </c>
      <c r="K221" s="7" t="s">
        <v>62</v>
      </c>
      <c r="L221" s="7">
        <v>132.48183333333333</v>
      </c>
      <c r="M221" s="7">
        <v>-132.48183333333333</v>
      </c>
      <c r="N221" s="427">
        <v>239</v>
      </c>
      <c r="O221" s="427"/>
      <c r="P221" s="428"/>
      <c r="Q221" s="428" t="s">
        <v>156</v>
      </c>
      <c r="R221">
        <v>23</v>
      </c>
      <c r="S221" s="474">
        <v>5.4660000000000002</v>
      </c>
      <c r="T221" s="290">
        <v>-1.4302999999999999</v>
      </c>
      <c r="U221" s="290">
        <v>-1.4302999999999999</v>
      </c>
      <c r="V221" s="290">
        <v>22.476604999999999</v>
      </c>
      <c r="W221" s="290">
        <v>22.47512</v>
      </c>
      <c r="X221" s="290">
        <v>27.696549072619337</v>
      </c>
      <c r="Y221" s="290">
        <v>27.694547584918727</v>
      </c>
      <c r="Z221">
        <v>2.2812999999999999</v>
      </c>
      <c r="AA221" s="447">
        <v>8.7576863038510808</v>
      </c>
      <c r="AB221" s="447">
        <v>99.955770050052379</v>
      </c>
      <c r="AC221" s="447">
        <v>5.2711952000000006E-2</v>
      </c>
      <c r="AD221" s="290">
        <v>0.1024</v>
      </c>
      <c r="AE221" s="447">
        <v>89.5595</v>
      </c>
      <c r="AF221">
        <v>4.5757000000000003</v>
      </c>
      <c r="AG221" s="447">
        <v>1.4079999999999999</v>
      </c>
      <c r="AH221">
        <v>0.12330000000000001</v>
      </c>
      <c r="AI221" s="447">
        <v>45.497</v>
      </c>
      <c r="AJ221" s="447">
        <v>98.54</v>
      </c>
      <c r="AK221" s="447">
        <v>187.61</v>
      </c>
      <c r="AL221" s="429">
        <v>27.702972412109375</v>
      </c>
      <c r="AM221" s="433" t="s">
        <v>139</v>
      </c>
      <c r="AN221" s="434"/>
      <c r="AO221" s="438" t="s">
        <v>139</v>
      </c>
      <c r="AP221" s="439" t="s">
        <v>139</v>
      </c>
      <c r="AQ221" s="431" t="s">
        <v>139</v>
      </c>
      <c r="AR221" s="440"/>
      <c r="AS221" s="469">
        <v>0</v>
      </c>
      <c r="AT221" s="431"/>
      <c r="AU221" s="469">
        <v>2.9470686549993195</v>
      </c>
      <c r="AV221" s="431"/>
      <c r="AW221" s="442">
        <v>0.55300000000000005</v>
      </c>
      <c r="AX221" s="431"/>
      <c r="AY221" s="443"/>
      <c r="AZ221" s="469" t="s">
        <v>139</v>
      </c>
      <c r="BA221" s="431" t="s">
        <v>139</v>
      </c>
      <c r="BB221" s="440"/>
      <c r="BC221" s="469" t="s">
        <v>139</v>
      </c>
      <c r="BD221" s="445" t="s">
        <v>139</v>
      </c>
      <c r="BE221" s="469" t="s">
        <v>139</v>
      </c>
      <c r="BF221" s="445" t="s">
        <v>139</v>
      </c>
      <c r="BG221" s="445"/>
      <c r="BH221" s="469" t="s">
        <v>139</v>
      </c>
      <c r="BI221" s="431" t="s">
        <v>139</v>
      </c>
      <c r="BJ221" s="440"/>
      <c r="BK221" s="441" t="s">
        <v>139</v>
      </c>
      <c r="BL221" s="431" t="s">
        <v>139</v>
      </c>
      <c r="BM221" s="446"/>
      <c r="BN221" s="447" t="s">
        <v>139</v>
      </c>
      <c r="BO221" t="s">
        <v>139</v>
      </c>
      <c r="BP221"/>
      <c r="BQ221" s="436"/>
      <c r="BR221" s="436"/>
      <c r="BS221" s="436"/>
      <c r="BT221" s="436"/>
      <c r="BU221" s="436"/>
      <c r="BV221" s="436"/>
      <c r="BW221" s="436"/>
      <c r="BX221" s="436"/>
      <c r="BY221" s="436"/>
      <c r="BZ221" s="436"/>
    </row>
    <row r="222" spans="1:78" s="432" customFormat="1" ht="15.75" customHeight="1">
      <c r="A222" s="7" t="s">
        <v>1030</v>
      </c>
      <c r="B222" s="7">
        <v>10</v>
      </c>
      <c r="C222" s="7" t="s">
        <v>163</v>
      </c>
      <c r="D222" s="7" t="s">
        <v>164</v>
      </c>
      <c r="E222" s="7">
        <v>76</v>
      </c>
      <c r="F222" s="7">
        <v>15.180000000000007</v>
      </c>
      <c r="G222" s="7" t="s">
        <v>61</v>
      </c>
      <c r="H222" s="7">
        <v>76.253</v>
      </c>
      <c r="I222" s="7">
        <v>132</v>
      </c>
      <c r="J222" s="7">
        <v>28.909999999999627</v>
      </c>
      <c r="K222" s="7" t="s">
        <v>62</v>
      </c>
      <c r="L222" s="7">
        <v>132.48183333333333</v>
      </c>
      <c r="M222" s="7">
        <v>-132.48183333333333</v>
      </c>
      <c r="N222" s="427">
        <v>240</v>
      </c>
      <c r="O222" s="427"/>
      <c r="P222" s="428"/>
      <c r="Q222" s="428" t="s">
        <v>156</v>
      </c>
      <c r="R222">
        <v>24</v>
      </c>
      <c r="S222" s="474">
        <v>4.3769999999999998</v>
      </c>
      <c r="T222" s="290">
        <v>-1.4312</v>
      </c>
      <c r="U222" s="290">
        <v>-1.4303999999999999</v>
      </c>
      <c r="V222" s="290">
        <v>22.475566000000001</v>
      </c>
      <c r="W222" s="290">
        <v>22.474509000000001</v>
      </c>
      <c r="X222" s="290">
        <v>27.696566722800871</v>
      </c>
      <c r="Y222" s="290">
        <v>27.694397998104552</v>
      </c>
      <c r="Z222">
        <v>2.2806999999999999</v>
      </c>
      <c r="AA222" s="447">
        <v>8.7535234669844861</v>
      </c>
      <c r="AB222" s="447">
        <v>99.905816978460436</v>
      </c>
      <c r="AC222" s="447">
        <v>5.3810928000000001E-2</v>
      </c>
      <c r="AD222" s="290">
        <v>0.1048</v>
      </c>
      <c r="AE222" s="447">
        <v>89.544600000000003</v>
      </c>
      <c r="AF222">
        <v>4.5749000000000004</v>
      </c>
      <c r="AG222" s="447">
        <v>1.5113000000000001</v>
      </c>
      <c r="AH222">
        <v>0.12740000000000001</v>
      </c>
      <c r="AI222" s="447">
        <v>51.86</v>
      </c>
      <c r="AJ222" s="447">
        <v>97.48</v>
      </c>
      <c r="AK222" s="447">
        <v>187.3</v>
      </c>
      <c r="AL222" s="429">
        <v>27.714073181152344</v>
      </c>
      <c r="AM222" s="433" t="s">
        <v>139</v>
      </c>
      <c r="AN222" s="434"/>
      <c r="AO222" s="438">
        <v>-0.3</v>
      </c>
      <c r="AP222" s="439">
        <v>8.7270000000000003</v>
      </c>
      <c r="AQ222" s="431" t="s">
        <v>139</v>
      </c>
      <c r="AR222" s="440"/>
      <c r="AS222" s="469">
        <v>0</v>
      </c>
      <c r="AT222" s="431"/>
      <c r="AU222" s="469">
        <v>2.9606834000295223</v>
      </c>
      <c r="AV222" s="431"/>
      <c r="AW222" s="442">
        <v>0.55100000000000005</v>
      </c>
      <c r="AX222" s="431"/>
      <c r="AY222" s="443"/>
      <c r="AZ222" s="469" t="s">
        <v>139</v>
      </c>
      <c r="BA222" s="431" t="s">
        <v>139</v>
      </c>
      <c r="BB222" s="440"/>
      <c r="BC222" s="469">
        <v>6.2062365366746287E-2</v>
      </c>
      <c r="BD222" s="445" t="s">
        <v>139</v>
      </c>
      <c r="BE222" s="469">
        <v>4.1044347637056E-2</v>
      </c>
      <c r="BF222" s="445" t="s">
        <v>139</v>
      </c>
      <c r="BG222" s="445"/>
      <c r="BH222" s="469">
        <v>1899.1832147962493</v>
      </c>
      <c r="BI222" s="431" t="s">
        <v>139</v>
      </c>
      <c r="BJ222" s="440"/>
      <c r="BK222" s="441">
        <v>1980.2644440394904</v>
      </c>
      <c r="BL222" s="431" t="s">
        <v>139</v>
      </c>
      <c r="BM222" s="446"/>
      <c r="BN222" s="447">
        <v>-3.5040803378437095</v>
      </c>
      <c r="BO222" t="s">
        <v>139</v>
      </c>
      <c r="BP222"/>
      <c r="BQ222" s="436"/>
      <c r="BR222" s="436"/>
      <c r="BS222" s="436"/>
      <c r="BT222" s="436"/>
      <c r="BU222" s="436"/>
      <c r="BV222" s="436"/>
      <c r="BW222" s="436"/>
      <c r="BX222" s="436"/>
      <c r="BY222" s="436"/>
      <c r="BZ222" s="436"/>
    </row>
    <row r="223" spans="1:78" s="432" customFormat="1" ht="15.75" customHeight="1">
      <c r="A223" s="7" t="s">
        <v>1030</v>
      </c>
      <c r="B223" s="7">
        <v>11</v>
      </c>
      <c r="C223" s="7" t="s">
        <v>165</v>
      </c>
      <c r="D223" s="7" t="s">
        <v>166</v>
      </c>
      <c r="E223" s="7">
        <v>76</v>
      </c>
      <c r="F223" s="7">
        <v>32.320000000000277</v>
      </c>
      <c r="G223" s="7" t="s">
        <v>61</v>
      </c>
      <c r="H223" s="7">
        <v>76.538666666666671</v>
      </c>
      <c r="I223" s="7">
        <v>135</v>
      </c>
      <c r="J223" s="7">
        <v>25.149999999999295</v>
      </c>
      <c r="K223" s="7" t="s">
        <v>62</v>
      </c>
      <c r="L223" s="7">
        <v>135.41916666666665</v>
      </c>
      <c r="M223" s="7">
        <v>-135.41916666666665</v>
      </c>
      <c r="N223" s="427">
        <v>241</v>
      </c>
      <c r="O223" s="427"/>
      <c r="P223" s="428"/>
      <c r="Q223" s="428" t="s">
        <v>156</v>
      </c>
      <c r="R223">
        <v>1</v>
      </c>
      <c r="S223" s="474">
        <v>3531.6329999999998</v>
      </c>
      <c r="T223" s="290">
        <v>-0.28149999999999997</v>
      </c>
      <c r="U223" s="290">
        <v>-0.28189999999999998</v>
      </c>
      <c r="V223" s="290">
        <v>30.221114</v>
      </c>
      <c r="W223" s="290">
        <v>30.220825000000001</v>
      </c>
      <c r="X223" s="290">
        <v>34.956898606166149</v>
      </c>
      <c r="Y223" s="290">
        <v>34.956967145466578</v>
      </c>
      <c r="Z223">
        <v>1.3733</v>
      </c>
      <c r="AA223" s="447">
        <v>6.5252840656997124</v>
      </c>
      <c r="AB223" s="447">
        <v>80.841279397739314</v>
      </c>
      <c r="AC223" s="447">
        <v>2.5382580800000006E-2</v>
      </c>
      <c r="AD223" s="290">
        <v>4.1700000000000001E-2</v>
      </c>
      <c r="AE223" s="447">
        <v>89.959699999999998</v>
      </c>
      <c r="AF223">
        <v>4.5957999999999997</v>
      </c>
      <c r="AG223" s="447">
        <v>2.0209000000000001</v>
      </c>
      <c r="AH223">
        <v>0.1479</v>
      </c>
      <c r="AI223" s="447">
        <v>6.3701999999999995E-2</v>
      </c>
      <c r="AJ223" s="447">
        <v>96.68</v>
      </c>
      <c r="AK223" s="447">
        <v>9.9144000000000005</v>
      </c>
      <c r="AL223" s="429">
        <v>34.958599090576172</v>
      </c>
      <c r="AM223" s="433" t="s">
        <v>139</v>
      </c>
      <c r="AN223" s="434"/>
      <c r="AO223" s="438">
        <v>0.4</v>
      </c>
      <c r="AP223" s="439">
        <v>6.532</v>
      </c>
      <c r="AQ223" s="431" t="s">
        <v>139</v>
      </c>
      <c r="AR223" s="440"/>
      <c r="AS223" s="469">
        <v>14.975044212556771</v>
      </c>
      <c r="AT223" s="431"/>
      <c r="AU223" s="469">
        <v>13.914320175866287</v>
      </c>
      <c r="AV223" s="431"/>
      <c r="AW223" s="442">
        <v>1.0089999999999999</v>
      </c>
      <c r="AX223" s="431"/>
      <c r="AY223" s="443"/>
      <c r="AZ223" s="469" t="s">
        <v>139</v>
      </c>
      <c r="BA223" s="431" t="s">
        <v>139</v>
      </c>
      <c r="BB223" s="440"/>
      <c r="BC223" s="469" t="s">
        <v>139</v>
      </c>
      <c r="BD223" s="445" t="s">
        <v>139</v>
      </c>
      <c r="BE223" s="469" t="s">
        <v>139</v>
      </c>
      <c r="BF223" s="445" t="s">
        <v>139</v>
      </c>
      <c r="BG223" s="445"/>
      <c r="BH223" s="469" t="s">
        <v>139</v>
      </c>
      <c r="BI223" s="431" t="s">
        <v>139</v>
      </c>
      <c r="BJ223" s="440"/>
      <c r="BK223" s="441" t="s">
        <v>139</v>
      </c>
      <c r="BL223" s="431" t="s">
        <v>139</v>
      </c>
      <c r="BM223" s="446"/>
      <c r="BN223" s="447" t="s">
        <v>139</v>
      </c>
      <c r="BO223" t="s">
        <v>139</v>
      </c>
      <c r="BP223"/>
      <c r="BQ223" s="436"/>
      <c r="BR223" s="436"/>
      <c r="BS223" s="436"/>
      <c r="BT223" s="436"/>
      <c r="BU223" s="436"/>
      <c r="BV223" s="436"/>
      <c r="BW223" s="436"/>
      <c r="BX223" s="436"/>
      <c r="BY223" s="436"/>
      <c r="BZ223" s="436"/>
    </row>
    <row r="224" spans="1:78" s="432" customFormat="1" ht="15.75" customHeight="1">
      <c r="A224" s="7" t="s">
        <v>1030</v>
      </c>
      <c r="B224" s="7">
        <v>11</v>
      </c>
      <c r="C224" s="7" t="s">
        <v>165</v>
      </c>
      <c r="D224" s="7" t="s">
        <v>166</v>
      </c>
      <c r="E224" s="7">
        <v>76</v>
      </c>
      <c r="F224" s="7">
        <v>32.320000000000277</v>
      </c>
      <c r="G224" s="7" t="s">
        <v>61</v>
      </c>
      <c r="H224" s="7">
        <v>76.538666666666671</v>
      </c>
      <c r="I224" s="7">
        <v>135</v>
      </c>
      <c r="J224" s="7">
        <v>25.149999999999295</v>
      </c>
      <c r="K224" s="7" t="s">
        <v>62</v>
      </c>
      <c r="L224" s="7">
        <v>135.41916666666665</v>
      </c>
      <c r="M224" s="7">
        <v>-135.41916666666665</v>
      </c>
      <c r="N224" s="427">
        <v>242</v>
      </c>
      <c r="O224" s="427"/>
      <c r="P224" s="428"/>
      <c r="Q224" s="428" t="s">
        <v>156</v>
      </c>
      <c r="R224">
        <v>2</v>
      </c>
      <c r="S224" s="474">
        <v>3055.5</v>
      </c>
      <c r="T224" s="290">
        <v>-0.32479999999999998</v>
      </c>
      <c r="U224" s="290">
        <v>-0.32540000000000002</v>
      </c>
      <c r="V224" s="290">
        <v>30.008779000000001</v>
      </c>
      <c r="W224" s="290">
        <v>30.008273000000003</v>
      </c>
      <c r="X224" s="290">
        <v>34.956713928464836</v>
      </c>
      <c r="Y224" s="290">
        <v>34.95672300587831</v>
      </c>
      <c r="Z224">
        <v>1.4334</v>
      </c>
      <c r="AA224" s="447">
        <v>6.5234359149629668</v>
      </c>
      <c r="AB224" s="447">
        <v>80.726560532904102</v>
      </c>
      <c r="AC224" s="447">
        <v>2.6440119999999998E-2</v>
      </c>
      <c r="AD224" s="290">
        <v>4.41E-2</v>
      </c>
      <c r="AE224" s="447">
        <v>89.989500000000007</v>
      </c>
      <c r="AF224">
        <v>4.5974000000000004</v>
      </c>
      <c r="AG224" s="447">
        <v>1.9785999999999999</v>
      </c>
      <c r="AH224">
        <v>0.1462</v>
      </c>
      <c r="AI224" s="447">
        <v>6.3701999999999995E-2</v>
      </c>
      <c r="AJ224" s="447">
        <v>98.55</v>
      </c>
      <c r="AK224" s="447">
        <v>9.9144000000000005</v>
      </c>
      <c r="AL224" s="429">
        <v>34.956565856933594</v>
      </c>
      <c r="AM224" s="433" t="s">
        <v>139</v>
      </c>
      <c r="AN224" s="434"/>
      <c r="AO224" s="438">
        <v>0.4</v>
      </c>
      <c r="AP224" s="439">
        <v>6.5190000000000001</v>
      </c>
      <c r="AQ224" s="431" t="s">
        <v>139</v>
      </c>
      <c r="AR224" s="440"/>
      <c r="AS224" s="469">
        <v>14.947261740694161</v>
      </c>
      <c r="AT224" s="431"/>
      <c r="AU224" s="469">
        <v>13.880111207115348</v>
      </c>
      <c r="AV224" s="431"/>
      <c r="AW224" s="442">
        <v>1.008</v>
      </c>
      <c r="AX224" s="431"/>
      <c r="AY224" s="443"/>
      <c r="AZ224" s="469" t="s">
        <v>139</v>
      </c>
      <c r="BA224" s="431" t="s">
        <v>139</v>
      </c>
      <c r="BB224" s="440"/>
      <c r="BC224" s="469" t="s">
        <v>139</v>
      </c>
      <c r="BD224" s="445" t="s">
        <v>139</v>
      </c>
      <c r="BE224" s="469" t="s">
        <v>139</v>
      </c>
      <c r="BF224" s="445" t="s">
        <v>139</v>
      </c>
      <c r="BG224" s="445"/>
      <c r="BH224" s="469" t="s">
        <v>139</v>
      </c>
      <c r="BI224" s="431" t="s">
        <v>139</v>
      </c>
      <c r="BJ224" s="440"/>
      <c r="BK224" s="441" t="s">
        <v>139</v>
      </c>
      <c r="BL224" s="431" t="s">
        <v>139</v>
      </c>
      <c r="BM224" s="446"/>
      <c r="BN224" s="447" t="s">
        <v>139</v>
      </c>
      <c r="BO224" t="s">
        <v>139</v>
      </c>
      <c r="BP224"/>
      <c r="BQ224" s="436"/>
      <c r="BR224" s="436"/>
      <c r="BS224" s="436"/>
      <c r="BT224" s="436"/>
      <c r="BU224" s="436"/>
      <c r="BV224" s="436"/>
      <c r="BW224" s="436"/>
      <c r="BX224" s="436"/>
      <c r="BY224" s="436"/>
      <c r="BZ224" s="436"/>
    </row>
    <row r="225" spans="1:78" s="432" customFormat="1" ht="15.75" customHeight="1">
      <c r="A225" s="7" t="s">
        <v>1030</v>
      </c>
      <c r="B225" s="7">
        <v>11</v>
      </c>
      <c r="C225" s="7" t="s">
        <v>165</v>
      </c>
      <c r="D225" s="7" t="s">
        <v>166</v>
      </c>
      <c r="E225" s="7">
        <v>76</v>
      </c>
      <c r="F225" s="7">
        <v>32.320000000000277</v>
      </c>
      <c r="G225" s="7" t="s">
        <v>61</v>
      </c>
      <c r="H225" s="7">
        <v>76.538666666666671</v>
      </c>
      <c r="I225" s="7">
        <v>135</v>
      </c>
      <c r="J225" s="7">
        <v>25.149999999999295</v>
      </c>
      <c r="K225" s="7" t="s">
        <v>62</v>
      </c>
      <c r="L225" s="7">
        <v>135.41916666666665</v>
      </c>
      <c r="M225" s="7">
        <v>-135.41916666666665</v>
      </c>
      <c r="N225" s="427">
        <v>243</v>
      </c>
      <c r="O225" s="427"/>
      <c r="P225" s="428"/>
      <c r="Q225" s="428" t="s">
        <v>156</v>
      </c>
      <c r="R225">
        <v>3</v>
      </c>
      <c r="S225" s="474">
        <v>2543.6239999999998</v>
      </c>
      <c r="T225" s="290">
        <v>-0.37869999999999998</v>
      </c>
      <c r="U225" s="290">
        <v>-0.37919999999999998</v>
      </c>
      <c r="V225" s="290">
        <v>29.764468999999998</v>
      </c>
      <c r="W225" s="290">
        <v>29.763967000000001</v>
      </c>
      <c r="X225" s="290">
        <v>34.953263522869882</v>
      </c>
      <c r="Y225" s="290">
        <v>34.953165903170813</v>
      </c>
      <c r="Z225">
        <v>1.5130999999999999</v>
      </c>
      <c r="AA225" s="447">
        <v>6.592288123521528</v>
      </c>
      <c r="AB225" s="447">
        <v>81.461284873385168</v>
      </c>
      <c r="AC225" s="447">
        <v>2.5720831200000002E-2</v>
      </c>
      <c r="AD225" s="290">
        <v>4.2500000000000003E-2</v>
      </c>
      <c r="AE225" s="447">
        <v>90.028599999999997</v>
      </c>
      <c r="AF225">
        <v>4.5993000000000004</v>
      </c>
      <c r="AG225" s="447">
        <v>1.927</v>
      </c>
      <c r="AH225">
        <v>0.14410000000000001</v>
      </c>
      <c r="AI225" s="447">
        <v>6.3701999999999995E-2</v>
      </c>
      <c r="AJ225" s="447">
        <v>98.53</v>
      </c>
      <c r="AK225" s="447">
        <v>9.9144000000000005</v>
      </c>
      <c r="AL225" s="429">
        <v>34.955802917480469</v>
      </c>
      <c r="AM225" s="433" t="s">
        <v>139</v>
      </c>
      <c r="AN225" s="434"/>
      <c r="AO225" s="438">
        <v>0.3</v>
      </c>
      <c r="AP225" s="439">
        <v>6.5890000000000004</v>
      </c>
      <c r="AQ225" s="431" t="s">
        <v>139</v>
      </c>
      <c r="AR225" s="440"/>
      <c r="AS225" s="469">
        <v>14.857697294257436</v>
      </c>
      <c r="AT225" s="431"/>
      <c r="AU225" s="469">
        <v>12.957520784087309</v>
      </c>
      <c r="AV225" s="431"/>
      <c r="AW225" s="442">
        <v>1.0029999999999999</v>
      </c>
      <c r="AX225" s="431"/>
      <c r="AY225" s="443"/>
      <c r="AZ225" s="469" t="s">
        <v>139</v>
      </c>
      <c r="BA225" s="431" t="s">
        <v>139</v>
      </c>
      <c r="BB225" s="440"/>
      <c r="BC225" s="469" t="s">
        <v>139</v>
      </c>
      <c r="BD225" s="445" t="s">
        <v>139</v>
      </c>
      <c r="BE225" s="469" t="s">
        <v>139</v>
      </c>
      <c r="BF225" s="445" t="s">
        <v>139</v>
      </c>
      <c r="BG225" s="445"/>
      <c r="BH225" s="469" t="s">
        <v>139</v>
      </c>
      <c r="BI225" s="431" t="s">
        <v>139</v>
      </c>
      <c r="BJ225" s="440"/>
      <c r="BK225" s="441" t="s">
        <v>139</v>
      </c>
      <c r="BL225" s="431" t="s">
        <v>139</v>
      </c>
      <c r="BM225" s="446"/>
      <c r="BN225" s="447" t="s">
        <v>139</v>
      </c>
      <c r="BO225" t="s">
        <v>139</v>
      </c>
      <c r="BP225"/>
      <c r="BQ225" s="436"/>
      <c r="BR225" s="436"/>
      <c r="BS225" s="436"/>
      <c r="BT225" s="436"/>
      <c r="BU225" s="436"/>
      <c r="BV225" s="436"/>
      <c r="BW225" s="436"/>
      <c r="BX225" s="436"/>
      <c r="BY225" s="436"/>
      <c r="BZ225" s="436"/>
    </row>
    <row r="226" spans="1:78" s="432" customFormat="1" ht="15.75" customHeight="1">
      <c r="A226" s="7" t="s">
        <v>1030</v>
      </c>
      <c r="B226" s="7">
        <v>11</v>
      </c>
      <c r="C226" s="7" t="s">
        <v>165</v>
      </c>
      <c r="D226" s="7" t="s">
        <v>166</v>
      </c>
      <c r="E226" s="7">
        <v>76</v>
      </c>
      <c r="F226" s="7">
        <v>32.320000000000277</v>
      </c>
      <c r="G226" s="7" t="s">
        <v>61</v>
      </c>
      <c r="H226" s="7">
        <v>76.538666666666671</v>
      </c>
      <c r="I226" s="7">
        <v>135</v>
      </c>
      <c r="J226" s="7">
        <v>25.149999999999295</v>
      </c>
      <c r="K226" s="7" t="s">
        <v>62</v>
      </c>
      <c r="L226" s="7">
        <v>135.41916666666665</v>
      </c>
      <c r="M226" s="7">
        <v>-135.41916666666665</v>
      </c>
      <c r="N226" s="427">
        <v>244</v>
      </c>
      <c r="O226" s="427"/>
      <c r="P226" s="428"/>
      <c r="Q226" s="428" t="s">
        <v>156</v>
      </c>
      <c r="R226">
        <v>4</v>
      </c>
      <c r="S226" s="474">
        <v>2033.0260000000001</v>
      </c>
      <c r="T226" s="290">
        <v>-0.40649999999999997</v>
      </c>
      <c r="U226" s="290">
        <v>-0.40710000000000002</v>
      </c>
      <c r="V226" s="290">
        <v>29.529087000000001</v>
      </c>
      <c r="W226" s="290">
        <v>29.528321000000002</v>
      </c>
      <c r="X226" s="290">
        <v>34.941582379501703</v>
      </c>
      <c r="Y226" s="290">
        <v>34.941249185646051</v>
      </c>
      <c r="Z226">
        <v>1.6082000000000001</v>
      </c>
      <c r="AA226" s="447">
        <v>6.7107898448509919</v>
      </c>
      <c r="AB226" s="447">
        <v>82.858270064045797</v>
      </c>
      <c r="AC226" s="447">
        <v>2.5170892799999997E-2</v>
      </c>
      <c r="AD226" s="290">
        <v>4.1200000000000001E-2</v>
      </c>
      <c r="AE226" s="447">
        <v>90.049099999999996</v>
      </c>
      <c r="AF226">
        <v>4.6002999999999998</v>
      </c>
      <c r="AG226" s="447">
        <v>2.0491000000000001</v>
      </c>
      <c r="AH226">
        <v>0.14899999999999999</v>
      </c>
      <c r="AI226" s="447">
        <v>6.3701999999999995E-2</v>
      </c>
      <c r="AJ226" s="447">
        <v>98.53</v>
      </c>
      <c r="AK226" s="447">
        <v>9.9144000000000005</v>
      </c>
      <c r="AL226" s="429">
        <v>34.943798065185547</v>
      </c>
      <c r="AM226" s="433" t="s">
        <v>139</v>
      </c>
      <c r="AN226" s="434"/>
      <c r="AO226" s="438">
        <v>0.4</v>
      </c>
      <c r="AP226" s="439">
        <v>6.7030000000000003</v>
      </c>
      <c r="AQ226" s="431" t="s">
        <v>139</v>
      </c>
      <c r="AR226" s="440"/>
      <c r="AS226" s="469">
        <v>14.537545766657654</v>
      </c>
      <c r="AT226" s="431"/>
      <c r="AU226" s="469">
        <v>11.290773232910301</v>
      </c>
      <c r="AV226" s="431"/>
      <c r="AW226" s="442">
        <v>0.97799999999999998</v>
      </c>
      <c r="AX226" s="431"/>
      <c r="AY226" s="443"/>
      <c r="AZ226" s="469" t="s">
        <v>139</v>
      </c>
      <c r="BA226" s="431" t="s">
        <v>139</v>
      </c>
      <c r="BB226" s="440"/>
      <c r="BC226" s="469" t="s">
        <v>139</v>
      </c>
      <c r="BD226" s="445" t="s">
        <v>139</v>
      </c>
      <c r="BE226" s="469" t="s">
        <v>139</v>
      </c>
      <c r="BF226" s="445" t="s">
        <v>139</v>
      </c>
      <c r="BG226" s="445"/>
      <c r="BH226" s="469" t="s">
        <v>139</v>
      </c>
      <c r="BI226" s="431" t="s">
        <v>139</v>
      </c>
      <c r="BJ226" s="440"/>
      <c r="BK226" s="441" t="s">
        <v>139</v>
      </c>
      <c r="BL226" s="431" t="s">
        <v>139</v>
      </c>
      <c r="BM226" s="446"/>
      <c r="BN226" s="447" t="s">
        <v>139</v>
      </c>
      <c r="BO226" t="s">
        <v>139</v>
      </c>
      <c r="BP226"/>
      <c r="BQ226" s="436"/>
      <c r="BR226" s="436"/>
      <c r="BS226" s="436"/>
      <c r="BT226" s="436"/>
      <c r="BU226" s="436"/>
      <c r="BV226" s="436"/>
      <c r="BW226" s="436"/>
      <c r="BX226" s="436"/>
      <c r="BY226" s="436"/>
      <c r="BZ226" s="436"/>
    </row>
    <row r="227" spans="1:78" s="432" customFormat="1" ht="15.75" customHeight="1">
      <c r="A227" s="7" t="s">
        <v>1030</v>
      </c>
      <c r="B227" s="7">
        <v>11</v>
      </c>
      <c r="C227" s="7" t="s">
        <v>165</v>
      </c>
      <c r="D227" s="7" t="s">
        <v>166</v>
      </c>
      <c r="E227" s="7">
        <v>76</v>
      </c>
      <c r="F227" s="7">
        <v>32.320000000000277</v>
      </c>
      <c r="G227" s="7" t="s">
        <v>61</v>
      </c>
      <c r="H227" s="7">
        <v>76.538666666666671</v>
      </c>
      <c r="I227" s="7">
        <v>135</v>
      </c>
      <c r="J227" s="7">
        <v>25.149999999999295</v>
      </c>
      <c r="K227" s="7" t="s">
        <v>62</v>
      </c>
      <c r="L227" s="7">
        <v>135.41916666666665</v>
      </c>
      <c r="M227" s="7">
        <v>-135.41916666666665</v>
      </c>
      <c r="N227" s="427">
        <v>245</v>
      </c>
      <c r="O227" s="427"/>
      <c r="P227" s="428"/>
      <c r="Q227" s="428" t="s">
        <v>156</v>
      </c>
      <c r="R227">
        <v>5</v>
      </c>
      <c r="S227" s="474">
        <v>1523.258</v>
      </c>
      <c r="T227" s="290">
        <v>-0.29599999999999999</v>
      </c>
      <c r="U227" s="290">
        <v>-0.29670000000000002</v>
      </c>
      <c r="V227" s="290">
        <v>29.393227</v>
      </c>
      <c r="W227" s="290">
        <v>29.392307000000002</v>
      </c>
      <c r="X227" s="290">
        <v>34.914903466259787</v>
      </c>
      <c r="Y227" s="290">
        <v>34.914479823911279</v>
      </c>
      <c r="Z227">
        <v>1.7212000000000001</v>
      </c>
      <c r="AA227" s="447">
        <v>6.8535004236285015</v>
      </c>
      <c r="AB227" s="447">
        <v>84.850204890350284</v>
      </c>
      <c r="AC227" s="447">
        <v>2.6017194399999999E-2</v>
      </c>
      <c r="AD227" s="290">
        <v>4.3099999999999999E-2</v>
      </c>
      <c r="AE227" s="447">
        <v>90.0565</v>
      </c>
      <c r="AF227">
        <v>4.6006999999999998</v>
      </c>
      <c r="AG227" s="447">
        <v>1.988</v>
      </c>
      <c r="AH227">
        <v>0.14649999999999999</v>
      </c>
      <c r="AI227" s="447">
        <v>6.3701999999999995E-2</v>
      </c>
      <c r="AJ227" s="447">
        <v>98.53</v>
      </c>
      <c r="AK227" s="447">
        <v>9.9144000000000005</v>
      </c>
      <c r="AL227" s="429">
        <v>34.918006896972656</v>
      </c>
      <c r="AM227" s="433" t="s">
        <v>139</v>
      </c>
      <c r="AN227" s="434"/>
      <c r="AO227" s="438">
        <v>0.5</v>
      </c>
      <c r="AP227" s="439">
        <v>6.8490000000000002</v>
      </c>
      <c r="AQ227" s="431" t="s">
        <v>139</v>
      </c>
      <c r="AR227" s="440"/>
      <c r="AS227" s="469">
        <v>13.689387578029061</v>
      </c>
      <c r="AT227" s="431"/>
      <c r="AU227" s="469">
        <v>8.7558997922155939</v>
      </c>
      <c r="AV227" s="431"/>
      <c r="AW227" s="442">
        <v>0.91100000000000003</v>
      </c>
      <c r="AX227" s="431"/>
      <c r="AY227" s="443"/>
      <c r="AZ227" s="469" t="s">
        <v>139</v>
      </c>
      <c r="BA227" s="431" t="s">
        <v>139</v>
      </c>
      <c r="BB227" s="440"/>
      <c r="BC227" s="469" t="s">
        <v>139</v>
      </c>
      <c r="BD227" s="445" t="s">
        <v>139</v>
      </c>
      <c r="BE227" s="469" t="s">
        <v>139</v>
      </c>
      <c r="BF227" s="445" t="s">
        <v>139</v>
      </c>
      <c r="BG227" s="445"/>
      <c r="BH227" s="469" t="s">
        <v>139</v>
      </c>
      <c r="BI227" s="431" t="s">
        <v>139</v>
      </c>
      <c r="BJ227" s="440"/>
      <c r="BK227" s="441" t="s">
        <v>139</v>
      </c>
      <c r="BL227" s="431" t="s">
        <v>139</v>
      </c>
      <c r="BM227" s="446"/>
      <c r="BN227" s="447" t="s">
        <v>139</v>
      </c>
      <c r="BO227" t="s">
        <v>139</v>
      </c>
      <c r="BP227"/>
      <c r="BQ227" s="436"/>
      <c r="BR227" s="436"/>
      <c r="BS227" s="436"/>
      <c r="BT227" s="436"/>
      <c r="BU227" s="436"/>
      <c r="BV227" s="436"/>
      <c r="BW227" s="436"/>
      <c r="BX227" s="436"/>
      <c r="BY227" s="436"/>
      <c r="BZ227" s="436"/>
    </row>
    <row r="228" spans="1:78" ht="15.75" customHeight="1">
      <c r="A228" s="7" t="s">
        <v>1030</v>
      </c>
      <c r="B228" s="450">
        <v>11</v>
      </c>
      <c r="C228" s="432" t="s">
        <v>165</v>
      </c>
      <c r="D228" s="451" t="s">
        <v>166</v>
      </c>
      <c r="E228" s="432">
        <v>76</v>
      </c>
      <c r="F228" s="432">
        <v>32.320000000000277</v>
      </c>
      <c r="G228" s="432" t="s">
        <v>61</v>
      </c>
      <c r="H228" s="452">
        <v>76.538666666666671</v>
      </c>
      <c r="I228" s="432">
        <v>135</v>
      </c>
      <c r="J228" s="432">
        <v>25.149999999999295</v>
      </c>
      <c r="K228" s="432" t="s">
        <v>62</v>
      </c>
      <c r="L228" s="452">
        <v>135.41916666666665</v>
      </c>
      <c r="M228" s="452">
        <v>-135.41916666666665</v>
      </c>
      <c r="N228" s="427">
        <v>247</v>
      </c>
      <c r="Q228" s="428" t="s">
        <v>156</v>
      </c>
      <c r="R228">
        <v>7</v>
      </c>
      <c r="S228" s="474">
        <v>812.32799999999997</v>
      </c>
      <c r="T228" s="290">
        <v>0.2402</v>
      </c>
      <c r="U228" s="290">
        <v>0.23960000000000001</v>
      </c>
      <c r="V228" s="290">
        <v>29.510528999999998</v>
      </c>
      <c r="W228" s="290">
        <v>29.509471000000001</v>
      </c>
      <c r="X228" s="290">
        <v>34.866737832020945</v>
      </c>
      <c r="Y228" s="290">
        <v>34.866028248869917</v>
      </c>
      <c r="Z228">
        <v>1.8751</v>
      </c>
      <c r="AA228" s="447">
        <v>6.8542519141983753</v>
      </c>
      <c r="AB228" s="447">
        <v>86.026037808331822</v>
      </c>
      <c r="AC228" s="447">
        <v>2.6651807999999999E-2</v>
      </c>
      <c r="AD228" s="290">
        <v>4.4600000000000001E-2</v>
      </c>
      <c r="AE228" s="447">
        <v>90.043499999999995</v>
      </c>
      <c r="AF228">
        <v>4.6001000000000003</v>
      </c>
      <c r="AG228" s="447">
        <v>2.1406000000000001</v>
      </c>
      <c r="AH228">
        <v>0.15260000000000001</v>
      </c>
      <c r="AI228" s="447">
        <v>6.3701999999999995E-2</v>
      </c>
      <c r="AJ228" s="447">
        <v>98.54</v>
      </c>
      <c r="AK228" s="447">
        <v>9.9144000000000005</v>
      </c>
      <c r="AL228" s="429">
        <v>34.871311187744141</v>
      </c>
      <c r="AM228" s="433" t="s">
        <v>139</v>
      </c>
      <c r="AN228" s="434"/>
      <c r="AO228" s="438">
        <v>1</v>
      </c>
      <c r="AP228" s="439">
        <v>6.8440000000000003</v>
      </c>
      <c r="AQ228" s="431" t="s">
        <v>139</v>
      </c>
      <c r="AR228" s="440"/>
      <c r="AS228" s="469">
        <v>12.974770372694035</v>
      </c>
      <c r="AT228" s="431"/>
      <c r="AU228" s="469">
        <v>7.0247037759782796</v>
      </c>
      <c r="AV228" s="431"/>
      <c r="AW228" s="442">
        <v>0.85</v>
      </c>
      <c r="AX228" s="431"/>
      <c r="AY228" s="443"/>
      <c r="AZ228" s="469" t="s">
        <v>139</v>
      </c>
      <c r="BA228" s="431" t="s">
        <v>139</v>
      </c>
      <c r="BB228" s="440"/>
      <c r="BC228" s="469" t="s">
        <v>139</v>
      </c>
      <c r="BD228" s="445" t="s">
        <v>139</v>
      </c>
      <c r="BE228" s="469" t="s">
        <v>139</v>
      </c>
      <c r="BF228" s="445" t="s">
        <v>139</v>
      </c>
      <c r="BG228" s="445"/>
      <c r="BH228" s="469" t="s">
        <v>139</v>
      </c>
      <c r="BI228" s="431" t="s">
        <v>139</v>
      </c>
      <c r="BJ228" s="440"/>
      <c r="BK228" s="441" t="s">
        <v>139</v>
      </c>
      <c r="BL228" s="431" t="s">
        <v>139</v>
      </c>
      <c r="BM228" s="446"/>
      <c r="BN228" s="447" t="s">
        <v>139</v>
      </c>
      <c r="BO228" t="s">
        <v>139</v>
      </c>
      <c r="BQ228" s="432"/>
      <c r="BR228" s="432"/>
      <c r="BS228" s="432"/>
      <c r="BT228" s="432"/>
      <c r="BU228" s="432"/>
      <c r="BV228" s="432"/>
      <c r="BW228" s="432"/>
      <c r="BX228" s="432"/>
      <c r="BY228" s="432"/>
      <c r="BZ228" s="432"/>
    </row>
    <row r="229" spans="1:78" ht="15.75" customHeight="1">
      <c r="A229" s="7" t="s">
        <v>1030</v>
      </c>
      <c r="B229" s="450">
        <v>11</v>
      </c>
      <c r="C229" s="432" t="s">
        <v>165</v>
      </c>
      <c r="D229" s="451" t="s">
        <v>166</v>
      </c>
      <c r="E229" s="432">
        <v>76</v>
      </c>
      <c r="F229" s="432">
        <v>32.320000000000277</v>
      </c>
      <c r="G229" s="432" t="s">
        <v>61</v>
      </c>
      <c r="H229" s="452">
        <v>76.538666666666671</v>
      </c>
      <c r="I229" s="432">
        <v>135</v>
      </c>
      <c r="J229" s="432">
        <v>25.149999999999295</v>
      </c>
      <c r="K229" s="432" t="s">
        <v>62</v>
      </c>
      <c r="L229" s="452">
        <v>135.41916666666665</v>
      </c>
      <c r="M229" s="452">
        <v>-135.41916666666665</v>
      </c>
      <c r="N229" s="427">
        <v>248</v>
      </c>
      <c r="Q229" s="428" t="s">
        <v>156</v>
      </c>
      <c r="R229">
        <v>8</v>
      </c>
      <c r="S229" s="474">
        <v>609.45899999999995</v>
      </c>
      <c r="T229" s="290">
        <v>0.55530000000000002</v>
      </c>
      <c r="U229" s="290">
        <v>0.55489999999999995</v>
      </c>
      <c r="V229" s="290">
        <v>29.680478999999998</v>
      </c>
      <c r="W229" s="290">
        <v>29.679603</v>
      </c>
      <c r="X229" s="290">
        <v>34.851909113956054</v>
      </c>
      <c r="Y229" s="290">
        <v>34.851218703088925</v>
      </c>
      <c r="Z229">
        <v>1.9186000000000001</v>
      </c>
      <c r="AA229" s="447">
        <v>6.7994173788768366</v>
      </c>
      <c r="AB229" s="447">
        <v>86.027811750850645</v>
      </c>
      <c r="AC229" s="447">
        <v>2.6440119999999998E-2</v>
      </c>
      <c r="AD229" s="290">
        <v>4.41E-2</v>
      </c>
      <c r="AE229" s="447">
        <v>90.034199999999998</v>
      </c>
      <c r="AF229">
        <v>4.5995999999999997</v>
      </c>
      <c r="AG229" s="447">
        <v>1.988</v>
      </c>
      <c r="AH229">
        <v>0.14649999999999999</v>
      </c>
      <c r="AI229" s="447">
        <v>6.3701999999999995E-2</v>
      </c>
      <c r="AJ229" s="447">
        <v>96.85</v>
      </c>
      <c r="AK229" s="447">
        <v>9.9144000000000005</v>
      </c>
      <c r="AL229" s="429">
        <v>34.853240966796875</v>
      </c>
      <c r="AM229" s="433" t="s">
        <v>139</v>
      </c>
      <c r="AN229" s="434"/>
      <c r="AO229" s="438">
        <v>1.3</v>
      </c>
      <c r="AP229" s="439">
        <v>6.7889999999999997</v>
      </c>
      <c r="AQ229" s="431" t="s">
        <v>139</v>
      </c>
      <c r="AR229" s="440"/>
      <c r="AS229" s="469">
        <v>12.911837029259775</v>
      </c>
      <c r="AT229" s="431"/>
      <c r="AU229" s="469">
        <v>6.9624871786168612</v>
      </c>
      <c r="AV229" s="431"/>
      <c r="AW229" s="442">
        <v>0.83799999999999997</v>
      </c>
      <c r="AX229" s="431"/>
      <c r="AY229" s="443"/>
      <c r="AZ229" s="469" t="s">
        <v>139</v>
      </c>
      <c r="BA229" s="431" t="s">
        <v>139</v>
      </c>
      <c r="BB229" s="440"/>
      <c r="BC229" s="469" t="s">
        <v>139</v>
      </c>
      <c r="BD229" s="445" t="s">
        <v>139</v>
      </c>
      <c r="BE229" s="469" t="s">
        <v>139</v>
      </c>
      <c r="BF229" s="445" t="s">
        <v>139</v>
      </c>
      <c r="BG229" s="445"/>
      <c r="BH229" s="469" t="s">
        <v>139</v>
      </c>
      <c r="BI229" s="431" t="s">
        <v>139</v>
      </c>
      <c r="BJ229" s="440"/>
      <c r="BK229" s="441" t="s">
        <v>139</v>
      </c>
      <c r="BL229" s="431" t="s">
        <v>139</v>
      </c>
      <c r="BM229" s="446"/>
      <c r="BN229" s="447" t="s">
        <v>139</v>
      </c>
      <c r="BO229" t="s">
        <v>139</v>
      </c>
      <c r="BQ229" s="432"/>
      <c r="BR229" s="432"/>
      <c r="BS229" s="432"/>
      <c r="BT229" s="432"/>
      <c r="BU229" s="432"/>
      <c r="BV229" s="432"/>
      <c r="BW229" s="432"/>
      <c r="BX229" s="432"/>
      <c r="BY229" s="432"/>
      <c r="BZ229" s="432"/>
    </row>
    <row r="230" spans="1:78" ht="15.75" customHeight="1">
      <c r="A230" s="7" t="s">
        <v>1030</v>
      </c>
      <c r="B230" s="450">
        <v>11</v>
      </c>
      <c r="C230" s="432" t="s">
        <v>165</v>
      </c>
      <c r="D230" s="451" t="s">
        <v>166</v>
      </c>
      <c r="E230" s="432">
        <v>76</v>
      </c>
      <c r="F230" s="432">
        <v>32.320000000000277</v>
      </c>
      <c r="G230" s="432" t="s">
        <v>61</v>
      </c>
      <c r="H230" s="452">
        <v>76.538666666666671</v>
      </c>
      <c r="I230" s="432">
        <v>135</v>
      </c>
      <c r="J230" s="432">
        <v>25.149999999999295</v>
      </c>
      <c r="K230" s="432" t="s">
        <v>62</v>
      </c>
      <c r="L230" s="452">
        <v>135.41916666666665</v>
      </c>
      <c r="M230" s="452">
        <v>-135.41916666666665</v>
      </c>
      <c r="N230" s="427">
        <v>249</v>
      </c>
      <c r="Q230" s="428" t="s">
        <v>156</v>
      </c>
      <c r="R230">
        <v>9</v>
      </c>
      <c r="S230" s="474">
        <v>508.25900000000001</v>
      </c>
      <c r="T230" s="290">
        <v>0.78069999999999995</v>
      </c>
      <c r="U230" s="290">
        <v>0.78</v>
      </c>
      <c r="V230" s="290">
        <v>29.826430999999999</v>
      </c>
      <c r="W230" s="290">
        <v>29.825208</v>
      </c>
      <c r="X230" s="290">
        <v>34.847588672163191</v>
      </c>
      <c r="Y230" s="290">
        <v>34.846789492003616</v>
      </c>
      <c r="Z230">
        <v>1.9490000000000001</v>
      </c>
      <c r="AA230" s="447">
        <v>6.7939386240522479</v>
      </c>
      <c r="AB230" s="447">
        <v>86.456329352100497</v>
      </c>
      <c r="AC230" s="447">
        <v>2.7285971200000002E-2</v>
      </c>
      <c r="AD230" s="290">
        <v>4.5900000000000003E-2</v>
      </c>
      <c r="AE230" s="447">
        <v>90.0137</v>
      </c>
      <c r="AF230">
        <v>4.5986000000000002</v>
      </c>
      <c r="AG230" s="447">
        <v>1.9903</v>
      </c>
      <c r="AH230">
        <v>0.14660000000000001</v>
      </c>
      <c r="AI230" s="447">
        <v>6.3701999999999995E-2</v>
      </c>
      <c r="AJ230" s="447">
        <v>98.55</v>
      </c>
      <c r="AK230" s="447">
        <v>9.9144000000000005</v>
      </c>
      <c r="AL230" s="429">
        <v>34.8486328125</v>
      </c>
      <c r="AM230" s="433" t="s">
        <v>139</v>
      </c>
      <c r="AN230" s="434"/>
      <c r="AO230" s="438">
        <v>1.5</v>
      </c>
      <c r="AP230" s="439">
        <v>6.8010000000000002</v>
      </c>
      <c r="AQ230" s="431" t="s">
        <v>139</v>
      </c>
      <c r="AR230" s="440"/>
      <c r="AS230" s="469">
        <v>12.758491626011201</v>
      </c>
      <c r="AT230" s="431"/>
      <c r="AU230" s="469">
        <v>6.6065516098128407</v>
      </c>
      <c r="AV230" s="431"/>
      <c r="AW230" s="442">
        <v>0.82699999999999996</v>
      </c>
      <c r="AX230" s="431"/>
      <c r="AY230" s="443"/>
      <c r="AZ230" s="469" t="s">
        <v>139</v>
      </c>
      <c r="BA230" s="431" t="s">
        <v>139</v>
      </c>
      <c r="BB230" s="440"/>
      <c r="BC230" s="469" t="s">
        <v>139</v>
      </c>
      <c r="BD230" s="445" t="s">
        <v>139</v>
      </c>
      <c r="BE230" s="469" t="s">
        <v>139</v>
      </c>
      <c r="BF230" s="445" t="s">
        <v>139</v>
      </c>
      <c r="BG230" s="445"/>
      <c r="BH230" s="469" t="s">
        <v>139</v>
      </c>
      <c r="BI230" s="431" t="s">
        <v>139</v>
      </c>
      <c r="BJ230" s="440"/>
      <c r="BK230" s="441" t="s">
        <v>139</v>
      </c>
      <c r="BL230" s="431" t="s">
        <v>139</v>
      </c>
      <c r="BM230" s="446"/>
      <c r="BN230" s="447" t="s">
        <v>139</v>
      </c>
      <c r="BO230" t="s">
        <v>139</v>
      </c>
      <c r="BQ230" s="432"/>
      <c r="BR230" s="432"/>
      <c r="BS230" s="432"/>
      <c r="BT230" s="432"/>
      <c r="BU230" s="432"/>
      <c r="BV230" s="432"/>
      <c r="BW230" s="432"/>
      <c r="BX230" s="432"/>
      <c r="BY230" s="432"/>
      <c r="BZ230" s="432"/>
    </row>
    <row r="231" spans="1:78" ht="15.75" customHeight="1">
      <c r="A231" s="7" t="s">
        <v>1030</v>
      </c>
      <c r="B231" s="450">
        <v>11</v>
      </c>
      <c r="C231" s="432" t="s">
        <v>165</v>
      </c>
      <c r="D231" s="451" t="s">
        <v>166</v>
      </c>
      <c r="E231" s="432">
        <v>76</v>
      </c>
      <c r="F231" s="432">
        <v>32.320000000000277</v>
      </c>
      <c r="G231" s="432" t="s">
        <v>61</v>
      </c>
      <c r="H231" s="452">
        <v>76.538666666666671</v>
      </c>
      <c r="I231" s="432">
        <v>135</v>
      </c>
      <c r="J231" s="432">
        <v>25.149999999999295</v>
      </c>
      <c r="K231" s="432" t="s">
        <v>62</v>
      </c>
      <c r="L231" s="452">
        <v>135.41916666666665</v>
      </c>
      <c r="M231" s="452">
        <v>-135.41916666666665</v>
      </c>
      <c r="N231" s="427">
        <v>250</v>
      </c>
      <c r="Q231" s="428" t="s">
        <v>156</v>
      </c>
      <c r="R231">
        <v>10</v>
      </c>
      <c r="S231" s="474">
        <v>491.32799999999997</v>
      </c>
      <c r="T231" s="290">
        <v>0.78410000000000002</v>
      </c>
      <c r="U231" s="290">
        <v>0.78359999999999996</v>
      </c>
      <c r="V231" s="290">
        <v>29.816696</v>
      </c>
      <c r="W231" s="290">
        <v>29.815808000000001</v>
      </c>
      <c r="X231" s="290">
        <v>34.841042923838422</v>
      </c>
      <c r="Y231" s="290">
        <v>34.840453314497324</v>
      </c>
      <c r="Z231">
        <v>1.9466000000000001</v>
      </c>
      <c r="AA231" s="447">
        <v>6.7655380258890263</v>
      </c>
      <c r="AB231" s="447">
        <v>86.098518249061385</v>
      </c>
      <c r="AC231" s="447">
        <v>2.7582334400000005E-2</v>
      </c>
      <c r="AD231" s="290">
        <v>4.6600000000000003E-2</v>
      </c>
      <c r="AE231" s="447">
        <v>90.022999999999996</v>
      </c>
      <c r="AF231">
        <v>4.5990000000000002</v>
      </c>
      <c r="AG231" s="447">
        <v>1.8658999999999999</v>
      </c>
      <c r="AH231">
        <v>0.1416</v>
      </c>
      <c r="AI231" s="447">
        <v>6.3701999999999995E-2</v>
      </c>
      <c r="AJ231" s="447">
        <v>98.53</v>
      </c>
      <c r="AK231" s="447">
        <v>9.9144000000000005</v>
      </c>
      <c r="AL231" s="429">
        <v>34.842239379882813</v>
      </c>
      <c r="AM231" s="433" t="s">
        <v>139</v>
      </c>
      <c r="AN231" s="434"/>
      <c r="AO231" s="438">
        <v>1.5</v>
      </c>
      <c r="AP231" s="439">
        <v>6.7539999999999996</v>
      </c>
      <c r="AQ231" s="431" t="s">
        <v>139</v>
      </c>
      <c r="AR231" s="440"/>
      <c r="AS231" s="469">
        <v>12.836606156273938</v>
      </c>
      <c r="AT231" s="431"/>
      <c r="AU231" s="469">
        <v>6.8255297542052</v>
      </c>
      <c r="AV231" s="431"/>
      <c r="AW231" s="442">
        <v>0.83199999999999996</v>
      </c>
      <c r="AX231" s="431"/>
      <c r="AY231" s="443"/>
      <c r="AZ231" s="469" t="s">
        <v>139</v>
      </c>
      <c r="BA231" s="431" t="s">
        <v>139</v>
      </c>
      <c r="BB231" s="440"/>
      <c r="BC231" s="469" t="s">
        <v>139</v>
      </c>
      <c r="BD231" s="445" t="s">
        <v>139</v>
      </c>
      <c r="BE231" s="469" t="s">
        <v>139</v>
      </c>
      <c r="BF231" s="445" t="s">
        <v>139</v>
      </c>
      <c r="BG231" s="445"/>
      <c r="BH231" s="469" t="s">
        <v>139</v>
      </c>
      <c r="BI231" s="431" t="s">
        <v>139</v>
      </c>
      <c r="BJ231" s="440"/>
      <c r="BK231" s="441" t="s">
        <v>139</v>
      </c>
      <c r="BL231" s="431" t="s">
        <v>139</v>
      </c>
      <c r="BM231" s="446"/>
      <c r="BN231" s="447" t="s">
        <v>139</v>
      </c>
      <c r="BO231" t="s">
        <v>139</v>
      </c>
      <c r="BQ231" s="432"/>
      <c r="BR231" s="432"/>
      <c r="BS231" s="432"/>
      <c r="BT231" s="432"/>
      <c r="BU231" s="432"/>
      <c r="BV231" s="432"/>
      <c r="BW231" s="432"/>
      <c r="BX231" s="432"/>
      <c r="BY231" s="432"/>
      <c r="BZ231" s="432"/>
    </row>
    <row r="232" spans="1:78" ht="15.75" customHeight="1">
      <c r="A232" s="7" t="s">
        <v>1030</v>
      </c>
      <c r="B232" s="450">
        <v>11</v>
      </c>
      <c r="C232" s="432" t="s">
        <v>165</v>
      </c>
      <c r="D232" s="451" t="s">
        <v>166</v>
      </c>
      <c r="E232" s="432">
        <v>76</v>
      </c>
      <c r="F232" s="432">
        <v>32.320000000000277</v>
      </c>
      <c r="G232" s="432" t="s">
        <v>61</v>
      </c>
      <c r="H232" s="452">
        <v>76.538666666666671</v>
      </c>
      <c r="I232" s="432">
        <v>135</v>
      </c>
      <c r="J232" s="432">
        <v>25.149999999999295</v>
      </c>
      <c r="K232" s="432" t="s">
        <v>62</v>
      </c>
      <c r="L232" s="452">
        <v>135.41916666666665</v>
      </c>
      <c r="M232" s="452">
        <v>-135.41916666666665</v>
      </c>
      <c r="N232" s="427">
        <v>251</v>
      </c>
      <c r="Q232" s="428" t="s">
        <v>156</v>
      </c>
      <c r="R232">
        <v>11</v>
      </c>
      <c r="S232" s="474">
        <v>371.91899999999998</v>
      </c>
      <c r="T232" s="290">
        <v>0.61919999999999997</v>
      </c>
      <c r="U232" s="290">
        <v>0.61860000000000004</v>
      </c>
      <c r="V232" s="290">
        <v>29.576394999999998</v>
      </c>
      <c r="W232" s="290">
        <v>29.575367</v>
      </c>
      <c r="X232" s="290">
        <v>34.783887853050814</v>
      </c>
      <c r="Y232" s="290">
        <v>34.783223046927503</v>
      </c>
      <c r="Z232">
        <v>1.9418</v>
      </c>
      <c r="AA232" s="447">
        <v>6.6658425192090558</v>
      </c>
      <c r="AB232" s="447">
        <v>84.436871571572098</v>
      </c>
      <c r="AC232" s="447">
        <v>2.8174610400000001E-2</v>
      </c>
      <c r="AD232" s="290">
        <v>4.7899999999999998E-2</v>
      </c>
      <c r="AE232" s="447">
        <v>90.01</v>
      </c>
      <c r="AF232">
        <v>4.5983999999999998</v>
      </c>
      <c r="AG232" s="447">
        <v>2.0773000000000001</v>
      </c>
      <c r="AH232">
        <v>0.15010000000000001</v>
      </c>
      <c r="AI232" s="447">
        <v>6.3701999999999995E-2</v>
      </c>
      <c r="AJ232" s="447">
        <v>98.54</v>
      </c>
      <c r="AK232" s="447">
        <v>9.9144000000000005</v>
      </c>
      <c r="AL232" s="429">
        <v>34.785415649414063</v>
      </c>
      <c r="AM232" s="433" t="s">
        <v>139</v>
      </c>
      <c r="AN232" s="434"/>
      <c r="AO232" s="438">
        <v>1.7</v>
      </c>
      <c r="AP232" s="439">
        <v>6.6719999999999997</v>
      </c>
      <c r="AQ232" s="431" t="s">
        <v>139</v>
      </c>
      <c r="AR232" s="440"/>
      <c r="AS232" s="469">
        <v>12.665172615743007</v>
      </c>
      <c r="AT232" s="431"/>
      <c r="AU232" s="469">
        <v>7.029816346957749</v>
      </c>
      <c r="AV232" s="431"/>
      <c r="AW232" s="442">
        <v>0.82399999999999995</v>
      </c>
      <c r="AX232" s="431"/>
      <c r="AY232" s="443"/>
      <c r="AZ232" s="469" t="s">
        <v>139</v>
      </c>
      <c r="BA232" s="431" t="s">
        <v>139</v>
      </c>
      <c r="BB232" s="440"/>
      <c r="BC232" s="469" t="s">
        <v>139</v>
      </c>
      <c r="BD232" s="445" t="s">
        <v>139</v>
      </c>
      <c r="BE232" s="469" t="s">
        <v>139</v>
      </c>
      <c r="BF232" s="445" t="s">
        <v>139</v>
      </c>
      <c r="BG232" s="445"/>
      <c r="BH232" s="469" t="s">
        <v>139</v>
      </c>
      <c r="BI232" s="431" t="s">
        <v>139</v>
      </c>
      <c r="BJ232" s="440"/>
      <c r="BK232" s="441" t="s">
        <v>139</v>
      </c>
      <c r="BL232" s="431" t="s">
        <v>139</v>
      </c>
      <c r="BM232" s="446"/>
      <c r="BN232" s="447" t="s">
        <v>139</v>
      </c>
      <c r="BO232" t="s">
        <v>139</v>
      </c>
      <c r="BQ232" s="432"/>
      <c r="BR232" s="432"/>
      <c r="BS232" s="432"/>
      <c r="BT232" s="432"/>
      <c r="BU232" s="432"/>
      <c r="BV232" s="432"/>
      <c r="BW232" s="432"/>
      <c r="BX232" s="432"/>
      <c r="BY232" s="432"/>
      <c r="BZ232" s="432"/>
    </row>
    <row r="233" spans="1:78" ht="15.75" customHeight="1">
      <c r="A233" s="7" t="s">
        <v>1030</v>
      </c>
      <c r="B233" s="450">
        <v>11</v>
      </c>
      <c r="C233" s="432" t="s">
        <v>165</v>
      </c>
      <c r="D233" s="451" t="s">
        <v>166</v>
      </c>
      <c r="E233" s="432">
        <v>76</v>
      </c>
      <c r="F233" s="432">
        <v>32.320000000000277</v>
      </c>
      <c r="G233" s="432" t="s">
        <v>61</v>
      </c>
      <c r="H233" s="452">
        <v>76.538666666666671</v>
      </c>
      <c r="I233" s="432">
        <v>135</v>
      </c>
      <c r="J233" s="432">
        <v>25.149999999999295</v>
      </c>
      <c r="K233" s="432" t="s">
        <v>62</v>
      </c>
      <c r="L233" s="452">
        <v>135.41916666666665</v>
      </c>
      <c r="M233" s="452">
        <v>-135.41916666666665</v>
      </c>
      <c r="N233" s="427">
        <v>253</v>
      </c>
      <c r="Q233" s="428" t="s">
        <v>156</v>
      </c>
      <c r="R233">
        <v>13</v>
      </c>
      <c r="S233" s="474">
        <v>263.91699999999997</v>
      </c>
      <c r="T233" s="290">
        <v>-0.25729999999999997</v>
      </c>
      <c r="U233" s="290">
        <v>-0.24410000000000001</v>
      </c>
      <c r="V233" s="290">
        <v>28.516286999999998</v>
      </c>
      <c r="W233" s="290">
        <v>28.530875000000002</v>
      </c>
      <c r="X233" s="290">
        <v>34.438009670578332</v>
      </c>
      <c r="Y233" s="290">
        <v>34.442565343031475</v>
      </c>
      <c r="Z233">
        <v>1.8512</v>
      </c>
      <c r="AA233" s="447">
        <v>6.3068555276348564</v>
      </c>
      <c r="AB233" s="447">
        <v>77.900198456255254</v>
      </c>
      <c r="AC233" s="447">
        <v>3.0966640000000004E-2</v>
      </c>
      <c r="AD233" s="290">
        <v>5.4100000000000002E-2</v>
      </c>
      <c r="AE233" s="447">
        <v>89.9709</v>
      </c>
      <c r="AF233">
        <v>4.5964</v>
      </c>
      <c r="AG233" s="447">
        <v>2.6008</v>
      </c>
      <c r="AH233">
        <v>0.17100000000000001</v>
      </c>
      <c r="AI233" s="447">
        <v>6.3701999999999995E-2</v>
      </c>
      <c r="AJ233" s="447">
        <v>98.55</v>
      </c>
      <c r="AK233" s="447">
        <v>9.9144000000000005</v>
      </c>
      <c r="AL233" s="429">
        <v>34.434886932373047</v>
      </c>
      <c r="AM233" s="433" t="s">
        <v>139</v>
      </c>
      <c r="AN233" s="434"/>
      <c r="AO233" s="438">
        <v>0.6</v>
      </c>
      <c r="AP233" s="439">
        <v>6.3079999999999998</v>
      </c>
      <c r="AQ233" s="431" t="s">
        <v>139</v>
      </c>
      <c r="AR233" s="440"/>
      <c r="AS233" s="469">
        <v>12.275676404907456</v>
      </c>
      <c r="AT233" s="431"/>
      <c r="AU233" s="469">
        <v>13.137888668292479</v>
      </c>
      <c r="AV233" s="431"/>
      <c r="AW233" s="442">
        <v>0.94699999999999995</v>
      </c>
      <c r="AX233" s="431"/>
      <c r="AY233" s="443"/>
      <c r="AZ233" s="469" t="s">
        <v>139</v>
      </c>
      <c r="BA233" s="431" t="s">
        <v>139</v>
      </c>
      <c r="BB233" s="440"/>
      <c r="BC233" s="469" t="s">
        <v>139</v>
      </c>
      <c r="BD233" s="445" t="s">
        <v>139</v>
      </c>
      <c r="BE233" s="469" t="s">
        <v>139</v>
      </c>
      <c r="BF233" s="445" t="s">
        <v>139</v>
      </c>
      <c r="BG233" s="445"/>
      <c r="BH233" s="469">
        <v>2185.4469742033398</v>
      </c>
      <c r="BI233" s="431" t="s">
        <v>139</v>
      </c>
      <c r="BJ233" s="440"/>
      <c r="BK233" s="441">
        <v>2290.388266659686</v>
      </c>
      <c r="BL233" s="431" t="s">
        <v>139</v>
      </c>
      <c r="BM233" s="446"/>
      <c r="BN233" s="447">
        <v>-0.17145047393260837</v>
      </c>
      <c r="BO233" t="s">
        <v>139</v>
      </c>
      <c r="BQ233" s="432"/>
      <c r="BR233" s="432"/>
      <c r="BS233" s="432"/>
      <c r="BT233" s="432"/>
      <c r="BU233" s="432"/>
      <c r="BV233" s="432"/>
      <c r="BW233" s="432"/>
      <c r="BX233" s="432"/>
      <c r="BY233" s="432"/>
      <c r="BZ233" s="432"/>
    </row>
    <row r="234" spans="1:78" ht="15.75" customHeight="1">
      <c r="A234" s="7" t="s">
        <v>1030</v>
      </c>
      <c r="B234" s="450">
        <v>11</v>
      </c>
      <c r="C234" s="432" t="s">
        <v>165</v>
      </c>
      <c r="D234" s="451" t="s">
        <v>166</v>
      </c>
      <c r="E234" s="432">
        <v>76</v>
      </c>
      <c r="F234" s="432">
        <v>32.320000000000277</v>
      </c>
      <c r="G234" s="432" t="s">
        <v>61</v>
      </c>
      <c r="H234" s="452">
        <v>76.538666666666671</v>
      </c>
      <c r="I234" s="432">
        <v>135</v>
      </c>
      <c r="J234" s="432">
        <v>25.149999999999295</v>
      </c>
      <c r="K234" s="432" t="s">
        <v>62</v>
      </c>
      <c r="L234" s="452">
        <v>135.41916666666665</v>
      </c>
      <c r="M234" s="452">
        <v>-135.41916666666665</v>
      </c>
      <c r="N234" s="427">
        <v>254</v>
      </c>
      <c r="Q234" s="428" t="s">
        <v>156</v>
      </c>
      <c r="R234">
        <v>14</v>
      </c>
      <c r="S234" s="474">
        <v>234.60400000000001</v>
      </c>
      <c r="T234" s="290">
        <v>-0.80269999999999997</v>
      </c>
      <c r="U234" s="290">
        <v>-0.79830000000000001</v>
      </c>
      <c r="V234" s="290">
        <v>27.835857000000001</v>
      </c>
      <c r="W234" s="290">
        <v>27.842212</v>
      </c>
      <c r="X234" s="290">
        <v>34.157686249483348</v>
      </c>
      <c r="Y234" s="290">
        <v>34.16131428893091</v>
      </c>
      <c r="Z234">
        <v>1.8249</v>
      </c>
      <c r="AA234" s="447">
        <v>6.2580020792656681</v>
      </c>
      <c r="AB234" s="447">
        <v>76.042266116010595</v>
      </c>
      <c r="AC234" s="447">
        <v>3.3504644E-2</v>
      </c>
      <c r="AD234" s="290">
        <v>5.9700000000000003E-2</v>
      </c>
      <c r="AE234" s="447">
        <v>89.959699999999998</v>
      </c>
      <c r="AF234">
        <v>4.5957999999999997</v>
      </c>
      <c r="AG234" s="447">
        <v>3.0282</v>
      </c>
      <c r="AH234">
        <v>0.18809999999999999</v>
      </c>
      <c r="AI234" s="447">
        <v>6.3701999999999995E-2</v>
      </c>
      <c r="AJ234" s="447">
        <v>98.54</v>
      </c>
      <c r="AK234" s="447">
        <v>9.9144000000000005</v>
      </c>
      <c r="AL234" s="429">
        <v>34.150825500488281</v>
      </c>
      <c r="AM234" s="433" t="s">
        <v>139</v>
      </c>
      <c r="AN234" s="434"/>
      <c r="AO234" s="438">
        <v>0.2</v>
      </c>
      <c r="AP234" s="439">
        <v>6.2850000000000001</v>
      </c>
      <c r="AQ234" s="431" t="s">
        <v>139</v>
      </c>
      <c r="AR234" s="440"/>
      <c r="AS234" s="469">
        <v>12.416750680964842</v>
      </c>
      <c r="AT234" s="431"/>
      <c r="AU234" s="469">
        <v>17.671554218838278</v>
      </c>
      <c r="AV234" s="431"/>
      <c r="AW234" s="442">
        <v>1.0940000000000001</v>
      </c>
      <c r="AX234" s="431"/>
      <c r="AY234" s="443"/>
      <c r="AZ234" s="469" t="s">
        <v>139</v>
      </c>
      <c r="BA234" s="431" t="s">
        <v>139</v>
      </c>
      <c r="BB234" s="440"/>
      <c r="BC234" s="469" t="s">
        <v>139</v>
      </c>
      <c r="BD234" s="445" t="s">
        <v>139</v>
      </c>
      <c r="BE234" s="469" t="s">
        <v>139</v>
      </c>
      <c r="BF234" s="445" t="s">
        <v>139</v>
      </c>
      <c r="BG234" s="445"/>
      <c r="BH234" s="469">
        <v>2197.5523905081545</v>
      </c>
      <c r="BI234" s="431" t="s">
        <v>139</v>
      </c>
      <c r="BJ234" s="440"/>
      <c r="BK234" s="441">
        <v>2286.0453543223352</v>
      </c>
      <c r="BL234" s="431" t="s">
        <v>139</v>
      </c>
      <c r="BM234" s="446"/>
      <c r="BN234" s="447">
        <v>-0.47207931146848081</v>
      </c>
      <c r="BO234" t="s">
        <v>139</v>
      </c>
      <c r="BQ234" s="432"/>
      <c r="BR234" s="432"/>
      <c r="BS234" s="432"/>
      <c r="BT234" s="432"/>
      <c r="BU234" s="432"/>
      <c r="BV234" s="432"/>
      <c r="BW234" s="432"/>
      <c r="BX234" s="432"/>
      <c r="BY234" s="432"/>
      <c r="BZ234" s="432"/>
    </row>
    <row r="235" spans="1:78" ht="15.75" customHeight="1">
      <c r="A235" s="7" t="s">
        <v>1030</v>
      </c>
      <c r="B235" s="450">
        <v>11</v>
      </c>
      <c r="C235" s="432" t="s">
        <v>165</v>
      </c>
      <c r="D235" s="451" t="s">
        <v>166</v>
      </c>
      <c r="E235" s="432">
        <v>76</v>
      </c>
      <c r="F235" s="432">
        <v>32.320000000000277</v>
      </c>
      <c r="G235" s="432" t="s">
        <v>61</v>
      </c>
      <c r="H235" s="452">
        <v>76.538666666666671</v>
      </c>
      <c r="I235" s="432">
        <v>135</v>
      </c>
      <c r="J235" s="432">
        <v>25.149999999999295</v>
      </c>
      <c r="K235" s="432" t="s">
        <v>62</v>
      </c>
      <c r="L235" s="452">
        <v>135.41916666666665</v>
      </c>
      <c r="M235" s="452">
        <v>-135.41916666666665</v>
      </c>
      <c r="N235" s="427">
        <v>255</v>
      </c>
      <c r="Q235" s="428" t="s">
        <v>156</v>
      </c>
      <c r="R235">
        <v>15</v>
      </c>
      <c r="S235" s="474">
        <v>211.76499999999999</v>
      </c>
      <c r="T235" s="290">
        <v>-1.1912</v>
      </c>
      <c r="U235" s="290">
        <v>-1.1814</v>
      </c>
      <c r="V235" s="290">
        <v>27.172625</v>
      </c>
      <c r="W235" s="290">
        <v>27.191545000000001</v>
      </c>
      <c r="X235" s="290">
        <v>33.707344626971796</v>
      </c>
      <c r="Y235" s="290">
        <v>33.7221937244705</v>
      </c>
      <c r="Z235">
        <v>1.7835000000000001</v>
      </c>
      <c r="AA235" s="447">
        <v>6.1345802176340953</v>
      </c>
      <c r="AB235" s="447">
        <v>73.540331982188178</v>
      </c>
      <c r="AC235" s="447">
        <v>3.5281472000000001E-2</v>
      </c>
      <c r="AD235" s="290">
        <v>6.3700000000000007E-2</v>
      </c>
      <c r="AE235" s="447">
        <v>89.935500000000005</v>
      </c>
      <c r="AF235">
        <v>4.5945999999999998</v>
      </c>
      <c r="AG235" s="447">
        <v>3.3452000000000002</v>
      </c>
      <c r="AH235">
        <v>0.20080000000000001</v>
      </c>
      <c r="AI235" s="447">
        <v>6.3701999999999995E-2</v>
      </c>
      <c r="AJ235" s="447">
        <v>98.54</v>
      </c>
      <c r="AK235" s="447">
        <v>9.9144000000000005</v>
      </c>
      <c r="AL235" s="429">
        <v>33.700565338134766</v>
      </c>
      <c r="AM235" s="433" t="s">
        <v>139</v>
      </c>
      <c r="AN235" s="434"/>
      <c r="AO235" s="438">
        <v>0</v>
      </c>
      <c r="AP235" s="439">
        <v>6.1070000000000002</v>
      </c>
      <c r="AQ235" s="431" t="s">
        <v>139</v>
      </c>
      <c r="AR235" s="440"/>
      <c r="AS235" s="469">
        <v>14.801042435866437</v>
      </c>
      <c r="AT235" s="431"/>
      <c r="AU235" s="469">
        <v>28.919757330527876</v>
      </c>
      <c r="AV235" s="431"/>
      <c r="AW235" s="442">
        <v>1.538</v>
      </c>
      <c r="AX235" s="431"/>
      <c r="AY235" s="443"/>
      <c r="AZ235" s="469" t="s">
        <v>139</v>
      </c>
      <c r="BA235" s="431" t="s">
        <v>139</v>
      </c>
      <c r="BB235" s="440"/>
      <c r="BC235" s="469" t="s">
        <v>139</v>
      </c>
      <c r="BD235" s="445" t="s">
        <v>139</v>
      </c>
      <c r="BE235" s="469" t="s">
        <v>139</v>
      </c>
      <c r="BF235" s="445" t="s">
        <v>139</v>
      </c>
      <c r="BG235" s="445"/>
      <c r="BH235" s="469">
        <v>2224.5146750046629</v>
      </c>
      <c r="BI235" s="431" t="s">
        <v>139</v>
      </c>
      <c r="BJ235" s="440"/>
      <c r="BK235" s="441">
        <v>2286.5783665775825</v>
      </c>
      <c r="BL235" s="431" t="s">
        <v>139</v>
      </c>
      <c r="BM235" s="446"/>
      <c r="BN235" s="447">
        <v>-1.0041135202619313</v>
      </c>
      <c r="BO235" t="s">
        <v>139</v>
      </c>
      <c r="BQ235" s="432"/>
      <c r="BR235" s="432"/>
      <c r="BS235" s="432"/>
      <c r="BT235" s="432"/>
      <c r="BU235" s="432"/>
      <c r="BV235" s="432"/>
      <c r="BW235" s="432"/>
      <c r="BX235" s="432"/>
      <c r="BY235" s="432"/>
      <c r="BZ235" s="432"/>
    </row>
    <row r="236" spans="1:78" ht="15.75" customHeight="1">
      <c r="A236" s="7" t="s">
        <v>1030</v>
      </c>
      <c r="B236" s="450">
        <v>11</v>
      </c>
      <c r="C236" s="432" t="s">
        <v>165</v>
      </c>
      <c r="D236" s="451" t="s">
        <v>166</v>
      </c>
      <c r="E236" s="432">
        <v>76</v>
      </c>
      <c r="F236" s="432">
        <v>32.320000000000277</v>
      </c>
      <c r="G236" s="432" t="s">
        <v>61</v>
      </c>
      <c r="H236" s="452">
        <v>76.538666666666671</v>
      </c>
      <c r="I236" s="432">
        <v>135</v>
      </c>
      <c r="J236" s="432">
        <v>25.149999999999295</v>
      </c>
      <c r="K236" s="432" t="s">
        <v>62</v>
      </c>
      <c r="L236" s="452">
        <v>135.41916666666665</v>
      </c>
      <c r="M236" s="452">
        <v>-135.41916666666665</v>
      </c>
      <c r="N236" s="427">
        <v>256</v>
      </c>
      <c r="Q236" s="428" t="s">
        <v>156</v>
      </c>
      <c r="R236">
        <v>16</v>
      </c>
      <c r="S236" s="474">
        <v>188.98500000000001</v>
      </c>
      <c r="T236" s="290">
        <v>-1.4631000000000001</v>
      </c>
      <c r="U236" s="290">
        <v>-1.4637</v>
      </c>
      <c r="V236" s="290">
        <v>26.551000999999999</v>
      </c>
      <c r="W236" s="290">
        <v>26.550474000000001</v>
      </c>
      <c r="X236" s="290">
        <v>33.172774052620504</v>
      </c>
      <c r="Y236" s="290">
        <v>33.172716025521474</v>
      </c>
      <c r="Z236">
        <v>1.8194999999999999</v>
      </c>
      <c r="AA236" s="447">
        <v>6.3536122717613166</v>
      </c>
      <c r="AB236" s="447">
        <v>75.32589194890032</v>
      </c>
      <c r="AC236" s="447">
        <v>3.5239134400000004E-2</v>
      </c>
      <c r="AD236" s="290">
        <v>6.3600000000000004E-2</v>
      </c>
      <c r="AE236" s="447">
        <v>89.911299999999997</v>
      </c>
      <c r="AF236">
        <v>4.5933999999999999</v>
      </c>
      <c r="AG236" s="447">
        <v>3.4695999999999998</v>
      </c>
      <c r="AH236">
        <v>0.20569999999999999</v>
      </c>
      <c r="AI236" s="447">
        <v>6.3701999999999995E-2</v>
      </c>
      <c r="AJ236" s="447">
        <v>98.53</v>
      </c>
      <c r="AK236" s="447">
        <v>9.9144000000000005</v>
      </c>
      <c r="AL236" s="429">
        <v>33.167949676513672</v>
      </c>
      <c r="AM236" s="433" t="s">
        <v>139</v>
      </c>
      <c r="AN236" s="434"/>
      <c r="AO236" s="438">
        <v>-0.5</v>
      </c>
      <c r="AP236" s="439">
        <v>6.34</v>
      </c>
      <c r="AQ236" s="431" t="s">
        <v>139</v>
      </c>
      <c r="AR236" s="440"/>
      <c r="AS236" s="469">
        <v>15.920294395326609</v>
      </c>
      <c r="AT236" s="431"/>
      <c r="AU236" s="469">
        <v>35.004491209345893</v>
      </c>
      <c r="AV236" s="431"/>
      <c r="AW236" s="442">
        <v>1.8160000000000001</v>
      </c>
      <c r="AX236" s="431"/>
      <c r="AY236" s="443"/>
      <c r="AZ236" s="469" t="s">
        <v>139</v>
      </c>
      <c r="BA236" s="431" t="s">
        <v>139</v>
      </c>
      <c r="BB236" s="440"/>
      <c r="BC236" s="469" t="s">
        <v>139</v>
      </c>
      <c r="BD236" s="445" t="s">
        <v>139</v>
      </c>
      <c r="BE236" s="469" t="s">
        <v>139</v>
      </c>
      <c r="BF236" s="445" t="s">
        <v>139</v>
      </c>
      <c r="BG236" s="445"/>
      <c r="BH236" s="469">
        <v>2226.8354513267091</v>
      </c>
      <c r="BI236" s="431">
        <v>6</v>
      </c>
      <c r="BJ236" s="440"/>
      <c r="BK236" s="441">
        <v>2279.2065555570407</v>
      </c>
      <c r="BL236" s="431">
        <v>6</v>
      </c>
      <c r="BM236" s="446"/>
      <c r="BN236" s="447">
        <v>-1.4333008973853474</v>
      </c>
      <c r="BO236" t="s">
        <v>139</v>
      </c>
      <c r="BQ236" s="432"/>
      <c r="BR236" s="432"/>
      <c r="BS236" s="432"/>
      <c r="BT236" s="432"/>
      <c r="BU236" s="432"/>
      <c r="BV236" s="432"/>
      <c r="BW236" s="432"/>
      <c r="BX236" s="432"/>
      <c r="BY236" s="432"/>
      <c r="BZ236" s="432"/>
    </row>
    <row r="237" spans="1:78" ht="15.75" customHeight="1">
      <c r="A237" s="7" t="s">
        <v>1030</v>
      </c>
      <c r="B237" s="450">
        <v>11</v>
      </c>
      <c r="C237" s="432" t="s">
        <v>165</v>
      </c>
      <c r="D237" s="451" t="s">
        <v>166</v>
      </c>
      <c r="E237" s="432">
        <v>76</v>
      </c>
      <c r="F237" s="432">
        <v>32.320000000000277</v>
      </c>
      <c r="G237" s="432" t="s">
        <v>61</v>
      </c>
      <c r="H237" s="452">
        <v>76.538666666666671</v>
      </c>
      <c r="I237" s="432">
        <v>135</v>
      </c>
      <c r="J237" s="432">
        <v>25.149999999999295</v>
      </c>
      <c r="K237" s="432" t="s">
        <v>62</v>
      </c>
      <c r="L237" s="452">
        <v>135.41916666666665</v>
      </c>
      <c r="M237" s="452">
        <v>-135.41916666666665</v>
      </c>
      <c r="N237" s="427">
        <v>257</v>
      </c>
      <c r="Q237" s="428" t="s">
        <v>156</v>
      </c>
      <c r="R237">
        <v>17</v>
      </c>
      <c r="S237" s="474">
        <v>172.93700000000001</v>
      </c>
      <c r="T237" s="290">
        <v>-1.494</v>
      </c>
      <c r="U237" s="290">
        <v>-1.4953000000000001</v>
      </c>
      <c r="V237" s="290">
        <v>26.353369999999998</v>
      </c>
      <c r="W237" s="290">
        <v>26.355147000000002</v>
      </c>
      <c r="X237" s="290">
        <v>32.94495839169894</v>
      </c>
      <c r="Y237" s="290">
        <v>32.948839423587167</v>
      </c>
      <c r="Z237">
        <v>1.8389</v>
      </c>
      <c r="AA237" s="447">
        <v>6.4484628256864536</v>
      </c>
      <c r="AB237" s="447">
        <v>76.26320279699938</v>
      </c>
      <c r="AC237" s="447">
        <v>3.4689195999999999E-2</v>
      </c>
      <c r="AD237" s="290">
        <v>6.2399999999999997E-2</v>
      </c>
      <c r="AE237" s="447">
        <v>89.885199999999998</v>
      </c>
      <c r="AF237">
        <v>4.5921000000000003</v>
      </c>
      <c r="AG237" s="447">
        <v>3.3475000000000001</v>
      </c>
      <c r="AH237">
        <v>0.2009</v>
      </c>
      <c r="AI237" s="447">
        <v>6.3701999999999995E-2</v>
      </c>
      <c r="AJ237" s="447">
        <v>98.54</v>
      </c>
      <c r="AK237" s="447">
        <v>9.9144000000000005</v>
      </c>
      <c r="AL237" s="429">
        <v>32.948711395263672</v>
      </c>
      <c r="AM237" s="433" t="s">
        <v>139</v>
      </c>
      <c r="AN237" s="434"/>
      <c r="AO237" s="438">
        <v>-0.5</v>
      </c>
      <c r="AP237" s="439">
        <v>6.4349999999999996</v>
      </c>
      <c r="AQ237" s="431" t="s">
        <v>139</v>
      </c>
      <c r="AR237" s="440"/>
      <c r="AS237" s="469">
        <v>15.900333931329977</v>
      </c>
      <c r="AT237" s="431"/>
      <c r="AU237" s="469">
        <v>34.916279953918121</v>
      </c>
      <c r="AV237" s="431"/>
      <c r="AW237" s="442">
        <v>1.843</v>
      </c>
      <c r="AX237" s="431"/>
      <c r="AY237" s="443"/>
      <c r="AZ237" s="469" t="s">
        <v>139</v>
      </c>
      <c r="BA237" s="431" t="s">
        <v>139</v>
      </c>
      <c r="BB237" s="440"/>
      <c r="BC237" s="469" t="s">
        <v>139</v>
      </c>
      <c r="BD237" s="445" t="s">
        <v>139</v>
      </c>
      <c r="BE237" s="469" t="s">
        <v>139</v>
      </c>
      <c r="BF237" s="445" t="s">
        <v>139</v>
      </c>
      <c r="BG237" s="445"/>
      <c r="BH237" s="469">
        <v>2221.7792866660175</v>
      </c>
      <c r="BI237" s="431" t="s">
        <v>139</v>
      </c>
      <c r="BJ237" s="440"/>
      <c r="BK237" s="441">
        <v>2272.7659997766364</v>
      </c>
      <c r="BL237" s="431" t="s">
        <v>139</v>
      </c>
      <c r="BM237" s="446"/>
      <c r="BN237" s="447">
        <v>-1.4926350275956008</v>
      </c>
      <c r="BO237" t="s">
        <v>139</v>
      </c>
      <c r="BQ237" s="432"/>
      <c r="BR237" s="432"/>
      <c r="BS237" s="432"/>
      <c r="BT237" s="432"/>
      <c r="BU237" s="432"/>
      <c r="BV237" s="432"/>
      <c r="BW237" s="432"/>
      <c r="BX237" s="432"/>
      <c r="BY237" s="432"/>
      <c r="BZ237" s="432"/>
    </row>
    <row r="238" spans="1:78" ht="15.75" customHeight="1">
      <c r="A238" s="7" t="s">
        <v>1030</v>
      </c>
      <c r="B238" s="450">
        <v>11</v>
      </c>
      <c r="C238" s="432" t="s">
        <v>165</v>
      </c>
      <c r="D238" s="451" t="s">
        <v>166</v>
      </c>
      <c r="E238" s="432">
        <v>76</v>
      </c>
      <c r="F238" s="432">
        <v>32.320000000000277</v>
      </c>
      <c r="G238" s="432" t="s">
        <v>61</v>
      </c>
      <c r="H238" s="452">
        <v>76.538666666666671</v>
      </c>
      <c r="I238" s="432">
        <v>135</v>
      </c>
      <c r="J238" s="432">
        <v>25.149999999999295</v>
      </c>
      <c r="K238" s="432" t="s">
        <v>62</v>
      </c>
      <c r="L238" s="452">
        <v>135.41916666666665</v>
      </c>
      <c r="M238" s="452">
        <v>-135.41916666666665</v>
      </c>
      <c r="N238" s="427">
        <v>258</v>
      </c>
      <c r="Q238" s="428" t="s">
        <v>156</v>
      </c>
      <c r="R238">
        <v>18</v>
      </c>
      <c r="S238" s="474">
        <v>143.39699999999999</v>
      </c>
      <c r="T238" s="290">
        <v>-1.4382999999999999</v>
      </c>
      <c r="U238" s="290">
        <v>-1.4419999999999999</v>
      </c>
      <c r="V238" s="290">
        <v>26.145372999999999</v>
      </c>
      <c r="W238" s="290">
        <v>26.149086</v>
      </c>
      <c r="X238" s="290">
        <v>32.615922571009961</v>
      </c>
      <c r="Y238" s="290">
        <v>32.625063132200523</v>
      </c>
      <c r="Z238">
        <v>1.8984000000000001</v>
      </c>
      <c r="AA238" s="447">
        <v>6.7063809767032012</v>
      </c>
      <c r="AB238" s="447">
        <v>79.247163894537053</v>
      </c>
      <c r="AC238" s="447">
        <v>3.4096920000000003E-2</v>
      </c>
      <c r="AD238" s="290">
        <v>6.1100000000000002E-2</v>
      </c>
      <c r="AE238" s="447">
        <v>89.861000000000004</v>
      </c>
      <c r="AF238">
        <v>4.5909000000000004</v>
      </c>
      <c r="AG238" s="447">
        <v>3.3967999999999998</v>
      </c>
      <c r="AH238">
        <v>0.2029</v>
      </c>
      <c r="AI238" s="447">
        <v>6.3701999999999995E-2</v>
      </c>
      <c r="AJ238" s="447">
        <v>98.54</v>
      </c>
      <c r="AK238" s="447">
        <v>9.9144000000000005</v>
      </c>
      <c r="AL238" s="429">
        <v>32.629806518554688</v>
      </c>
      <c r="AM238" s="433" t="s">
        <v>139</v>
      </c>
      <c r="AN238" s="434"/>
      <c r="AO238" s="438">
        <v>-0.5</v>
      </c>
      <c r="AP238" s="439">
        <v>6.6779999999999999</v>
      </c>
      <c r="AQ238" s="431" t="s">
        <v>139</v>
      </c>
      <c r="AR238" s="440"/>
      <c r="AS238" s="469">
        <v>14.318310260167967</v>
      </c>
      <c r="AT238" s="431"/>
      <c r="AU238" s="469">
        <v>31.220686812349179</v>
      </c>
      <c r="AV238" s="431"/>
      <c r="AW238" s="442">
        <v>1.756</v>
      </c>
      <c r="AX238" s="431"/>
      <c r="AY238" s="443"/>
      <c r="AZ238" s="469" t="s">
        <v>139</v>
      </c>
      <c r="BA238" s="431" t="s">
        <v>139</v>
      </c>
      <c r="BB238" s="440"/>
      <c r="BC238" s="469" t="s">
        <v>139</v>
      </c>
      <c r="BD238" s="445" t="s">
        <v>139</v>
      </c>
      <c r="BE238" s="469" t="s">
        <v>139</v>
      </c>
      <c r="BF238" s="445" t="s">
        <v>139</v>
      </c>
      <c r="BG238" s="445"/>
      <c r="BH238" s="469">
        <v>2197.8453762859012</v>
      </c>
      <c r="BI238" s="431" t="s">
        <v>139</v>
      </c>
      <c r="BJ238" s="440"/>
      <c r="BK238" s="441">
        <v>2249.644522787105</v>
      </c>
      <c r="BL238" s="431" t="s">
        <v>139</v>
      </c>
      <c r="BM238" s="446"/>
      <c r="BN238" s="447">
        <v>-1.5697701513481268</v>
      </c>
      <c r="BO238" t="s">
        <v>139</v>
      </c>
      <c r="BQ238" s="432"/>
      <c r="BR238" s="432"/>
      <c r="BS238" s="432"/>
      <c r="BT238" s="432"/>
      <c r="BU238" s="432"/>
      <c r="BV238" s="432"/>
      <c r="BW238" s="432"/>
      <c r="BX238" s="432"/>
      <c r="BY238" s="432"/>
      <c r="BZ238" s="432"/>
    </row>
    <row r="239" spans="1:78" ht="15.75" customHeight="1">
      <c r="A239" s="7" t="s">
        <v>1030</v>
      </c>
      <c r="B239" s="450">
        <v>11</v>
      </c>
      <c r="C239" s="432" t="s">
        <v>165</v>
      </c>
      <c r="D239" s="451" t="s">
        <v>166</v>
      </c>
      <c r="E239" s="432">
        <v>76</v>
      </c>
      <c r="F239" s="432">
        <v>32.320000000000277</v>
      </c>
      <c r="G239" s="432" t="s">
        <v>61</v>
      </c>
      <c r="H239" s="452">
        <v>76.538666666666671</v>
      </c>
      <c r="I239" s="432">
        <v>135</v>
      </c>
      <c r="J239" s="432">
        <v>25.149999999999295</v>
      </c>
      <c r="K239" s="432" t="s">
        <v>62</v>
      </c>
      <c r="L239" s="452">
        <v>135.41916666666665</v>
      </c>
      <c r="M239" s="452">
        <v>-135.41916666666665</v>
      </c>
      <c r="N239" s="427">
        <v>259</v>
      </c>
      <c r="Q239" s="428" t="s">
        <v>156</v>
      </c>
      <c r="R239">
        <v>19</v>
      </c>
      <c r="S239" s="474">
        <v>113.893</v>
      </c>
      <c r="T239" s="290">
        <v>-1.333</v>
      </c>
      <c r="U239" s="290">
        <v>-1.3362000000000001</v>
      </c>
      <c r="V239" s="290">
        <v>26.004086999999998</v>
      </c>
      <c r="W239" s="290">
        <v>26.005702000000003</v>
      </c>
      <c r="X239" s="290">
        <v>32.325713366623489</v>
      </c>
      <c r="Y239" s="290">
        <v>32.331383050731077</v>
      </c>
      <c r="Z239">
        <v>1.9601999999999999</v>
      </c>
      <c r="AA239" s="447">
        <v>6.9488243464278234</v>
      </c>
      <c r="AB239" s="447">
        <v>82.175771890417138</v>
      </c>
      <c r="AC239" s="447">
        <v>3.6634923999999999E-2</v>
      </c>
      <c r="AD239" s="290">
        <v>6.6699999999999995E-2</v>
      </c>
      <c r="AE239" s="447">
        <v>89.862899999999996</v>
      </c>
      <c r="AF239">
        <v>4.5910000000000002</v>
      </c>
      <c r="AG239" s="447">
        <v>3.3380999999999998</v>
      </c>
      <c r="AH239">
        <v>0.20050000000000001</v>
      </c>
      <c r="AI239" s="447">
        <v>6.3701999999999995E-2</v>
      </c>
      <c r="AJ239" s="447">
        <v>98.54</v>
      </c>
      <c r="AK239" s="447">
        <v>9.9144000000000005</v>
      </c>
      <c r="AL239" s="429">
        <v>32.350116729736328</v>
      </c>
      <c r="AM239" s="433" t="s">
        <v>139</v>
      </c>
      <c r="AN239" s="434"/>
      <c r="AO239" s="438">
        <v>-0.2</v>
      </c>
      <c r="AP239" s="439">
        <v>6.9139999999999997</v>
      </c>
      <c r="AQ239" s="431" t="s">
        <v>139</v>
      </c>
      <c r="AR239" s="440"/>
      <c r="AS239" s="469">
        <v>12.489950652371498</v>
      </c>
      <c r="AT239" s="431"/>
      <c r="AU239" s="469">
        <v>26.564989135408588</v>
      </c>
      <c r="AV239" s="431"/>
      <c r="AW239" s="442">
        <v>1.63</v>
      </c>
      <c r="AX239" s="431"/>
      <c r="AY239" s="443"/>
      <c r="AZ239" s="469" t="s">
        <v>139</v>
      </c>
      <c r="BA239" s="431" t="s">
        <v>139</v>
      </c>
      <c r="BB239" s="440"/>
      <c r="BC239" s="469">
        <v>1.6834548276146555E-2</v>
      </c>
      <c r="BD239" s="445" t="s">
        <v>139</v>
      </c>
      <c r="BE239" s="469">
        <v>2.1539069029356296E-2</v>
      </c>
      <c r="BF239" s="445" t="s">
        <v>139</v>
      </c>
      <c r="BG239" s="445"/>
      <c r="BH239" s="469">
        <v>2170.1213155746573</v>
      </c>
      <c r="BI239" s="431" t="s">
        <v>139</v>
      </c>
      <c r="BJ239" s="440"/>
      <c r="BK239" s="441">
        <v>2238.724472987145</v>
      </c>
      <c r="BL239" s="431" t="s">
        <v>139</v>
      </c>
      <c r="BM239" s="446"/>
      <c r="BN239" s="447">
        <v>-1.6736062938645639</v>
      </c>
      <c r="BO239" t="s">
        <v>139</v>
      </c>
      <c r="BQ239" s="432"/>
      <c r="BR239" s="432"/>
      <c r="BS239" s="432"/>
      <c r="BT239" s="432"/>
      <c r="BU239" s="432"/>
      <c r="BV239" s="432"/>
      <c r="BW239" s="432"/>
      <c r="BX239" s="432"/>
      <c r="BY239" s="432"/>
      <c r="BZ239" s="432"/>
    </row>
    <row r="240" spans="1:78" ht="15.75" customHeight="1">
      <c r="A240" s="7" t="s">
        <v>1030</v>
      </c>
      <c r="B240" s="450">
        <v>11</v>
      </c>
      <c r="C240" s="432" t="s">
        <v>165</v>
      </c>
      <c r="D240" s="451" t="s">
        <v>166</v>
      </c>
      <c r="E240" s="432">
        <v>76</v>
      </c>
      <c r="F240" s="432">
        <v>32.320000000000277</v>
      </c>
      <c r="G240" s="432" t="s">
        <v>61</v>
      </c>
      <c r="H240" s="452">
        <v>76.538666666666671</v>
      </c>
      <c r="I240" s="432">
        <v>135</v>
      </c>
      <c r="J240" s="432">
        <v>25.149999999999295</v>
      </c>
      <c r="K240" s="432" t="s">
        <v>62</v>
      </c>
      <c r="L240" s="452">
        <v>135.41916666666665</v>
      </c>
      <c r="M240" s="452">
        <v>-135.41916666666665</v>
      </c>
      <c r="N240" s="427">
        <v>260</v>
      </c>
      <c r="Q240" s="428" t="s">
        <v>156</v>
      </c>
      <c r="R240">
        <v>20</v>
      </c>
      <c r="S240" s="474">
        <v>80.804000000000002</v>
      </c>
      <c r="T240" s="290">
        <v>-0.84099999999999997</v>
      </c>
      <c r="U240" s="290">
        <v>-0.86170000000000002</v>
      </c>
      <c r="V240" s="290">
        <v>26.019803</v>
      </c>
      <c r="W240" s="290">
        <v>26.014968000000003</v>
      </c>
      <c r="X240" s="290">
        <v>31.840683425048681</v>
      </c>
      <c r="Y240" s="290">
        <v>31.856056357395573</v>
      </c>
      <c r="Z240">
        <v>2.1080999999999999</v>
      </c>
      <c r="AA240" s="447">
        <v>7.5071574433244308</v>
      </c>
      <c r="AB240" s="447">
        <v>89.64895383871044</v>
      </c>
      <c r="AC240" s="447">
        <v>6.4300744000000007E-2</v>
      </c>
      <c r="AD240" s="290">
        <v>0.12809999999999999</v>
      </c>
      <c r="AE240" s="447">
        <v>89.781000000000006</v>
      </c>
      <c r="AF240">
        <v>4.5868000000000002</v>
      </c>
      <c r="AG240" s="447">
        <v>3.1339000000000001</v>
      </c>
      <c r="AH240">
        <v>0.19239999999999999</v>
      </c>
      <c r="AI240" s="447">
        <v>6.3701999999999995E-2</v>
      </c>
      <c r="AJ240" s="447">
        <v>98.53</v>
      </c>
      <c r="AK240" s="447">
        <v>9.9144000000000005</v>
      </c>
      <c r="AL240" s="429">
        <v>31.8492431640625</v>
      </c>
      <c r="AM240" s="433" t="s">
        <v>139</v>
      </c>
      <c r="AN240" s="434"/>
      <c r="AO240" s="438">
        <v>0.5</v>
      </c>
      <c r="AP240" s="439">
        <v>7.47</v>
      </c>
      <c r="AQ240" s="431" t="s">
        <v>139</v>
      </c>
      <c r="AR240" s="440"/>
      <c r="AS240" s="469">
        <v>7.4654082365243442</v>
      </c>
      <c r="AT240" s="431"/>
      <c r="AU240" s="469">
        <v>15.233414201076533</v>
      </c>
      <c r="AV240" s="431"/>
      <c r="AW240" s="442">
        <v>1.268</v>
      </c>
      <c r="AX240" s="431"/>
      <c r="AY240" s="443"/>
      <c r="AZ240" s="469" t="s">
        <v>139</v>
      </c>
      <c r="BA240" s="431" t="s">
        <v>139</v>
      </c>
      <c r="BB240" s="440"/>
      <c r="BC240" s="469">
        <v>7.0250012512755033E-2</v>
      </c>
      <c r="BD240" s="445" t="s">
        <v>139</v>
      </c>
      <c r="BE240" s="469">
        <v>6.3220753684963632E-2</v>
      </c>
      <c r="BF240" s="445" t="s">
        <v>139</v>
      </c>
      <c r="BG240" s="445"/>
      <c r="BH240" s="469">
        <v>2119.9145745307364</v>
      </c>
      <c r="BI240" s="431" t="s">
        <v>139</v>
      </c>
      <c r="BJ240" s="440"/>
      <c r="BK240" s="441">
        <v>2213.0238468969924</v>
      </c>
      <c r="BL240" s="431" t="s">
        <v>139</v>
      </c>
      <c r="BM240" s="446"/>
      <c r="BN240" s="447">
        <v>-1.9069893437159511</v>
      </c>
      <c r="BO240" t="s">
        <v>139</v>
      </c>
      <c r="BQ240" s="432"/>
      <c r="BR240" s="432"/>
      <c r="BS240" s="432"/>
      <c r="BT240" s="432"/>
      <c r="BU240" s="432"/>
      <c r="BV240" s="432"/>
      <c r="BW240" s="432"/>
      <c r="BX240" s="432"/>
      <c r="BY240" s="432"/>
      <c r="BZ240" s="432"/>
    </row>
    <row r="241" spans="1:78" ht="15.75" customHeight="1">
      <c r="A241" s="7" t="s">
        <v>1030</v>
      </c>
      <c r="B241" s="450">
        <v>11</v>
      </c>
      <c r="C241" s="432" t="s">
        <v>165</v>
      </c>
      <c r="D241" s="451" t="s">
        <v>166</v>
      </c>
      <c r="E241" s="432">
        <v>76</v>
      </c>
      <c r="F241" s="432">
        <v>32.320000000000277</v>
      </c>
      <c r="G241" s="432" t="s">
        <v>61</v>
      </c>
      <c r="H241" s="452">
        <v>76.538666666666671</v>
      </c>
      <c r="I241" s="432">
        <v>135</v>
      </c>
      <c r="J241" s="432">
        <v>25.149999999999295</v>
      </c>
      <c r="K241" s="432" t="s">
        <v>62</v>
      </c>
      <c r="L241" s="452">
        <v>135.41916666666665</v>
      </c>
      <c r="M241" s="452">
        <v>-135.41916666666665</v>
      </c>
      <c r="N241" s="427">
        <v>261</v>
      </c>
      <c r="Q241" s="428" t="s">
        <v>156</v>
      </c>
      <c r="R241">
        <v>21</v>
      </c>
      <c r="S241" s="474">
        <v>57.526000000000003</v>
      </c>
      <c r="T241" s="290">
        <v>-0.31430000000000002</v>
      </c>
      <c r="U241" s="290">
        <v>-0.30509999999999998</v>
      </c>
      <c r="V241" s="290">
        <v>25.859441</v>
      </c>
      <c r="W241" s="290">
        <v>25.893337000000002</v>
      </c>
      <c r="X241" s="290">
        <v>31.092739626631872</v>
      </c>
      <c r="Y241" s="290">
        <v>31.128127465065095</v>
      </c>
      <c r="Z241">
        <v>2.3477000000000001</v>
      </c>
      <c r="AA241" s="447">
        <v>8.5004989712291792</v>
      </c>
      <c r="AB241" s="447">
        <v>102.40205761964074</v>
      </c>
      <c r="AC241" s="447">
        <v>0.26883639200000004</v>
      </c>
      <c r="AD241" s="290">
        <v>0.58220000000000005</v>
      </c>
      <c r="AE241" s="447">
        <v>89.090400000000002</v>
      </c>
      <c r="AF241">
        <v>4.5519999999999996</v>
      </c>
      <c r="AG241" s="447">
        <v>2.7065000000000001</v>
      </c>
      <c r="AH241">
        <v>0.17519999999999999</v>
      </c>
      <c r="AI241" s="447">
        <v>6.3701999999999995E-2</v>
      </c>
      <c r="AJ241" s="447">
        <v>45.96</v>
      </c>
      <c r="AK241" s="447">
        <v>9.9144000000000005</v>
      </c>
      <c r="AL241" s="429">
        <v>31.129257202148438</v>
      </c>
      <c r="AM241" s="433" t="s">
        <v>139</v>
      </c>
      <c r="AN241" s="434"/>
      <c r="AO241" s="438">
        <v>1.2</v>
      </c>
      <c r="AP241" s="439">
        <v>8.3729999999999993</v>
      </c>
      <c r="AQ241" s="431" t="s">
        <v>139</v>
      </c>
      <c r="AR241" s="440"/>
      <c r="AS241" s="469">
        <v>0.80968325117413587</v>
      </c>
      <c r="AT241" s="431"/>
      <c r="AU241" s="469">
        <v>6.2908817445455441</v>
      </c>
      <c r="AV241" s="431"/>
      <c r="AW241" s="442">
        <v>0.82899999999999996</v>
      </c>
      <c r="AX241" s="431"/>
      <c r="AY241" s="443"/>
      <c r="AZ241" s="469" t="s">
        <v>139</v>
      </c>
      <c r="BA241" s="431" t="s">
        <v>139</v>
      </c>
      <c r="BB241" s="440"/>
      <c r="BC241" s="469">
        <v>0.27785176766455483</v>
      </c>
      <c r="BD241" s="445" t="s">
        <v>139</v>
      </c>
      <c r="BE241" s="469">
        <v>0.45473547180413604</v>
      </c>
      <c r="BF241" s="445" t="s">
        <v>139</v>
      </c>
      <c r="BG241" s="445"/>
      <c r="BH241" s="469">
        <v>2069.5613598281011</v>
      </c>
      <c r="BI241" s="431" t="s">
        <v>139</v>
      </c>
      <c r="BJ241" s="440"/>
      <c r="BK241" s="441">
        <v>2198.5181643336132</v>
      </c>
      <c r="BL241" s="431" t="s">
        <v>139</v>
      </c>
      <c r="BM241" s="446"/>
      <c r="BN241" s="447">
        <v>-2.4479235777310402</v>
      </c>
      <c r="BO241" t="s">
        <v>139</v>
      </c>
      <c r="BQ241" s="432"/>
      <c r="BR241" s="432"/>
      <c r="BS241" s="432"/>
      <c r="BT241" s="432"/>
      <c r="BU241" s="432"/>
      <c r="BV241" s="432"/>
      <c r="BW241" s="432"/>
      <c r="BX241" s="432"/>
      <c r="BY241" s="432"/>
      <c r="BZ241" s="432"/>
    </row>
    <row r="242" spans="1:78" ht="15.75" customHeight="1">
      <c r="A242" s="7" t="s">
        <v>1030</v>
      </c>
      <c r="B242" s="450">
        <v>11</v>
      </c>
      <c r="C242" s="432" t="s">
        <v>165</v>
      </c>
      <c r="D242" s="451" t="s">
        <v>166</v>
      </c>
      <c r="E242" s="432">
        <v>76</v>
      </c>
      <c r="F242" s="432">
        <v>32.320000000000277</v>
      </c>
      <c r="G242" s="432" t="s">
        <v>61</v>
      </c>
      <c r="H242" s="452">
        <v>76.538666666666671</v>
      </c>
      <c r="I242" s="432">
        <v>135</v>
      </c>
      <c r="J242" s="432">
        <v>25.149999999999295</v>
      </c>
      <c r="K242" s="432" t="s">
        <v>62</v>
      </c>
      <c r="L242" s="452">
        <v>135.41916666666665</v>
      </c>
      <c r="M242" s="452">
        <v>-135.41916666666665</v>
      </c>
      <c r="N242" s="427">
        <v>262</v>
      </c>
      <c r="Q242" s="428" t="s">
        <v>156</v>
      </c>
      <c r="R242">
        <v>22</v>
      </c>
      <c r="S242" s="474">
        <v>41.497</v>
      </c>
      <c r="T242" s="290">
        <v>-1.0169999999999999</v>
      </c>
      <c r="U242" s="290">
        <v>-0.95809999999999995</v>
      </c>
      <c r="V242" s="290">
        <v>24.310229</v>
      </c>
      <c r="W242" s="290">
        <v>24.41656</v>
      </c>
      <c r="X242" s="290">
        <v>29.745950298537132</v>
      </c>
      <c r="Y242" s="290">
        <v>29.830140299304446</v>
      </c>
      <c r="Z242">
        <v>2.3702000000000001</v>
      </c>
      <c r="AA242" s="447">
        <v>8.9863430614168394</v>
      </c>
      <c r="AB242" s="447">
        <v>105.23816072676362</v>
      </c>
      <c r="AC242" s="447">
        <v>0.11785780799999999</v>
      </c>
      <c r="AD242" s="290">
        <v>0.247</v>
      </c>
      <c r="AE242" s="447">
        <v>89.274699999999996</v>
      </c>
      <c r="AF242">
        <v>4.5613000000000001</v>
      </c>
      <c r="AG242" s="447">
        <v>2.1688000000000001</v>
      </c>
      <c r="AH242">
        <v>0.1537</v>
      </c>
      <c r="AI242" s="447">
        <v>6.3701999999999995E-2</v>
      </c>
      <c r="AJ242" s="447">
        <v>98.55</v>
      </c>
      <c r="AK242" s="447">
        <v>9.9144000000000005</v>
      </c>
      <c r="AL242" s="429">
        <v>29.788692474365234</v>
      </c>
      <c r="AM242" s="433" t="s">
        <v>139</v>
      </c>
      <c r="AN242" s="434"/>
      <c r="AO242" s="438">
        <v>0.9</v>
      </c>
      <c r="AP242" s="439">
        <v>8.8960000000000008</v>
      </c>
      <c r="AQ242" s="431" t="s">
        <v>139</v>
      </c>
      <c r="AR242" s="440"/>
      <c r="AS242" s="469">
        <v>0</v>
      </c>
      <c r="AT242" s="431"/>
      <c r="AU242" s="469">
        <v>3.6152358795939721</v>
      </c>
      <c r="AV242" s="431"/>
      <c r="AW242" s="442">
        <v>0.63900000000000001</v>
      </c>
      <c r="AX242" s="431"/>
      <c r="AY242" s="443"/>
      <c r="AZ242" s="469" t="s">
        <v>139</v>
      </c>
      <c r="BA242" s="431" t="s">
        <v>139</v>
      </c>
      <c r="BB242" s="440"/>
      <c r="BC242" s="469">
        <v>0.11919972516111615</v>
      </c>
      <c r="BD242" s="445" t="s">
        <v>139</v>
      </c>
      <c r="BE242" s="469">
        <v>0.14219057626068488</v>
      </c>
      <c r="BF242" s="445" t="s">
        <v>139</v>
      </c>
      <c r="BG242" s="445"/>
      <c r="BH242" s="469">
        <v>2016.2200984742187</v>
      </c>
      <c r="BI242" s="431" t="s">
        <v>139</v>
      </c>
      <c r="BJ242" s="440"/>
      <c r="BK242" s="441">
        <v>2126.7856899325429</v>
      </c>
      <c r="BL242" s="431" t="s">
        <v>139</v>
      </c>
      <c r="BM242" s="446"/>
      <c r="BN242" s="447">
        <v>-3.1490610950326086</v>
      </c>
      <c r="BO242" t="s">
        <v>139</v>
      </c>
      <c r="BQ242" s="432"/>
      <c r="BR242" s="432"/>
      <c r="BS242" s="432"/>
      <c r="BT242" s="432"/>
      <c r="BU242" s="432"/>
      <c r="BV242" s="432"/>
      <c r="BW242" s="432"/>
      <c r="BX242" s="432"/>
      <c r="BY242" s="432"/>
      <c r="BZ242" s="432"/>
    </row>
    <row r="243" spans="1:78" ht="15.75" customHeight="1">
      <c r="A243" s="7" t="s">
        <v>1030</v>
      </c>
      <c r="B243" s="450">
        <v>11</v>
      </c>
      <c r="C243" s="432" t="s">
        <v>165</v>
      </c>
      <c r="D243" s="451" t="s">
        <v>166</v>
      </c>
      <c r="E243" s="432">
        <v>76</v>
      </c>
      <c r="F243" s="432">
        <v>32.320000000000277</v>
      </c>
      <c r="G243" s="432" t="s">
        <v>61</v>
      </c>
      <c r="H243" s="452">
        <v>76.538666666666671</v>
      </c>
      <c r="I243" s="432">
        <v>135</v>
      </c>
      <c r="J243" s="432">
        <v>25.149999999999295</v>
      </c>
      <c r="K243" s="432" t="s">
        <v>62</v>
      </c>
      <c r="L243" s="452">
        <v>135.41916666666665</v>
      </c>
      <c r="M243" s="452">
        <v>-135.41916666666665</v>
      </c>
      <c r="N243" s="427">
        <v>263</v>
      </c>
      <c r="Q243" s="428" t="s">
        <v>156</v>
      </c>
      <c r="R243">
        <v>23</v>
      </c>
      <c r="S243" s="474">
        <v>21.213999999999999</v>
      </c>
      <c r="T243" s="290">
        <v>-1.4297</v>
      </c>
      <c r="U243" s="290">
        <v>-1.4407000000000001</v>
      </c>
      <c r="V243" s="290">
        <v>22.664323</v>
      </c>
      <c r="W243" s="290">
        <v>22.651449000000003</v>
      </c>
      <c r="X243" s="290">
        <v>27.940666195617606</v>
      </c>
      <c r="Y243" s="290">
        <v>27.933616525909724</v>
      </c>
      <c r="Z243">
        <v>2.2860999999999998</v>
      </c>
      <c r="AA243" s="447">
        <v>8.7822282940932617</v>
      </c>
      <c r="AB243" s="447">
        <v>100.41136993630005</v>
      </c>
      <c r="AC243" s="447">
        <v>7.4876135999999996E-2</v>
      </c>
      <c r="AD243" s="290">
        <v>0.15160000000000001</v>
      </c>
      <c r="AE243" s="447">
        <v>89.449600000000004</v>
      </c>
      <c r="AF243">
        <v>4.5701000000000001</v>
      </c>
      <c r="AG243" s="447">
        <v>1.5278</v>
      </c>
      <c r="AH243">
        <v>0.12809999999999999</v>
      </c>
      <c r="AI243" s="447">
        <v>6.3701999999999995E-2</v>
      </c>
      <c r="AJ243" s="447">
        <v>98.54</v>
      </c>
      <c r="AK243" s="447">
        <v>9.9144000000000005</v>
      </c>
      <c r="AL243" s="429" t="s">
        <v>139</v>
      </c>
      <c r="AM243" s="433">
        <v>5</v>
      </c>
      <c r="AN243" s="434" t="s">
        <v>1060</v>
      </c>
      <c r="AO243" s="438">
        <v>0.7</v>
      </c>
      <c r="AP243" s="439">
        <v>8.7219999999999995</v>
      </c>
      <c r="AQ243" s="431">
        <v>2</v>
      </c>
      <c r="AR243" s="440"/>
      <c r="AS243" s="469">
        <v>3.6913130339866679E-2</v>
      </c>
      <c r="AT243" s="431"/>
      <c r="AU243" s="469">
        <v>3.7629032719178159</v>
      </c>
      <c r="AV243" s="431"/>
      <c r="AW243" s="442">
        <v>0.63300000000000001</v>
      </c>
      <c r="AX243" s="431"/>
      <c r="AY243" s="443"/>
      <c r="AZ243" s="469" t="s">
        <v>139</v>
      </c>
      <c r="BA243" s="431" t="s">
        <v>139</v>
      </c>
      <c r="BB243" s="440"/>
      <c r="BC243" s="469">
        <v>0.15319963121561261</v>
      </c>
      <c r="BD243" s="445" t="s">
        <v>139</v>
      </c>
      <c r="BE243" s="469">
        <v>0.20553197332554166</v>
      </c>
      <c r="BF243" s="445" t="s">
        <v>139</v>
      </c>
      <c r="BG243" s="445"/>
      <c r="BH243" s="469">
        <v>2018.3019618275805</v>
      </c>
      <c r="BI243" s="431">
        <v>3</v>
      </c>
      <c r="BJ243" s="440" t="s">
        <v>1061</v>
      </c>
      <c r="BK243" s="441">
        <v>2134.1878109314885</v>
      </c>
      <c r="BL243" s="431">
        <v>3</v>
      </c>
      <c r="BM243" s="446" t="s">
        <v>1062</v>
      </c>
      <c r="BN243" s="447">
        <v>-3.1876291284583691</v>
      </c>
      <c r="BO243" t="s">
        <v>139</v>
      </c>
      <c r="BQ243" s="432"/>
      <c r="BR243" s="432"/>
      <c r="BS243" s="432"/>
      <c r="BT243" s="432"/>
      <c r="BU243" s="432"/>
      <c r="BV243" s="432"/>
      <c r="BW243" s="432"/>
      <c r="BX243" s="432"/>
      <c r="BY243" s="432"/>
      <c r="BZ243" s="432"/>
    </row>
    <row r="244" spans="1:78" ht="15.75" customHeight="1">
      <c r="A244" s="7" t="s">
        <v>1030</v>
      </c>
      <c r="B244" s="450">
        <v>11</v>
      </c>
      <c r="C244" s="432" t="s">
        <v>165</v>
      </c>
      <c r="D244" s="451" t="s">
        <v>166</v>
      </c>
      <c r="E244" s="432">
        <v>76</v>
      </c>
      <c r="F244" s="432">
        <v>32.320000000000277</v>
      </c>
      <c r="G244" s="432" t="s">
        <v>61</v>
      </c>
      <c r="H244" s="452">
        <v>76.538666666666671</v>
      </c>
      <c r="I244" s="432">
        <v>135</v>
      </c>
      <c r="J244" s="432">
        <v>25.149999999999295</v>
      </c>
      <c r="K244" s="432" t="s">
        <v>62</v>
      </c>
      <c r="L244" s="452">
        <v>135.41916666666665</v>
      </c>
      <c r="M244" s="452">
        <v>-135.41916666666665</v>
      </c>
      <c r="N244" s="427">
        <v>264</v>
      </c>
      <c r="Q244" s="428" t="s">
        <v>156</v>
      </c>
      <c r="R244">
        <v>24</v>
      </c>
      <c r="S244" s="474">
        <v>4.7480000000000002</v>
      </c>
      <c r="T244" s="290">
        <v>-1.4314</v>
      </c>
      <c r="U244" s="290">
        <v>-1.4272</v>
      </c>
      <c r="V244" s="290">
        <v>22.587191000000001</v>
      </c>
      <c r="W244" s="290">
        <v>22.588672000000003</v>
      </c>
      <c r="X244" s="290">
        <v>27.847057025611086</v>
      </c>
      <c r="Y244" s="290">
        <v>27.845127007979233</v>
      </c>
      <c r="Z244">
        <v>2.2823000000000002</v>
      </c>
      <c r="AA244" s="447">
        <v>8.750767318788947</v>
      </c>
      <c r="AB244" s="447">
        <v>99.980564697198488</v>
      </c>
      <c r="AC244" s="447">
        <v>6.3075656000000008E-2</v>
      </c>
      <c r="AD244" s="290">
        <v>0.12540000000000001</v>
      </c>
      <c r="AE244" s="447">
        <v>89.477599999999995</v>
      </c>
      <c r="AF244">
        <v>4.5715000000000003</v>
      </c>
      <c r="AG244" s="447">
        <v>1.5911999999999999</v>
      </c>
      <c r="AH244">
        <v>0.13059999999999999</v>
      </c>
      <c r="AI244" s="447">
        <v>7.6994999999999994E-2</v>
      </c>
      <c r="AJ244" s="447">
        <v>98.53</v>
      </c>
      <c r="AK244" s="447">
        <v>9.9144000000000005</v>
      </c>
      <c r="AL244" s="429">
        <v>27.938570022583008</v>
      </c>
      <c r="AM244" s="433" t="s">
        <v>139</v>
      </c>
      <c r="AN244" s="434"/>
      <c r="AO244" s="438">
        <v>-0.2</v>
      </c>
      <c r="AP244" s="439">
        <v>8.7140000000000004</v>
      </c>
      <c r="AQ244" s="431" t="s">
        <v>139</v>
      </c>
      <c r="AR244" s="440"/>
      <c r="AS244" s="469">
        <v>0</v>
      </c>
      <c r="AT244" s="431"/>
      <c r="AU244" s="469">
        <v>3.077473036684883</v>
      </c>
      <c r="AV244" s="431"/>
      <c r="AW244" s="442">
        <v>0.55200000000000005</v>
      </c>
      <c r="AX244" s="431"/>
      <c r="AY244" s="443"/>
      <c r="AZ244" s="469" t="s">
        <v>139</v>
      </c>
      <c r="BA244" s="431" t="s">
        <v>139</v>
      </c>
      <c r="BB244" s="440"/>
      <c r="BC244" s="469">
        <v>6.812122425479275E-2</v>
      </c>
      <c r="BD244" s="445" t="s">
        <v>139</v>
      </c>
      <c r="BE244" s="469">
        <v>5.093207783646201E-2</v>
      </c>
      <c r="BF244" s="445" t="s">
        <v>139</v>
      </c>
      <c r="BG244" s="445"/>
      <c r="BH244" s="469">
        <v>1911.8699354948546</v>
      </c>
      <c r="BI244" s="431" t="s">
        <v>139</v>
      </c>
      <c r="BJ244" s="440"/>
      <c r="BK244" s="441">
        <v>2000.2608327645282</v>
      </c>
      <c r="BL244" s="431" t="s">
        <v>139</v>
      </c>
      <c r="BM244" s="446"/>
      <c r="BN244" s="447">
        <v>-3.3339877184891895</v>
      </c>
      <c r="BO244" t="s">
        <v>139</v>
      </c>
      <c r="BQ244" s="432"/>
      <c r="BR244" s="432"/>
      <c r="BS244" s="432"/>
      <c r="BT244" s="432"/>
      <c r="BU244" s="432"/>
      <c r="BV244" s="432"/>
      <c r="BW244" s="432"/>
      <c r="BX244" s="432"/>
      <c r="BY244" s="432"/>
      <c r="BZ244" s="432"/>
    </row>
    <row r="245" spans="1:78" ht="15.75" customHeight="1">
      <c r="A245" s="7" t="s">
        <v>1030</v>
      </c>
      <c r="B245" s="453">
        <v>12</v>
      </c>
      <c r="C245" s="436" t="s">
        <v>167</v>
      </c>
      <c r="D245" s="454" t="s">
        <v>168</v>
      </c>
      <c r="E245" s="436">
        <v>76</v>
      </c>
      <c r="F245" s="436">
        <v>59.969999999999857</v>
      </c>
      <c r="G245" s="436" t="s">
        <v>61</v>
      </c>
      <c r="H245" s="430">
        <v>76.999499999999998</v>
      </c>
      <c r="I245" s="436">
        <v>139</v>
      </c>
      <c r="J245" s="436">
        <v>59.810000000000514</v>
      </c>
      <c r="K245" s="436" t="s">
        <v>62</v>
      </c>
      <c r="L245" s="430">
        <v>139.99683333333334</v>
      </c>
      <c r="M245" s="430">
        <v>-139.99683333333334</v>
      </c>
      <c r="N245" s="427">
        <v>265</v>
      </c>
      <c r="Q245" s="428" t="s">
        <v>156</v>
      </c>
      <c r="R245">
        <v>1</v>
      </c>
      <c r="S245" s="474">
        <v>3690.328</v>
      </c>
      <c r="T245" s="290">
        <v>-0.26679999999999998</v>
      </c>
      <c r="U245" s="290">
        <v>-0.26729999999999998</v>
      </c>
      <c r="V245" s="290">
        <v>30.290596999999998</v>
      </c>
      <c r="W245" s="290">
        <v>30.290339000000003</v>
      </c>
      <c r="X245" s="290">
        <v>34.956843877708501</v>
      </c>
      <c r="Y245" s="290">
        <v>34.957062512804093</v>
      </c>
      <c r="Z245">
        <v>1.3543000000000001</v>
      </c>
      <c r="AA245" s="447">
        <v>6.5271751196232266</v>
      </c>
      <c r="AB245" s="447">
        <v>80.895838170748775</v>
      </c>
      <c r="AC245" s="447">
        <v>2.5636156E-2</v>
      </c>
      <c r="AD245" s="290">
        <v>4.2200000000000001E-2</v>
      </c>
      <c r="AE245" s="447">
        <v>89.918700000000001</v>
      </c>
      <c r="AF245">
        <v>4.5937999999999999</v>
      </c>
      <c r="AG245" s="447">
        <v>2.0209000000000001</v>
      </c>
      <c r="AH245">
        <v>0.14779999999999999</v>
      </c>
      <c r="AI245" s="447">
        <v>6.3701999999999995E-2</v>
      </c>
      <c r="AJ245" s="447">
        <v>98.53</v>
      </c>
      <c r="AK245" s="447">
        <v>275.62</v>
      </c>
      <c r="AL245" s="429">
        <v>34.955917358398438</v>
      </c>
      <c r="AM245" s="433" t="s">
        <v>139</v>
      </c>
      <c r="AN245" s="434"/>
      <c r="AO245" s="438">
        <v>0.3</v>
      </c>
      <c r="AP245" s="439">
        <v>6.5309999999999997</v>
      </c>
      <c r="AQ245" s="431" t="s">
        <v>139</v>
      </c>
      <c r="AR245" s="440"/>
      <c r="AS245" s="469">
        <v>14.915364920018076</v>
      </c>
      <c r="AT245" s="431"/>
      <c r="AU245" s="469">
        <v>13.751839097384595</v>
      </c>
      <c r="AV245" s="431"/>
      <c r="AW245" s="442">
        <v>0.998</v>
      </c>
      <c r="AX245" s="431"/>
      <c r="AY245" s="443"/>
      <c r="AZ245" s="469" t="s">
        <v>139</v>
      </c>
      <c r="BA245" s="431" t="s">
        <v>139</v>
      </c>
      <c r="BB245" s="440"/>
      <c r="BC245" s="469" t="s">
        <v>139</v>
      </c>
      <c r="BD245" s="445" t="s">
        <v>139</v>
      </c>
      <c r="BE245" s="469" t="s">
        <v>139</v>
      </c>
      <c r="BF245" s="445" t="s">
        <v>139</v>
      </c>
      <c r="BG245" s="445"/>
      <c r="BH245" s="469">
        <v>2150.5986970216468</v>
      </c>
      <c r="BI245" s="431" t="s">
        <v>139</v>
      </c>
      <c r="BJ245" s="440"/>
      <c r="BK245" s="441">
        <v>2308.0724655112354</v>
      </c>
      <c r="BL245" s="431" t="s">
        <v>139</v>
      </c>
      <c r="BM245" s="446"/>
      <c r="BN245" s="447">
        <v>0.26663692841244596</v>
      </c>
      <c r="BO245" t="s">
        <v>139</v>
      </c>
    </row>
    <row r="246" spans="1:78" ht="15.75" customHeight="1">
      <c r="A246" s="7" t="s">
        <v>1030</v>
      </c>
      <c r="B246" s="453">
        <v>12</v>
      </c>
      <c r="C246" s="436" t="s">
        <v>167</v>
      </c>
      <c r="D246" s="454" t="s">
        <v>168</v>
      </c>
      <c r="E246" s="436">
        <v>76</v>
      </c>
      <c r="F246" s="436">
        <v>59.969999999999857</v>
      </c>
      <c r="G246" s="436" t="s">
        <v>61</v>
      </c>
      <c r="H246" s="430">
        <v>76.999499999999998</v>
      </c>
      <c r="I246" s="436">
        <v>139</v>
      </c>
      <c r="J246" s="436">
        <v>59.810000000000514</v>
      </c>
      <c r="K246" s="436" t="s">
        <v>62</v>
      </c>
      <c r="L246" s="430">
        <v>139.99683333333334</v>
      </c>
      <c r="M246" s="430">
        <v>-139.99683333333334</v>
      </c>
      <c r="N246" s="427">
        <v>266</v>
      </c>
      <c r="Q246" s="428" t="s">
        <v>156</v>
      </c>
      <c r="R246">
        <v>2</v>
      </c>
      <c r="S246" s="474">
        <v>2543.123</v>
      </c>
      <c r="T246" s="290">
        <v>-0.37880000000000003</v>
      </c>
      <c r="U246" s="290">
        <v>-0.37930000000000003</v>
      </c>
      <c r="V246" s="290">
        <v>29.763987</v>
      </c>
      <c r="W246" s="290">
        <v>29.763525000000001</v>
      </c>
      <c r="X246" s="290">
        <v>34.953000302619408</v>
      </c>
      <c r="Y246" s="290">
        <v>34.952954964091639</v>
      </c>
      <c r="Z246">
        <v>1.5133000000000001</v>
      </c>
      <c r="AA246" s="447">
        <v>6.592665303382943</v>
      </c>
      <c r="AB246" s="447">
        <v>81.465580903940605</v>
      </c>
      <c r="AC246" s="447">
        <v>2.5297905600000004E-2</v>
      </c>
      <c r="AD246" s="290">
        <v>4.1500000000000002E-2</v>
      </c>
      <c r="AE246" s="447">
        <v>89.9876</v>
      </c>
      <c r="AF246">
        <v>4.5972999999999997</v>
      </c>
      <c r="AG246" s="447">
        <v>1.9903</v>
      </c>
      <c r="AH246">
        <v>0.14660000000000001</v>
      </c>
      <c r="AI246" s="447">
        <v>6.3701999999999995E-2</v>
      </c>
      <c r="AJ246" s="447">
        <v>78.86</v>
      </c>
      <c r="AK246" s="447">
        <v>277.60000000000002</v>
      </c>
      <c r="AL246" s="429">
        <v>34.947185516357422</v>
      </c>
      <c r="AM246" s="433" t="s">
        <v>139</v>
      </c>
      <c r="AN246" s="434"/>
      <c r="AO246" s="438">
        <v>0.3</v>
      </c>
      <c r="AP246" s="439">
        <v>6.5919999999999996</v>
      </c>
      <c r="AQ246" s="431" t="s">
        <v>139</v>
      </c>
      <c r="AR246" s="440"/>
      <c r="AS246" s="469">
        <v>14.840201474385406</v>
      </c>
      <c r="AT246" s="431"/>
      <c r="AU246" s="469">
        <v>12.933995841068919</v>
      </c>
      <c r="AV246" s="431"/>
      <c r="AW246" s="442">
        <v>1</v>
      </c>
      <c r="AX246" s="431"/>
      <c r="AY246" s="443"/>
      <c r="AZ246" s="469" t="s">
        <v>139</v>
      </c>
      <c r="BA246" s="431" t="s">
        <v>139</v>
      </c>
      <c r="BB246" s="440"/>
      <c r="BC246" s="469" t="s">
        <v>139</v>
      </c>
      <c r="BD246" s="445" t="s">
        <v>139</v>
      </c>
      <c r="BE246" s="469" t="s">
        <v>139</v>
      </c>
      <c r="BF246" s="445" t="s">
        <v>139</v>
      </c>
      <c r="BG246" s="445"/>
      <c r="BH246" s="469">
        <v>2151.2368496850895</v>
      </c>
      <c r="BI246" s="431" t="s">
        <v>139</v>
      </c>
      <c r="BJ246" s="440"/>
      <c r="BK246" s="441">
        <v>2310.5867861160805</v>
      </c>
      <c r="BL246" s="431" t="s">
        <v>139</v>
      </c>
      <c r="BM246" s="446"/>
      <c r="BN246" s="447">
        <v>0.23894754190112824</v>
      </c>
      <c r="BO246" t="s">
        <v>139</v>
      </c>
    </row>
    <row r="247" spans="1:78" ht="15.75" customHeight="1">
      <c r="A247" s="7" t="s">
        <v>1030</v>
      </c>
      <c r="B247" s="453">
        <v>12</v>
      </c>
      <c r="C247" s="436" t="s">
        <v>167</v>
      </c>
      <c r="D247" s="454" t="s">
        <v>168</v>
      </c>
      <c r="E247" s="436">
        <v>76</v>
      </c>
      <c r="F247" s="436">
        <v>59.969999999999857</v>
      </c>
      <c r="G247" s="436" t="s">
        <v>61</v>
      </c>
      <c r="H247" s="430">
        <v>76.999499999999998</v>
      </c>
      <c r="I247" s="436">
        <v>139</v>
      </c>
      <c r="J247" s="436">
        <v>59.810000000000514</v>
      </c>
      <c r="K247" s="436" t="s">
        <v>62</v>
      </c>
      <c r="L247" s="430">
        <v>139.99683333333334</v>
      </c>
      <c r="M247" s="430">
        <v>-139.99683333333334</v>
      </c>
      <c r="N247" s="427">
        <v>267</v>
      </c>
      <c r="Q247" s="428" t="s">
        <v>156</v>
      </c>
      <c r="R247">
        <v>3</v>
      </c>
      <c r="S247" s="474">
        <v>1522.894</v>
      </c>
      <c r="T247" s="290">
        <v>-0.29730000000000001</v>
      </c>
      <c r="U247" s="290">
        <v>-0.29770000000000002</v>
      </c>
      <c r="V247" s="290">
        <v>29.39086</v>
      </c>
      <c r="W247" s="290">
        <v>29.390096000000003</v>
      </c>
      <c r="X247" s="290">
        <v>34.91345010973653</v>
      </c>
      <c r="Y247" s="290">
        <v>34.912893907194444</v>
      </c>
      <c r="Z247">
        <v>1.7206999999999999</v>
      </c>
      <c r="AA247" s="447">
        <v>6.8507726487263048</v>
      </c>
      <c r="AB247" s="447">
        <v>84.812675581277048</v>
      </c>
      <c r="AC247" s="447">
        <v>2.5974856800000001E-2</v>
      </c>
      <c r="AD247" s="290">
        <v>4.2999999999999997E-2</v>
      </c>
      <c r="AE247" s="447">
        <v>90.008099999999999</v>
      </c>
      <c r="AF247">
        <v>4.5983000000000001</v>
      </c>
      <c r="AG247" s="447">
        <v>1.988</v>
      </c>
      <c r="AH247">
        <v>0.14649999999999999</v>
      </c>
      <c r="AI247" s="447">
        <v>6.3701999999999995E-2</v>
      </c>
      <c r="AJ247" s="447">
        <v>98.34</v>
      </c>
      <c r="AK247" s="447">
        <v>283.55</v>
      </c>
      <c r="AL247" s="429">
        <v>34.9156494140625</v>
      </c>
      <c r="AM247" s="433" t="s">
        <v>139</v>
      </c>
      <c r="AN247" s="434"/>
      <c r="AO247" s="438">
        <v>0.4</v>
      </c>
      <c r="AP247" s="439">
        <v>6.8490000000000002</v>
      </c>
      <c r="AQ247" s="431" t="s">
        <v>139</v>
      </c>
      <c r="AR247" s="440"/>
      <c r="AS247" s="469">
        <v>13.661588892280964</v>
      </c>
      <c r="AT247" s="431"/>
      <c r="AU247" s="469">
        <v>8.8039681295359706</v>
      </c>
      <c r="AV247" s="431"/>
      <c r="AW247" s="442">
        <v>0.90500000000000003</v>
      </c>
      <c r="AX247" s="431"/>
      <c r="AY247" s="443"/>
      <c r="AZ247" s="469" t="s">
        <v>139</v>
      </c>
      <c r="BA247" s="431" t="s">
        <v>139</v>
      </c>
      <c r="BB247" s="440"/>
      <c r="BC247" s="469" t="s">
        <v>139</v>
      </c>
      <c r="BD247" s="445" t="s">
        <v>139</v>
      </c>
      <c r="BE247" s="469" t="s">
        <v>139</v>
      </c>
      <c r="BF247" s="445" t="s">
        <v>139</v>
      </c>
      <c r="BG247" s="445"/>
      <c r="BH247" s="469">
        <v>2146.0486286810033</v>
      </c>
      <c r="BI247" s="431" t="s">
        <v>139</v>
      </c>
      <c r="BJ247" s="440"/>
      <c r="BK247" s="441">
        <v>2306.7033930395355</v>
      </c>
      <c r="BL247" s="431" t="s">
        <v>139</v>
      </c>
      <c r="BM247" s="446"/>
      <c r="BN247" s="447">
        <v>0.21916981286404227</v>
      </c>
      <c r="BO247" t="s">
        <v>139</v>
      </c>
    </row>
    <row r="248" spans="1:78" ht="15.75" customHeight="1">
      <c r="A248" s="7" t="s">
        <v>1030</v>
      </c>
      <c r="B248" s="453">
        <v>12</v>
      </c>
      <c r="C248" s="436" t="s">
        <v>167</v>
      </c>
      <c r="D248" s="454" t="s">
        <v>168</v>
      </c>
      <c r="E248" s="436">
        <v>76</v>
      </c>
      <c r="F248" s="436">
        <v>59.969999999999857</v>
      </c>
      <c r="G248" s="436" t="s">
        <v>61</v>
      </c>
      <c r="H248" s="430">
        <v>76.999499999999998</v>
      </c>
      <c r="I248" s="436">
        <v>139</v>
      </c>
      <c r="J248" s="436">
        <v>59.810000000000514</v>
      </c>
      <c r="K248" s="436" t="s">
        <v>62</v>
      </c>
      <c r="L248" s="430">
        <v>139.99683333333334</v>
      </c>
      <c r="M248" s="430">
        <v>-139.99683333333334</v>
      </c>
      <c r="N248" s="427">
        <v>268</v>
      </c>
      <c r="Q248" s="428" t="s">
        <v>156</v>
      </c>
      <c r="R248">
        <v>4</v>
      </c>
      <c r="S248" s="474">
        <v>1014.152</v>
      </c>
      <c r="T248" s="290">
        <v>-2.3999999999999998E-3</v>
      </c>
      <c r="U248" s="290">
        <v>-3.3E-3</v>
      </c>
      <c r="V248" s="290">
        <v>29.398094</v>
      </c>
      <c r="W248" s="290">
        <v>29.396929</v>
      </c>
      <c r="X248" s="290">
        <v>34.876599799661541</v>
      </c>
      <c r="Y248" s="290">
        <v>34.876082726329237</v>
      </c>
      <c r="Z248">
        <v>1.8331</v>
      </c>
      <c r="AA248" s="447">
        <v>6.8944949235177821</v>
      </c>
      <c r="AB248" s="447">
        <v>85.99252922344256</v>
      </c>
      <c r="AC248" s="447">
        <v>2.6905383200000001E-2</v>
      </c>
      <c r="AD248" s="290">
        <v>4.5100000000000001E-2</v>
      </c>
      <c r="AE248" s="447">
        <v>90.008099999999999</v>
      </c>
      <c r="AF248">
        <v>4.5983000000000001</v>
      </c>
      <c r="AG248" s="447">
        <v>2.0303</v>
      </c>
      <c r="AH248">
        <v>0.1482</v>
      </c>
      <c r="AI248" s="447">
        <v>6.3701999999999995E-2</v>
      </c>
      <c r="AJ248" s="447">
        <v>97.61</v>
      </c>
      <c r="AK248" s="447">
        <v>291.48</v>
      </c>
      <c r="AL248" s="429">
        <v>34.880630493164063</v>
      </c>
      <c r="AM248" s="433" t="s">
        <v>139</v>
      </c>
      <c r="AN248" s="434"/>
      <c r="AO248" s="438">
        <v>0.6</v>
      </c>
      <c r="AP248" s="439">
        <v>6.883</v>
      </c>
      <c r="AQ248" s="431" t="s">
        <v>139</v>
      </c>
      <c r="AR248" s="440"/>
      <c r="AS248" s="469">
        <v>13.001636804445502</v>
      </c>
      <c r="AT248" s="431"/>
      <c r="AU248" s="469">
        <v>7.2225760890415174</v>
      </c>
      <c r="AV248" s="431"/>
      <c r="AW248" s="442">
        <v>0.85899999999999999</v>
      </c>
      <c r="AX248" s="431"/>
      <c r="AY248" s="443"/>
      <c r="AZ248" s="469" t="s">
        <v>139</v>
      </c>
      <c r="BA248" s="431" t="s">
        <v>139</v>
      </c>
      <c r="BB248" s="440"/>
      <c r="BC248" s="469" t="s">
        <v>139</v>
      </c>
      <c r="BD248" s="445" t="s">
        <v>139</v>
      </c>
      <c r="BE248" s="469" t="s">
        <v>139</v>
      </c>
      <c r="BF248" s="445" t="s">
        <v>139</v>
      </c>
      <c r="BG248" s="445"/>
      <c r="BH248" s="469">
        <v>2153.8513986497283</v>
      </c>
      <c r="BI248" s="431" t="s">
        <v>139</v>
      </c>
      <c r="BJ248" s="440"/>
      <c r="BK248" s="441">
        <v>2305.016504475092</v>
      </c>
      <c r="BL248" s="431" t="s">
        <v>139</v>
      </c>
      <c r="BM248" s="446"/>
      <c r="BN248" s="447">
        <v>0.21422514483002186</v>
      </c>
      <c r="BO248" t="s">
        <v>139</v>
      </c>
    </row>
    <row r="249" spans="1:78" ht="15.75" customHeight="1">
      <c r="A249" s="7" t="s">
        <v>1030</v>
      </c>
      <c r="B249" s="453">
        <v>12</v>
      </c>
      <c r="C249" s="436" t="s">
        <v>167</v>
      </c>
      <c r="D249" s="454" t="s">
        <v>168</v>
      </c>
      <c r="E249" s="436">
        <v>76</v>
      </c>
      <c r="F249" s="436">
        <v>59.969999999999857</v>
      </c>
      <c r="G249" s="436" t="s">
        <v>61</v>
      </c>
      <c r="H249" s="430">
        <v>76.999499999999998</v>
      </c>
      <c r="I249" s="436">
        <v>139</v>
      </c>
      <c r="J249" s="436">
        <v>59.810000000000514</v>
      </c>
      <c r="K249" s="436" t="s">
        <v>62</v>
      </c>
      <c r="L249" s="430">
        <v>139.99683333333334</v>
      </c>
      <c r="M249" s="430">
        <v>-139.99683333333334</v>
      </c>
      <c r="N249" s="427">
        <v>269</v>
      </c>
      <c r="Q249" s="428" t="s">
        <v>156</v>
      </c>
      <c r="R249">
        <v>5</v>
      </c>
      <c r="S249" s="474">
        <v>810.86199999999997</v>
      </c>
      <c r="T249" s="290">
        <v>0.24390000000000001</v>
      </c>
      <c r="U249" s="290">
        <v>0.24260000000000001</v>
      </c>
      <c r="V249" s="290">
        <v>29.511035</v>
      </c>
      <c r="W249" s="290">
        <v>29.509353000000001</v>
      </c>
      <c r="X249" s="290">
        <v>34.864083290199261</v>
      </c>
      <c r="Y249" s="290">
        <v>34.863344580390283</v>
      </c>
      <c r="Z249">
        <v>1.8836999999999999</v>
      </c>
      <c r="AA249" s="447">
        <v>6.8948012901943612</v>
      </c>
      <c r="AB249" s="447">
        <v>86.54166890357024</v>
      </c>
      <c r="AC249" s="447">
        <v>2.65247952E-2</v>
      </c>
      <c r="AD249" s="290">
        <v>4.4299999999999999E-2</v>
      </c>
      <c r="AE249" s="447">
        <v>89.996899999999997</v>
      </c>
      <c r="AF249">
        <v>4.5976999999999997</v>
      </c>
      <c r="AG249" s="447">
        <v>2.1829000000000001</v>
      </c>
      <c r="AH249">
        <v>0.15429999999999999</v>
      </c>
      <c r="AI249" s="447">
        <v>6.3701999999999995E-2</v>
      </c>
      <c r="AJ249" s="447">
        <v>98.54</v>
      </c>
      <c r="AK249" s="447">
        <v>301.39999999999998</v>
      </c>
      <c r="AL249" s="429">
        <v>34.867103576660156</v>
      </c>
      <c r="AM249" s="433" t="s">
        <v>139</v>
      </c>
      <c r="AN249" s="434"/>
      <c r="AO249" s="438">
        <v>0.9</v>
      </c>
      <c r="AP249" s="439">
        <v>6.88</v>
      </c>
      <c r="AQ249" s="431" t="s">
        <v>139</v>
      </c>
      <c r="AR249" s="440"/>
      <c r="AS249" s="469">
        <v>12.791604656831582</v>
      </c>
      <c r="AT249" s="431"/>
      <c r="AU249" s="469">
        <v>6.8119873824686028</v>
      </c>
      <c r="AV249" s="431"/>
      <c r="AW249" s="442">
        <v>0.84099999999999997</v>
      </c>
      <c r="AX249" s="431"/>
      <c r="AY249" s="443"/>
      <c r="AZ249" s="469" t="s">
        <v>139</v>
      </c>
      <c r="BA249" s="431" t="s">
        <v>139</v>
      </c>
      <c r="BB249" s="440"/>
      <c r="BC249" s="469" t="s">
        <v>139</v>
      </c>
      <c r="BD249" s="445" t="s">
        <v>139</v>
      </c>
      <c r="BE249" s="469" t="s">
        <v>139</v>
      </c>
      <c r="BF249" s="445" t="s">
        <v>139</v>
      </c>
      <c r="BG249" s="445"/>
      <c r="BH249" s="469">
        <v>2159.6470379640004</v>
      </c>
      <c r="BI249" s="431" t="s">
        <v>139</v>
      </c>
      <c r="BJ249" s="440"/>
      <c r="BK249" s="441">
        <v>2300.4765857208299</v>
      </c>
      <c r="BL249" s="431" t="s">
        <v>139</v>
      </c>
      <c r="BM249" s="446"/>
      <c r="BN249" s="447">
        <v>0.23103588442689649</v>
      </c>
      <c r="BO249" t="s">
        <v>139</v>
      </c>
    </row>
    <row r="250" spans="1:78" ht="15.75" customHeight="1">
      <c r="A250" s="7" t="s">
        <v>1030</v>
      </c>
      <c r="B250" s="453">
        <v>12</v>
      </c>
      <c r="C250" s="436" t="s">
        <v>167</v>
      </c>
      <c r="D250" s="454" t="s">
        <v>168</v>
      </c>
      <c r="E250" s="436">
        <v>76</v>
      </c>
      <c r="F250" s="436">
        <v>59.969999999999857</v>
      </c>
      <c r="G250" s="436" t="s">
        <v>61</v>
      </c>
      <c r="H250" s="430">
        <v>76.999499999999998</v>
      </c>
      <c r="I250" s="436">
        <v>139</v>
      </c>
      <c r="J250" s="436">
        <v>59.810000000000514</v>
      </c>
      <c r="K250" s="436" t="s">
        <v>62</v>
      </c>
      <c r="L250" s="430">
        <v>139.99683333333334</v>
      </c>
      <c r="M250" s="430">
        <v>-139.99683333333334</v>
      </c>
      <c r="N250" s="427">
        <v>270</v>
      </c>
      <c r="Q250" s="428" t="s">
        <v>156</v>
      </c>
      <c r="R250">
        <v>6</v>
      </c>
      <c r="S250" s="474">
        <v>608.81899999999996</v>
      </c>
      <c r="T250" s="290">
        <v>0.57499999999999996</v>
      </c>
      <c r="U250" s="290">
        <v>0.57410000000000005</v>
      </c>
      <c r="V250" s="290">
        <v>29.695878</v>
      </c>
      <c r="W250" s="290">
        <v>29.694697000000001</v>
      </c>
      <c r="X250" s="290">
        <v>34.850211745563186</v>
      </c>
      <c r="Y250" s="290">
        <v>34.849685857860557</v>
      </c>
      <c r="Z250">
        <v>1.9187000000000001</v>
      </c>
      <c r="AA250" s="447">
        <v>6.7943916958429726</v>
      </c>
      <c r="AB250" s="447">
        <v>86.006917787288444</v>
      </c>
      <c r="AC250" s="447">
        <v>2.6778370400000001E-2</v>
      </c>
      <c r="AD250" s="290">
        <v>4.48E-2</v>
      </c>
      <c r="AE250" s="447">
        <v>89.983900000000006</v>
      </c>
      <c r="AF250">
        <v>4.5971000000000002</v>
      </c>
      <c r="AG250" s="447">
        <v>2.0185</v>
      </c>
      <c r="AH250">
        <v>0.1477</v>
      </c>
      <c r="AI250" s="447">
        <v>6.3701999999999995E-2</v>
      </c>
      <c r="AJ250" s="447">
        <v>98.53</v>
      </c>
      <c r="AK250" s="447">
        <v>317.26</v>
      </c>
      <c r="AL250" s="429">
        <v>34.85504150390625</v>
      </c>
      <c r="AM250" s="433" t="s">
        <v>139</v>
      </c>
      <c r="AN250" s="434"/>
      <c r="AO250" s="438">
        <v>1.1000000000000001</v>
      </c>
      <c r="AP250" s="439">
        <v>6.7809999999999997</v>
      </c>
      <c r="AQ250" s="431" t="s">
        <v>139</v>
      </c>
      <c r="AR250" s="440"/>
      <c r="AS250" s="469">
        <v>12.921077861308987</v>
      </c>
      <c r="AT250" s="431"/>
      <c r="AU250" s="469">
        <v>7.0116217488506214</v>
      </c>
      <c r="AV250" s="431"/>
      <c r="AW250" s="442">
        <v>0.84599999999999997</v>
      </c>
      <c r="AX250" s="431"/>
      <c r="AY250" s="443"/>
      <c r="AZ250" s="469" t="s">
        <v>139</v>
      </c>
      <c r="BA250" s="431" t="s">
        <v>139</v>
      </c>
      <c r="BB250" s="440"/>
      <c r="BC250" s="469" t="s">
        <v>139</v>
      </c>
      <c r="BD250" s="445" t="s">
        <v>139</v>
      </c>
      <c r="BE250" s="469" t="s">
        <v>139</v>
      </c>
      <c r="BF250" s="445" t="s">
        <v>139</v>
      </c>
      <c r="BG250" s="445"/>
      <c r="BH250" s="469">
        <v>2155.6759031890119</v>
      </c>
      <c r="BI250" s="431" t="s">
        <v>139</v>
      </c>
      <c r="BJ250" s="440"/>
      <c r="BK250" s="441">
        <v>2302.7795536994736</v>
      </c>
      <c r="BL250" s="431" t="s">
        <v>139</v>
      </c>
      <c r="BM250" s="446"/>
      <c r="BN250" s="447">
        <v>0.21719119117123761</v>
      </c>
      <c r="BO250" t="s">
        <v>139</v>
      </c>
    </row>
    <row r="251" spans="1:78" ht="15.75" customHeight="1">
      <c r="A251" s="7" t="s">
        <v>1030</v>
      </c>
      <c r="B251" s="453">
        <v>12</v>
      </c>
      <c r="C251" s="436" t="s">
        <v>167</v>
      </c>
      <c r="D251" s="454" t="s">
        <v>168</v>
      </c>
      <c r="E251" s="436">
        <v>76</v>
      </c>
      <c r="F251" s="436">
        <v>59.969999999999857</v>
      </c>
      <c r="G251" s="436" t="s">
        <v>61</v>
      </c>
      <c r="H251" s="430">
        <v>76.999499999999998</v>
      </c>
      <c r="I251" s="436">
        <v>139</v>
      </c>
      <c r="J251" s="436">
        <v>59.810000000000514</v>
      </c>
      <c r="K251" s="436" t="s">
        <v>62</v>
      </c>
      <c r="L251" s="430">
        <v>139.99683333333334</v>
      </c>
      <c r="M251" s="430">
        <v>-139.99683333333334</v>
      </c>
      <c r="N251" s="427">
        <v>271</v>
      </c>
      <c r="Q251" s="428" t="s">
        <v>156</v>
      </c>
      <c r="R251">
        <v>7</v>
      </c>
      <c r="S251" s="474">
        <v>507.596</v>
      </c>
      <c r="T251" s="290">
        <v>0.79820000000000002</v>
      </c>
      <c r="U251" s="290">
        <v>0.79749999999999999</v>
      </c>
      <c r="V251" s="290">
        <v>29.836981999999999</v>
      </c>
      <c r="W251" s="290">
        <v>29.835699000000002</v>
      </c>
      <c r="X251" s="290">
        <v>34.842054309524066</v>
      </c>
      <c r="Y251" s="290">
        <v>34.841178002016896</v>
      </c>
      <c r="Z251">
        <v>1.9423999999999999</v>
      </c>
      <c r="AA251" s="447">
        <v>6.7606623326428696</v>
      </c>
      <c r="AB251" s="447">
        <v>86.068252156074081</v>
      </c>
      <c r="AC251" s="447">
        <v>2.7243633600000004E-2</v>
      </c>
      <c r="AD251" s="290">
        <v>4.58E-2</v>
      </c>
      <c r="AE251" s="447">
        <v>89.983900000000006</v>
      </c>
      <c r="AF251">
        <v>4.5971000000000002</v>
      </c>
      <c r="AG251" s="447">
        <v>1.8988</v>
      </c>
      <c r="AH251">
        <v>0.14299999999999999</v>
      </c>
      <c r="AI251" s="447">
        <v>6.3701999999999995E-2</v>
      </c>
      <c r="AJ251" s="447">
        <v>98.55</v>
      </c>
      <c r="AK251" s="447">
        <v>311.01</v>
      </c>
      <c r="AL251" s="429">
        <v>34.843955993652344</v>
      </c>
      <c r="AM251" s="433" t="s">
        <v>139</v>
      </c>
      <c r="AN251" s="434"/>
      <c r="AO251" s="438">
        <v>1.2</v>
      </c>
      <c r="AP251" s="439">
        <v>6.7480000000000002</v>
      </c>
      <c r="AQ251" s="431" t="s">
        <v>139</v>
      </c>
      <c r="AR251" s="440"/>
      <c r="AS251" s="469">
        <v>12.825301832090503</v>
      </c>
      <c r="AT251" s="431"/>
      <c r="AU251" s="469">
        <v>6.9762278702847453</v>
      </c>
      <c r="AV251" s="431"/>
      <c r="AW251" s="442">
        <v>0.83599999999999997</v>
      </c>
      <c r="AX251" s="431"/>
      <c r="AY251" s="443"/>
      <c r="AZ251" s="469" t="s">
        <v>139</v>
      </c>
      <c r="BA251" s="431" t="s">
        <v>139</v>
      </c>
      <c r="BB251" s="440"/>
      <c r="BC251" s="469" t="s">
        <v>139</v>
      </c>
      <c r="BD251" s="445" t="s">
        <v>139</v>
      </c>
      <c r="BE251" s="469" t="s">
        <v>139</v>
      </c>
      <c r="BF251" s="445" t="s">
        <v>139</v>
      </c>
      <c r="BG251" s="445"/>
      <c r="BH251" s="469">
        <v>2154.9357090781723</v>
      </c>
      <c r="BI251" s="431" t="s">
        <v>139</v>
      </c>
      <c r="BJ251" s="440"/>
      <c r="BK251" s="441">
        <v>2304.3063860701027</v>
      </c>
      <c r="BL251" s="431" t="s">
        <v>139</v>
      </c>
      <c r="BM251" s="446"/>
      <c r="BN251" s="447">
        <v>0.29136026858254793</v>
      </c>
      <c r="BO251" t="s">
        <v>139</v>
      </c>
    </row>
    <row r="252" spans="1:78" ht="15.75" customHeight="1">
      <c r="A252" s="7" t="s">
        <v>1030</v>
      </c>
      <c r="B252" s="453">
        <v>12</v>
      </c>
      <c r="C252" s="436" t="s">
        <v>167</v>
      </c>
      <c r="D252" s="454" t="s">
        <v>168</v>
      </c>
      <c r="E252" s="436">
        <v>76</v>
      </c>
      <c r="F252" s="436">
        <v>59.969999999999857</v>
      </c>
      <c r="G252" s="436" t="s">
        <v>61</v>
      </c>
      <c r="H252" s="430">
        <v>76.999499999999998</v>
      </c>
      <c r="I252" s="436">
        <v>139</v>
      </c>
      <c r="J252" s="436">
        <v>59.810000000000514</v>
      </c>
      <c r="K252" s="436" t="s">
        <v>62</v>
      </c>
      <c r="L252" s="430">
        <v>139.99683333333334</v>
      </c>
      <c r="M252" s="430">
        <v>-139.99683333333334</v>
      </c>
      <c r="N252" s="427">
        <v>272</v>
      </c>
      <c r="Q252" s="428" t="s">
        <v>156</v>
      </c>
      <c r="R252">
        <v>8</v>
      </c>
      <c r="S252" s="474">
        <v>445.24099999999999</v>
      </c>
      <c r="T252" s="290">
        <v>0.80910000000000004</v>
      </c>
      <c r="U252" s="290">
        <v>0.80830000000000002</v>
      </c>
      <c r="V252" s="290">
        <v>29.810316999999998</v>
      </c>
      <c r="W252" s="290">
        <v>29.809101000000002</v>
      </c>
      <c r="X252" s="290">
        <v>34.831699701575992</v>
      </c>
      <c r="Y252" s="290">
        <v>34.831021443517976</v>
      </c>
      <c r="Z252">
        <v>1.9517</v>
      </c>
      <c r="AA252" s="447">
        <v>6.7365653593224479</v>
      </c>
      <c r="AB252" s="447">
        <v>85.779317325934286</v>
      </c>
      <c r="AC252" s="447">
        <v>2.7624672000000003E-2</v>
      </c>
      <c r="AD252" s="290">
        <v>4.6699999999999998E-2</v>
      </c>
      <c r="AE252" s="447">
        <v>89.980199999999996</v>
      </c>
      <c r="AF252">
        <v>4.5968999999999998</v>
      </c>
      <c r="AG252" s="447">
        <v>2.1406000000000001</v>
      </c>
      <c r="AH252">
        <v>0.15260000000000001</v>
      </c>
      <c r="AI252" s="447">
        <v>6.3701999999999995E-2</v>
      </c>
      <c r="AJ252" s="447">
        <v>98.55</v>
      </c>
      <c r="AK252" s="447">
        <v>309.33</v>
      </c>
      <c r="AL252" s="429">
        <v>34.83514404296875</v>
      </c>
      <c r="AM252" s="433" t="s">
        <v>139</v>
      </c>
      <c r="AN252" s="434"/>
      <c r="AO252" s="438">
        <v>1.2</v>
      </c>
      <c r="AP252" s="439">
        <v>6.742</v>
      </c>
      <c r="AQ252" s="431">
        <v>2</v>
      </c>
      <c r="AR252" s="440"/>
      <c r="AS252" s="469">
        <v>12.671889731899729</v>
      </c>
      <c r="AT252" s="431"/>
      <c r="AU252" s="469">
        <v>6.6437214003906639</v>
      </c>
      <c r="AV252" s="431"/>
      <c r="AW252" s="442">
        <v>0.82799999999999996</v>
      </c>
      <c r="AX252" s="431"/>
      <c r="AY252" s="443"/>
      <c r="AZ252" s="469" t="s">
        <v>139</v>
      </c>
      <c r="BA252" s="431" t="s">
        <v>139</v>
      </c>
      <c r="BB252" s="440"/>
      <c r="BC252" s="469" t="s">
        <v>139</v>
      </c>
      <c r="BD252" s="445" t="s">
        <v>139</v>
      </c>
      <c r="BE252" s="469" t="s">
        <v>139</v>
      </c>
      <c r="BF252" s="445" t="s">
        <v>139</v>
      </c>
      <c r="BG252" s="445"/>
      <c r="BH252" s="469">
        <v>2159.9659447227014</v>
      </c>
      <c r="BI252" s="431" t="s">
        <v>139</v>
      </c>
      <c r="BJ252" s="440"/>
      <c r="BK252" s="441">
        <v>2307.1324354511471</v>
      </c>
      <c r="BL252" s="431" t="s">
        <v>139</v>
      </c>
      <c r="BM252" s="446"/>
      <c r="BN252" s="447">
        <v>0.21026884454340819</v>
      </c>
      <c r="BO252" t="s">
        <v>139</v>
      </c>
    </row>
    <row r="253" spans="1:78" ht="15.75" customHeight="1">
      <c r="A253" s="7" t="s">
        <v>1030</v>
      </c>
      <c r="B253" s="453">
        <v>12</v>
      </c>
      <c r="C253" s="436" t="s">
        <v>167</v>
      </c>
      <c r="D253" s="454" t="s">
        <v>168</v>
      </c>
      <c r="E253" s="436">
        <v>76</v>
      </c>
      <c r="F253" s="436">
        <v>59.969999999999857</v>
      </c>
      <c r="G253" s="436" t="s">
        <v>61</v>
      </c>
      <c r="H253" s="430">
        <v>76.999499999999998</v>
      </c>
      <c r="I253" s="436">
        <v>139</v>
      </c>
      <c r="J253" s="436">
        <v>59.810000000000514</v>
      </c>
      <c r="K253" s="436" t="s">
        <v>62</v>
      </c>
      <c r="L253" s="430">
        <v>139.99683333333334</v>
      </c>
      <c r="M253" s="430">
        <v>-139.99683333333334</v>
      </c>
      <c r="N253" s="427">
        <v>273</v>
      </c>
      <c r="Q253" s="428" t="s">
        <v>156</v>
      </c>
      <c r="R253">
        <v>9</v>
      </c>
      <c r="S253" s="474">
        <v>380.214</v>
      </c>
      <c r="T253" s="290">
        <v>0.69369999999999998</v>
      </c>
      <c r="U253" s="290">
        <v>0.69569999999999999</v>
      </c>
      <c r="V253" s="290">
        <v>29.648050999999999</v>
      </c>
      <c r="W253" s="290">
        <v>29.649888000000001</v>
      </c>
      <c r="X253" s="290">
        <v>34.788655868691421</v>
      </c>
      <c r="Y253" s="290">
        <v>34.788801185485973</v>
      </c>
      <c r="Z253">
        <v>1.9381999999999999</v>
      </c>
      <c r="AA253" s="447">
        <v>6.642343455863732</v>
      </c>
      <c r="AB253" s="447">
        <v>84.303659462461439</v>
      </c>
      <c r="AC253" s="447">
        <v>2.7793572000000002E-2</v>
      </c>
      <c r="AD253" s="290">
        <v>4.7E-2</v>
      </c>
      <c r="AE253" s="447">
        <v>89.959699999999998</v>
      </c>
      <c r="AF253">
        <v>4.5957999999999997</v>
      </c>
      <c r="AG253" s="447">
        <v>2.1078000000000001</v>
      </c>
      <c r="AH253">
        <v>0.15129999999999999</v>
      </c>
      <c r="AI253" s="447">
        <v>6.3701999999999995E-2</v>
      </c>
      <c r="AJ253" s="447">
        <v>98.54</v>
      </c>
      <c r="AK253" s="447">
        <v>295.45</v>
      </c>
      <c r="AL253" s="429">
        <v>34.786357879638672</v>
      </c>
      <c r="AM253" s="433" t="s">
        <v>139</v>
      </c>
      <c r="AN253" s="434"/>
      <c r="AO253" s="438">
        <v>1.2</v>
      </c>
      <c r="AP253" s="439">
        <v>6.633</v>
      </c>
      <c r="AQ253" s="431" t="s">
        <v>139</v>
      </c>
      <c r="AR253" s="440"/>
      <c r="AS253" s="469">
        <v>12.742384986725209</v>
      </c>
      <c r="AT253" s="431"/>
      <c r="AU253" s="469">
        <v>7.4124273479957914</v>
      </c>
      <c r="AV253" s="431"/>
      <c r="AW253" s="442">
        <v>0.84099999999999997</v>
      </c>
      <c r="AX253" s="431"/>
      <c r="AY253" s="443"/>
      <c r="AZ253" s="469" t="s">
        <v>139</v>
      </c>
      <c r="BA253" s="431" t="s">
        <v>139</v>
      </c>
      <c r="BB253" s="440"/>
      <c r="BC253" s="469" t="s">
        <v>139</v>
      </c>
      <c r="BD253" s="445" t="s">
        <v>139</v>
      </c>
      <c r="BE253" s="469" t="s">
        <v>139</v>
      </c>
      <c r="BF253" s="445" t="s">
        <v>139</v>
      </c>
      <c r="BG253" s="445"/>
      <c r="BH253" s="469">
        <v>2159.5539102147386</v>
      </c>
      <c r="BI253" s="431" t="s">
        <v>139</v>
      </c>
      <c r="BJ253" s="440"/>
      <c r="BK253" s="441">
        <v>2301.914991647388</v>
      </c>
      <c r="BL253" s="431" t="s">
        <v>139</v>
      </c>
      <c r="BM253" s="446"/>
      <c r="BN253" s="447">
        <v>0.14994540348675237</v>
      </c>
      <c r="BO253" t="s">
        <v>139</v>
      </c>
    </row>
    <row r="254" spans="1:78" ht="15.75" customHeight="1">
      <c r="A254" s="7" t="s">
        <v>1030</v>
      </c>
      <c r="B254" s="453">
        <v>12</v>
      </c>
      <c r="C254" s="436" t="s">
        <v>167</v>
      </c>
      <c r="D254" s="454" t="s">
        <v>168</v>
      </c>
      <c r="E254" s="436">
        <v>76</v>
      </c>
      <c r="F254" s="436">
        <v>59.969999999999857</v>
      </c>
      <c r="G254" s="436" t="s">
        <v>61</v>
      </c>
      <c r="H254" s="430">
        <v>76.999499999999998</v>
      </c>
      <c r="I254" s="436">
        <v>139</v>
      </c>
      <c r="J254" s="436">
        <v>59.810000000000514</v>
      </c>
      <c r="K254" s="436" t="s">
        <v>62</v>
      </c>
      <c r="L254" s="430">
        <v>139.99683333333334</v>
      </c>
      <c r="M254" s="430">
        <v>-139.99683333333334</v>
      </c>
      <c r="N254" s="427">
        <v>274</v>
      </c>
      <c r="Q254" s="428" t="s">
        <v>156</v>
      </c>
      <c r="R254">
        <v>10</v>
      </c>
      <c r="S254" s="474">
        <v>339.41300000000001</v>
      </c>
      <c r="T254" s="290">
        <v>0.4773</v>
      </c>
      <c r="U254" s="290">
        <v>0.4768</v>
      </c>
      <c r="V254" s="290">
        <v>29.391621999999998</v>
      </c>
      <c r="W254" s="290">
        <v>29.390481000000001</v>
      </c>
      <c r="X254" s="290">
        <v>34.721390678386861</v>
      </c>
      <c r="Y254" s="290">
        <v>34.720461186019023</v>
      </c>
      <c r="Z254">
        <v>1.9020999999999999</v>
      </c>
      <c r="AA254" s="447">
        <v>6.4914422728080066</v>
      </c>
      <c r="AB254" s="447">
        <v>81.891321597596956</v>
      </c>
      <c r="AC254" s="447">
        <v>2.8047597600000002E-2</v>
      </c>
      <c r="AD254" s="290">
        <v>4.7600000000000003E-2</v>
      </c>
      <c r="AE254" s="447">
        <v>89.954099999999997</v>
      </c>
      <c r="AF254">
        <v>4.5955000000000004</v>
      </c>
      <c r="AG254" s="447">
        <v>2.1617999999999999</v>
      </c>
      <c r="AH254">
        <v>0.1535</v>
      </c>
      <c r="AI254" s="447">
        <v>6.3701999999999995E-2</v>
      </c>
      <c r="AJ254" s="447">
        <v>98.54</v>
      </c>
      <c r="AK254" s="447">
        <v>291.48</v>
      </c>
      <c r="AL254" s="429">
        <v>34.720130920410156</v>
      </c>
      <c r="AM254" s="433" t="s">
        <v>139</v>
      </c>
      <c r="AN254" s="434"/>
      <c r="AO254" s="438">
        <v>1.1000000000000001</v>
      </c>
      <c r="AP254" s="439">
        <v>6.4980000000000002</v>
      </c>
      <c r="AQ254" s="431" t="s">
        <v>139</v>
      </c>
      <c r="AR254" s="440"/>
      <c r="AS254" s="469">
        <v>12.680927122167368</v>
      </c>
      <c r="AT254" s="431"/>
      <c r="AU254" s="469">
        <v>8.8739128946732784</v>
      </c>
      <c r="AV254" s="431"/>
      <c r="AW254" s="442">
        <v>0.86199999999999999</v>
      </c>
      <c r="AX254" s="431"/>
      <c r="AY254" s="443"/>
      <c r="AZ254" s="469" t="s">
        <v>139</v>
      </c>
      <c r="BA254" s="431" t="s">
        <v>139</v>
      </c>
      <c r="BB254" s="440"/>
      <c r="BC254" s="469" t="s">
        <v>139</v>
      </c>
      <c r="BD254" s="445" t="s">
        <v>139</v>
      </c>
      <c r="BE254" s="469" t="s">
        <v>139</v>
      </c>
      <c r="BF254" s="445" t="s">
        <v>139</v>
      </c>
      <c r="BG254" s="445"/>
      <c r="BH254" s="469">
        <v>2168.9242395013998</v>
      </c>
      <c r="BI254" s="431" t="s">
        <v>139</v>
      </c>
      <c r="BJ254" s="440"/>
      <c r="BK254" s="441">
        <v>2298.8528378145888</v>
      </c>
      <c r="BL254" s="431" t="s">
        <v>139</v>
      </c>
      <c r="BM254" s="446"/>
      <c r="BN254" s="447">
        <v>0.11335599175379618</v>
      </c>
      <c r="BO254" t="s">
        <v>139</v>
      </c>
    </row>
    <row r="255" spans="1:78" ht="15.75" customHeight="1">
      <c r="A255" s="7" t="s">
        <v>1030</v>
      </c>
      <c r="B255" s="453">
        <v>12</v>
      </c>
      <c r="C255" s="436" t="s">
        <v>167</v>
      </c>
      <c r="D255" s="454" t="s">
        <v>168</v>
      </c>
      <c r="E255" s="436">
        <v>76</v>
      </c>
      <c r="F255" s="436">
        <v>59.969999999999857</v>
      </c>
      <c r="G255" s="436" t="s">
        <v>61</v>
      </c>
      <c r="H255" s="430">
        <v>76.999499999999998</v>
      </c>
      <c r="I255" s="436">
        <v>139</v>
      </c>
      <c r="J255" s="436">
        <v>59.810000000000514</v>
      </c>
      <c r="K255" s="436" t="s">
        <v>62</v>
      </c>
      <c r="L255" s="430">
        <v>139.99683333333334</v>
      </c>
      <c r="M255" s="430">
        <v>-139.99683333333334</v>
      </c>
      <c r="N255" s="427">
        <v>275</v>
      </c>
      <c r="Q255" s="428" t="s">
        <v>156</v>
      </c>
      <c r="R255">
        <v>11</v>
      </c>
      <c r="S255" s="474">
        <v>276.87</v>
      </c>
      <c r="T255" s="290">
        <v>-0.23580000000000001</v>
      </c>
      <c r="U255" s="290">
        <v>-0.2341</v>
      </c>
      <c r="V255" s="290">
        <v>28.552485000000001</v>
      </c>
      <c r="W255" s="290">
        <v>28.554152000000002</v>
      </c>
      <c r="X255" s="290">
        <v>34.454163632631584</v>
      </c>
      <c r="Y255" s="290">
        <v>34.454466819624344</v>
      </c>
      <c r="Z255">
        <v>1.8498000000000001</v>
      </c>
      <c r="AA255" s="447">
        <v>6.3321342070240734</v>
      </c>
      <c r="AB255" s="447">
        <v>78.26543425513772</v>
      </c>
      <c r="AC255" s="447">
        <v>3.05013768E-2</v>
      </c>
      <c r="AD255" s="290">
        <v>5.3100000000000001E-2</v>
      </c>
      <c r="AE255" s="447">
        <v>89.935500000000005</v>
      </c>
      <c r="AF255">
        <v>4.5945999999999998</v>
      </c>
      <c r="AG255" s="447">
        <v>2.6008</v>
      </c>
      <c r="AH255">
        <v>0.17100000000000001</v>
      </c>
      <c r="AI255" s="447">
        <v>6.3701999999999995E-2</v>
      </c>
      <c r="AJ255" s="447">
        <v>98.54</v>
      </c>
      <c r="AK255" s="447">
        <v>287.52</v>
      </c>
      <c r="AL255" s="429">
        <v>34.458053588867188</v>
      </c>
      <c r="AM255" s="433" t="s">
        <v>139</v>
      </c>
      <c r="AN255" s="434"/>
      <c r="AO255" s="438">
        <v>0.5</v>
      </c>
      <c r="AP255" s="439">
        <v>6.3250000000000002</v>
      </c>
      <c r="AQ255" s="431" t="s">
        <v>139</v>
      </c>
      <c r="AR255" s="440"/>
      <c r="AS255" s="469">
        <v>12.26041809558644</v>
      </c>
      <c r="AT255" s="431"/>
      <c r="AU255" s="469">
        <v>12.711283074509407</v>
      </c>
      <c r="AV255" s="431"/>
      <c r="AW255" s="442">
        <v>0.94099999999999995</v>
      </c>
      <c r="AX255" s="431"/>
      <c r="AY255" s="443"/>
      <c r="AZ255" s="469" t="s">
        <v>139</v>
      </c>
      <c r="BA255" s="431" t="s">
        <v>139</v>
      </c>
      <c r="BB255" s="440"/>
      <c r="BC255" s="469" t="s">
        <v>139</v>
      </c>
      <c r="BD255" s="445" t="s">
        <v>139</v>
      </c>
      <c r="BE255" s="469" t="s">
        <v>139</v>
      </c>
      <c r="BF255" s="445" t="s">
        <v>139</v>
      </c>
      <c r="BG255" s="445"/>
      <c r="BH255" s="469">
        <v>2184.3107744909976</v>
      </c>
      <c r="BI255" s="431" t="s">
        <v>139</v>
      </c>
      <c r="BJ255" s="440"/>
      <c r="BK255" s="441">
        <v>2289.7374236557316</v>
      </c>
      <c r="BL255" s="431" t="s">
        <v>139</v>
      </c>
      <c r="BM255" s="446"/>
      <c r="BN255" s="447">
        <v>-5.3769638160512459E-2</v>
      </c>
      <c r="BO255" t="s">
        <v>139</v>
      </c>
    </row>
    <row r="256" spans="1:78" ht="15.75" customHeight="1">
      <c r="A256" s="7" t="s">
        <v>1030</v>
      </c>
      <c r="B256" s="453">
        <v>12</v>
      </c>
      <c r="C256" s="436" t="s">
        <v>167</v>
      </c>
      <c r="D256" s="454" t="s">
        <v>168</v>
      </c>
      <c r="E256" s="436">
        <v>76</v>
      </c>
      <c r="F256" s="436">
        <v>59.969999999999857</v>
      </c>
      <c r="G256" s="436" t="s">
        <v>61</v>
      </c>
      <c r="H256" s="430">
        <v>76.999499999999998</v>
      </c>
      <c r="I256" s="436">
        <v>139</v>
      </c>
      <c r="J256" s="436">
        <v>59.810000000000514</v>
      </c>
      <c r="K256" s="436" t="s">
        <v>62</v>
      </c>
      <c r="L256" s="430">
        <v>139.99683333333334</v>
      </c>
      <c r="M256" s="430">
        <v>-139.99683333333334</v>
      </c>
      <c r="N256" s="427">
        <v>276</v>
      </c>
      <c r="Q256" s="428" t="s">
        <v>156</v>
      </c>
      <c r="R256">
        <v>12</v>
      </c>
      <c r="S256" s="474">
        <v>246.53</v>
      </c>
      <c r="T256" s="290">
        <v>-0.77710000000000001</v>
      </c>
      <c r="U256" s="290">
        <v>-0.77929999999999999</v>
      </c>
      <c r="V256" s="290">
        <v>27.879200000000001</v>
      </c>
      <c r="W256" s="290">
        <v>27.876577000000001</v>
      </c>
      <c r="X256" s="290">
        <v>34.180086242842584</v>
      </c>
      <c r="Y256" s="290">
        <v>34.179025465762187</v>
      </c>
      <c r="Z256">
        <v>1.8157000000000001</v>
      </c>
      <c r="AA256" s="447">
        <v>6.2399223622637114</v>
      </c>
      <c r="AB256" s="447">
        <v>75.886072533082711</v>
      </c>
      <c r="AC256" s="447">
        <v>3.2954705600000002E-2</v>
      </c>
      <c r="AD256" s="290">
        <v>5.8500000000000003E-2</v>
      </c>
      <c r="AE256" s="447">
        <v>89.924300000000002</v>
      </c>
      <c r="AF256">
        <v>4.5940000000000003</v>
      </c>
      <c r="AG256" s="447">
        <v>2.9413</v>
      </c>
      <c r="AH256">
        <v>0.1847</v>
      </c>
      <c r="AI256" s="447">
        <v>6.3701999999999995E-2</v>
      </c>
      <c r="AJ256" s="447">
        <v>37.47</v>
      </c>
      <c r="AK256" s="447">
        <v>285.54000000000002</v>
      </c>
      <c r="AL256" s="429">
        <v>34.191268920898438</v>
      </c>
      <c r="AM256" s="433" t="s">
        <v>139</v>
      </c>
      <c r="AN256" s="434"/>
      <c r="AO256" s="438">
        <v>0.2</v>
      </c>
      <c r="AP256" s="439">
        <v>6.3049999999999997</v>
      </c>
      <c r="AQ256" s="431" t="s">
        <v>139</v>
      </c>
      <c r="AR256" s="440"/>
      <c r="AS256" s="469">
        <v>12.384074425320797</v>
      </c>
      <c r="AT256" s="431"/>
      <c r="AU256" s="469">
        <v>16.947949167688414</v>
      </c>
      <c r="AV256" s="431"/>
      <c r="AW256" s="442">
        <v>1.081</v>
      </c>
      <c r="AX256" s="431"/>
      <c r="AY256" s="443"/>
      <c r="AZ256" s="469" t="s">
        <v>139</v>
      </c>
      <c r="BA256" s="431" t="s">
        <v>139</v>
      </c>
      <c r="BB256" s="440"/>
      <c r="BC256" s="469" t="s">
        <v>139</v>
      </c>
      <c r="BD256" s="445" t="s">
        <v>139</v>
      </c>
      <c r="BE256" s="469" t="s">
        <v>139</v>
      </c>
      <c r="BF256" s="445" t="s">
        <v>139</v>
      </c>
      <c r="BG256" s="445"/>
      <c r="BH256" s="469">
        <v>2192.2612724780233</v>
      </c>
      <c r="BI256" s="431" t="s">
        <v>139</v>
      </c>
      <c r="BJ256" s="440"/>
      <c r="BK256" s="441">
        <v>2288.8999880838619</v>
      </c>
      <c r="BL256" s="431" t="s">
        <v>139</v>
      </c>
      <c r="BM256" s="446"/>
      <c r="BN256" s="447">
        <v>-0.37121015839225513</v>
      </c>
      <c r="BO256" t="s">
        <v>139</v>
      </c>
    </row>
    <row r="257" spans="1:67" ht="15.75" customHeight="1">
      <c r="A257" s="7" t="s">
        <v>1030</v>
      </c>
      <c r="B257" s="453">
        <v>12</v>
      </c>
      <c r="C257" s="436" t="s">
        <v>167</v>
      </c>
      <c r="D257" s="454" t="s">
        <v>168</v>
      </c>
      <c r="E257" s="436">
        <v>76</v>
      </c>
      <c r="F257" s="436">
        <v>59.969999999999857</v>
      </c>
      <c r="G257" s="436" t="s">
        <v>61</v>
      </c>
      <c r="H257" s="430">
        <v>76.999499999999998</v>
      </c>
      <c r="I257" s="436">
        <v>139</v>
      </c>
      <c r="J257" s="436">
        <v>59.810000000000514</v>
      </c>
      <c r="K257" s="436" t="s">
        <v>62</v>
      </c>
      <c r="L257" s="430">
        <v>139.99683333333334</v>
      </c>
      <c r="M257" s="430">
        <v>-139.99683333333334</v>
      </c>
      <c r="N257" s="427">
        <v>278</v>
      </c>
      <c r="Q257" s="428" t="s">
        <v>156</v>
      </c>
      <c r="R257">
        <v>14</v>
      </c>
      <c r="S257" s="474">
        <v>195.61799999999999</v>
      </c>
      <c r="T257" s="290">
        <v>-1.4732000000000001</v>
      </c>
      <c r="U257" s="290">
        <v>-1.472</v>
      </c>
      <c r="V257" s="290">
        <v>26.525531999999998</v>
      </c>
      <c r="W257" s="290">
        <v>26.530760000000001</v>
      </c>
      <c r="X257" s="290">
        <v>33.14489758562091</v>
      </c>
      <c r="Y257" s="290">
        <v>33.150756553999514</v>
      </c>
      <c r="Z257">
        <v>1.8231999999999999</v>
      </c>
      <c r="AA257" s="447">
        <v>6.3766823470533014</v>
      </c>
      <c r="AB257" s="447">
        <v>75.563869766388166</v>
      </c>
      <c r="AC257" s="447">
        <v>3.4096920000000003E-2</v>
      </c>
      <c r="AD257" s="290">
        <v>6.1100000000000002E-2</v>
      </c>
      <c r="AE257" s="447">
        <v>89.846100000000007</v>
      </c>
      <c r="AF257">
        <v>4.5900999999999996</v>
      </c>
      <c r="AG257" s="447">
        <v>3.3264</v>
      </c>
      <c r="AH257">
        <v>0.2</v>
      </c>
      <c r="AI257" s="447">
        <v>6.3701999999999995E-2</v>
      </c>
      <c r="AJ257" s="447">
        <v>98.53</v>
      </c>
      <c r="AK257" s="447">
        <v>299.42</v>
      </c>
      <c r="AL257" s="429">
        <v>33.148773193359375</v>
      </c>
      <c r="AM257" s="433" t="s">
        <v>139</v>
      </c>
      <c r="AN257" s="434"/>
      <c r="AO257" s="438">
        <v>-0.5</v>
      </c>
      <c r="AP257" s="439">
        <v>6.3659999999999997</v>
      </c>
      <c r="AQ257" s="431" t="s">
        <v>139</v>
      </c>
      <c r="AR257" s="440"/>
      <c r="AS257" s="469">
        <v>15.850118372898962</v>
      </c>
      <c r="AT257" s="431"/>
      <c r="AU257" s="469">
        <v>34.783845783382262</v>
      </c>
      <c r="AV257" s="431"/>
      <c r="AW257" s="442">
        <v>1.819</v>
      </c>
      <c r="AX257" s="431"/>
      <c r="AY257" s="443"/>
      <c r="AZ257" s="469" t="s">
        <v>139</v>
      </c>
      <c r="BA257" s="431" t="s">
        <v>139</v>
      </c>
      <c r="BB257" s="440"/>
      <c r="BC257" s="469" t="s">
        <v>139</v>
      </c>
      <c r="BD257" s="445" t="s">
        <v>139</v>
      </c>
      <c r="BE257" s="469" t="s">
        <v>139</v>
      </c>
      <c r="BF257" s="445" t="s">
        <v>139</v>
      </c>
      <c r="BG257" s="445"/>
      <c r="BH257" s="469">
        <v>2230.0579911000482</v>
      </c>
      <c r="BI257" s="431" t="s">
        <v>139</v>
      </c>
      <c r="BJ257" s="440"/>
      <c r="BK257" s="441">
        <v>2283.0870552641954</v>
      </c>
      <c r="BL257" s="431" t="s">
        <v>139</v>
      </c>
      <c r="BM257" s="446"/>
      <c r="BN257" s="447" t="s">
        <v>139</v>
      </c>
      <c r="BO257" t="s">
        <v>139</v>
      </c>
    </row>
    <row r="258" spans="1:67" ht="15.75" customHeight="1">
      <c r="A258" s="7" t="s">
        <v>1030</v>
      </c>
      <c r="B258" s="453">
        <v>12</v>
      </c>
      <c r="C258" s="436" t="s">
        <v>167</v>
      </c>
      <c r="D258" s="454" t="s">
        <v>168</v>
      </c>
      <c r="E258" s="436">
        <v>76</v>
      </c>
      <c r="F258" s="436">
        <v>59.969999999999857</v>
      </c>
      <c r="G258" s="436" t="s">
        <v>61</v>
      </c>
      <c r="H258" s="430">
        <v>76.999499999999998</v>
      </c>
      <c r="I258" s="436">
        <v>139</v>
      </c>
      <c r="J258" s="436">
        <v>59.810000000000514</v>
      </c>
      <c r="K258" s="436" t="s">
        <v>62</v>
      </c>
      <c r="L258" s="430">
        <v>139.99683333333334</v>
      </c>
      <c r="M258" s="430">
        <v>-139.99683333333334</v>
      </c>
      <c r="N258" s="427">
        <v>279</v>
      </c>
      <c r="Q258" s="428" t="s">
        <v>156</v>
      </c>
      <c r="R258">
        <v>15</v>
      </c>
      <c r="S258" s="474">
        <v>182.26499999999999</v>
      </c>
      <c r="T258" s="290">
        <v>-1.494</v>
      </c>
      <c r="U258" s="290">
        <v>-1.4946999999999999</v>
      </c>
      <c r="V258" s="290">
        <v>26.368615999999999</v>
      </c>
      <c r="W258" s="290">
        <v>26.369032000000001</v>
      </c>
      <c r="X258" s="290">
        <v>32.960237501128532</v>
      </c>
      <c r="Y258" s="290">
        <v>32.961583342834309</v>
      </c>
      <c r="Z258">
        <v>1.8453999999999999</v>
      </c>
      <c r="AA258" s="447">
        <v>6.4834602839691469</v>
      </c>
      <c r="AB258" s="447">
        <v>76.685430477777899</v>
      </c>
      <c r="AC258" s="447">
        <v>3.4689195999999999E-2</v>
      </c>
      <c r="AD258" s="290">
        <v>6.2399999999999997E-2</v>
      </c>
      <c r="AE258" s="447">
        <v>89.855500000000006</v>
      </c>
      <c r="AF258">
        <v>4.5906000000000002</v>
      </c>
      <c r="AG258" s="447">
        <v>3.3521999999999998</v>
      </c>
      <c r="AH258">
        <v>0.2011</v>
      </c>
      <c r="AI258" s="447">
        <v>6.3701999999999995E-2</v>
      </c>
      <c r="AJ258" s="447">
        <v>88.18</v>
      </c>
      <c r="AK258" s="447">
        <v>302.92</v>
      </c>
      <c r="AL258" s="429">
        <v>32.959064483642578</v>
      </c>
      <c r="AM258" s="433" t="s">
        <v>139</v>
      </c>
      <c r="AN258" s="434"/>
      <c r="AO258" s="438">
        <v>-0.6</v>
      </c>
      <c r="AP258" s="439">
        <v>6.45</v>
      </c>
      <c r="AQ258" s="431" t="s">
        <v>139</v>
      </c>
      <c r="AR258" s="440"/>
      <c r="AS258" s="469">
        <v>15.698120798591296</v>
      </c>
      <c r="AT258" s="431"/>
      <c r="AU258" s="469">
        <v>34.373994400861058</v>
      </c>
      <c r="AV258" s="431"/>
      <c r="AW258" s="442">
        <v>1.8320000000000001</v>
      </c>
      <c r="AX258" s="431"/>
      <c r="AY258" s="443"/>
      <c r="AZ258" s="469" t="s">
        <v>139</v>
      </c>
      <c r="BA258" s="431" t="s">
        <v>139</v>
      </c>
      <c r="BB258" s="440"/>
      <c r="BC258" s="469" t="s">
        <v>139</v>
      </c>
      <c r="BD258" s="445" t="s">
        <v>139</v>
      </c>
      <c r="BE258" s="469" t="s">
        <v>139</v>
      </c>
      <c r="BF258" s="445" t="s">
        <v>139</v>
      </c>
      <c r="BG258" s="445"/>
      <c r="BH258" s="469">
        <v>2219.1659480516623</v>
      </c>
      <c r="BI258" s="431" t="s">
        <v>139</v>
      </c>
      <c r="BJ258" s="440"/>
      <c r="BK258" s="441">
        <v>2269.7413424065398</v>
      </c>
      <c r="BL258" s="431" t="s">
        <v>139</v>
      </c>
      <c r="BM258" s="446"/>
      <c r="BN258" s="447">
        <v>-1.4392339331667745</v>
      </c>
      <c r="BO258" t="s">
        <v>139</v>
      </c>
    </row>
    <row r="259" spans="1:67" ht="15.75" customHeight="1">
      <c r="A259" s="7" t="s">
        <v>1030</v>
      </c>
      <c r="B259" s="453">
        <v>12</v>
      </c>
      <c r="C259" s="436" t="s">
        <v>167</v>
      </c>
      <c r="D259" s="454" t="s">
        <v>168</v>
      </c>
      <c r="E259" s="436">
        <v>76</v>
      </c>
      <c r="F259" s="436">
        <v>59.969999999999857</v>
      </c>
      <c r="G259" s="436" t="s">
        <v>61</v>
      </c>
      <c r="H259" s="430">
        <v>76.999499999999998</v>
      </c>
      <c r="I259" s="436">
        <v>139</v>
      </c>
      <c r="J259" s="436">
        <v>59.810000000000514</v>
      </c>
      <c r="K259" s="436" t="s">
        <v>62</v>
      </c>
      <c r="L259" s="430">
        <v>139.99683333333334</v>
      </c>
      <c r="M259" s="430">
        <v>-139.99683333333334</v>
      </c>
      <c r="N259" s="427">
        <v>280</v>
      </c>
      <c r="Q259" s="428" t="s">
        <v>156</v>
      </c>
      <c r="R259">
        <v>16</v>
      </c>
      <c r="S259" s="474">
        <v>151.41900000000001</v>
      </c>
      <c r="T259" s="290">
        <v>-1.4375</v>
      </c>
      <c r="U259" s="290">
        <v>-1.4403999999999999</v>
      </c>
      <c r="V259" s="290">
        <v>26.172567000000001</v>
      </c>
      <c r="W259" s="290">
        <v>26.174012000000001</v>
      </c>
      <c r="X259" s="290">
        <v>32.647505339286418</v>
      </c>
      <c r="Y259" s="290">
        <v>32.652661073211448</v>
      </c>
      <c r="Z259">
        <v>1.9056</v>
      </c>
      <c r="AA259" s="447">
        <v>6.7460763738880241</v>
      </c>
      <c r="AB259" s="447">
        <v>79.735837863657096</v>
      </c>
      <c r="AC259" s="447">
        <v>3.4350945600000002E-2</v>
      </c>
      <c r="AD259" s="290">
        <v>6.1600000000000002E-2</v>
      </c>
      <c r="AE259" s="447">
        <v>89.807100000000005</v>
      </c>
      <c r="AF259">
        <v>4.5880999999999998</v>
      </c>
      <c r="AG259" s="447">
        <v>3.4767000000000001</v>
      </c>
      <c r="AH259">
        <v>0.20599999999999999</v>
      </c>
      <c r="AI259" s="447">
        <v>6.3701999999999995E-2</v>
      </c>
      <c r="AJ259" s="447">
        <v>98.54</v>
      </c>
      <c r="AK259" s="447">
        <v>309.33</v>
      </c>
      <c r="AL259" s="429">
        <v>32.646705627441406</v>
      </c>
      <c r="AM259" s="433" t="s">
        <v>139</v>
      </c>
      <c r="AN259" s="434"/>
      <c r="AO259" s="438">
        <v>-0.6</v>
      </c>
      <c r="AP259" s="439">
        <v>6.6970000000000001</v>
      </c>
      <c r="AQ259" s="431" t="s">
        <v>139</v>
      </c>
      <c r="AR259" s="440"/>
      <c r="AS259" s="469">
        <v>14.026907101935356</v>
      </c>
      <c r="AT259" s="431"/>
      <c r="AU259" s="469">
        <v>30.201685398316762</v>
      </c>
      <c r="AV259" s="431"/>
      <c r="AW259" s="442">
        <v>1.7390000000000001</v>
      </c>
      <c r="AX259" s="431"/>
      <c r="AY259" s="443"/>
      <c r="AZ259" s="469" t="s">
        <v>139</v>
      </c>
      <c r="BA259" s="431" t="s">
        <v>139</v>
      </c>
      <c r="BB259" s="440"/>
      <c r="BC259" s="469" t="s">
        <v>139</v>
      </c>
      <c r="BD259" s="445" t="s">
        <v>139</v>
      </c>
      <c r="BE259" s="469" t="s">
        <v>139</v>
      </c>
      <c r="BF259" s="445" t="s">
        <v>139</v>
      </c>
      <c r="BG259" s="445"/>
      <c r="BH259" s="469">
        <v>2196.9278398495353</v>
      </c>
      <c r="BI259" s="431">
        <v>6</v>
      </c>
      <c r="BJ259" s="440"/>
      <c r="BK259" s="441">
        <v>2255.2207402700087</v>
      </c>
      <c r="BL259" s="431">
        <v>2</v>
      </c>
      <c r="BM259" s="446" t="s">
        <v>1055</v>
      </c>
      <c r="BN259" s="447">
        <v>-1.5480147437172318</v>
      </c>
      <c r="BO259" t="s">
        <v>139</v>
      </c>
    </row>
    <row r="260" spans="1:67" ht="15.75" customHeight="1">
      <c r="A260" s="7" t="s">
        <v>1030</v>
      </c>
      <c r="B260" s="453">
        <v>12</v>
      </c>
      <c r="C260" s="436" t="s">
        <v>167</v>
      </c>
      <c r="D260" s="454" t="s">
        <v>168</v>
      </c>
      <c r="E260" s="436">
        <v>76</v>
      </c>
      <c r="F260" s="436">
        <v>59.969999999999857</v>
      </c>
      <c r="G260" s="436" t="s">
        <v>61</v>
      </c>
      <c r="H260" s="430">
        <v>76.999499999999998</v>
      </c>
      <c r="I260" s="436">
        <v>139</v>
      </c>
      <c r="J260" s="436">
        <v>59.810000000000514</v>
      </c>
      <c r="K260" s="436" t="s">
        <v>62</v>
      </c>
      <c r="L260" s="430">
        <v>139.99683333333334</v>
      </c>
      <c r="M260" s="430">
        <v>-139.99683333333334</v>
      </c>
      <c r="N260" s="427">
        <v>281</v>
      </c>
      <c r="Q260" s="428" t="s">
        <v>156</v>
      </c>
      <c r="R260">
        <v>17</v>
      </c>
      <c r="S260" s="474">
        <v>115.041</v>
      </c>
      <c r="T260" s="290">
        <v>-1.2917000000000001</v>
      </c>
      <c r="U260" s="290">
        <v>-1.2991999999999999</v>
      </c>
      <c r="V260" s="290">
        <v>26.026834999999998</v>
      </c>
      <c r="W260" s="290">
        <v>26.028580000000002</v>
      </c>
      <c r="X260" s="290">
        <v>32.311457480672509</v>
      </c>
      <c r="Y260" s="290">
        <v>32.321944897710374</v>
      </c>
      <c r="Z260">
        <v>1.9609000000000001</v>
      </c>
      <c r="AA260" s="447">
        <v>6.9485114079016457</v>
      </c>
      <c r="AB260" s="447">
        <v>82.255122563898141</v>
      </c>
      <c r="AC260" s="447">
        <v>3.6127323200000006E-2</v>
      </c>
      <c r="AD260" s="290">
        <v>6.5600000000000006E-2</v>
      </c>
      <c r="AE260" s="447">
        <v>89.829400000000007</v>
      </c>
      <c r="AF260">
        <v>4.5891999999999999</v>
      </c>
      <c r="AG260" s="447">
        <v>3.3521999999999998</v>
      </c>
      <c r="AH260">
        <v>0.2011</v>
      </c>
      <c r="AI260" s="447">
        <v>9.6694000000000002E-2</v>
      </c>
      <c r="AJ260" s="447">
        <v>98.54</v>
      </c>
      <c r="AK260" s="447">
        <v>327.18</v>
      </c>
      <c r="AL260" s="429">
        <v>32.31170654296875</v>
      </c>
      <c r="AM260" s="433" t="s">
        <v>139</v>
      </c>
      <c r="AN260" s="434"/>
      <c r="AO260" s="438">
        <v>-0.4</v>
      </c>
      <c r="AP260" s="439">
        <v>6.9779999999999998</v>
      </c>
      <c r="AQ260" s="431" t="s">
        <v>139</v>
      </c>
      <c r="AR260" s="440"/>
      <c r="AS260" s="469">
        <v>11.929171495446315</v>
      </c>
      <c r="AT260" s="431"/>
      <c r="AU260" s="469">
        <v>24.931547957716372</v>
      </c>
      <c r="AV260" s="431"/>
      <c r="AW260" s="442">
        <v>1.601</v>
      </c>
      <c r="AX260" s="431"/>
      <c r="AY260" s="443"/>
      <c r="AZ260" s="469" t="s">
        <v>139</v>
      </c>
      <c r="BA260" s="431" t="s">
        <v>139</v>
      </c>
      <c r="BB260" s="440"/>
      <c r="BC260" s="469">
        <v>1.0450386863440318E-2</v>
      </c>
      <c r="BD260" s="445" t="s">
        <v>139</v>
      </c>
      <c r="BE260" s="469">
        <v>1.7649070539403289E-2</v>
      </c>
      <c r="BF260" s="445" t="s">
        <v>139</v>
      </c>
      <c r="BG260" s="445"/>
      <c r="BH260" s="469">
        <v>2166.5411030296118</v>
      </c>
      <c r="BI260" s="431" t="s">
        <v>139</v>
      </c>
      <c r="BJ260" s="440"/>
      <c r="BK260" s="441">
        <v>2235.5643438898833</v>
      </c>
      <c r="BL260" s="431" t="s">
        <v>139</v>
      </c>
      <c r="BM260" s="446"/>
      <c r="BN260" s="447">
        <v>-1.6291052246573761</v>
      </c>
      <c r="BO260" t="s">
        <v>139</v>
      </c>
    </row>
    <row r="261" spans="1:67" ht="15.75" customHeight="1">
      <c r="A261" s="7" t="s">
        <v>1030</v>
      </c>
      <c r="B261" s="453">
        <v>12</v>
      </c>
      <c r="C261" s="436" t="s">
        <v>167</v>
      </c>
      <c r="D261" s="454" t="s">
        <v>168</v>
      </c>
      <c r="E261" s="436">
        <v>76</v>
      </c>
      <c r="F261" s="436">
        <v>59.969999999999857</v>
      </c>
      <c r="G261" s="436" t="s">
        <v>61</v>
      </c>
      <c r="H261" s="430">
        <v>76.999499999999998</v>
      </c>
      <c r="I261" s="436">
        <v>139</v>
      </c>
      <c r="J261" s="436">
        <v>59.810000000000514</v>
      </c>
      <c r="K261" s="436" t="s">
        <v>62</v>
      </c>
      <c r="L261" s="430">
        <v>139.99683333333334</v>
      </c>
      <c r="M261" s="430">
        <v>-139.99683333333334</v>
      </c>
      <c r="N261" s="427">
        <v>282</v>
      </c>
      <c r="Q261" s="428" t="s">
        <v>156</v>
      </c>
      <c r="R261">
        <v>18</v>
      </c>
      <c r="S261" s="474">
        <v>80.328999999999994</v>
      </c>
      <c r="T261" s="290">
        <v>-0.77300000000000002</v>
      </c>
      <c r="U261" s="290">
        <v>-0.81679999999999997</v>
      </c>
      <c r="V261" s="290">
        <v>26.019583999999998</v>
      </c>
      <c r="W261" s="290">
        <v>26.013048000000001</v>
      </c>
      <c r="X261" s="290">
        <v>31.768940941983868</v>
      </c>
      <c r="Y261" s="290">
        <v>31.806324520217622</v>
      </c>
      <c r="Z261">
        <v>2.1114000000000002</v>
      </c>
      <c r="AA261" s="447">
        <v>7.5235618153866088</v>
      </c>
      <c r="AB261" s="447">
        <v>89.962456456071024</v>
      </c>
      <c r="AC261" s="447">
        <v>7.1534167999999995E-2</v>
      </c>
      <c r="AD261" s="290">
        <v>0.14419999999999999</v>
      </c>
      <c r="AE261" s="447">
        <v>89.686099999999996</v>
      </c>
      <c r="AF261">
        <v>4.5819999999999999</v>
      </c>
      <c r="AG261" s="447">
        <v>3.0962999999999998</v>
      </c>
      <c r="AH261">
        <v>0.19089999999999999</v>
      </c>
      <c r="AI261" s="447">
        <v>0.72202</v>
      </c>
      <c r="AJ261" s="447">
        <v>98.54</v>
      </c>
      <c r="AK261" s="447">
        <v>341.06</v>
      </c>
      <c r="AL261" s="429">
        <v>31.761543273925781</v>
      </c>
      <c r="AM261" s="433" t="s">
        <v>139</v>
      </c>
      <c r="AN261" s="434"/>
      <c r="AO261" s="438">
        <v>0.2</v>
      </c>
      <c r="AP261" s="439">
        <v>7.6369999999999996</v>
      </c>
      <c r="AQ261" s="431" t="s">
        <v>139</v>
      </c>
      <c r="AR261" s="440"/>
      <c r="AS261" s="469">
        <v>6.4385632954585397</v>
      </c>
      <c r="AT261" s="431"/>
      <c r="AU261" s="469">
        <v>13.492197888717062</v>
      </c>
      <c r="AV261" s="431"/>
      <c r="AW261" s="442">
        <v>1.1919999999999999</v>
      </c>
      <c r="AX261" s="431"/>
      <c r="AY261" s="443"/>
      <c r="AZ261" s="469" t="s">
        <v>139</v>
      </c>
      <c r="BA261" s="431" t="s">
        <v>139</v>
      </c>
      <c r="BB261" s="440"/>
      <c r="BC261" s="469">
        <v>9.5540900319071254E-2</v>
      </c>
      <c r="BD261" s="445" t="s">
        <v>139</v>
      </c>
      <c r="BE261" s="469">
        <v>9.3454051475800576E-2</v>
      </c>
      <c r="BF261" s="445" t="s">
        <v>139</v>
      </c>
      <c r="BG261" s="445"/>
      <c r="BH261" s="469">
        <v>2110.3044999475451</v>
      </c>
      <c r="BI261" s="431" t="s">
        <v>139</v>
      </c>
      <c r="BJ261" s="440"/>
      <c r="BK261" s="441">
        <v>2214.5620072901343</v>
      </c>
      <c r="BL261" s="431" t="s">
        <v>139</v>
      </c>
      <c r="BM261" s="446"/>
      <c r="BN261" s="447">
        <v>-1.9356680410736711</v>
      </c>
      <c r="BO261" t="s">
        <v>139</v>
      </c>
    </row>
    <row r="262" spans="1:67" ht="15.75" customHeight="1">
      <c r="A262" s="7" t="s">
        <v>1030</v>
      </c>
      <c r="B262" s="453">
        <v>12</v>
      </c>
      <c r="C262" s="436" t="s">
        <v>167</v>
      </c>
      <c r="D262" s="454" t="s">
        <v>168</v>
      </c>
      <c r="E262" s="436">
        <v>76</v>
      </c>
      <c r="F262" s="436">
        <v>59.969999999999857</v>
      </c>
      <c r="G262" s="436" t="s">
        <v>61</v>
      </c>
      <c r="H262" s="430">
        <v>76.999499999999998</v>
      </c>
      <c r="I262" s="436">
        <v>139</v>
      </c>
      <c r="J262" s="436">
        <v>59.810000000000514</v>
      </c>
      <c r="K262" s="436" t="s">
        <v>62</v>
      </c>
      <c r="L262" s="430">
        <v>139.99683333333334</v>
      </c>
      <c r="M262" s="430">
        <v>-139.99683333333334</v>
      </c>
      <c r="N262" s="427">
        <v>283</v>
      </c>
      <c r="Q262" s="428" t="s">
        <v>156</v>
      </c>
      <c r="R262">
        <v>19</v>
      </c>
      <c r="S262" s="474">
        <v>59.338000000000001</v>
      </c>
      <c r="T262" s="290">
        <v>-0.34110000000000001</v>
      </c>
      <c r="U262" s="290">
        <v>-0.34539999999999998</v>
      </c>
      <c r="V262" s="290">
        <v>25.841267999999999</v>
      </c>
      <c r="W262" s="290">
        <v>25.894918000000001</v>
      </c>
      <c r="X262" s="290">
        <v>31.095094653112294</v>
      </c>
      <c r="Y262" s="290">
        <v>31.170480637723141</v>
      </c>
      <c r="Z262">
        <v>2.3355999999999999</v>
      </c>
      <c r="AA262" s="447">
        <v>8.4458727683168782</v>
      </c>
      <c r="AB262" s="447">
        <v>101.67346964199004</v>
      </c>
      <c r="AC262" s="447">
        <v>0.253477752</v>
      </c>
      <c r="AD262" s="290">
        <v>0.54810000000000003</v>
      </c>
      <c r="AE262" s="447">
        <v>89.159199999999998</v>
      </c>
      <c r="AF262">
        <v>4.5555000000000003</v>
      </c>
      <c r="AG262" s="447">
        <v>2.7816999999999998</v>
      </c>
      <c r="AH262">
        <v>0.17829999999999999</v>
      </c>
      <c r="AI262" s="447">
        <v>2.8071000000000002</v>
      </c>
      <c r="AJ262" s="447">
        <v>9.4700000000000006</v>
      </c>
      <c r="AK262" s="447">
        <v>345.02</v>
      </c>
      <c r="AL262" s="429">
        <v>31.020551681518555</v>
      </c>
      <c r="AM262" s="433" t="s">
        <v>139</v>
      </c>
      <c r="AN262" s="434"/>
      <c r="AO262" s="438">
        <v>0.8</v>
      </c>
      <c r="AP262" s="439">
        <v>8.5500000000000007</v>
      </c>
      <c r="AQ262" s="431" t="s">
        <v>139</v>
      </c>
      <c r="AR262" s="440"/>
      <c r="AS262" s="469">
        <v>0.4320367793898548</v>
      </c>
      <c r="AT262" s="431"/>
      <c r="AU262" s="469">
        <v>5.626159437860232</v>
      </c>
      <c r="AV262" s="431"/>
      <c r="AW262" s="442">
        <v>0.79700000000000004</v>
      </c>
      <c r="AX262" s="431"/>
      <c r="AY262" s="443"/>
      <c r="AZ262" s="469" t="s">
        <v>139</v>
      </c>
      <c r="BA262" s="431" t="s">
        <v>139</v>
      </c>
      <c r="BB262" s="440"/>
      <c r="BC262" s="469">
        <v>0.26906635939173268</v>
      </c>
      <c r="BD262" s="445" t="s">
        <v>139</v>
      </c>
      <c r="BE262" s="469">
        <v>0.50789556632255295</v>
      </c>
      <c r="BF262" s="445" t="s">
        <v>139</v>
      </c>
      <c r="BG262" s="445"/>
      <c r="BH262" s="469">
        <v>2061.1325346822732</v>
      </c>
      <c r="BI262" s="431" t="s">
        <v>139</v>
      </c>
      <c r="BJ262" s="440"/>
      <c r="BK262" s="441">
        <v>2189.0106867807344</v>
      </c>
      <c r="BL262" s="431" t="s">
        <v>139</v>
      </c>
      <c r="BM262" s="446"/>
      <c r="BN262" s="447">
        <v>-2.5389033947392252</v>
      </c>
      <c r="BO262" t="s">
        <v>139</v>
      </c>
    </row>
    <row r="263" spans="1:67" ht="15.75" customHeight="1">
      <c r="A263" s="7" t="s">
        <v>1030</v>
      </c>
      <c r="B263" s="453">
        <v>12</v>
      </c>
      <c r="C263" s="436" t="s">
        <v>167</v>
      </c>
      <c r="D263" s="454" t="s">
        <v>168</v>
      </c>
      <c r="E263" s="436">
        <v>76</v>
      </c>
      <c r="F263" s="436">
        <v>59.969999999999857</v>
      </c>
      <c r="G263" s="436" t="s">
        <v>61</v>
      </c>
      <c r="H263" s="430">
        <v>76.999499999999998</v>
      </c>
      <c r="I263" s="436">
        <v>139</v>
      </c>
      <c r="J263" s="436">
        <v>59.810000000000514</v>
      </c>
      <c r="K263" s="436" t="s">
        <v>62</v>
      </c>
      <c r="L263" s="430">
        <v>139.99683333333334</v>
      </c>
      <c r="M263" s="430">
        <v>-139.99683333333334</v>
      </c>
      <c r="N263" s="427">
        <v>284</v>
      </c>
      <c r="Q263" s="428" t="s">
        <v>156</v>
      </c>
      <c r="R263">
        <v>20</v>
      </c>
      <c r="S263" s="474">
        <v>58.241</v>
      </c>
      <c r="T263" s="290">
        <v>-0.33660000000000001</v>
      </c>
      <c r="U263" s="290">
        <v>-0.3397</v>
      </c>
      <c r="V263" s="290">
        <v>25.815308999999999</v>
      </c>
      <c r="W263" s="290">
        <v>25.819169000000002</v>
      </c>
      <c r="X263" s="290">
        <v>31.056782105392536</v>
      </c>
      <c r="Y263" s="290">
        <v>31.065054777290037</v>
      </c>
      <c r="Z263">
        <v>2.3437000000000001</v>
      </c>
      <c r="AA263" s="447">
        <v>8.4703594762881895</v>
      </c>
      <c r="AB263" s="447">
        <v>101.95294798775156</v>
      </c>
      <c r="AC263" s="447">
        <v>0.246501056</v>
      </c>
      <c r="AD263" s="290">
        <v>0.53259999999999996</v>
      </c>
      <c r="AE263" s="447">
        <v>89.107100000000003</v>
      </c>
      <c r="AF263">
        <v>4.5528000000000004</v>
      </c>
      <c r="AG263" s="447">
        <v>2.6947999999999999</v>
      </c>
      <c r="AH263">
        <v>0.17480000000000001</v>
      </c>
      <c r="AI263" s="447">
        <v>3.0409999999999999</v>
      </c>
      <c r="AJ263" s="447">
        <v>98.54</v>
      </c>
      <c r="AK263" s="447">
        <v>345.02</v>
      </c>
      <c r="AL263" s="429">
        <v>31.029918670654297</v>
      </c>
      <c r="AM263" s="433" t="s">
        <v>139</v>
      </c>
      <c r="AN263" s="434"/>
      <c r="AO263" s="438" t="s">
        <v>139</v>
      </c>
      <c r="AP263" s="439" t="s">
        <v>139</v>
      </c>
      <c r="AQ263" s="431" t="s">
        <v>139</v>
      </c>
      <c r="AR263" s="440"/>
      <c r="AS263" s="469">
        <v>0.47923443224613943</v>
      </c>
      <c r="AT263" s="431"/>
      <c r="AU263" s="469">
        <v>5.6636471151661949</v>
      </c>
      <c r="AV263" s="431"/>
      <c r="AW263" s="442">
        <v>0.80100000000000005</v>
      </c>
      <c r="AX263" s="431"/>
      <c r="AY263" s="443"/>
      <c r="AZ263" s="469" t="s">
        <v>139</v>
      </c>
      <c r="BA263" s="431" t="s">
        <v>139</v>
      </c>
      <c r="BB263" s="440"/>
      <c r="BC263" s="469" t="s">
        <v>139</v>
      </c>
      <c r="BD263" s="445" t="s">
        <v>139</v>
      </c>
      <c r="BE263" s="469" t="s">
        <v>139</v>
      </c>
      <c r="BF263" s="445" t="s">
        <v>139</v>
      </c>
      <c r="BG263" s="445"/>
      <c r="BH263" s="469" t="s">
        <v>139</v>
      </c>
      <c r="BI263" s="431" t="s">
        <v>139</v>
      </c>
      <c r="BJ263" s="440"/>
      <c r="BK263" s="441" t="s">
        <v>139</v>
      </c>
      <c r="BL263" s="431" t="s">
        <v>139</v>
      </c>
      <c r="BM263" s="446"/>
      <c r="BN263" s="447" t="s">
        <v>139</v>
      </c>
      <c r="BO263" t="s">
        <v>139</v>
      </c>
    </row>
    <row r="264" spans="1:67" ht="15.75" customHeight="1">
      <c r="A264" s="7" t="s">
        <v>1030</v>
      </c>
      <c r="B264" s="453">
        <v>12</v>
      </c>
      <c r="C264" s="436" t="s">
        <v>167</v>
      </c>
      <c r="D264" s="454" t="s">
        <v>168</v>
      </c>
      <c r="E264" s="436">
        <v>76</v>
      </c>
      <c r="F264" s="436">
        <v>59.969999999999857</v>
      </c>
      <c r="G264" s="436" t="s">
        <v>61</v>
      </c>
      <c r="H264" s="430">
        <v>76.999499999999998</v>
      </c>
      <c r="I264" s="436">
        <v>139</v>
      </c>
      <c r="J264" s="436">
        <v>59.810000000000514</v>
      </c>
      <c r="K264" s="436" t="s">
        <v>62</v>
      </c>
      <c r="L264" s="430">
        <v>139.99683333333334</v>
      </c>
      <c r="M264" s="430">
        <v>-139.99683333333334</v>
      </c>
      <c r="N264" s="427">
        <v>285</v>
      </c>
      <c r="Q264" s="428" t="s">
        <v>156</v>
      </c>
      <c r="R264">
        <v>21</v>
      </c>
      <c r="S264" s="474">
        <v>40.823</v>
      </c>
      <c r="T264" s="290">
        <v>-0.86140000000000005</v>
      </c>
      <c r="U264" s="290">
        <v>-0.82689999999999997</v>
      </c>
      <c r="V264" s="290">
        <v>24.092765</v>
      </c>
      <c r="W264" s="290">
        <v>24.185600000000001</v>
      </c>
      <c r="X264" s="290">
        <v>29.302604660841524</v>
      </c>
      <c r="Y264" s="290">
        <v>29.392742378061673</v>
      </c>
      <c r="Z264">
        <v>2.3993000000000002</v>
      </c>
      <c r="AA264" s="447">
        <v>8.9831921014695926</v>
      </c>
      <c r="AB264" s="447">
        <v>105.31213376988096</v>
      </c>
      <c r="AC264" s="447">
        <v>0.10402602399999999</v>
      </c>
      <c r="AD264" s="290">
        <v>0.21629999999999999</v>
      </c>
      <c r="AE264" s="447">
        <v>89.332400000000007</v>
      </c>
      <c r="AF264">
        <v>4.5641999999999996</v>
      </c>
      <c r="AG264" s="447">
        <v>1.9575</v>
      </c>
      <c r="AH264">
        <v>0.14530000000000001</v>
      </c>
      <c r="AI264" s="447">
        <v>8.8910999999999998</v>
      </c>
      <c r="AJ264" s="447">
        <v>98.54</v>
      </c>
      <c r="AK264" s="447">
        <v>348.99</v>
      </c>
      <c r="AL264" s="429">
        <v>29.60540771484375</v>
      </c>
      <c r="AM264" s="433" t="s">
        <v>139</v>
      </c>
      <c r="AN264" s="434"/>
      <c r="AO264" s="438">
        <v>0.6</v>
      </c>
      <c r="AP264" s="439">
        <v>8.9849999999999994</v>
      </c>
      <c r="AQ264" s="431" t="s">
        <v>139</v>
      </c>
      <c r="AR264" s="440"/>
      <c r="AS264" s="469">
        <v>0</v>
      </c>
      <c r="AT264" s="431"/>
      <c r="AU264" s="469">
        <v>3.5460115423334888</v>
      </c>
      <c r="AV264" s="431"/>
      <c r="AW264" s="442">
        <v>0.627</v>
      </c>
      <c r="AX264" s="431"/>
      <c r="AY264" s="443"/>
      <c r="AZ264" s="469" t="s">
        <v>139</v>
      </c>
      <c r="BA264" s="431" t="s">
        <v>139</v>
      </c>
      <c r="BB264" s="440"/>
      <c r="BC264" s="469">
        <v>0.10267634858067654</v>
      </c>
      <c r="BD264" s="445" t="s">
        <v>139</v>
      </c>
      <c r="BE264" s="469">
        <v>0.1277815307003074</v>
      </c>
      <c r="BF264" s="445" t="s">
        <v>139</v>
      </c>
      <c r="BG264" s="445"/>
      <c r="BH264" s="469">
        <v>2000.2941222023067</v>
      </c>
      <c r="BI264" s="431" t="s">
        <v>139</v>
      </c>
      <c r="BJ264" s="440"/>
      <c r="BK264" s="441">
        <v>2105.500433145934</v>
      </c>
      <c r="BL264" s="431" t="s">
        <v>139</v>
      </c>
      <c r="BM264" s="446"/>
      <c r="BN264" s="447">
        <v>-3.1609281096944581</v>
      </c>
      <c r="BO264" t="s">
        <v>139</v>
      </c>
    </row>
    <row r="265" spans="1:67" ht="15.75" customHeight="1">
      <c r="A265" s="7" t="s">
        <v>1030</v>
      </c>
      <c r="B265" s="453">
        <v>12</v>
      </c>
      <c r="C265" s="436" t="s">
        <v>167</v>
      </c>
      <c r="D265" s="454" t="s">
        <v>168</v>
      </c>
      <c r="E265" s="436">
        <v>76</v>
      </c>
      <c r="F265" s="436">
        <v>59.969999999999857</v>
      </c>
      <c r="G265" s="436" t="s">
        <v>61</v>
      </c>
      <c r="H265" s="430">
        <v>76.999499999999998</v>
      </c>
      <c r="I265" s="436">
        <v>139</v>
      </c>
      <c r="J265" s="436">
        <v>59.810000000000514</v>
      </c>
      <c r="K265" s="436" t="s">
        <v>62</v>
      </c>
      <c r="L265" s="430">
        <v>139.99683333333334</v>
      </c>
      <c r="M265" s="430">
        <v>-139.99683333333334</v>
      </c>
      <c r="N265" s="427">
        <v>286</v>
      </c>
      <c r="Q265" s="428" t="s">
        <v>156</v>
      </c>
      <c r="R265">
        <v>22</v>
      </c>
      <c r="S265" s="474">
        <v>20.913</v>
      </c>
      <c r="T265" s="290">
        <v>-0.99919999999999998</v>
      </c>
      <c r="U265" s="290">
        <v>-1.0118</v>
      </c>
      <c r="V265" s="290">
        <v>22.97841</v>
      </c>
      <c r="W265" s="290">
        <v>23.052252000000003</v>
      </c>
      <c r="X265" s="290">
        <v>27.959429097781715</v>
      </c>
      <c r="Y265" s="290">
        <v>28.069582391342909</v>
      </c>
      <c r="Z265">
        <v>2.2947000000000002</v>
      </c>
      <c r="AA265" s="447">
        <v>8.7464651491591923</v>
      </c>
      <c r="AB265" s="447">
        <v>101.19174853749881</v>
      </c>
      <c r="AC265" s="447">
        <v>8.4014751999999998E-2</v>
      </c>
      <c r="AD265" s="290">
        <v>0.1719</v>
      </c>
      <c r="AE265" s="447">
        <v>89.369600000000005</v>
      </c>
      <c r="AF265">
        <v>4.5659999999999998</v>
      </c>
      <c r="AG265" s="447">
        <v>1.5043</v>
      </c>
      <c r="AH265">
        <v>0.12720000000000001</v>
      </c>
      <c r="AI265" s="447">
        <v>24.24</v>
      </c>
      <c r="AJ265" s="447">
        <v>98.55</v>
      </c>
      <c r="AK265" s="447">
        <v>348.99</v>
      </c>
      <c r="AL265" s="429">
        <v>28.076053619384766</v>
      </c>
      <c r="AM265" s="433" t="s">
        <v>139</v>
      </c>
      <c r="AN265" s="434"/>
      <c r="AO265" s="438">
        <v>0.2</v>
      </c>
      <c r="AP265" s="439">
        <v>8.8390000000000004</v>
      </c>
      <c r="AQ265" s="431" t="s">
        <v>139</v>
      </c>
      <c r="AR265" s="440"/>
      <c r="AS265" s="469">
        <v>0</v>
      </c>
      <c r="AT265" s="431"/>
      <c r="AU265" s="469">
        <v>3.1363023407114414</v>
      </c>
      <c r="AV265" s="431"/>
      <c r="AW265" s="442">
        <v>0.54</v>
      </c>
      <c r="AX265" s="431"/>
      <c r="AY265" s="443"/>
      <c r="AZ265" s="469" t="s">
        <v>139</v>
      </c>
      <c r="BA265" s="431" t="s">
        <v>139</v>
      </c>
      <c r="BB265" s="440"/>
      <c r="BC265" s="469">
        <v>8.0893953802566407E-2</v>
      </c>
      <c r="BD265" s="445" t="s">
        <v>139</v>
      </c>
      <c r="BE265" s="469">
        <v>4.7115651748764413E-2</v>
      </c>
      <c r="BF265" s="445" t="s">
        <v>139</v>
      </c>
      <c r="BG265" s="445"/>
      <c r="BH265" s="469">
        <v>1930.0914954468749</v>
      </c>
      <c r="BI265" s="431" t="s">
        <v>139</v>
      </c>
      <c r="BJ265" s="440"/>
      <c r="BK265" s="441">
        <v>2018.513982665514</v>
      </c>
      <c r="BL265" s="431" t="s">
        <v>139</v>
      </c>
      <c r="BM265" s="446"/>
      <c r="BN265" s="447">
        <v>-3.4121116815386201</v>
      </c>
      <c r="BO265" t="s">
        <v>139</v>
      </c>
    </row>
    <row r="266" spans="1:67" ht="15.75" customHeight="1">
      <c r="A266" s="7" t="s">
        <v>1030</v>
      </c>
      <c r="B266" s="453">
        <v>12</v>
      </c>
      <c r="C266" s="436" t="s">
        <v>167</v>
      </c>
      <c r="D266" s="454" t="s">
        <v>168</v>
      </c>
      <c r="E266" s="436">
        <v>76</v>
      </c>
      <c r="F266" s="436">
        <v>59.969999999999857</v>
      </c>
      <c r="G266" s="436" t="s">
        <v>61</v>
      </c>
      <c r="H266" s="430">
        <v>76.999499999999998</v>
      </c>
      <c r="I266" s="436">
        <v>139</v>
      </c>
      <c r="J266" s="436">
        <v>59.810000000000514</v>
      </c>
      <c r="K266" s="436" t="s">
        <v>62</v>
      </c>
      <c r="L266" s="430">
        <v>139.99683333333334</v>
      </c>
      <c r="M266" s="430">
        <v>-139.99683333333334</v>
      </c>
      <c r="N266" s="427">
        <v>287</v>
      </c>
      <c r="Q266" s="428" t="s">
        <v>156</v>
      </c>
      <c r="R266">
        <v>23</v>
      </c>
      <c r="S266" s="474">
        <v>5.5090000000000003</v>
      </c>
      <c r="T266" s="290">
        <v>-1.1046</v>
      </c>
      <c r="U266" s="290">
        <v>-1.1056999999999999</v>
      </c>
      <c r="V266" s="290">
        <v>22.385224999999998</v>
      </c>
      <c r="W266" s="290">
        <v>22.395834000000001</v>
      </c>
      <c r="X266" s="290">
        <v>27.274322973968935</v>
      </c>
      <c r="Y266" s="290">
        <v>27.289462811910173</v>
      </c>
      <c r="Z266">
        <v>2.2902999999999998</v>
      </c>
      <c r="AA266" s="447">
        <v>8.7330317266866615</v>
      </c>
      <c r="AB266" s="447">
        <v>100.26122535128307</v>
      </c>
      <c r="AC266" s="447">
        <v>5.0129808800000002E-2</v>
      </c>
      <c r="AD266" s="290">
        <v>9.6600000000000005E-2</v>
      </c>
      <c r="AE266" s="447">
        <v>89.360299999999995</v>
      </c>
      <c r="AF266">
        <v>4.5655999999999999</v>
      </c>
      <c r="AG266" s="447">
        <v>1.4691000000000001</v>
      </c>
      <c r="AH266">
        <v>0.1258</v>
      </c>
      <c r="AI266" s="447">
        <v>83.099000000000004</v>
      </c>
      <c r="AJ266" s="447">
        <v>98.54</v>
      </c>
      <c r="AK266" s="447">
        <v>347</v>
      </c>
      <c r="AL266" s="429">
        <v>27.628219604492188</v>
      </c>
      <c r="AM266" s="433">
        <v>3</v>
      </c>
      <c r="AN266" s="434" t="s">
        <v>1063</v>
      </c>
      <c r="AO266" s="438" t="s">
        <v>139</v>
      </c>
      <c r="AP266" s="439" t="s">
        <v>139</v>
      </c>
      <c r="AQ266" s="431" t="s">
        <v>139</v>
      </c>
      <c r="AR266" s="440"/>
      <c r="AS266" s="469">
        <v>0</v>
      </c>
      <c r="AT266" s="431"/>
      <c r="AU266" s="469">
        <v>3.0724183257415376</v>
      </c>
      <c r="AV266" s="431"/>
      <c r="AW266" s="442">
        <v>0.53</v>
      </c>
      <c r="AX266" s="431"/>
      <c r="AY266" s="443"/>
      <c r="AZ266" s="469" t="s">
        <v>139</v>
      </c>
      <c r="BA266" s="431" t="s">
        <v>139</v>
      </c>
      <c r="BB266" s="440"/>
      <c r="BC266" s="469" t="s">
        <v>139</v>
      </c>
      <c r="BD266" s="445" t="s">
        <v>139</v>
      </c>
      <c r="BE266" s="469" t="s">
        <v>139</v>
      </c>
      <c r="BF266" s="445" t="s">
        <v>139</v>
      </c>
      <c r="BG266" s="445"/>
      <c r="BH266" s="469">
        <v>1898.8637089859672</v>
      </c>
      <c r="BI266" s="431">
        <v>6</v>
      </c>
      <c r="BJ266" s="440"/>
      <c r="BK266" s="441">
        <v>1978.9070456296236</v>
      </c>
      <c r="BL266" s="431">
        <v>6</v>
      </c>
      <c r="BM266" s="446"/>
      <c r="BN266" s="447" t="s">
        <v>139</v>
      </c>
      <c r="BO266" t="s">
        <v>139</v>
      </c>
    </row>
    <row r="267" spans="1:67" ht="15.75" customHeight="1">
      <c r="A267" s="7" t="s">
        <v>1030</v>
      </c>
      <c r="B267" s="453">
        <v>12</v>
      </c>
      <c r="C267" s="436" t="s">
        <v>167</v>
      </c>
      <c r="D267" s="454" t="s">
        <v>168</v>
      </c>
      <c r="E267" s="436">
        <v>76</v>
      </c>
      <c r="F267" s="436">
        <v>59.969999999999857</v>
      </c>
      <c r="G267" s="436" t="s">
        <v>61</v>
      </c>
      <c r="H267" s="430">
        <v>76.999499999999998</v>
      </c>
      <c r="I267" s="436">
        <v>139</v>
      </c>
      <c r="J267" s="436">
        <v>59.810000000000514</v>
      </c>
      <c r="K267" s="436" t="s">
        <v>62</v>
      </c>
      <c r="L267" s="430">
        <v>139.99683333333334</v>
      </c>
      <c r="M267" s="430">
        <v>-139.99683333333334</v>
      </c>
      <c r="N267" s="427">
        <v>288</v>
      </c>
      <c r="Q267" s="428" t="s">
        <v>156</v>
      </c>
      <c r="R267">
        <v>24</v>
      </c>
      <c r="S267" s="474">
        <v>4.5739999999999998</v>
      </c>
      <c r="T267" s="290">
        <v>-1.1023000000000001</v>
      </c>
      <c r="U267" s="290">
        <v>-1.1035999999999999</v>
      </c>
      <c r="V267" s="290">
        <v>22.357745999999999</v>
      </c>
      <c r="W267" s="290">
        <v>22.366959000000001</v>
      </c>
      <c r="X267" s="290">
        <v>27.236103308582535</v>
      </c>
      <c r="Y267" s="290">
        <v>27.249560608763421</v>
      </c>
      <c r="Z267">
        <v>2.2898000000000001</v>
      </c>
      <c r="AA267" s="447">
        <v>8.7322343481465428</v>
      </c>
      <c r="AB267" s="447">
        <v>100.2312191902621</v>
      </c>
      <c r="AC267" s="447">
        <v>4.6787840800000001E-2</v>
      </c>
      <c r="AD267" s="290">
        <v>8.9200000000000002E-2</v>
      </c>
      <c r="AE267" s="447">
        <v>89.378900000000002</v>
      </c>
      <c r="AF267">
        <v>4.5664999999999996</v>
      </c>
      <c r="AG267" s="447">
        <v>1.5065999999999999</v>
      </c>
      <c r="AH267">
        <v>0.1273</v>
      </c>
      <c r="AI267" s="447">
        <v>92.103999999999999</v>
      </c>
      <c r="AJ267" s="447">
        <v>98.54</v>
      </c>
      <c r="AK267" s="447">
        <v>348.07</v>
      </c>
      <c r="AL267" s="429">
        <v>27.393692016601563</v>
      </c>
      <c r="AM267" s="433" t="s">
        <v>139</v>
      </c>
      <c r="AN267" s="434"/>
      <c r="AO267" s="438">
        <v>0.1</v>
      </c>
      <c r="AP267" s="439">
        <v>8.7140000000000004</v>
      </c>
      <c r="AQ267" s="431" t="s">
        <v>139</v>
      </c>
      <c r="AR267" s="440"/>
      <c r="AS267" s="469">
        <v>0</v>
      </c>
      <c r="AT267" s="431"/>
      <c r="AU267" s="469">
        <v>3.0395915351121947</v>
      </c>
      <c r="AV267" s="431"/>
      <c r="AW267" s="442">
        <v>0.52300000000000002</v>
      </c>
      <c r="AX267" s="431"/>
      <c r="AY267" s="443"/>
      <c r="AZ267" s="469" t="s">
        <v>139</v>
      </c>
      <c r="BA267" s="431" t="s">
        <v>139</v>
      </c>
      <c r="BB267" s="440"/>
      <c r="BC267" s="469">
        <v>6.2702321180641923E-2</v>
      </c>
      <c r="BD267" s="445" t="s">
        <v>139</v>
      </c>
      <c r="BE267" s="469">
        <v>3.270513883831544E-2</v>
      </c>
      <c r="BF267" s="445" t="s">
        <v>139</v>
      </c>
      <c r="BG267" s="445"/>
      <c r="BH267" s="469">
        <v>1889.4217197674275</v>
      </c>
      <c r="BI267" s="431" t="s">
        <v>139</v>
      </c>
      <c r="BJ267" s="440"/>
      <c r="BK267" s="441">
        <v>1967.9369469545084</v>
      </c>
      <c r="BL267" s="431" t="s">
        <v>139</v>
      </c>
      <c r="BM267" s="446"/>
      <c r="BN267" s="447">
        <v>-3.5525372357880136</v>
      </c>
      <c r="BO267" t="s">
        <v>139</v>
      </c>
    </row>
    <row r="268" spans="1:67" ht="15.75" customHeight="1">
      <c r="A268" s="7" t="s">
        <v>1030</v>
      </c>
      <c r="B268" s="453">
        <v>13</v>
      </c>
      <c r="C268" s="436" t="s">
        <v>169</v>
      </c>
      <c r="D268" s="454" t="s">
        <v>170</v>
      </c>
      <c r="E268" s="436">
        <v>78</v>
      </c>
      <c r="F268" s="436">
        <v>0.21999999999962938</v>
      </c>
      <c r="G268" s="436" t="s">
        <v>61</v>
      </c>
      <c r="H268" s="430">
        <v>78.00366666666666</v>
      </c>
      <c r="I268" s="436">
        <v>140</v>
      </c>
      <c r="J268" s="436">
        <v>3.0199999999996407</v>
      </c>
      <c r="K268" s="436" t="s">
        <v>62</v>
      </c>
      <c r="L268" s="430">
        <v>140.05033333333333</v>
      </c>
      <c r="M268" s="430">
        <v>-140.05033333333333</v>
      </c>
      <c r="N268" s="427">
        <v>289</v>
      </c>
      <c r="Q268" s="428" t="s">
        <v>156</v>
      </c>
      <c r="R268">
        <v>1</v>
      </c>
      <c r="S268" s="474">
        <v>3714.2620000000002</v>
      </c>
      <c r="T268" s="290">
        <v>-0.26440000000000002</v>
      </c>
      <c r="U268" s="290">
        <v>-0.26479999999999998</v>
      </c>
      <c r="V268" s="290">
        <v>30.301352999999999</v>
      </c>
      <c r="W268" s="290">
        <v>30.300980000000003</v>
      </c>
      <c r="X268" s="290">
        <v>34.95706973323766</v>
      </c>
      <c r="Y268" s="290">
        <v>34.957029945091399</v>
      </c>
      <c r="Z268">
        <v>1.3517999999999999</v>
      </c>
      <c r="AA268" s="447">
        <v>6.5299216556797299</v>
      </c>
      <c r="AB268" s="447">
        <v>80.935096461072547</v>
      </c>
      <c r="AC268" s="447">
        <v>2.6567132800000004E-2</v>
      </c>
      <c r="AD268" s="290">
        <v>4.4400000000000002E-2</v>
      </c>
      <c r="AE268" s="447">
        <v>89.862899999999996</v>
      </c>
      <c r="AF268">
        <v>4.5910000000000002</v>
      </c>
      <c r="AG268" s="447">
        <v>1.988</v>
      </c>
      <c r="AH268">
        <v>0.14649999999999999</v>
      </c>
      <c r="AI268" s="447">
        <v>6.3701999999999995E-2</v>
      </c>
      <c r="AJ268" s="447">
        <v>98.53</v>
      </c>
      <c r="AK268" s="447">
        <v>13.88</v>
      </c>
      <c r="AL268" s="429">
        <v>34.958095550537109</v>
      </c>
      <c r="AM268" s="433" t="s">
        <v>139</v>
      </c>
      <c r="AN268" s="434"/>
      <c r="AO268" s="438">
        <v>0.2</v>
      </c>
      <c r="AP268" s="439">
        <v>6.53</v>
      </c>
      <c r="AQ268" s="431" t="s">
        <v>139</v>
      </c>
      <c r="AR268" s="440"/>
      <c r="AS268" s="469">
        <v>14.926382823175766</v>
      </c>
      <c r="AT268" s="431"/>
      <c r="AU268" s="469">
        <v>13.608106836182548</v>
      </c>
      <c r="AV268" s="431"/>
      <c r="AW268" s="442">
        <v>1.012</v>
      </c>
      <c r="AX268" s="431"/>
      <c r="AY268" s="443"/>
      <c r="AZ268" s="469" t="s">
        <v>139</v>
      </c>
      <c r="BA268" s="431" t="s">
        <v>139</v>
      </c>
      <c r="BB268" s="440"/>
      <c r="BC268" s="469" t="s">
        <v>139</v>
      </c>
      <c r="BD268" s="445" t="s">
        <v>139</v>
      </c>
      <c r="BE268" s="469" t="s">
        <v>139</v>
      </c>
      <c r="BF268" s="445" t="s">
        <v>139</v>
      </c>
      <c r="BG268" s="445"/>
      <c r="BH268" s="469">
        <v>2151.5760462999001</v>
      </c>
      <c r="BI268" s="431" t="s">
        <v>139</v>
      </c>
      <c r="BJ268" s="440"/>
      <c r="BK268" s="441">
        <v>2305.6006813068307</v>
      </c>
      <c r="BL268" s="431" t="s">
        <v>139</v>
      </c>
      <c r="BM268" s="446"/>
      <c r="BN268" s="447">
        <v>0.29037095773614557</v>
      </c>
      <c r="BO268" t="s">
        <v>139</v>
      </c>
    </row>
    <row r="269" spans="1:67" ht="15.75" customHeight="1">
      <c r="A269" s="7" t="s">
        <v>1030</v>
      </c>
      <c r="B269" s="453">
        <v>13</v>
      </c>
      <c r="C269" s="436" t="s">
        <v>169</v>
      </c>
      <c r="D269" s="454" t="s">
        <v>170</v>
      </c>
      <c r="E269" s="436">
        <v>78</v>
      </c>
      <c r="F269" s="436">
        <v>0.21999999999962938</v>
      </c>
      <c r="G269" s="436" t="s">
        <v>61</v>
      </c>
      <c r="H269" s="430">
        <v>78.00366666666666</v>
      </c>
      <c r="I269" s="436">
        <v>140</v>
      </c>
      <c r="J269" s="436">
        <v>3.0199999999996407</v>
      </c>
      <c r="K269" s="436" t="s">
        <v>62</v>
      </c>
      <c r="L269" s="430">
        <v>140.05033333333333</v>
      </c>
      <c r="M269" s="430">
        <v>-140.05033333333333</v>
      </c>
      <c r="N269" s="427">
        <v>290</v>
      </c>
      <c r="Q269" s="428" t="s">
        <v>156</v>
      </c>
      <c r="R269">
        <v>2</v>
      </c>
      <c r="S269" s="474">
        <v>3055.6849999999999</v>
      </c>
      <c r="T269" s="290">
        <v>-0.32550000000000001</v>
      </c>
      <c r="U269" s="290">
        <v>-0.32600000000000001</v>
      </c>
      <c r="V269" s="290">
        <v>30.008503000000001</v>
      </c>
      <c r="W269" s="290">
        <v>30.007897000000003</v>
      </c>
      <c r="X269" s="290">
        <v>34.957042695290014</v>
      </c>
      <c r="Y269" s="290">
        <v>34.956810880350716</v>
      </c>
      <c r="Z269">
        <v>1.4339999999999999</v>
      </c>
      <c r="AA269" s="447">
        <v>6.5282436925641143</v>
      </c>
      <c r="AB269" s="447">
        <v>80.784759246374989</v>
      </c>
      <c r="AC269" s="447">
        <v>2.5890181599999999E-2</v>
      </c>
      <c r="AD269" s="290">
        <v>4.2799999999999998E-2</v>
      </c>
      <c r="AE269" s="447">
        <v>89.900099999999995</v>
      </c>
      <c r="AF269">
        <v>4.5928000000000004</v>
      </c>
      <c r="AG269" s="447">
        <v>1.8706</v>
      </c>
      <c r="AH269">
        <v>0.14180000000000001</v>
      </c>
      <c r="AI269" s="447">
        <v>6.3701999999999995E-2</v>
      </c>
      <c r="AJ269" s="447">
        <v>87.54</v>
      </c>
      <c r="AK269" s="447">
        <v>13.574999999999999</v>
      </c>
      <c r="AL269" s="429">
        <v>34.957611083984375</v>
      </c>
      <c r="AM269" s="433" t="s">
        <v>139</v>
      </c>
      <c r="AN269" s="434"/>
      <c r="AO269" s="438">
        <v>0.1</v>
      </c>
      <c r="AP269" s="439">
        <v>6.53</v>
      </c>
      <c r="AQ269" s="431" t="s">
        <v>139</v>
      </c>
      <c r="AR269" s="440"/>
      <c r="AS269" s="469">
        <v>14.93877414755336</v>
      </c>
      <c r="AT269" s="431"/>
      <c r="AU269" s="469">
        <v>13.627369648627603</v>
      </c>
      <c r="AV269" s="431"/>
      <c r="AW269" s="442">
        <v>1.0109999999999999</v>
      </c>
      <c r="AX269" s="431"/>
      <c r="AY269" s="443"/>
      <c r="AZ269" s="469" t="s">
        <v>139</v>
      </c>
      <c r="BA269" s="431" t="s">
        <v>139</v>
      </c>
      <c r="BB269" s="440"/>
      <c r="BC269" s="469" t="s">
        <v>139</v>
      </c>
      <c r="BD269" s="445" t="s">
        <v>139</v>
      </c>
      <c r="BE269" s="469" t="s">
        <v>139</v>
      </c>
      <c r="BF269" s="445" t="s">
        <v>139</v>
      </c>
      <c r="BG269" s="445"/>
      <c r="BH269" s="469">
        <v>2152.2455745566049</v>
      </c>
      <c r="BI269" s="431" t="s">
        <v>139</v>
      </c>
      <c r="BJ269" s="440"/>
      <c r="BK269" s="441">
        <v>2306.7080341554615</v>
      </c>
      <c r="BL269" s="431" t="s">
        <v>139</v>
      </c>
      <c r="BM269" s="446"/>
      <c r="BN269" s="447">
        <v>0.25279223515678712</v>
      </c>
      <c r="BO269" t="s">
        <v>139</v>
      </c>
    </row>
    <row r="270" spans="1:67" ht="15.75" customHeight="1">
      <c r="A270" s="7" t="s">
        <v>1030</v>
      </c>
      <c r="B270" s="453">
        <v>13</v>
      </c>
      <c r="C270" s="436" t="s">
        <v>169</v>
      </c>
      <c r="D270" s="454" t="s">
        <v>170</v>
      </c>
      <c r="E270" s="436">
        <v>78</v>
      </c>
      <c r="F270" s="436">
        <v>0.21999999999962938</v>
      </c>
      <c r="G270" s="436" t="s">
        <v>61</v>
      </c>
      <c r="H270" s="430">
        <v>78.00366666666666</v>
      </c>
      <c r="I270" s="436">
        <v>140</v>
      </c>
      <c r="J270" s="436">
        <v>3.0199999999996407</v>
      </c>
      <c r="K270" s="436" t="s">
        <v>62</v>
      </c>
      <c r="L270" s="430">
        <v>140.05033333333333</v>
      </c>
      <c r="M270" s="430">
        <v>-140.05033333333333</v>
      </c>
      <c r="N270" s="427">
        <v>291</v>
      </c>
      <c r="Q270" s="428" t="s">
        <v>156</v>
      </c>
      <c r="R270">
        <v>3</v>
      </c>
      <c r="S270" s="474">
        <v>2542.991</v>
      </c>
      <c r="T270" s="290">
        <v>-0.379</v>
      </c>
      <c r="U270" s="290">
        <v>-0.37969999999999998</v>
      </c>
      <c r="V270" s="290">
        <v>29.763804</v>
      </c>
      <c r="W270" s="290">
        <v>29.763155000000001</v>
      </c>
      <c r="X270" s="290">
        <v>34.953051735483349</v>
      </c>
      <c r="Y270" s="290">
        <v>34.952985383490564</v>
      </c>
      <c r="Z270">
        <v>1.5134000000000001</v>
      </c>
      <c r="AA270" s="447">
        <v>6.593308578827962</v>
      </c>
      <c r="AB270" s="447">
        <v>81.473131410083198</v>
      </c>
      <c r="AC270" s="447">
        <v>2.5636156E-2</v>
      </c>
      <c r="AD270" s="290">
        <v>4.2299999999999997E-2</v>
      </c>
      <c r="AE270" s="447">
        <v>89.935500000000005</v>
      </c>
      <c r="AF270">
        <v>4.5945999999999998</v>
      </c>
      <c r="AG270" s="447">
        <v>1.9528000000000001</v>
      </c>
      <c r="AH270">
        <v>0.14510000000000001</v>
      </c>
      <c r="AI270" s="447">
        <v>6.3701999999999995E-2</v>
      </c>
      <c r="AJ270" s="447">
        <v>98.53</v>
      </c>
      <c r="AK270" s="447">
        <v>11.897</v>
      </c>
      <c r="AL270" s="429">
        <v>34.95263671875</v>
      </c>
      <c r="AM270" s="433" t="s">
        <v>139</v>
      </c>
      <c r="AN270" s="434"/>
      <c r="AO270" s="438">
        <v>0.1</v>
      </c>
      <c r="AP270" s="439">
        <v>6.6</v>
      </c>
      <c r="AQ270" s="431" t="s">
        <v>139</v>
      </c>
      <c r="AR270" s="440"/>
      <c r="AS270" s="469">
        <v>14.765242937031614</v>
      </c>
      <c r="AT270" s="431"/>
      <c r="AU270" s="469">
        <v>12.783976406806341</v>
      </c>
      <c r="AV270" s="431"/>
      <c r="AW270" s="442">
        <v>1.004</v>
      </c>
      <c r="AX270" s="431"/>
      <c r="AY270" s="443"/>
      <c r="AZ270" s="469" t="s">
        <v>139</v>
      </c>
      <c r="BA270" s="431" t="s">
        <v>139</v>
      </c>
      <c r="BB270" s="440"/>
      <c r="BC270" s="469" t="s">
        <v>139</v>
      </c>
      <c r="BD270" s="445" t="s">
        <v>139</v>
      </c>
      <c r="BE270" s="469" t="s">
        <v>139</v>
      </c>
      <c r="BF270" s="445" t="s">
        <v>139</v>
      </c>
      <c r="BG270" s="445"/>
      <c r="BH270" s="469">
        <v>2150.7377000123711</v>
      </c>
      <c r="BI270" s="431" t="s">
        <v>139</v>
      </c>
      <c r="BJ270" s="440"/>
      <c r="BK270" s="441">
        <v>2300.7569150533882</v>
      </c>
      <c r="BL270" s="431" t="s">
        <v>139</v>
      </c>
      <c r="BM270" s="446"/>
      <c r="BN270" s="447">
        <v>0.268614607006255</v>
      </c>
      <c r="BO270" t="s">
        <v>139</v>
      </c>
    </row>
    <row r="271" spans="1:67" ht="15.75" customHeight="1">
      <c r="A271" s="7" t="s">
        <v>1030</v>
      </c>
      <c r="B271" s="453">
        <v>13</v>
      </c>
      <c r="C271" s="436" t="s">
        <v>169</v>
      </c>
      <c r="D271" s="454" t="s">
        <v>170</v>
      </c>
      <c r="E271" s="436">
        <v>78</v>
      </c>
      <c r="F271" s="436">
        <v>0.21999999999962938</v>
      </c>
      <c r="G271" s="436" t="s">
        <v>61</v>
      </c>
      <c r="H271" s="430">
        <v>78.00366666666666</v>
      </c>
      <c r="I271" s="436">
        <v>140</v>
      </c>
      <c r="J271" s="436">
        <v>3.0199999999996407</v>
      </c>
      <c r="K271" s="436" t="s">
        <v>62</v>
      </c>
      <c r="L271" s="430">
        <v>140.05033333333333</v>
      </c>
      <c r="M271" s="430">
        <v>-140.05033333333333</v>
      </c>
      <c r="N271" s="427">
        <v>292</v>
      </c>
      <c r="Q271" s="428" t="s">
        <v>156</v>
      </c>
      <c r="R271">
        <v>4</v>
      </c>
      <c r="S271" s="474">
        <v>2032.799</v>
      </c>
      <c r="T271" s="290">
        <v>-0.40529999999999999</v>
      </c>
      <c r="U271" s="290">
        <v>-0.40600000000000003</v>
      </c>
      <c r="V271" s="290">
        <v>29.530338</v>
      </c>
      <c r="W271" s="290">
        <v>29.529678000000001</v>
      </c>
      <c r="X271" s="290">
        <v>34.94199996920802</v>
      </c>
      <c r="Y271" s="290">
        <v>34.941918545935877</v>
      </c>
      <c r="Z271">
        <v>1.6055999999999999</v>
      </c>
      <c r="AA271" s="447">
        <v>6.6960642682029796</v>
      </c>
      <c r="AB271" s="447">
        <v>82.67930294780173</v>
      </c>
      <c r="AC271" s="447">
        <v>2.5213230400000002E-2</v>
      </c>
      <c r="AD271" s="290">
        <v>4.1300000000000003E-2</v>
      </c>
      <c r="AE271" s="447">
        <v>89.941100000000006</v>
      </c>
      <c r="AF271">
        <v>4.5949</v>
      </c>
      <c r="AG271" s="447">
        <v>1.9903</v>
      </c>
      <c r="AH271">
        <v>0.14660000000000001</v>
      </c>
      <c r="AI271" s="447">
        <v>6.3701999999999995E-2</v>
      </c>
      <c r="AJ271" s="447">
        <v>89.22</v>
      </c>
      <c r="AK271" s="447">
        <v>11.897</v>
      </c>
      <c r="AL271" s="429">
        <v>34.943698883056641</v>
      </c>
      <c r="AM271" s="433" t="s">
        <v>139</v>
      </c>
      <c r="AN271" s="434"/>
      <c r="AO271" s="438">
        <v>0.2</v>
      </c>
      <c r="AP271" s="439">
        <v>6.6980000000000004</v>
      </c>
      <c r="AQ271" s="431" t="s">
        <v>139</v>
      </c>
      <c r="AR271" s="440"/>
      <c r="AS271" s="469">
        <v>14.481129222572157</v>
      </c>
      <c r="AT271" s="431"/>
      <c r="AU271" s="469">
        <v>11.317597353586212</v>
      </c>
      <c r="AV271" s="431"/>
      <c r="AW271" s="442">
        <v>0.98299999999999998</v>
      </c>
      <c r="AX271" s="431"/>
      <c r="AY271" s="443"/>
      <c r="AZ271" s="469" t="s">
        <v>139</v>
      </c>
      <c r="BA271" s="431" t="s">
        <v>139</v>
      </c>
      <c r="BB271" s="440"/>
      <c r="BC271" s="469" t="s">
        <v>139</v>
      </c>
      <c r="BD271" s="445" t="s">
        <v>139</v>
      </c>
      <c r="BE271" s="469" t="s">
        <v>139</v>
      </c>
      <c r="BF271" s="445" t="s">
        <v>139</v>
      </c>
      <c r="BG271" s="445"/>
      <c r="BH271" s="469">
        <v>2150.573673922368</v>
      </c>
      <c r="BI271" s="431" t="s">
        <v>139</v>
      </c>
      <c r="BJ271" s="440"/>
      <c r="BK271" s="441">
        <v>2302.0052849787257</v>
      </c>
      <c r="BL271" s="431" t="s">
        <v>139</v>
      </c>
      <c r="BM271" s="446"/>
      <c r="BN271" s="447">
        <v>0.2577369031908075</v>
      </c>
      <c r="BO271" t="s">
        <v>139</v>
      </c>
    </row>
    <row r="272" spans="1:67" ht="15.75" customHeight="1">
      <c r="A272" s="7" t="s">
        <v>1030</v>
      </c>
      <c r="B272" s="453">
        <v>13</v>
      </c>
      <c r="C272" s="436" t="s">
        <v>169</v>
      </c>
      <c r="D272" s="454" t="s">
        <v>170</v>
      </c>
      <c r="E272" s="436">
        <v>78</v>
      </c>
      <c r="F272" s="436">
        <v>0.21999999999962938</v>
      </c>
      <c r="G272" s="436" t="s">
        <v>61</v>
      </c>
      <c r="H272" s="430">
        <v>78.00366666666666</v>
      </c>
      <c r="I272" s="436">
        <v>140</v>
      </c>
      <c r="J272" s="436">
        <v>3.0199999999996407</v>
      </c>
      <c r="K272" s="436" t="s">
        <v>62</v>
      </c>
      <c r="L272" s="430">
        <v>140.05033333333333</v>
      </c>
      <c r="M272" s="430">
        <v>-140.05033333333333</v>
      </c>
      <c r="N272" s="427">
        <v>293</v>
      </c>
      <c r="Q272" s="428" t="s">
        <v>156</v>
      </c>
      <c r="R272">
        <v>5</v>
      </c>
      <c r="S272" s="474">
        <v>1522.1479999999999</v>
      </c>
      <c r="T272" s="290">
        <v>-0.3009</v>
      </c>
      <c r="U272" s="290">
        <v>-0.30130000000000001</v>
      </c>
      <c r="V272" s="290">
        <v>29.388407999999998</v>
      </c>
      <c r="W272" s="290">
        <v>29.387661000000001</v>
      </c>
      <c r="X272" s="290">
        <v>34.914688380607032</v>
      </c>
      <c r="Y272" s="290">
        <v>34.914154521593012</v>
      </c>
      <c r="Z272">
        <v>1.7201</v>
      </c>
      <c r="AA272" s="447">
        <v>6.8478089991044726</v>
      </c>
      <c r="AB272" s="447">
        <v>84.768720153397297</v>
      </c>
      <c r="AC272" s="447">
        <v>2.5890181599999999E-2</v>
      </c>
      <c r="AD272" s="290">
        <v>4.2799999999999998E-2</v>
      </c>
      <c r="AE272" s="447">
        <v>89.942899999999995</v>
      </c>
      <c r="AF272">
        <v>4.5949999999999998</v>
      </c>
      <c r="AG272" s="447">
        <v>2.1383000000000001</v>
      </c>
      <c r="AH272">
        <v>0.1525</v>
      </c>
      <c r="AI272" s="447">
        <v>6.3701999999999995E-2</v>
      </c>
      <c r="AJ272" s="447">
        <v>98.53</v>
      </c>
      <c r="AK272" s="447">
        <v>11.897</v>
      </c>
      <c r="AL272" s="429">
        <v>34.91729736328125</v>
      </c>
      <c r="AM272" s="433" t="s">
        <v>139</v>
      </c>
      <c r="AN272" s="434"/>
      <c r="AO272" s="438">
        <v>0.3</v>
      </c>
      <c r="AP272" s="439">
        <v>6.8550000000000004</v>
      </c>
      <c r="AQ272" s="431" t="s">
        <v>139</v>
      </c>
      <c r="AR272" s="440"/>
      <c r="AS272" s="469">
        <v>13.636126214435425</v>
      </c>
      <c r="AT272" s="431"/>
      <c r="AU272" s="469">
        <v>8.7658997927433138</v>
      </c>
      <c r="AV272" s="431"/>
      <c r="AW272" s="442">
        <v>0.91800000000000004</v>
      </c>
      <c r="AX272" s="431"/>
      <c r="AY272" s="443"/>
      <c r="AZ272" s="469" t="s">
        <v>139</v>
      </c>
      <c r="BA272" s="431" t="s">
        <v>139</v>
      </c>
      <c r="BB272" s="440"/>
      <c r="BC272" s="469" t="s">
        <v>139</v>
      </c>
      <c r="BD272" s="445" t="s">
        <v>139</v>
      </c>
      <c r="BE272" s="469" t="s">
        <v>139</v>
      </c>
      <c r="BF272" s="445" t="s">
        <v>139</v>
      </c>
      <c r="BG272" s="445"/>
      <c r="BH272" s="469">
        <v>2143.0030816693961</v>
      </c>
      <c r="BI272" s="431" t="s">
        <v>139</v>
      </c>
      <c r="BJ272" s="440"/>
      <c r="BK272" s="441">
        <v>2300.0562863060013</v>
      </c>
      <c r="BL272" s="431" t="s">
        <v>139</v>
      </c>
      <c r="BM272" s="446"/>
      <c r="BN272" s="447">
        <v>0.27850394307429577</v>
      </c>
      <c r="BO272" t="s">
        <v>139</v>
      </c>
    </row>
    <row r="273" spans="1:67" ht="15.75" customHeight="1">
      <c r="A273" s="7" t="s">
        <v>1030</v>
      </c>
      <c r="B273" s="453">
        <v>13</v>
      </c>
      <c r="C273" s="436" t="s">
        <v>169</v>
      </c>
      <c r="D273" s="454" t="s">
        <v>170</v>
      </c>
      <c r="E273" s="436">
        <v>78</v>
      </c>
      <c r="F273" s="436">
        <v>0.21999999999962938</v>
      </c>
      <c r="G273" s="436" t="s">
        <v>61</v>
      </c>
      <c r="H273" s="430">
        <v>78.00366666666666</v>
      </c>
      <c r="I273" s="436">
        <v>140</v>
      </c>
      <c r="J273" s="436">
        <v>3.0199999999996407</v>
      </c>
      <c r="K273" s="436" t="s">
        <v>62</v>
      </c>
      <c r="L273" s="430">
        <v>140.05033333333333</v>
      </c>
      <c r="M273" s="430">
        <v>-140.05033333333333</v>
      </c>
      <c r="N273" s="427">
        <v>294</v>
      </c>
      <c r="Q273" s="428" t="s">
        <v>156</v>
      </c>
      <c r="R273">
        <v>6</v>
      </c>
      <c r="S273" s="474">
        <v>1014.564</v>
      </c>
      <c r="T273" s="290">
        <v>-1.7100000000000001E-2</v>
      </c>
      <c r="U273" s="290">
        <v>-1.7299999999999999E-2</v>
      </c>
      <c r="V273" s="290">
        <v>29.388092</v>
      </c>
      <c r="W273" s="290">
        <v>29.387267000000001</v>
      </c>
      <c r="X273" s="290">
        <v>34.879784803499156</v>
      </c>
      <c r="Y273" s="290">
        <v>34.878925331019467</v>
      </c>
      <c r="Z273">
        <v>1.8314999999999999</v>
      </c>
      <c r="AA273" s="447">
        <v>6.8894244848434818</v>
      </c>
      <c r="AB273" s="447">
        <v>85.898263464550183</v>
      </c>
      <c r="AC273" s="447">
        <v>2.6609470400000002E-2</v>
      </c>
      <c r="AD273" s="290">
        <v>4.4400000000000002E-2</v>
      </c>
      <c r="AE273" s="447">
        <v>89.946700000000007</v>
      </c>
      <c r="AF273">
        <v>4.5952000000000002</v>
      </c>
      <c r="AG273" s="447">
        <v>2.0749</v>
      </c>
      <c r="AH273">
        <v>0.15</v>
      </c>
      <c r="AI273" s="447">
        <v>6.3701999999999995E-2</v>
      </c>
      <c r="AJ273" s="447">
        <v>50.13</v>
      </c>
      <c r="AK273" s="447">
        <v>11.897</v>
      </c>
      <c r="AL273" s="429">
        <v>34.882091522216797</v>
      </c>
      <c r="AM273" s="433" t="s">
        <v>139</v>
      </c>
      <c r="AN273" s="434"/>
      <c r="AO273" s="438">
        <v>0.5</v>
      </c>
      <c r="AP273" s="439">
        <v>6.8869999999999996</v>
      </c>
      <c r="AQ273" s="431" t="s">
        <v>139</v>
      </c>
      <c r="AR273" s="440"/>
      <c r="AS273" s="469">
        <v>12.987260480902872</v>
      </c>
      <c r="AT273" s="431"/>
      <c r="AU273" s="469">
        <v>7.3186173131450314</v>
      </c>
      <c r="AV273" s="431"/>
      <c r="AW273" s="442">
        <v>0.871</v>
      </c>
      <c r="AX273" s="431"/>
      <c r="AY273" s="443"/>
      <c r="AZ273" s="469" t="s">
        <v>139</v>
      </c>
      <c r="BA273" s="431" t="s">
        <v>139</v>
      </c>
      <c r="BB273" s="440"/>
      <c r="BC273" s="469" t="s">
        <v>139</v>
      </c>
      <c r="BD273" s="445" t="s">
        <v>139</v>
      </c>
      <c r="BE273" s="469" t="s">
        <v>139</v>
      </c>
      <c r="BF273" s="445" t="s">
        <v>139</v>
      </c>
      <c r="BG273" s="445"/>
      <c r="BH273" s="469">
        <v>2155.1866359182645</v>
      </c>
      <c r="BI273" s="431" t="s">
        <v>139</v>
      </c>
      <c r="BJ273" s="440"/>
      <c r="BK273" s="441">
        <v>2296.0800546781129</v>
      </c>
      <c r="BL273" s="431" t="s">
        <v>139</v>
      </c>
      <c r="BM273" s="446"/>
      <c r="BN273" s="447">
        <v>0.20928047679600148</v>
      </c>
      <c r="BO273" t="s">
        <v>139</v>
      </c>
    </row>
    <row r="274" spans="1:67" ht="15.75" customHeight="1">
      <c r="A274" s="7" t="s">
        <v>1030</v>
      </c>
      <c r="B274" s="453">
        <v>13</v>
      </c>
      <c r="C274" s="436" t="s">
        <v>169</v>
      </c>
      <c r="D274" s="454" t="s">
        <v>170</v>
      </c>
      <c r="E274" s="436">
        <v>78</v>
      </c>
      <c r="F274" s="436">
        <v>0.21999999999962938</v>
      </c>
      <c r="G274" s="436" t="s">
        <v>61</v>
      </c>
      <c r="H274" s="430">
        <v>78.00366666666666</v>
      </c>
      <c r="I274" s="436">
        <v>140</v>
      </c>
      <c r="J274" s="436">
        <v>3.0199999999996407</v>
      </c>
      <c r="K274" s="436" t="s">
        <v>62</v>
      </c>
      <c r="L274" s="430">
        <v>140.05033333333333</v>
      </c>
      <c r="M274" s="430">
        <v>-140.05033333333333</v>
      </c>
      <c r="N274" s="427">
        <v>295</v>
      </c>
      <c r="Q274" s="428" t="s">
        <v>156</v>
      </c>
      <c r="R274">
        <v>7</v>
      </c>
      <c r="S274" s="474">
        <v>811.53499999999997</v>
      </c>
      <c r="T274" s="290">
        <v>0.22239999999999999</v>
      </c>
      <c r="U274" s="290">
        <v>0.22170000000000001</v>
      </c>
      <c r="V274" s="290">
        <v>29.494181999999999</v>
      </c>
      <c r="W274" s="290">
        <v>29.493087000000003</v>
      </c>
      <c r="X274" s="290">
        <v>34.865824142668821</v>
      </c>
      <c r="Y274" s="290">
        <v>34.86517813383395</v>
      </c>
      <c r="Z274">
        <v>1.8774</v>
      </c>
      <c r="AA274" s="447">
        <v>6.8693119845515334</v>
      </c>
      <c r="AB274" s="447">
        <v>86.174662996771616</v>
      </c>
      <c r="AC274" s="447">
        <v>2.6905383200000001E-2</v>
      </c>
      <c r="AD274" s="290">
        <v>4.5100000000000001E-2</v>
      </c>
      <c r="AE274" s="447">
        <v>89.935500000000005</v>
      </c>
      <c r="AF274">
        <v>4.5945999999999998</v>
      </c>
      <c r="AG274" s="447">
        <v>2.0796000000000001</v>
      </c>
      <c r="AH274">
        <v>0.1502</v>
      </c>
      <c r="AI274" s="447">
        <v>6.3701999999999995E-2</v>
      </c>
      <c r="AJ274" s="447">
        <v>98.54</v>
      </c>
      <c r="AK274" s="447">
        <v>11.897</v>
      </c>
      <c r="AL274" s="429">
        <v>34.868499755859375</v>
      </c>
      <c r="AM274" s="433" t="s">
        <v>139</v>
      </c>
      <c r="AN274" s="434"/>
      <c r="AO274" s="438">
        <v>0.7</v>
      </c>
      <c r="AP274" s="439">
        <v>6.8710000000000004</v>
      </c>
      <c r="AQ274" s="431" t="s">
        <v>139</v>
      </c>
      <c r="AR274" s="440"/>
      <c r="AS274" s="469">
        <v>12.843575026243212</v>
      </c>
      <c r="AT274" s="431"/>
      <c r="AU274" s="469">
        <v>6.9032529028913734</v>
      </c>
      <c r="AV274" s="431"/>
      <c r="AW274" s="442">
        <v>0.85299999999999998</v>
      </c>
      <c r="AX274" s="431"/>
      <c r="AY274" s="443"/>
      <c r="AZ274" s="469" t="s">
        <v>139</v>
      </c>
      <c r="BA274" s="431" t="s">
        <v>139</v>
      </c>
      <c r="BB274" s="440"/>
      <c r="BC274" s="469" t="s">
        <v>139</v>
      </c>
      <c r="BD274" s="445" t="s">
        <v>139</v>
      </c>
      <c r="BE274" s="469" t="s">
        <v>139</v>
      </c>
      <c r="BF274" s="445" t="s">
        <v>139</v>
      </c>
      <c r="BG274" s="445"/>
      <c r="BH274" s="469">
        <v>2155.4759607302608</v>
      </c>
      <c r="BI274" s="431" t="s">
        <v>139</v>
      </c>
      <c r="BJ274" s="440"/>
      <c r="BK274" s="441">
        <v>2299.665243433838</v>
      </c>
      <c r="BL274" s="431" t="s">
        <v>139</v>
      </c>
      <c r="BM274" s="446"/>
      <c r="BN274" s="447">
        <v>0.2260921594918717</v>
      </c>
      <c r="BO274" t="s">
        <v>139</v>
      </c>
    </row>
    <row r="275" spans="1:67" ht="15.75" customHeight="1">
      <c r="A275" s="7" t="s">
        <v>1030</v>
      </c>
      <c r="B275" s="453">
        <v>13</v>
      </c>
      <c r="C275" s="436" t="s">
        <v>169</v>
      </c>
      <c r="D275" s="454" t="s">
        <v>170</v>
      </c>
      <c r="E275" s="436">
        <v>78</v>
      </c>
      <c r="F275" s="436">
        <v>0.21999999999962938</v>
      </c>
      <c r="G275" s="436" t="s">
        <v>61</v>
      </c>
      <c r="H275" s="430">
        <v>78.00366666666666</v>
      </c>
      <c r="I275" s="436">
        <v>140</v>
      </c>
      <c r="J275" s="436">
        <v>3.0199999999996407</v>
      </c>
      <c r="K275" s="436" t="s">
        <v>62</v>
      </c>
      <c r="L275" s="430">
        <v>140.05033333333333</v>
      </c>
      <c r="M275" s="430">
        <v>-140.05033333333333</v>
      </c>
      <c r="N275" s="427">
        <v>296</v>
      </c>
      <c r="Q275" s="428" t="s">
        <v>156</v>
      </c>
      <c r="R275">
        <v>8</v>
      </c>
      <c r="S275" s="474">
        <v>608.82799999999997</v>
      </c>
      <c r="T275" s="290">
        <v>0.57379999999999998</v>
      </c>
      <c r="U275" s="290">
        <v>0.57150000000000001</v>
      </c>
      <c r="V275" s="290">
        <v>29.698630999999999</v>
      </c>
      <c r="W275" s="290">
        <v>29.696089000000001</v>
      </c>
      <c r="X275" s="290">
        <v>34.855128846111917</v>
      </c>
      <c r="Y275" s="290">
        <v>34.85440377179399</v>
      </c>
      <c r="Z275">
        <v>1.9251</v>
      </c>
      <c r="AA275" s="447">
        <v>6.82316569075497</v>
      </c>
      <c r="AB275" s="447">
        <v>86.371441061131193</v>
      </c>
      <c r="AC275" s="447">
        <v>2.6905383200000001E-2</v>
      </c>
      <c r="AD275" s="290">
        <v>4.5100000000000001E-2</v>
      </c>
      <c r="AE275" s="447">
        <v>89.916899999999998</v>
      </c>
      <c r="AF275">
        <v>4.5937000000000001</v>
      </c>
      <c r="AG275" s="447">
        <v>1.9926999999999999</v>
      </c>
      <c r="AH275">
        <v>0.1467</v>
      </c>
      <c r="AI275" s="447">
        <v>6.3701999999999995E-2</v>
      </c>
      <c r="AJ275" s="447">
        <v>87.01</v>
      </c>
      <c r="AK275" s="447">
        <v>11.897</v>
      </c>
      <c r="AL275" s="429">
        <v>34.857994079589844</v>
      </c>
      <c r="AM275" s="433" t="s">
        <v>139</v>
      </c>
      <c r="AN275" s="434"/>
      <c r="AO275" s="438">
        <v>1</v>
      </c>
      <c r="AP275" s="439">
        <v>6.835</v>
      </c>
      <c r="AQ275" s="431" t="s">
        <v>139</v>
      </c>
      <c r="AR275" s="440"/>
      <c r="AS275" s="469">
        <v>12.740199406342665</v>
      </c>
      <c r="AT275" s="431"/>
      <c r="AU275" s="469">
        <v>6.6398896320172902</v>
      </c>
      <c r="AV275" s="431"/>
      <c r="AW275" s="442">
        <v>0.84</v>
      </c>
      <c r="AX275" s="431"/>
      <c r="AY275" s="443"/>
      <c r="AZ275" s="469" t="s">
        <v>139</v>
      </c>
      <c r="BA275" s="431" t="s">
        <v>139</v>
      </c>
      <c r="BB275" s="440"/>
      <c r="BC275" s="469" t="s">
        <v>139</v>
      </c>
      <c r="BD275" s="445" t="s">
        <v>139</v>
      </c>
      <c r="BE275" s="469" t="s">
        <v>139</v>
      </c>
      <c r="BF275" s="445" t="s">
        <v>139</v>
      </c>
      <c r="BG275" s="445"/>
      <c r="BH275" s="469">
        <v>2161.222220960236</v>
      </c>
      <c r="BI275" s="431" t="s">
        <v>139</v>
      </c>
      <c r="BJ275" s="440"/>
      <c r="BK275" s="441">
        <v>2295.6244321969589</v>
      </c>
      <c r="BL275" s="431" t="s">
        <v>139</v>
      </c>
      <c r="BM275" s="446"/>
      <c r="BN275" s="447">
        <v>0.22213585920525802</v>
      </c>
      <c r="BO275" t="s">
        <v>139</v>
      </c>
    </row>
    <row r="276" spans="1:67" ht="15.75" customHeight="1">
      <c r="A276" s="7" t="s">
        <v>1030</v>
      </c>
      <c r="B276" s="453">
        <v>13</v>
      </c>
      <c r="C276" s="436" t="s">
        <v>169</v>
      </c>
      <c r="D276" s="454" t="s">
        <v>170</v>
      </c>
      <c r="E276" s="436">
        <v>78</v>
      </c>
      <c r="F276" s="436">
        <v>0.21999999999962938</v>
      </c>
      <c r="G276" s="436" t="s">
        <v>61</v>
      </c>
      <c r="H276" s="430">
        <v>78.00366666666666</v>
      </c>
      <c r="I276" s="436">
        <v>140</v>
      </c>
      <c r="J276" s="436">
        <v>3.0199999999996407</v>
      </c>
      <c r="K276" s="436" t="s">
        <v>62</v>
      </c>
      <c r="L276" s="430">
        <v>140.05033333333333</v>
      </c>
      <c r="M276" s="430">
        <v>-140.05033333333333</v>
      </c>
      <c r="N276" s="427">
        <v>297</v>
      </c>
      <c r="Q276" s="428" t="s">
        <v>156</v>
      </c>
      <c r="R276">
        <v>9</v>
      </c>
      <c r="S276" s="474">
        <v>507.45800000000003</v>
      </c>
      <c r="T276" s="290">
        <v>0.80010000000000003</v>
      </c>
      <c r="U276" s="290">
        <v>0.79730000000000001</v>
      </c>
      <c r="V276" s="290">
        <v>29.843751000000001</v>
      </c>
      <c r="W276" s="290">
        <v>29.840899</v>
      </c>
      <c r="X276" s="290">
        <v>34.848761534455491</v>
      </c>
      <c r="Y276" s="290">
        <v>34.848204439430077</v>
      </c>
      <c r="Z276">
        <v>1.9508000000000001</v>
      </c>
      <c r="AA276" s="447">
        <v>6.7921813685722672</v>
      </c>
      <c r="AB276" s="447">
        <v>86.477769436905263</v>
      </c>
      <c r="AC276" s="447">
        <v>2.71594088E-2</v>
      </c>
      <c r="AD276" s="290">
        <v>4.5699999999999998E-2</v>
      </c>
      <c r="AE276" s="447">
        <v>89.926199999999994</v>
      </c>
      <c r="AF276">
        <v>4.5941000000000001</v>
      </c>
      <c r="AG276" s="447">
        <v>2.0560999999999998</v>
      </c>
      <c r="AH276">
        <v>0.1492</v>
      </c>
      <c r="AI276" s="447">
        <v>6.3701999999999995E-2</v>
      </c>
      <c r="AJ276" s="447">
        <v>33.26</v>
      </c>
      <c r="AK276" s="447">
        <v>11.897</v>
      </c>
      <c r="AL276" s="429">
        <v>34.851974487304688</v>
      </c>
      <c r="AM276" s="433" t="s">
        <v>139</v>
      </c>
      <c r="AN276" s="434"/>
      <c r="AO276" s="438">
        <v>1.2</v>
      </c>
      <c r="AP276" s="439">
        <v>6.8090000000000002</v>
      </c>
      <c r="AQ276" s="431" t="s">
        <v>139</v>
      </c>
      <c r="AR276" s="440"/>
      <c r="AS276" s="469">
        <v>12.664752690710497</v>
      </c>
      <c r="AT276" s="431"/>
      <c r="AU276" s="469">
        <v>6.564902100267723</v>
      </c>
      <c r="AV276" s="431"/>
      <c r="AW276" s="442">
        <v>0.83499999999999996</v>
      </c>
      <c r="AX276" s="431"/>
      <c r="AY276" s="443"/>
      <c r="AZ276" s="469" t="s">
        <v>139</v>
      </c>
      <c r="BA276" s="431" t="s">
        <v>139</v>
      </c>
      <c r="BB276" s="440"/>
      <c r="BC276" s="469" t="s">
        <v>139</v>
      </c>
      <c r="BD276" s="445" t="s">
        <v>139</v>
      </c>
      <c r="BE276" s="469" t="s">
        <v>139</v>
      </c>
      <c r="BF276" s="445" t="s">
        <v>139</v>
      </c>
      <c r="BG276" s="445"/>
      <c r="BH276" s="469">
        <v>2155.3241289697003</v>
      </c>
      <c r="BI276" s="431" t="s">
        <v>139</v>
      </c>
      <c r="BJ276" s="440"/>
      <c r="BK276" s="441">
        <v>2297.0557304294975</v>
      </c>
      <c r="BL276" s="431" t="s">
        <v>139</v>
      </c>
      <c r="BM276" s="446"/>
      <c r="BN276" s="447">
        <v>0.2547699137505961</v>
      </c>
      <c r="BO276" t="s">
        <v>139</v>
      </c>
    </row>
    <row r="277" spans="1:67" ht="15.75" customHeight="1">
      <c r="A277" s="7" t="s">
        <v>1030</v>
      </c>
      <c r="B277" s="453">
        <v>13</v>
      </c>
      <c r="C277" s="436" t="s">
        <v>169</v>
      </c>
      <c r="D277" s="454" t="s">
        <v>170</v>
      </c>
      <c r="E277" s="436">
        <v>78</v>
      </c>
      <c r="F277" s="436">
        <v>0.21999999999962938</v>
      </c>
      <c r="G277" s="436" t="s">
        <v>61</v>
      </c>
      <c r="H277" s="430">
        <v>78.00366666666666</v>
      </c>
      <c r="I277" s="436">
        <v>140</v>
      </c>
      <c r="J277" s="436">
        <v>3.0199999999996407</v>
      </c>
      <c r="K277" s="436" t="s">
        <v>62</v>
      </c>
      <c r="L277" s="430">
        <v>140.05033333333333</v>
      </c>
      <c r="M277" s="430">
        <v>-140.05033333333333</v>
      </c>
      <c r="N277" s="427">
        <v>298</v>
      </c>
      <c r="Q277" s="428" t="s">
        <v>156</v>
      </c>
      <c r="R277">
        <v>10</v>
      </c>
      <c r="S277" s="474">
        <v>467.68799999999999</v>
      </c>
      <c r="T277" s="290">
        <v>0.81520000000000004</v>
      </c>
      <c r="U277" s="290">
        <v>0.81459999999999999</v>
      </c>
      <c r="V277" s="290">
        <v>29.829242999999998</v>
      </c>
      <c r="W277" s="290">
        <v>29.828321000000003</v>
      </c>
      <c r="X277" s="290">
        <v>34.836264938100463</v>
      </c>
      <c r="Y277" s="290">
        <v>34.835743636902571</v>
      </c>
      <c r="Z277">
        <v>1.9489000000000001</v>
      </c>
      <c r="AA277" s="447">
        <v>6.746937063953772</v>
      </c>
      <c r="AB277" s="447">
        <v>85.92757497223397</v>
      </c>
      <c r="AC277" s="447">
        <v>2.7497659200000003E-2</v>
      </c>
      <c r="AD277" s="290">
        <v>4.6399999999999997E-2</v>
      </c>
      <c r="AE277" s="447">
        <v>89.913200000000003</v>
      </c>
      <c r="AF277">
        <v>4.5934999999999997</v>
      </c>
      <c r="AG277" s="447">
        <v>2.1358999999999999</v>
      </c>
      <c r="AH277">
        <v>0.15240000000000001</v>
      </c>
      <c r="AI277" s="447">
        <v>6.3701999999999995E-2</v>
      </c>
      <c r="AJ277" s="447">
        <v>97.89</v>
      </c>
      <c r="AK277" s="447">
        <v>11.592000000000001</v>
      </c>
      <c r="AL277" s="429">
        <v>34.840278625488281</v>
      </c>
      <c r="AM277" s="433" t="s">
        <v>139</v>
      </c>
      <c r="AN277" s="434"/>
      <c r="AO277" s="438">
        <v>1.3</v>
      </c>
      <c r="AP277" s="439">
        <v>6.7539999999999996</v>
      </c>
      <c r="AQ277" s="431" t="s">
        <v>139</v>
      </c>
      <c r="AR277" s="440"/>
      <c r="AS277" s="469">
        <v>12.765794740326267</v>
      </c>
      <c r="AT277" s="431"/>
      <c r="AU277" s="469">
        <v>6.7669246695297609</v>
      </c>
      <c r="AV277" s="431"/>
      <c r="AW277" s="442">
        <v>0.83799999999999997</v>
      </c>
      <c r="AX277" s="431"/>
      <c r="AY277" s="443"/>
      <c r="AZ277" s="469" t="s">
        <v>139</v>
      </c>
      <c r="BA277" s="431" t="s">
        <v>139</v>
      </c>
      <c r="BB277" s="440"/>
      <c r="BC277" s="469" t="s">
        <v>139</v>
      </c>
      <c r="BD277" s="445" t="s">
        <v>139</v>
      </c>
      <c r="BE277" s="469" t="s">
        <v>139</v>
      </c>
      <c r="BF277" s="445" t="s">
        <v>139</v>
      </c>
      <c r="BG277" s="445"/>
      <c r="BH277" s="469">
        <v>2159.3780527459089</v>
      </c>
      <c r="BI277" s="431" t="s">
        <v>139</v>
      </c>
      <c r="BJ277" s="440"/>
      <c r="BK277" s="441">
        <v>2293.8750575770382</v>
      </c>
      <c r="BL277" s="431" t="s">
        <v>139</v>
      </c>
      <c r="BM277" s="446"/>
      <c r="BN277" s="447">
        <v>0.31904965509386563</v>
      </c>
      <c r="BO277" t="s">
        <v>139</v>
      </c>
    </row>
    <row r="278" spans="1:67" ht="15.75" customHeight="1">
      <c r="A278" s="7" t="s">
        <v>1030</v>
      </c>
      <c r="B278" s="453">
        <v>13</v>
      </c>
      <c r="C278" s="436" t="s">
        <v>169</v>
      </c>
      <c r="D278" s="454" t="s">
        <v>170</v>
      </c>
      <c r="E278" s="436">
        <v>78</v>
      </c>
      <c r="F278" s="436">
        <v>0.21999999999962938</v>
      </c>
      <c r="G278" s="436" t="s">
        <v>61</v>
      </c>
      <c r="H278" s="430">
        <v>78.00366666666666</v>
      </c>
      <c r="I278" s="436">
        <v>140</v>
      </c>
      <c r="J278" s="436">
        <v>3.0199999999996407</v>
      </c>
      <c r="K278" s="436" t="s">
        <v>62</v>
      </c>
      <c r="L278" s="430">
        <v>140.05033333333333</v>
      </c>
      <c r="M278" s="430">
        <v>-140.05033333333333</v>
      </c>
      <c r="N278" s="427">
        <v>299</v>
      </c>
      <c r="Q278" s="428" t="s">
        <v>156</v>
      </c>
      <c r="R278">
        <v>11</v>
      </c>
      <c r="S278" s="474">
        <v>366.97699999999998</v>
      </c>
      <c r="T278" s="290">
        <v>0.7087</v>
      </c>
      <c r="U278" s="290">
        <v>0.70809999999999995</v>
      </c>
      <c r="V278" s="290">
        <v>29.662984999999999</v>
      </c>
      <c r="W278" s="290">
        <v>29.661856</v>
      </c>
      <c r="X278" s="290">
        <v>34.799031629806187</v>
      </c>
      <c r="Y278" s="290">
        <v>34.798238220260856</v>
      </c>
      <c r="Z278">
        <v>1.946</v>
      </c>
      <c r="AA278" s="447">
        <v>6.6674772390850316</v>
      </c>
      <c r="AB278" s="447">
        <v>84.661452243194105</v>
      </c>
      <c r="AC278" s="447">
        <v>2.8005259999999997E-2</v>
      </c>
      <c r="AD278" s="290">
        <v>4.7500000000000001E-2</v>
      </c>
      <c r="AE278" s="447">
        <v>89.913200000000003</v>
      </c>
      <c r="AF278">
        <v>4.5934999999999997</v>
      </c>
      <c r="AG278" s="447">
        <v>2.0796000000000001</v>
      </c>
      <c r="AH278">
        <v>0.1502</v>
      </c>
      <c r="AI278" s="447">
        <v>6.3701999999999995E-2</v>
      </c>
      <c r="AJ278" s="447">
        <v>98.54</v>
      </c>
      <c r="AK278" s="447">
        <v>11.897</v>
      </c>
      <c r="AL278" s="429">
        <v>34.802024841308594</v>
      </c>
      <c r="AM278" s="433" t="s">
        <v>139</v>
      </c>
      <c r="AN278" s="434"/>
      <c r="AO278" s="438">
        <v>1.2</v>
      </c>
      <c r="AP278" s="439">
        <v>6.6959999999999997</v>
      </c>
      <c r="AQ278" s="431" t="s">
        <v>139</v>
      </c>
      <c r="AR278" s="440"/>
      <c r="AS278" s="469">
        <v>12.57436258600454</v>
      </c>
      <c r="AT278" s="431"/>
      <c r="AU278" s="469">
        <v>6.7075250553301116</v>
      </c>
      <c r="AV278" s="431"/>
      <c r="AW278" s="442">
        <v>0.83</v>
      </c>
      <c r="AX278" s="431"/>
      <c r="AY278" s="443"/>
      <c r="AZ278" s="469" t="s">
        <v>139</v>
      </c>
      <c r="BA278" s="431" t="s">
        <v>139</v>
      </c>
      <c r="BB278" s="440"/>
      <c r="BC278" s="469" t="s">
        <v>139</v>
      </c>
      <c r="BD278" s="445" t="s">
        <v>139</v>
      </c>
      <c r="BE278" s="469" t="s">
        <v>139</v>
      </c>
      <c r="BF278" s="445" t="s">
        <v>139</v>
      </c>
      <c r="BG278" s="445"/>
      <c r="BH278" s="469">
        <v>2161.178503745647</v>
      </c>
      <c r="BI278" s="431" t="s">
        <v>139</v>
      </c>
      <c r="BJ278" s="440"/>
      <c r="BK278" s="441">
        <v>2295.5142306295907</v>
      </c>
      <c r="BL278" s="431" t="s">
        <v>139</v>
      </c>
      <c r="BM278" s="446"/>
      <c r="BN278" s="447">
        <v>0.27652626448048673</v>
      </c>
      <c r="BO278" t="s">
        <v>139</v>
      </c>
    </row>
    <row r="279" spans="1:67" ht="15.75" customHeight="1">
      <c r="A279" s="7" t="s">
        <v>1030</v>
      </c>
      <c r="B279" s="453">
        <v>13</v>
      </c>
      <c r="C279" s="436" t="s">
        <v>169</v>
      </c>
      <c r="D279" s="454" t="s">
        <v>170</v>
      </c>
      <c r="E279" s="436">
        <v>78</v>
      </c>
      <c r="F279" s="436">
        <v>0.21999999999962938</v>
      </c>
      <c r="G279" s="436" t="s">
        <v>61</v>
      </c>
      <c r="H279" s="430">
        <v>78.00366666666666</v>
      </c>
      <c r="I279" s="436">
        <v>140</v>
      </c>
      <c r="J279" s="436">
        <v>3.0199999999996407</v>
      </c>
      <c r="K279" s="436" t="s">
        <v>62</v>
      </c>
      <c r="L279" s="430">
        <v>140.05033333333333</v>
      </c>
      <c r="M279" s="430">
        <v>-140.05033333333333</v>
      </c>
      <c r="N279" s="427">
        <v>300</v>
      </c>
      <c r="Q279" s="428" t="s">
        <v>156</v>
      </c>
      <c r="R279">
        <v>12</v>
      </c>
      <c r="S279" s="474">
        <v>320.89400000000001</v>
      </c>
      <c r="T279" s="290">
        <v>0.46210000000000001</v>
      </c>
      <c r="U279" s="290">
        <v>0.4657</v>
      </c>
      <c r="V279" s="290">
        <v>29.369986999999998</v>
      </c>
      <c r="W279" s="290">
        <v>29.373559</v>
      </c>
      <c r="X279" s="290">
        <v>34.721172134338282</v>
      </c>
      <c r="Y279" s="290">
        <v>34.721799125933586</v>
      </c>
      <c r="Z279">
        <v>1.9116</v>
      </c>
      <c r="AA279" s="447">
        <v>6.5087616107617361</v>
      </c>
      <c r="AB279" s="447">
        <v>82.077417081767294</v>
      </c>
      <c r="AC279" s="447">
        <v>2.8385848000000005E-2</v>
      </c>
      <c r="AD279" s="290">
        <v>4.8300000000000003E-2</v>
      </c>
      <c r="AE279" s="447">
        <v>89.911299999999997</v>
      </c>
      <c r="AF279">
        <v>4.5933999999999999</v>
      </c>
      <c r="AG279" s="447">
        <v>2.1640999999999999</v>
      </c>
      <c r="AH279">
        <v>0.1535</v>
      </c>
      <c r="AI279" s="447">
        <v>6.3701999999999995E-2</v>
      </c>
      <c r="AJ279" s="447">
        <v>98.54</v>
      </c>
      <c r="AK279" s="447">
        <v>11.897</v>
      </c>
      <c r="AL279" s="429">
        <v>34.721134185791016</v>
      </c>
      <c r="AM279" s="433" t="s">
        <v>139</v>
      </c>
      <c r="AN279" s="434"/>
      <c r="AO279" s="438">
        <v>1</v>
      </c>
      <c r="AP279" s="439">
        <v>6.54</v>
      </c>
      <c r="AQ279" s="431" t="s">
        <v>139</v>
      </c>
      <c r="AR279" s="440"/>
      <c r="AS279" s="469">
        <v>12.581749698595313</v>
      </c>
      <c r="AT279" s="431"/>
      <c r="AU279" s="469">
        <v>8.4251936944837293</v>
      </c>
      <c r="AV279" s="431"/>
      <c r="AW279" s="442">
        <v>0.86199999999999999</v>
      </c>
      <c r="AX279" s="431"/>
      <c r="AY279" s="443"/>
      <c r="AZ279" s="469" t="s">
        <v>139</v>
      </c>
      <c r="BA279" s="431" t="s">
        <v>139</v>
      </c>
      <c r="BB279" s="440"/>
      <c r="BC279" s="469" t="s">
        <v>139</v>
      </c>
      <c r="BD279" s="445" t="s">
        <v>139</v>
      </c>
      <c r="BE279" s="469" t="s">
        <v>139</v>
      </c>
      <c r="BF279" s="445" t="s">
        <v>139</v>
      </c>
      <c r="BG279" s="445"/>
      <c r="BH279" s="469">
        <v>2166.4589482414626</v>
      </c>
      <c r="BI279" s="431" t="s">
        <v>139</v>
      </c>
      <c r="BJ279" s="440"/>
      <c r="BK279" s="441">
        <v>2295.799092335058</v>
      </c>
      <c r="BL279" s="431" t="s">
        <v>139</v>
      </c>
      <c r="BM279" s="446"/>
      <c r="BN279" s="447">
        <v>0.26465924981863692</v>
      </c>
      <c r="BO279" t="s">
        <v>139</v>
      </c>
    </row>
    <row r="280" spans="1:67" ht="15.75" customHeight="1">
      <c r="A280" s="7" t="s">
        <v>1030</v>
      </c>
      <c r="B280" s="453">
        <v>13</v>
      </c>
      <c r="C280" s="436" t="s">
        <v>169</v>
      </c>
      <c r="D280" s="454" t="s">
        <v>170</v>
      </c>
      <c r="E280" s="436">
        <v>78</v>
      </c>
      <c r="F280" s="436">
        <v>0.21999999999962938</v>
      </c>
      <c r="G280" s="436" t="s">
        <v>61</v>
      </c>
      <c r="H280" s="430">
        <v>78.00366666666666</v>
      </c>
      <c r="I280" s="436">
        <v>140</v>
      </c>
      <c r="J280" s="436">
        <v>3.0199999999996407</v>
      </c>
      <c r="K280" s="436" t="s">
        <v>62</v>
      </c>
      <c r="L280" s="430">
        <v>140.05033333333333</v>
      </c>
      <c r="M280" s="430">
        <v>-140.05033333333333</v>
      </c>
      <c r="N280" s="427">
        <v>301</v>
      </c>
      <c r="Q280" s="428" t="s">
        <v>156</v>
      </c>
      <c r="R280">
        <v>13</v>
      </c>
      <c r="S280" s="474">
        <v>257.43900000000002</v>
      </c>
      <c r="T280" s="290">
        <v>-0.28060000000000002</v>
      </c>
      <c r="U280" s="290">
        <v>-0.28029999999999999</v>
      </c>
      <c r="V280" s="290">
        <v>28.493157</v>
      </c>
      <c r="W280" s="290">
        <v>28.492600000000003</v>
      </c>
      <c r="X280" s="290">
        <v>34.43737934470105</v>
      </c>
      <c r="Y280" s="290">
        <v>34.436297194840044</v>
      </c>
      <c r="Z280">
        <v>1.8522000000000001</v>
      </c>
      <c r="AA280" s="447">
        <v>6.312118503774907</v>
      </c>
      <c r="AB280" s="447">
        <v>77.917204513553102</v>
      </c>
      <c r="AC280" s="447">
        <v>3.1008977600000001E-2</v>
      </c>
      <c r="AD280" s="290">
        <v>5.4199999999999998E-2</v>
      </c>
      <c r="AE280" s="447">
        <v>89.866600000000005</v>
      </c>
      <c r="AF280">
        <v>4.5911999999999997</v>
      </c>
      <c r="AG280" s="447">
        <v>2.6831</v>
      </c>
      <c r="AH280">
        <v>0.17430000000000001</v>
      </c>
      <c r="AI280" s="447">
        <v>6.3701999999999995E-2</v>
      </c>
      <c r="AJ280" s="447">
        <v>98.54</v>
      </c>
      <c r="AK280" s="447">
        <v>11.744</v>
      </c>
      <c r="AL280" s="429">
        <v>34.433906555175781</v>
      </c>
      <c r="AM280" s="433" t="s">
        <v>139</v>
      </c>
      <c r="AN280" s="434"/>
      <c r="AO280" s="438">
        <v>0.5</v>
      </c>
      <c r="AP280" s="439">
        <v>6.3230000000000004</v>
      </c>
      <c r="AQ280" s="431" t="s">
        <v>139</v>
      </c>
      <c r="AR280" s="440"/>
      <c r="AS280" s="469">
        <v>12.181271704388397</v>
      </c>
      <c r="AT280" s="431"/>
      <c r="AU280" s="469">
        <v>13.071641194994635</v>
      </c>
      <c r="AV280" s="431"/>
      <c r="AW280" s="442">
        <v>0.95699999999999996</v>
      </c>
      <c r="AX280" s="431"/>
      <c r="AY280" s="443"/>
      <c r="AZ280" s="469" t="s">
        <v>139</v>
      </c>
      <c r="BA280" s="431" t="s">
        <v>139</v>
      </c>
      <c r="BB280" s="440"/>
      <c r="BC280" s="469" t="s">
        <v>139</v>
      </c>
      <c r="BD280" s="445" t="s">
        <v>139</v>
      </c>
      <c r="BE280" s="469" t="s">
        <v>139</v>
      </c>
      <c r="BF280" s="445" t="s">
        <v>139</v>
      </c>
      <c r="BG280" s="445"/>
      <c r="BH280" s="469">
        <v>2187.7508587598577</v>
      </c>
      <c r="BI280" s="431" t="s">
        <v>139</v>
      </c>
      <c r="BJ280" s="440"/>
      <c r="BK280" s="441">
        <v>2285.3428185523217</v>
      </c>
      <c r="BL280" s="431" t="s">
        <v>139</v>
      </c>
      <c r="BM280" s="446"/>
      <c r="BN280" s="447">
        <v>-1.7180226427556278E-2</v>
      </c>
      <c r="BO280" t="s">
        <v>139</v>
      </c>
    </row>
    <row r="281" spans="1:67" ht="15.75" customHeight="1">
      <c r="A281" s="7" t="s">
        <v>1030</v>
      </c>
      <c r="B281" s="453">
        <v>13</v>
      </c>
      <c r="C281" s="436" t="s">
        <v>169</v>
      </c>
      <c r="D281" s="454" t="s">
        <v>170</v>
      </c>
      <c r="E281" s="436">
        <v>78</v>
      </c>
      <c r="F281" s="436">
        <v>0.21999999999962938</v>
      </c>
      <c r="G281" s="436" t="s">
        <v>61</v>
      </c>
      <c r="H281" s="430">
        <v>78.00366666666666</v>
      </c>
      <c r="I281" s="436">
        <v>140</v>
      </c>
      <c r="J281" s="436">
        <v>3.0199999999996407</v>
      </c>
      <c r="K281" s="436" t="s">
        <v>62</v>
      </c>
      <c r="L281" s="430">
        <v>140.05033333333333</v>
      </c>
      <c r="M281" s="430">
        <v>-140.05033333333333</v>
      </c>
      <c r="N281" s="427">
        <v>302</v>
      </c>
      <c r="Q281" s="428" t="s">
        <v>156</v>
      </c>
      <c r="R281">
        <v>14</v>
      </c>
      <c r="S281" s="474">
        <v>226.85599999999999</v>
      </c>
      <c r="T281" s="290">
        <v>-0.82779999999999998</v>
      </c>
      <c r="U281" s="290">
        <v>-0.83040000000000003</v>
      </c>
      <c r="V281" s="290">
        <v>27.806289</v>
      </c>
      <c r="W281" s="290">
        <v>27.801806000000003</v>
      </c>
      <c r="X281" s="290">
        <v>34.150778932186967</v>
      </c>
      <c r="Y281" s="290">
        <v>34.14764545786808</v>
      </c>
      <c r="Z281">
        <v>1.8130999999999999</v>
      </c>
      <c r="AA281" s="447">
        <v>6.1983633199154688</v>
      </c>
      <c r="AB281" s="447">
        <v>75.263767104286188</v>
      </c>
      <c r="AC281" s="447">
        <v>3.3251068800000005E-2</v>
      </c>
      <c r="AD281" s="290">
        <v>5.9200000000000003E-2</v>
      </c>
      <c r="AE281" s="447">
        <v>89.844300000000004</v>
      </c>
      <c r="AF281">
        <v>4.59</v>
      </c>
      <c r="AG281" s="447">
        <v>2.9718</v>
      </c>
      <c r="AH281">
        <v>0.18590000000000001</v>
      </c>
      <c r="AI281" s="447">
        <v>6.3701999999999995E-2</v>
      </c>
      <c r="AJ281" s="447">
        <v>98.54</v>
      </c>
      <c r="AK281" s="447">
        <v>11.897</v>
      </c>
      <c r="AL281" s="429">
        <v>34.1396484375</v>
      </c>
      <c r="AM281" s="433" t="s">
        <v>139</v>
      </c>
      <c r="AN281" s="434"/>
      <c r="AO281" s="438">
        <v>0</v>
      </c>
      <c r="AP281" s="439">
        <v>6.2329999999999997</v>
      </c>
      <c r="AQ281" s="431" t="s">
        <v>139</v>
      </c>
      <c r="AR281" s="440"/>
      <c r="AS281" s="469">
        <v>12.7221617319746</v>
      </c>
      <c r="AT281" s="431"/>
      <c r="AU281" s="469">
        <v>18.716926689937988</v>
      </c>
      <c r="AV281" s="431"/>
      <c r="AW281" s="442">
        <v>1.1499999999999999</v>
      </c>
      <c r="AX281" s="431"/>
      <c r="AY281" s="443"/>
      <c r="AZ281" s="469" t="s">
        <v>139</v>
      </c>
      <c r="BA281" s="431" t="s">
        <v>139</v>
      </c>
      <c r="BB281" s="440"/>
      <c r="BC281" s="469" t="s">
        <v>139</v>
      </c>
      <c r="BD281" s="445" t="s">
        <v>139</v>
      </c>
      <c r="BE281" s="469" t="s">
        <v>139</v>
      </c>
      <c r="BF281" s="445" t="s">
        <v>139</v>
      </c>
      <c r="BG281" s="445"/>
      <c r="BH281" s="469">
        <v>2200.1412387800515</v>
      </c>
      <c r="BI281" s="431" t="s">
        <v>139</v>
      </c>
      <c r="BJ281" s="440"/>
      <c r="BK281" s="441">
        <v>2286.1363511951508</v>
      </c>
      <c r="BL281" s="431" t="s">
        <v>139</v>
      </c>
      <c r="BM281" s="446"/>
      <c r="BN281" s="447">
        <v>-0.43054523170150427</v>
      </c>
      <c r="BO281" t="s">
        <v>139</v>
      </c>
    </row>
    <row r="282" spans="1:67" ht="15.75" customHeight="1">
      <c r="A282" s="7" t="s">
        <v>1030</v>
      </c>
      <c r="B282" s="453">
        <v>13</v>
      </c>
      <c r="C282" s="436" t="s">
        <v>169</v>
      </c>
      <c r="D282" s="454" t="s">
        <v>170</v>
      </c>
      <c r="E282" s="436">
        <v>78</v>
      </c>
      <c r="F282" s="436">
        <v>0.21999999999962938</v>
      </c>
      <c r="G282" s="436" t="s">
        <v>61</v>
      </c>
      <c r="H282" s="430">
        <v>78.00366666666666</v>
      </c>
      <c r="I282" s="436">
        <v>140</v>
      </c>
      <c r="J282" s="436">
        <v>3.0199999999996407</v>
      </c>
      <c r="K282" s="436" t="s">
        <v>62</v>
      </c>
      <c r="L282" s="430">
        <v>140.05033333333333</v>
      </c>
      <c r="M282" s="430">
        <v>-140.05033333333333</v>
      </c>
      <c r="N282" s="427">
        <v>303</v>
      </c>
      <c r="Q282" s="428" t="s">
        <v>156</v>
      </c>
      <c r="R282">
        <v>15</v>
      </c>
      <c r="S282" s="474">
        <v>202.84399999999999</v>
      </c>
      <c r="T282" s="290">
        <v>-1.2436</v>
      </c>
      <c r="U282" s="290">
        <v>-1.2426999999999999</v>
      </c>
      <c r="V282" s="290">
        <v>27.056656999999998</v>
      </c>
      <c r="W282" s="290">
        <v>27.058119000000001</v>
      </c>
      <c r="X282" s="290">
        <v>33.613018090830387</v>
      </c>
      <c r="Y282" s="290">
        <v>33.614009787801216</v>
      </c>
      <c r="Z282">
        <v>1.7948</v>
      </c>
      <c r="AA282" s="447">
        <v>6.1799362867761509</v>
      </c>
      <c r="AB282" s="447">
        <v>73.930745397336267</v>
      </c>
      <c r="AC282" s="447">
        <v>3.4308607999999997E-2</v>
      </c>
      <c r="AD282" s="290">
        <v>6.1600000000000002E-2</v>
      </c>
      <c r="AE282" s="447">
        <v>89.808899999999994</v>
      </c>
      <c r="AF282">
        <v>4.5881999999999996</v>
      </c>
      <c r="AG282" s="447">
        <v>3.5024999999999999</v>
      </c>
      <c r="AH282">
        <v>0.20710000000000001</v>
      </c>
      <c r="AI282" s="447">
        <v>6.3701999999999995E-2</v>
      </c>
      <c r="AJ282" s="447">
        <v>98.38</v>
      </c>
      <c r="AK282" s="447">
        <v>11.744</v>
      </c>
      <c r="AL282" s="429">
        <v>33.605762481689453</v>
      </c>
      <c r="AM282" s="433" t="s">
        <v>139</v>
      </c>
      <c r="AN282" s="434"/>
      <c r="AO282" s="438">
        <v>-0.4</v>
      </c>
      <c r="AP282" s="439">
        <v>6.1719999999999997</v>
      </c>
      <c r="AQ282" s="431" t="s">
        <v>139</v>
      </c>
      <c r="AR282" s="440"/>
      <c r="AS282" s="469">
        <v>15.017952137127462</v>
      </c>
      <c r="AT282" s="431"/>
      <c r="AU282" s="469">
        <v>30.552823454963292</v>
      </c>
      <c r="AV282" s="431"/>
      <c r="AW282" s="442">
        <v>1.6160000000000001</v>
      </c>
      <c r="AX282" s="431"/>
      <c r="AY282" s="443"/>
      <c r="AZ282" s="469" t="s">
        <v>139</v>
      </c>
      <c r="BA282" s="431" t="s">
        <v>139</v>
      </c>
      <c r="BB282" s="440"/>
      <c r="BC282" s="469" t="s">
        <v>139</v>
      </c>
      <c r="BD282" s="445" t="s">
        <v>139</v>
      </c>
      <c r="BE282" s="469" t="s">
        <v>139</v>
      </c>
      <c r="BF282" s="445" t="s">
        <v>139</v>
      </c>
      <c r="BG282" s="445"/>
      <c r="BH282" s="469">
        <v>2229.8794084475867</v>
      </c>
      <c r="BI282" s="431" t="s">
        <v>139</v>
      </c>
      <c r="BJ282" s="440"/>
      <c r="BK282" s="441">
        <v>2285.4729671959685</v>
      </c>
      <c r="BL282" s="431" t="s">
        <v>139</v>
      </c>
      <c r="BM282" s="446"/>
      <c r="BN282" s="447">
        <v>-1.0120251777361633</v>
      </c>
      <c r="BO282" t="s">
        <v>139</v>
      </c>
    </row>
    <row r="283" spans="1:67" ht="15.75" customHeight="1">
      <c r="A283" s="7" t="s">
        <v>1030</v>
      </c>
      <c r="B283" s="453">
        <v>13</v>
      </c>
      <c r="C283" s="436" t="s">
        <v>169</v>
      </c>
      <c r="D283" s="454" t="s">
        <v>170</v>
      </c>
      <c r="E283" s="436">
        <v>78</v>
      </c>
      <c r="F283" s="436">
        <v>0.21999999999962938</v>
      </c>
      <c r="G283" s="436" t="s">
        <v>61</v>
      </c>
      <c r="H283" s="430">
        <v>78.00366666666666</v>
      </c>
      <c r="I283" s="436">
        <v>140</v>
      </c>
      <c r="J283" s="436">
        <v>3.0199999999996407</v>
      </c>
      <c r="K283" s="436" t="s">
        <v>62</v>
      </c>
      <c r="L283" s="430">
        <v>140.05033333333333</v>
      </c>
      <c r="M283" s="430">
        <v>-140.05033333333333</v>
      </c>
      <c r="N283" s="427">
        <v>304</v>
      </c>
      <c r="Q283" s="428" t="s">
        <v>156</v>
      </c>
      <c r="R283">
        <v>16</v>
      </c>
      <c r="S283" s="474">
        <v>178.482</v>
      </c>
      <c r="T283" s="290">
        <v>-1.4737</v>
      </c>
      <c r="U283" s="290">
        <v>-1.4741</v>
      </c>
      <c r="V283" s="290">
        <v>26.515252</v>
      </c>
      <c r="W283" s="290">
        <v>26.514659000000002</v>
      </c>
      <c r="X283" s="290">
        <v>33.14180946740246</v>
      </c>
      <c r="Y283" s="290">
        <v>33.141437832681419</v>
      </c>
      <c r="Z283">
        <v>1.8239000000000001</v>
      </c>
      <c r="AA283" s="447">
        <v>6.3703344431555857</v>
      </c>
      <c r="AB283" s="447">
        <v>75.48597360716029</v>
      </c>
      <c r="AC283" s="447">
        <v>3.4646858400000001E-2</v>
      </c>
      <c r="AD283" s="290">
        <v>6.2300000000000001E-2</v>
      </c>
      <c r="AE283" s="447">
        <v>89.793999999999997</v>
      </c>
      <c r="AF283">
        <v>4.5875000000000004</v>
      </c>
      <c r="AG283" s="447">
        <v>3.3428</v>
      </c>
      <c r="AH283">
        <v>0.20069999999999999</v>
      </c>
      <c r="AI283" s="447">
        <v>6.3701999999999995E-2</v>
      </c>
      <c r="AJ283" s="447">
        <v>98.53</v>
      </c>
      <c r="AK283" s="447">
        <v>11.744</v>
      </c>
      <c r="AL283" s="429">
        <v>33.143333435058594</v>
      </c>
      <c r="AM283" s="433" t="s">
        <v>139</v>
      </c>
      <c r="AN283" s="434"/>
      <c r="AO283" s="438">
        <v>-0.6</v>
      </c>
      <c r="AP283" s="439">
        <v>6.3780000000000001</v>
      </c>
      <c r="AQ283" s="431" t="s">
        <v>139</v>
      </c>
      <c r="AR283" s="440"/>
      <c r="AS283" s="469">
        <v>15.810885991514519</v>
      </c>
      <c r="AT283" s="431"/>
      <c r="AU283" s="469">
        <v>35.253812825100582</v>
      </c>
      <c r="AV283" s="431"/>
      <c r="AW283" s="442">
        <v>1.8320000000000001</v>
      </c>
      <c r="AX283" s="431"/>
      <c r="AY283" s="443"/>
      <c r="AZ283" s="469" t="s">
        <v>139</v>
      </c>
      <c r="BA283" s="431" t="s">
        <v>139</v>
      </c>
      <c r="BB283" s="440"/>
      <c r="BC283" s="469" t="s">
        <v>139</v>
      </c>
      <c r="BD283" s="445" t="s">
        <v>139</v>
      </c>
      <c r="BE283" s="469" t="s">
        <v>139</v>
      </c>
      <c r="BF283" s="445" t="s">
        <v>139</v>
      </c>
      <c r="BG283" s="445"/>
      <c r="BH283" s="469">
        <v>2230.3795311502008</v>
      </c>
      <c r="BI283" s="431">
        <v>6</v>
      </c>
      <c r="BJ283" s="440"/>
      <c r="BK283" s="441">
        <v>2270.0621590075079</v>
      </c>
      <c r="BL283" s="431">
        <v>6</v>
      </c>
      <c r="BM283" s="446"/>
      <c r="BN283" s="447">
        <v>-1.3976998533997977</v>
      </c>
      <c r="BO283" t="s">
        <v>139</v>
      </c>
    </row>
    <row r="284" spans="1:67" ht="15.75" customHeight="1">
      <c r="A284" s="7" t="s">
        <v>1030</v>
      </c>
      <c r="B284" s="453">
        <v>13</v>
      </c>
      <c r="C284" s="436" t="s">
        <v>169</v>
      </c>
      <c r="D284" s="454" t="s">
        <v>170</v>
      </c>
      <c r="E284" s="436">
        <v>78</v>
      </c>
      <c r="F284" s="436">
        <v>0.21999999999962938</v>
      </c>
      <c r="G284" s="436" t="s">
        <v>61</v>
      </c>
      <c r="H284" s="430">
        <v>78.00366666666666</v>
      </c>
      <c r="I284" s="436">
        <v>140</v>
      </c>
      <c r="J284" s="436">
        <v>3.0199999999996407</v>
      </c>
      <c r="K284" s="436" t="s">
        <v>62</v>
      </c>
      <c r="L284" s="430">
        <v>140.05033333333333</v>
      </c>
      <c r="M284" s="430">
        <v>-140.05033333333333</v>
      </c>
      <c r="N284" s="427">
        <v>305</v>
      </c>
      <c r="Q284" s="428" t="s">
        <v>156</v>
      </c>
      <c r="R284">
        <v>17</v>
      </c>
      <c r="S284" s="474">
        <v>161.47399999999999</v>
      </c>
      <c r="T284" s="290">
        <v>-1.4928999999999999</v>
      </c>
      <c r="U284" s="290">
        <v>-1.4930000000000001</v>
      </c>
      <c r="V284" s="290">
        <v>26.330560999999999</v>
      </c>
      <c r="W284" s="290">
        <v>26.330750000000002</v>
      </c>
      <c r="X284" s="290">
        <v>32.91936420700906</v>
      </c>
      <c r="Y284" s="290">
        <v>32.919734636897793</v>
      </c>
      <c r="Z284">
        <v>1.84</v>
      </c>
      <c r="AA284" s="447">
        <v>6.4441550366535205</v>
      </c>
      <c r="AB284" s="447">
        <v>76.200652994660942</v>
      </c>
      <c r="AC284" s="447">
        <v>3.5069784E-2</v>
      </c>
      <c r="AD284" s="290">
        <v>6.3200000000000006E-2</v>
      </c>
      <c r="AE284" s="447">
        <v>89.754900000000006</v>
      </c>
      <c r="AF284">
        <v>4.5854999999999997</v>
      </c>
      <c r="AG284" s="447">
        <v>3.3405</v>
      </c>
      <c r="AH284">
        <v>0.2006</v>
      </c>
      <c r="AI284" s="447">
        <v>6.3701999999999995E-2</v>
      </c>
      <c r="AJ284" s="447">
        <v>98.54</v>
      </c>
      <c r="AK284" s="447">
        <v>11.592000000000001</v>
      </c>
      <c r="AL284" s="429">
        <v>32.916919708251953</v>
      </c>
      <c r="AM284" s="433" t="s">
        <v>139</v>
      </c>
      <c r="AN284" s="434"/>
      <c r="AO284" s="438">
        <v>-0.6</v>
      </c>
      <c r="AP284" s="439">
        <v>6.4610000000000003</v>
      </c>
      <c r="AQ284" s="431" t="s">
        <v>139</v>
      </c>
      <c r="AR284" s="440"/>
      <c r="AS284" s="469">
        <v>15.647651181151243</v>
      </c>
      <c r="AT284" s="431"/>
      <c r="AU284" s="469">
        <v>34.353252564829035</v>
      </c>
      <c r="AV284" s="431"/>
      <c r="AW284" s="442">
        <v>1.8480000000000001</v>
      </c>
      <c r="AX284" s="431"/>
      <c r="AY284" s="443"/>
      <c r="AZ284" s="469" t="s">
        <v>139</v>
      </c>
      <c r="BA284" s="431" t="s">
        <v>139</v>
      </c>
      <c r="BB284" s="440"/>
      <c r="BC284" s="469" t="s">
        <v>139</v>
      </c>
      <c r="BD284" s="445" t="s">
        <v>139</v>
      </c>
      <c r="BE284" s="469" t="s">
        <v>139</v>
      </c>
      <c r="BF284" s="445" t="s">
        <v>139</v>
      </c>
      <c r="BG284" s="445"/>
      <c r="BH284" s="469">
        <v>2219.4142051350186</v>
      </c>
      <c r="BI284" s="431" t="s">
        <v>139</v>
      </c>
      <c r="BJ284" s="440"/>
      <c r="BK284" s="441">
        <v>2261.5576700442898</v>
      </c>
      <c r="BL284" s="431" t="s">
        <v>139</v>
      </c>
      <c r="BM284" s="446"/>
      <c r="BN284" s="447">
        <v>-1.4481349014874085</v>
      </c>
      <c r="BO284" t="s">
        <v>139</v>
      </c>
    </row>
    <row r="285" spans="1:67" ht="15.75" customHeight="1">
      <c r="A285" s="7" t="s">
        <v>1030</v>
      </c>
      <c r="B285" s="453">
        <v>13</v>
      </c>
      <c r="C285" s="436" t="s">
        <v>169</v>
      </c>
      <c r="D285" s="454" t="s">
        <v>170</v>
      </c>
      <c r="E285" s="436">
        <v>78</v>
      </c>
      <c r="F285" s="436">
        <v>0.21999999999962938</v>
      </c>
      <c r="G285" s="436" t="s">
        <v>61</v>
      </c>
      <c r="H285" s="430">
        <v>78.00366666666666</v>
      </c>
      <c r="I285" s="436">
        <v>140</v>
      </c>
      <c r="J285" s="436">
        <v>3.0199999999996407</v>
      </c>
      <c r="K285" s="436" t="s">
        <v>62</v>
      </c>
      <c r="L285" s="430">
        <v>140.05033333333333</v>
      </c>
      <c r="M285" s="430">
        <v>-140.05033333333333</v>
      </c>
      <c r="N285" s="427">
        <v>306</v>
      </c>
      <c r="Q285" s="428" t="s">
        <v>156</v>
      </c>
      <c r="R285">
        <v>18</v>
      </c>
      <c r="S285" s="474">
        <v>132.07300000000001</v>
      </c>
      <c r="T285" s="290">
        <v>-1.4103000000000001</v>
      </c>
      <c r="U285" s="290">
        <v>-1.4114</v>
      </c>
      <c r="V285" s="290">
        <v>26.180322999999998</v>
      </c>
      <c r="W285" s="290">
        <v>26.180814000000002</v>
      </c>
      <c r="X285" s="290">
        <v>32.640128118765183</v>
      </c>
      <c r="Y285" s="290">
        <v>32.64200436268743</v>
      </c>
      <c r="Z285">
        <v>1.8989</v>
      </c>
      <c r="AA285" s="447">
        <v>6.6920680896840716</v>
      </c>
      <c r="AB285" s="447">
        <v>79.15132462836516</v>
      </c>
      <c r="AC285" s="447">
        <v>3.6084985600000001E-2</v>
      </c>
      <c r="AD285" s="290">
        <v>6.5500000000000003E-2</v>
      </c>
      <c r="AE285" s="447">
        <v>89.738200000000006</v>
      </c>
      <c r="AF285">
        <v>4.5846999999999998</v>
      </c>
      <c r="AG285" s="447">
        <v>3.5259999999999998</v>
      </c>
      <c r="AH285">
        <v>0.20799999999999999</v>
      </c>
      <c r="AI285" s="447">
        <v>6.3701999999999995E-2</v>
      </c>
      <c r="AJ285" s="447">
        <v>90.47</v>
      </c>
      <c r="AK285" s="447">
        <v>11.744</v>
      </c>
      <c r="AL285" s="429">
        <v>32.635490417480469</v>
      </c>
      <c r="AM285" s="433" t="s">
        <v>139</v>
      </c>
      <c r="AN285" s="434"/>
      <c r="AO285" s="438">
        <v>-0.5</v>
      </c>
      <c r="AP285" s="439">
        <v>6.6639999999999997</v>
      </c>
      <c r="AQ285" s="431" t="s">
        <v>139</v>
      </c>
      <c r="AR285" s="440"/>
      <c r="AS285" s="469">
        <v>13.97909181309336</v>
      </c>
      <c r="AT285" s="431"/>
      <c r="AU285" s="469">
        <v>30.130253602896836</v>
      </c>
      <c r="AV285" s="431"/>
      <c r="AW285" s="442">
        <v>1.7569999999999999</v>
      </c>
      <c r="AX285" s="431"/>
      <c r="AY285" s="443"/>
      <c r="AZ285" s="469" t="s">
        <v>139</v>
      </c>
      <c r="BA285" s="431" t="s">
        <v>139</v>
      </c>
      <c r="BB285" s="440"/>
      <c r="BC285" s="469" t="s">
        <v>139</v>
      </c>
      <c r="BD285" s="445" t="s">
        <v>139</v>
      </c>
      <c r="BE285" s="469" t="s">
        <v>139</v>
      </c>
      <c r="BF285" s="445" t="s">
        <v>139</v>
      </c>
      <c r="BG285" s="445"/>
      <c r="BH285" s="469">
        <v>2190.5485536579408</v>
      </c>
      <c r="BI285" s="431" t="s">
        <v>139</v>
      </c>
      <c r="BJ285" s="440"/>
      <c r="BK285" s="441">
        <v>2247.3903225160625</v>
      </c>
      <c r="BL285" s="431" t="s">
        <v>139</v>
      </c>
      <c r="BM285" s="446"/>
      <c r="BN285" s="447">
        <v>-1.5628478047202974</v>
      </c>
      <c r="BO285" t="s">
        <v>139</v>
      </c>
    </row>
    <row r="286" spans="1:67" ht="15.75" customHeight="1">
      <c r="A286" s="7" t="s">
        <v>1030</v>
      </c>
      <c r="B286" s="453">
        <v>13</v>
      </c>
      <c r="C286" s="436" t="s">
        <v>169</v>
      </c>
      <c r="D286" s="454" t="s">
        <v>170</v>
      </c>
      <c r="E286" s="436">
        <v>78</v>
      </c>
      <c r="F286" s="436">
        <v>0.21999999999962938</v>
      </c>
      <c r="G286" s="436" t="s">
        <v>61</v>
      </c>
      <c r="H286" s="430">
        <v>78.00366666666666</v>
      </c>
      <c r="I286" s="436">
        <v>140</v>
      </c>
      <c r="J286" s="436">
        <v>3.0199999999996407</v>
      </c>
      <c r="K286" s="436" t="s">
        <v>62</v>
      </c>
      <c r="L286" s="430">
        <v>140.05033333333333</v>
      </c>
      <c r="M286" s="430">
        <v>-140.05033333333333</v>
      </c>
      <c r="N286" s="427">
        <v>307</v>
      </c>
      <c r="Q286" s="428" t="s">
        <v>156</v>
      </c>
      <c r="R286">
        <v>19</v>
      </c>
      <c r="S286" s="474">
        <v>103.182</v>
      </c>
      <c r="T286" s="290">
        <v>-1.2826</v>
      </c>
      <c r="U286" s="290">
        <v>-1.2819</v>
      </c>
      <c r="V286" s="290">
        <v>26.041398999999998</v>
      </c>
      <c r="W286" s="290">
        <v>26.040624000000001</v>
      </c>
      <c r="X286" s="290">
        <v>32.328626994354252</v>
      </c>
      <c r="Y286" s="290">
        <v>32.326812267999848</v>
      </c>
      <c r="Z286">
        <v>1.9659</v>
      </c>
      <c r="AA286" s="447">
        <v>6.9540067497302385</v>
      </c>
      <c r="AB286" s="447">
        <v>82.350354617124083</v>
      </c>
      <c r="AC286" s="447">
        <v>3.4773871200000001E-2</v>
      </c>
      <c r="AD286" s="290">
        <v>6.2600000000000003E-2</v>
      </c>
      <c r="AE286" s="447">
        <v>89.728899999999996</v>
      </c>
      <c r="AF286">
        <v>4.5842000000000001</v>
      </c>
      <c r="AG286" s="447">
        <v>3.3428</v>
      </c>
      <c r="AH286">
        <v>0.20069999999999999</v>
      </c>
      <c r="AI286" s="447">
        <v>6.3701999999999995E-2</v>
      </c>
      <c r="AJ286" s="447">
        <v>98.54</v>
      </c>
      <c r="AK286" s="447">
        <v>11.287000000000001</v>
      </c>
      <c r="AL286" s="429">
        <v>32.325119018554688</v>
      </c>
      <c r="AM286" s="433" t="s">
        <v>139</v>
      </c>
      <c r="AN286" s="434"/>
      <c r="AO286" s="438">
        <v>-0.4</v>
      </c>
      <c r="AP286" s="439">
        <v>6.9640000000000004</v>
      </c>
      <c r="AQ286" s="431" t="s">
        <v>139</v>
      </c>
      <c r="AR286" s="440"/>
      <c r="AS286" s="469">
        <v>11.888489463750743</v>
      </c>
      <c r="AT286" s="431"/>
      <c r="AU286" s="469">
        <v>24.644290123445142</v>
      </c>
      <c r="AV286" s="431"/>
      <c r="AW286" s="442">
        <v>1.621</v>
      </c>
      <c r="AX286" s="431"/>
      <c r="AY286" s="443"/>
      <c r="AZ286" s="469" t="s">
        <v>139</v>
      </c>
      <c r="BA286" s="431" t="s">
        <v>139</v>
      </c>
      <c r="BB286" s="440"/>
      <c r="BC286" s="469">
        <v>8.9808012107690256E-3</v>
      </c>
      <c r="BD286" s="445" t="s">
        <v>139</v>
      </c>
      <c r="BE286" s="469">
        <v>1.3673024912453728E-2</v>
      </c>
      <c r="BF286" s="445" t="s">
        <v>139</v>
      </c>
      <c r="BG286" s="445"/>
      <c r="BH286" s="469">
        <v>2166.4747885809015</v>
      </c>
      <c r="BI286" s="431" t="s">
        <v>139</v>
      </c>
      <c r="BJ286" s="440"/>
      <c r="BK286" s="441">
        <v>2229.6535730485198</v>
      </c>
      <c r="BL286" s="431" t="s">
        <v>139</v>
      </c>
      <c r="BM286" s="446"/>
      <c r="BN286" s="447">
        <v>-1.6004265272996558</v>
      </c>
      <c r="BO286" t="s">
        <v>139</v>
      </c>
    </row>
    <row r="287" spans="1:67" ht="15.75" customHeight="1">
      <c r="A287" s="7" t="s">
        <v>1030</v>
      </c>
      <c r="B287" s="453">
        <v>13</v>
      </c>
      <c r="C287" s="436" t="s">
        <v>169</v>
      </c>
      <c r="D287" s="454" t="s">
        <v>170</v>
      </c>
      <c r="E287" s="436">
        <v>78</v>
      </c>
      <c r="F287" s="436">
        <v>0.21999999999962938</v>
      </c>
      <c r="G287" s="436" t="s">
        <v>61</v>
      </c>
      <c r="H287" s="430">
        <v>78.00366666666666</v>
      </c>
      <c r="I287" s="436">
        <v>140</v>
      </c>
      <c r="J287" s="436">
        <v>3.0199999999996407</v>
      </c>
      <c r="K287" s="436" t="s">
        <v>62</v>
      </c>
      <c r="L287" s="430">
        <v>140.05033333333333</v>
      </c>
      <c r="M287" s="430">
        <v>-140.05033333333333</v>
      </c>
      <c r="N287" s="427">
        <v>308</v>
      </c>
      <c r="Q287" s="428" t="s">
        <v>156</v>
      </c>
      <c r="R287">
        <v>20</v>
      </c>
      <c r="S287" s="474">
        <v>73.656000000000006</v>
      </c>
      <c r="T287" s="290">
        <v>-0.91420000000000001</v>
      </c>
      <c r="U287" s="290">
        <v>-0.93169999999999997</v>
      </c>
      <c r="V287" s="290">
        <v>25.981337</v>
      </c>
      <c r="W287" s="290">
        <v>25.978587000000001</v>
      </c>
      <c r="X287" s="290">
        <v>31.870492405090285</v>
      </c>
      <c r="Y287" s="290">
        <v>31.885323459546836</v>
      </c>
      <c r="Z287">
        <v>2.1067</v>
      </c>
      <c r="AA287" s="447">
        <v>7.5156634188865432</v>
      </c>
      <c r="AB287" s="447">
        <v>89.594035094631124</v>
      </c>
      <c r="AC287" s="447">
        <v>6.4512431999999995E-2</v>
      </c>
      <c r="AD287" s="290">
        <v>0.12859999999999999</v>
      </c>
      <c r="AE287" s="447">
        <v>89.652500000000003</v>
      </c>
      <c r="AF287">
        <v>4.5804</v>
      </c>
      <c r="AG287" s="447">
        <v>3.0775000000000001</v>
      </c>
      <c r="AH287">
        <v>0.19009999999999999</v>
      </c>
      <c r="AI287" s="447">
        <v>6.3701999999999995E-2</v>
      </c>
      <c r="AJ287" s="447">
        <v>98.54</v>
      </c>
      <c r="AK287" s="447">
        <v>11.287000000000001</v>
      </c>
      <c r="AL287" s="429">
        <v>31.858760833740234</v>
      </c>
      <c r="AM287" s="433" t="s">
        <v>139</v>
      </c>
      <c r="AN287" s="434"/>
      <c r="AO287" s="438">
        <v>0</v>
      </c>
      <c r="AP287" s="439">
        <v>7.5060000000000002</v>
      </c>
      <c r="AQ287" s="431" t="s">
        <v>139</v>
      </c>
      <c r="AR287" s="440"/>
      <c r="AS287" s="469">
        <v>7.3624164113812256</v>
      </c>
      <c r="AT287" s="431"/>
      <c r="AU287" s="469">
        <v>14.885647320356721</v>
      </c>
      <c r="AV287" s="431"/>
      <c r="AW287" s="442">
        <v>1.2749999999999999</v>
      </c>
      <c r="AX287" s="431"/>
      <c r="AY287" s="443"/>
      <c r="AZ287" s="469" t="s">
        <v>139</v>
      </c>
      <c r="BA287" s="431" t="s">
        <v>139</v>
      </c>
      <c r="BB287" s="440"/>
      <c r="BC287" s="469">
        <v>8.2040224403007622E-2</v>
      </c>
      <c r="BD287" s="445" t="s">
        <v>139</v>
      </c>
      <c r="BE287" s="469">
        <v>7.9391684304216684E-2</v>
      </c>
      <c r="BF287" s="445" t="s">
        <v>139</v>
      </c>
      <c r="BG287" s="445"/>
      <c r="BH287" s="469">
        <v>2117.1898019012019</v>
      </c>
      <c r="BI287" s="431" t="s">
        <v>139</v>
      </c>
      <c r="BJ287" s="440"/>
      <c r="BK287" s="441">
        <v>2209.9040507387099</v>
      </c>
      <c r="BL287" s="431" t="s">
        <v>139</v>
      </c>
      <c r="BM287" s="446"/>
      <c r="BN287" s="447">
        <v>-1.9307233730396507</v>
      </c>
      <c r="BO287" t="s">
        <v>139</v>
      </c>
    </row>
    <row r="288" spans="1:67" ht="15.75" customHeight="1">
      <c r="A288" s="7" t="s">
        <v>1030</v>
      </c>
      <c r="B288" s="453">
        <v>13</v>
      </c>
      <c r="C288" s="436" t="s">
        <v>169</v>
      </c>
      <c r="D288" s="454" t="s">
        <v>170</v>
      </c>
      <c r="E288" s="436">
        <v>78</v>
      </c>
      <c r="F288" s="436">
        <v>0.21999999999962938</v>
      </c>
      <c r="G288" s="436" t="s">
        <v>61</v>
      </c>
      <c r="H288" s="430">
        <v>78.00366666666666</v>
      </c>
      <c r="I288" s="436">
        <v>140</v>
      </c>
      <c r="J288" s="436">
        <v>3.0199999999996407</v>
      </c>
      <c r="K288" s="436" t="s">
        <v>62</v>
      </c>
      <c r="L288" s="430">
        <v>140.05033333333333</v>
      </c>
      <c r="M288" s="430">
        <v>-140.05033333333333</v>
      </c>
      <c r="N288" s="427">
        <v>309</v>
      </c>
      <c r="Q288" s="428" t="s">
        <v>156</v>
      </c>
      <c r="R288">
        <v>21</v>
      </c>
      <c r="S288" s="474">
        <v>54.018999999999998</v>
      </c>
      <c r="T288" s="290">
        <v>-0.3352</v>
      </c>
      <c r="U288" s="290">
        <v>-0.38440000000000002</v>
      </c>
      <c r="V288" s="290">
        <v>25.958856000000001</v>
      </c>
      <c r="W288" s="290">
        <v>25.949784000000001</v>
      </c>
      <c r="X288" s="290">
        <v>31.247644928628116</v>
      </c>
      <c r="Y288" s="290">
        <v>31.28626274086005</v>
      </c>
      <c r="Z288">
        <v>2.3327</v>
      </c>
      <c r="AA288" s="447">
        <v>8.4462145837171949</v>
      </c>
      <c r="AB288" s="447">
        <v>101.80257683322615</v>
      </c>
      <c r="AC288" s="447">
        <v>0.25631527200000004</v>
      </c>
      <c r="AD288" s="290">
        <v>0.5544</v>
      </c>
      <c r="AE288" s="447">
        <v>89.1053</v>
      </c>
      <c r="AF288">
        <v>4.5526999999999997</v>
      </c>
      <c r="AG288" s="447">
        <v>2.8403999999999998</v>
      </c>
      <c r="AH288">
        <v>0.18060000000000001</v>
      </c>
      <c r="AI288" s="447">
        <v>6.3701999999999995E-2</v>
      </c>
      <c r="AJ288" s="447">
        <v>98.55</v>
      </c>
      <c r="AK288" s="447">
        <v>11.287000000000001</v>
      </c>
      <c r="AL288" s="429">
        <v>31.231021881103516</v>
      </c>
      <c r="AM288" s="433" t="s">
        <v>139</v>
      </c>
      <c r="AN288" s="434"/>
      <c r="AO288" s="438">
        <v>0.6</v>
      </c>
      <c r="AP288" s="439">
        <v>8.4640000000000004</v>
      </c>
      <c r="AQ288" s="431" t="s">
        <v>139</v>
      </c>
      <c r="AR288" s="440"/>
      <c r="AS288" s="469">
        <v>0.9959701932796946</v>
      </c>
      <c r="AT288" s="431"/>
      <c r="AU288" s="469">
        <v>6.7037227480040942</v>
      </c>
      <c r="AV288" s="431"/>
      <c r="AW288" s="442">
        <v>0.86199999999999999</v>
      </c>
      <c r="AX288" s="431"/>
      <c r="AY288" s="443"/>
      <c r="AZ288" s="469" t="s">
        <v>139</v>
      </c>
      <c r="BA288" s="431" t="s">
        <v>139</v>
      </c>
      <c r="BB288" s="440"/>
      <c r="BC288" s="469">
        <v>0.2486680967208704</v>
      </c>
      <c r="BD288" s="445" t="s">
        <v>139</v>
      </c>
      <c r="BE288" s="469">
        <v>0.57845761609964264</v>
      </c>
      <c r="BF288" s="445" t="s">
        <v>139</v>
      </c>
      <c r="BG288" s="445"/>
      <c r="BH288" s="469">
        <v>2069.3037632193691</v>
      </c>
      <c r="BI288" s="431" t="s">
        <v>139</v>
      </c>
      <c r="BJ288" s="440"/>
      <c r="BK288" s="441">
        <v>2190.74596173995</v>
      </c>
      <c r="BL288" s="431" t="s">
        <v>139</v>
      </c>
      <c r="BM288" s="446"/>
      <c r="BN288" s="447">
        <v>-2.3737554434187254</v>
      </c>
      <c r="BO288" t="s">
        <v>139</v>
      </c>
    </row>
    <row r="289" spans="1:67" ht="15.75" customHeight="1">
      <c r="A289" s="7" t="s">
        <v>1030</v>
      </c>
      <c r="B289" s="453">
        <v>13</v>
      </c>
      <c r="C289" s="436" t="s">
        <v>169</v>
      </c>
      <c r="D289" s="454" t="s">
        <v>170</v>
      </c>
      <c r="E289" s="436">
        <v>78</v>
      </c>
      <c r="F289" s="436">
        <v>0.21999999999962938</v>
      </c>
      <c r="G289" s="436" t="s">
        <v>61</v>
      </c>
      <c r="H289" s="430">
        <v>78.00366666666666</v>
      </c>
      <c r="I289" s="436">
        <v>140</v>
      </c>
      <c r="J289" s="436">
        <v>3.0199999999996407</v>
      </c>
      <c r="K289" s="436" t="s">
        <v>62</v>
      </c>
      <c r="L289" s="430">
        <v>140.05033333333333</v>
      </c>
      <c r="M289" s="430">
        <v>-140.05033333333333</v>
      </c>
      <c r="N289" s="427">
        <v>310</v>
      </c>
      <c r="Q289" s="428" t="s">
        <v>156</v>
      </c>
      <c r="R289">
        <v>22</v>
      </c>
      <c r="S289" s="474">
        <v>41.284999999999997</v>
      </c>
      <c r="T289" s="290">
        <v>-0.3291</v>
      </c>
      <c r="U289" s="290">
        <v>-0.2994</v>
      </c>
      <c r="V289" s="290">
        <v>25.357672999999998</v>
      </c>
      <c r="W289" s="290">
        <v>25.443200000000001</v>
      </c>
      <c r="X289" s="290">
        <v>30.454265624472114</v>
      </c>
      <c r="Y289" s="290">
        <v>30.537272282502585</v>
      </c>
      <c r="Z289">
        <v>2.4119000000000002</v>
      </c>
      <c r="AA289" s="447">
        <v>8.9091083598555461</v>
      </c>
      <c r="AB289" s="447">
        <v>106.80203769190544</v>
      </c>
      <c r="AC289" s="447">
        <v>0.16532095999999999</v>
      </c>
      <c r="AD289" s="290">
        <v>0.35239999999999999</v>
      </c>
      <c r="AE289" s="447">
        <v>89.1965</v>
      </c>
      <c r="AF289">
        <v>4.5574000000000003</v>
      </c>
      <c r="AG289" s="447">
        <v>2.3378999999999999</v>
      </c>
      <c r="AH289">
        <v>0.16059999999999999</v>
      </c>
      <c r="AI289" s="447">
        <v>6.3701999999999995E-2</v>
      </c>
      <c r="AJ289" s="447">
        <v>98.75</v>
      </c>
      <c r="AK289" s="447">
        <v>10.981999999999999</v>
      </c>
      <c r="AL289" s="429">
        <v>30.426435470581055</v>
      </c>
      <c r="AM289" s="433">
        <v>2</v>
      </c>
      <c r="AN289" s="434"/>
      <c r="AO289" s="438">
        <v>0.7</v>
      </c>
      <c r="AP289" s="439">
        <v>8.9</v>
      </c>
      <c r="AQ289" s="431" t="s">
        <v>139</v>
      </c>
      <c r="AR289" s="440"/>
      <c r="AS289" s="469">
        <v>0</v>
      </c>
      <c r="AT289" s="431"/>
      <c r="AU289" s="469">
        <v>4.0671635173856879</v>
      </c>
      <c r="AV289" s="431"/>
      <c r="AW289" s="442">
        <v>0.70199999999999996</v>
      </c>
      <c r="AX289" s="431"/>
      <c r="AY289" s="443"/>
      <c r="AZ289" s="469" t="s">
        <v>139</v>
      </c>
      <c r="BA289" s="431" t="s">
        <v>139</v>
      </c>
      <c r="BB289" s="440"/>
      <c r="BC289" s="469">
        <v>0.15036683897140612</v>
      </c>
      <c r="BD289" s="445" t="s">
        <v>139</v>
      </c>
      <c r="BE289" s="469">
        <v>0.2093858232676831</v>
      </c>
      <c r="BF289" s="445" t="s">
        <v>139</v>
      </c>
      <c r="BG289" s="445"/>
      <c r="BH289" s="469">
        <v>2036.1328746591037</v>
      </c>
      <c r="BI289" s="431" t="s">
        <v>139</v>
      </c>
      <c r="BJ289" s="440"/>
      <c r="BK289" s="441">
        <v>2158.1691737885299</v>
      </c>
      <c r="BL289" s="431" t="s">
        <v>139</v>
      </c>
      <c r="BM289" s="446"/>
      <c r="BN289" s="447">
        <v>-2.740640757792681</v>
      </c>
      <c r="BO289" t="s">
        <v>139</v>
      </c>
    </row>
    <row r="290" spans="1:67" ht="15.75" customHeight="1">
      <c r="A290" s="7" t="s">
        <v>1030</v>
      </c>
      <c r="B290" s="453">
        <v>13</v>
      </c>
      <c r="C290" s="436" t="s">
        <v>169</v>
      </c>
      <c r="D290" s="454" t="s">
        <v>170</v>
      </c>
      <c r="E290" s="436">
        <v>78</v>
      </c>
      <c r="F290" s="436">
        <v>0.21999999999962938</v>
      </c>
      <c r="G290" s="436" t="s">
        <v>61</v>
      </c>
      <c r="H290" s="430">
        <v>78.00366666666666</v>
      </c>
      <c r="I290" s="436">
        <v>140</v>
      </c>
      <c r="J290" s="436">
        <v>3.0199999999996407</v>
      </c>
      <c r="K290" s="436" t="s">
        <v>62</v>
      </c>
      <c r="L290" s="430">
        <v>140.05033333333333</v>
      </c>
      <c r="M290" s="430">
        <v>-140.05033333333333</v>
      </c>
      <c r="N290" s="427">
        <v>311</v>
      </c>
      <c r="Q290" s="428" t="s">
        <v>156</v>
      </c>
      <c r="R290">
        <v>23</v>
      </c>
      <c r="S290" s="474">
        <v>20.923999999999999</v>
      </c>
      <c r="T290" s="290">
        <v>-1.1465000000000001</v>
      </c>
      <c r="U290" s="290">
        <v>-1.0711999999999999</v>
      </c>
      <c r="V290" s="290">
        <v>22.951553000000001</v>
      </c>
      <c r="W290" s="290">
        <v>23.061144000000002</v>
      </c>
      <c r="X290" s="290">
        <v>28.061190287186815</v>
      </c>
      <c r="Y290" s="290">
        <v>28.137092302255574</v>
      </c>
      <c r="Z290">
        <v>2.2965</v>
      </c>
      <c r="AA290" s="447">
        <v>8.7507610607147033</v>
      </c>
      <c r="AB290" s="447">
        <v>100.91109585206348</v>
      </c>
      <c r="AC290" s="447">
        <v>9.7846535999999998E-2</v>
      </c>
      <c r="AD290" s="290">
        <v>0.2026</v>
      </c>
      <c r="AE290" s="447">
        <v>89.278400000000005</v>
      </c>
      <c r="AF290">
        <v>4.5614999999999997</v>
      </c>
      <c r="AG290" s="447">
        <v>1.7955000000000001</v>
      </c>
      <c r="AH290">
        <v>0.13880000000000001</v>
      </c>
      <c r="AI290" s="447">
        <v>6.3701999999999995E-2</v>
      </c>
      <c r="AJ290" s="447">
        <v>98.54</v>
      </c>
      <c r="AK290" s="447">
        <v>10.981999999999999</v>
      </c>
      <c r="AL290" s="429">
        <v>28.057693481445313</v>
      </c>
      <c r="AM290" s="433" t="s">
        <v>139</v>
      </c>
      <c r="AN290" s="434"/>
      <c r="AO290" s="438">
        <v>0.1</v>
      </c>
      <c r="AP290" s="439">
        <v>8.7439999999999998</v>
      </c>
      <c r="AQ290" s="431" t="s">
        <v>139</v>
      </c>
      <c r="AR290" s="440"/>
      <c r="AS290" s="469">
        <v>0</v>
      </c>
      <c r="AT290" s="431"/>
      <c r="AU290" s="469">
        <v>3.1913567429879017</v>
      </c>
      <c r="AV290" s="431"/>
      <c r="AW290" s="442">
        <v>0.55100000000000005</v>
      </c>
      <c r="AX290" s="431"/>
      <c r="AY290" s="443"/>
      <c r="AZ290" s="469" t="s">
        <v>139</v>
      </c>
      <c r="BA290" s="431" t="s">
        <v>139</v>
      </c>
      <c r="BB290" s="440"/>
      <c r="BC290" s="469">
        <v>0.10155614418505035</v>
      </c>
      <c r="BD290" s="445" t="s">
        <v>139</v>
      </c>
      <c r="BE290" s="469">
        <v>8.6884480614949647E-2</v>
      </c>
      <c r="BF290" s="445" t="s">
        <v>139</v>
      </c>
      <c r="BG290" s="445"/>
      <c r="BH290" s="469">
        <v>1925.524560118407</v>
      </c>
      <c r="BI290" s="431">
        <v>36</v>
      </c>
      <c r="BJ290" s="440" t="s">
        <v>1064</v>
      </c>
      <c r="BK290" s="441">
        <v>2008.0960061196361</v>
      </c>
      <c r="BL290" s="431">
        <v>6</v>
      </c>
      <c r="BM290" s="446"/>
      <c r="BN290" s="447">
        <v>-3.2439967407779093</v>
      </c>
      <c r="BO290" t="s">
        <v>139</v>
      </c>
    </row>
    <row r="291" spans="1:67" ht="15.75" customHeight="1">
      <c r="A291" s="7" t="s">
        <v>1030</v>
      </c>
      <c r="B291" s="453">
        <v>13</v>
      </c>
      <c r="C291" s="436" t="s">
        <v>169</v>
      </c>
      <c r="D291" s="454" t="s">
        <v>170</v>
      </c>
      <c r="E291" s="436">
        <v>78</v>
      </c>
      <c r="F291" s="436">
        <v>0.21999999999962938</v>
      </c>
      <c r="G291" s="436" t="s">
        <v>61</v>
      </c>
      <c r="H291" s="430">
        <v>78.00366666666666</v>
      </c>
      <c r="I291" s="436">
        <v>140</v>
      </c>
      <c r="J291" s="436">
        <v>3.0199999999996407</v>
      </c>
      <c r="K291" s="436" t="s">
        <v>62</v>
      </c>
      <c r="L291" s="430">
        <v>140.05033333333333</v>
      </c>
      <c r="M291" s="430">
        <v>-140.05033333333333</v>
      </c>
      <c r="N291" s="427">
        <v>312</v>
      </c>
      <c r="Q291" s="428" t="s">
        <v>156</v>
      </c>
      <c r="R291">
        <v>24</v>
      </c>
      <c r="S291" s="474">
        <v>5.69</v>
      </c>
      <c r="T291" s="290">
        <v>-1.4294</v>
      </c>
      <c r="U291" s="290">
        <v>-1.4296</v>
      </c>
      <c r="V291" s="290">
        <v>22.596062</v>
      </c>
      <c r="W291" s="290">
        <v>22.594486</v>
      </c>
      <c r="X291" s="290">
        <v>27.856645667030268</v>
      </c>
      <c r="Y291" s="290">
        <v>27.854707263017499</v>
      </c>
      <c r="Z291">
        <v>2.2795999999999998</v>
      </c>
      <c r="AA291" s="447">
        <v>8.7331782592089002</v>
      </c>
      <c r="AB291" s="447">
        <v>99.791838137609375</v>
      </c>
      <c r="AC291" s="447">
        <v>7.8812631999999994E-2</v>
      </c>
      <c r="AD291" s="290">
        <v>0.1603</v>
      </c>
      <c r="AE291" s="447">
        <v>89.311899999999994</v>
      </c>
      <c r="AF291">
        <v>4.5632000000000001</v>
      </c>
      <c r="AG291" s="447">
        <v>1.5818000000000001</v>
      </c>
      <c r="AH291">
        <v>0.13020000000000001</v>
      </c>
      <c r="AI291" s="447">
        <v>0.20497000000000001</v>
      </c>
      <c r="AJ291" s="447">
        <v>98.54</v>
      </c>
      <c r="AK291" s="447">
        <v>10.677</v>
      </c>
      <c r="AL291" s="429" t="s">
        <v>139</v>
      </c>
      <c r="AM291" s="433">
        <v>5</v>
      </c>
      <c r="AN291" s="434" t="s">
        <v>1065</v>
      </c>
      <c r="AO291" s="438">
        <v>0.1</v>
      </c>
      <c r="AP291" s="439">
        <v>8.7260000000000009</v>
      </c>
      <c r="AQ291" s="431" t="s">
        <v>139</v>
      </c>
      <c r="AR291" s="440"/>
      <c r="AS291" s="469">
        <v>0.15332494460983914</v>
      </c>
      <c r="AT291" s="431"/>
      <c r="AU291" s="469">
        <v>4.1060206071230603</v>
      </c>
      <c r="AV291" s="431"/>
      <c r="AW291" s="442">
        <v>0.64100000000000001</v>
      </c>
      <c r="AX291" s="431"/>
      <c r="AY291" s="443"/>
      <c r="AZ291" s="469" t="s">
        <v>139</v>
      </c>
      <c r="BA291" s="431" t="s">
        <v>139</v>
      </c>
      <c r="BB291" s="440"/>
      <c r="BC291" s="469">
        <v>0.1222337483103292</v>
      </c>
      <c r="BD291" s="445" t="s">
        <v>139</v>
      </c>
      <c r="BE291" s="469">
        <v>0.13648783314662449</v>
      </c>
      <c r="BF291" s="445" t="s">
        <v>139</v>
      </c>
      <c r="BG291" s="445"/>
      <c r="BH291" s="469">
        <v>1968.6890724061946</v>
      </c>
      <c r="BI291" s="431" t="s">
        <v>139</v>
      </c>
      <c r="BJ291" s="440"/>
      <c r="BK291" s="441">
        <v>2063.4995188333869</v>
      </c>
      <c r="BL291" s="431">
        <v>3</v>
      </c>
      <c r="BM291" s="446" t="s">
        <v>1062</v>
      </c>
      <c r="BN291" s="447">
        <v>-3.0303918915131058</v>
      </c>
      <c r="BO291" t="s">
        <v>139</v>
      </c>
    </row>
    <row r="292" spans="1:67" ht="15.75" customHeight="1">
      <c r="A292" s="7" t="s">
        <v>1030</v>
      </c>
      <c r="B292" s="453">
        <v>14</v>
      </c>
      <c r="C292" s="436" t="s">
        <v>171</v>
      </c>
      <c r="D292" s="454" t="s">
        <v>172</v>
      </c>
      <c r="E292" s="436">
        <v>80</v>
      </c>
      <c r="F292" s="436">
        <v>57.570000000000334</v>
      </c>
      <c r="G292" s="436" t="s">
        <v>61</v>
      </c>
      <c r="H292" s="430">
        <v>80.959500000000006</v>
      </c>
      <c r="I292" s="436">
        <v>132</v>
      </c>
      <c r="J292" s="436">
        <v>11.050000000000182</v>
      </c>
      <c r="K292" s="436" t="s">
        <v>62</v>
      </c>
      <c r="L292" s="430">
        <v>132.18416666666667</v>
      </c>
      <c r="M292" s="430">
        <v>-132.18416666666667</v>
      </c>
      <c r="N292" s="427">
        <v>313</v>
      </c>
      <c r="P292" s="456"/>
      <c r="Q292" s="456" t="s">
        <v>240</v>
      </c>
      <c r="R292">
        <v>1</v>
      </c>
      <c r="S292" s="474">
        <v>1013.72</v>
      </c>
      <c r="T292" s="290">
        <v>-5.2499999999999998E-2</v>
      </c>
      <c r="U292" s="290">
        <v>-5.2999999999999999E-2</v>
      </c>
      <c r="V292" s="290">
        <v>29.359832999999998</v>
      </c>
      <c r="W292" s="290">
        <v>29.358517000000003</v>
      </c>
      <c r="X292" s="290">
        <v>34.883012612742959</v>
      </c>
      <c r="Y292" s="290">
        <v>34.881844295164854</v>
      </c>
      <c r="Z292">
        <v>1.8305</v>
      </c>
      <c r="AA292" s="447">
        <v>6.8921286491330216</v>
      </c>
      <c r="AB292" s="447">
        <v>85.854574799987688</v>
      </c>
      <c r="AC292" s="447">
        <v>2.6736032799999997E-2</v>
      </c>
      <c r="AD292" s="290">
        <v>4.4699999999999997E-2</v>
      </c>
      <c r="AE292" s="447">
        <v>89.6935</v>
      </c>
      <c r="AF292">
        <v>4.5823999999999998</v>
      </c>
      <c r="AG292" s="447">
        <v>2.0209000000000001</v>
      </c>
      <c r="AH292">
        <v>0.14779999999999999</v>
      </c>
      <c r="AI292" s="447">
        <v>6.3701999999999995E-2</v>
      </c>
      <c r="AJ292" s="447">
        <v>87.82</v>
      </c>
      <c r="AK292" s="447">
        <v>11.897</v>
      </c>
      <c r="AL292" s="429">
        <v>34.88446044921875</v>
      </c>
      <c r="AM292" s="433" t="s">
        <v>139</v>
      </c>
      <c r="AN292" s="434"/>
      <c r="AO292" s="438" t="s">
        <v>139</v>
      </c>
      <c r="AP292" s="439" t="s">
        <v>139</v>
      </c>
      <c r="AQ292" s="431" t="s">
        <v>139</v>
      </c>
      <c r="AR292" s="440"/>
      <c r="AS292" s="469" t="s">
        <v>139</v>
      </c>
      <c r="AT292" s="431" t="s">
        <v>139</v>
      </c>
      <c r="AU292" s="469" t="s">
        <v>139</v>
      </c>
      <c r="AV292" s="431" t="s">
        <v>139</v>
      </c>
      <c r="AW292" s="442" t="s">
        <v>139</v>
      </c>
      <c r="AX292" s="431" t="s">
        <v>139</v>
      </c>
      <c r="AY292" s="443"/>
      <c r="AZ292" s="469" t="s">
        <v>139</v>
      </c>
      <c r="BA292" s="431" t="s">
        <v>139</v>
      </c>
      <c r="BB292" s="440"/>
      <c r="BC292" s="469" t="s">
        <v>139</v>
      </c>
      <c r="BD292" s="445" t="s">
        <v>139</v>
      </c>
      <c r="BE292" s="469" t="s">
        <v>139</v>
      </c>
      <c r="BF292" s="445" t="s">
        <v>139</v>
      </c>
      <c r="BG292" s="445"/>
      <c r="BH292" s="469" t="s">
        <v>139</v>
      </c>
      <c r="BI292" s="431" t="s">
        <v>139</v>
      </c>
      <c r="BJ292" s="440"/>
      <c r="BK292" s="441" t="s">
        <v>139</v>
      </c>
      <c r="BL292" s="431" t="s">
        <v>139</v>
      </c>
      <c r="BM292" s="446"/>
      <c r="BN292" s="447" t="s">
        <v>139</v>
      </c>
      <c r="BO292" t="s">
        <v>139</v>
      </c>
    </row>
    <row r="293" spans="1:67" ht="15.75" customHeight="1">
      <c r="A293" s="7" t="s">
        <v>1030</v>
      </c>
      <c r="B293" s="453">
        <v>14</v>
      </c>
      <c r="C293" s="436" t="s">
        <v>171</v>
      </c>
      <c r="D293" s="454" t="s">
        <v>172</v>
      </c>
      <c r="E293" s="436">
        <v>80</v>
      </c>
      <c r="F293" s="436">
        <v>57.570000000000334</v>
      </c>
      <c r="G293" s="436" t="s">
        <v>61</v>
      </c>
      <c r="H293" s="430">
        <v>80.959500000000006</v>
      </c>
      <c r="I293" s="436">
        <v>132</v>
      </c>
      <c r="J293" s="436">
        <v>11.050000000000182</v>
      </c>
      <c r="K293" s="436" t="s">
        <v>62</v>
      </c>
      <c r="L293" s="430">
        <v>132.18416666666667</v>
      </c>
      <c r="M293" s="430">
        <v>-132.18416666666667</v>
      </c>
      <c r="N293" s="427">
        <v>314</v>
      </c>
      <c r="P293" s="456"/>
      <c r="Q293" s="456" t="s">
        <v>240</v>
      </c>
      <c r="R293">
        <v>2</v>
      </c>
      <c r="S293" s="474">
        <v>1013.739</v>
      </c>
      <c r="T293" s="290">
        <v>-5.2200000000000003E-2</v>
      </c>
      <c r="U293" s="290">
        <v>-5.28E-2</v>
      </c>
      <c r="V293" s="290">
        <v>29.360001999999998</v>
      </c>
      <c r="W293" s="290">
        <v>29.358762000000002</v>
      </c>
      <c r="X293" s="290">
        <v>34.882885728029585</v>
      </c>
      <c r="Y293" s="290">
        <v>34.881930299504674</v>
      </c>
      <c r="Z293">
        <v>1.8305</v>
      </c>
      <c r="AA293" s="447">
        <v>6.8921286491330216</v>
      </c>
      <c r="AB293" s="447">
        <v>85.855170763416879</v>
      </c>
      <c r="AC293" s="447">
        <v>2.6440119999999998E-2</v>
      </c>
      <c r="AD293" s="290">
        <v>4.41E-2</v>
      </c>
      <c r="AE293" s="447">
        <v>89.691599999999994</v>
      </c>
      <c r="AF293">
        <v>4.5823</v>
      </c>
      <c r="AG293" s="447">
        <v>1.988</v>
      </c>
      <c r="AH293">
        <v>0.14649999999999999</v>
      </c>
      <c r="AI293" s="447">
        <v>6.3701999999999995E-2</v>
      </c>
      <c r="AJ293" s="447">
        <v>69.31</v>
      </c>
      <c r="AK293" s="447">
        <v>11.744</v>
      </c>
      <c r="AL293" s="429">
        <v>34.884902954101563</v>
      </c>
      <c r="AM293" s="433" t="s">
        <v>139</v>
      </c>
      <c r="AN293" s="434"/>
      <c r="AO293" s="438" t="s">
        <v>139</v>
      </c>
      <c r="AP293" s="439" t="s">
        <v>139</v>
      </c>
      <c r="AQ293" s="431" t="s">
        <v>139</v>
      </c>
      <c r="AR293" s="440"/>
      <c r="AS293" s="469" t="s">
        <v>139</v>
      </c>
      <c r="AT293" s="431" t="s">
        <v>139</v>
      </c>
      <c r="AU293" s="469" t="s">
        <v>139</v>
      </c>
      <c r="AV293" s="431" t="s">
        <v>139</v>
      </c>
      <c r="AW293" s="442" t="s">
        <v>139</v>
      </c>
      <c r="AX293" s="431" t="s">
        <v>139</v>
      </c>
      <c r="AY293" s="443"/>
      <c r="AZ293" s="469" t="s">
        <v>139</v>
      </c>
      <c r="BA293" s="431" t="s">
        <v>139</v>
      </c>
      <c r="BB293" s="440"/>
      <c r="BC293" s="469" t="s">
        <v>139</v>
      </c>
      <c r="BD293" s="445" t="s">
        <v>139</v>
      </c>
      <c r="BE293" s="469" t="s">
        <v>139</v>
      </c>
      <c r="BF293" s="445" t="s">
        <v>139</v>
      </c>
      <c r="BG293" s="445"/>
      <c r="BH293" s="469" t="s">
        <v>139</v>
      </c>
      <c r="BI293" s="431" t="s">
        <v>139</v>
      </c>
      <c r="BJ293" s="440"/>
      <c r="BK293" s="441" t="s">
        <v>139</v>
      </c>
      <c r="BL293" s="431" t="s">
        <v>139</v>
      </c>
      <c r="BM293" s="446"/>
      <c r="BN293" s="447" t="s">
        <v>139</v>
      </c>
      <c r="BO293" t="s">
        <v>139</v>
      </c>
    </row>
    <row r="294" spans="1:67" ht="15.75" customHeight="1">
      <c r="A294" s="7" t="s">
        <v>1030</v>
      </c>
      <c r="B294" s="453">
        <v>14</v>
      </c>
      <c r="C294" s="436" t="s">
        <v>171</v>
      </c>
      <c r="D294" s="454" t="s">
        <v>172</v>
      </c>
      <c r="E294" s="436">
        <v>80</v>
      </c>
      <c r="F294" s="436">
        <v>57.570000000000334</v>
      </c>
      <c r="G294" s="436" t="s">
        <v>61</v>
      </c>
      <c r="H294" s="430">
        <v>80.959500000000006</v>
      </c>
      <c r="I294" s="436">
        <v>132</v>
      </c>
      <c r="J294" s="436">
        <v>11.050000000000182</v>
      </c>
      <c r="K294" s="436" t="s">
        <v>62</v>
      </c>
      <c r="L294" s="430">
        <v>132.18416666666667</v>
      </c>
      <c r="M294" s="430">
        <v>-132.18416666666667</v>
      </c>
      <c r="N294" s="427">
        <v>315</v>
      </c>
      <c r="P294" s="456"/>
      <c r="Q294" s="456" t="s">
        <v>240</v>
      </c>
      <c r="R294">
        <v>3</v>
      </c>
      <c r="S294" s="474">
        <v>1013.78</v>
      </c>
      <c r="T294" s="290">
        <v>-5.1999999999999998E-2</v>
      </c>
      <c r="U294" s="290">
        <v>-5.28E-2</v>
      </c>
      <c r="V294" s="290">
        <v>29.360271999999998</v>
      </c>
      <c r="W294" s="290">
        <v>29.358745000000003</v>
      </c>
      <c r="X294" s="290">
        <v>34.882992043020373</v>
      </c>
      <c r="Y294" s="290">
        <v>34.881884455331928</v>
      </c>
      <c r="Z294">
        <v>1.8305</v>
      </c>
      <c r="AA294" s="447">
        <v>6.8921286491330216</v>
      </c>
      <c r="AB294" s="447">
        <v>85.855683026042755</v>
      </c>
      <c r="AC294" s="447">
        <v>2.6440119999999998E-2</v>
      </c>
      <c r="AD294" s="290">
        <v>4.41E-2</v>
      </c>
      <c r="AE294" s="447">
        <v>89.686099999999996</v>
      </c>
      <c r="AF294">
        <v>4.5819999999999999</v>
      </c>
      <c r="AG294" s="447">
        <v>2.0326</v>
      </c>
      <c r="AH294">
        <v>0.14829999999999999</v>
      </c>
      <c r="AI294" s="447">
        <v>6.3701999999999995E-2</v>
      </c>
      <c r="AJ294" s="447">
        <v>92.19</v>
      </c>
      <c r="AK294" s="447">
        <v>11.897</v>
      </c>
      <c r="AL294" s="429">
        <v>34.884746551513672</v>
      </c>
      <c r="AM294" s="433" t="s">
        <v>139</v>
      </c>
      <c r="AN294" s="434"/>
      <c r="AO294" s="438" t="s">
        <v>139</v>
      </c>
      <c r="AP294" s="439" t="s">
        <v>139</v>
      </c>
      <c r="AQ294" s="431" t="s">
        <v>139</v>
      </c>
      <c r="AR294" s="440"/>
      <c r="AS294" s="469" t="s">
        <v>139</v>
      </c>
      <c r="AT294" s="431" t="s">
        <v>139</v>
      </c>
      <c r="AU294" s="469" t="s">
        <v>139</v>
      </c>
      <c r="AV294" s="431" t="s">
        <v>139</v>
      </c>
      <c r="AW294" s="442" t="s">
        <v>139</v>
      </c>
      <c r="AX294" s="431" t="s">
        <v>139</v>
      </c>
      <c r="AY294" s="443"/>
      <c r="AZ294" s="469" t="s">
        <v>139</v>
      </c>
      <c r="BA294" s="431" t="s">
        <v>139</v>
      </c>
      <c r="BB294" s="440"/>
      <c r="BC294" s="469" t="s">
        <v>139</v>
      </c>
      <c r="BD294" s="445" t="s">
        <v>139</v>
      </c>
      <c r="BE294" s="469" t="s">
        <v>139</v>
      </c>
      <c r="BF294" s="445" t="s">
        <v>139</v>
      </c>
      <c r="BG294" s="445"/>
      <c r="BH294" s="469" t="s">
        <v>139</v>
      </c>
      <c r="BI294" s="431" t="s">
        <v>139</v>
      </c>
      <c r="BJ294" s="440"/>
      <c r="BK294" s="441" t="s">
        <v>139</v>
      </c>
      <c r="BL294" s="431" t="s">
        <v>139</v>
      </c>
      <c r="BM294" s="446"/>
      <c r="BN294" s="447" t="s">
        <v>139</v>
      </c>
      <c r="BO294" t="s">
        <v>139</v>
      </c>
    </row>
    <row r="295" spans="1:67" ht="15.75" customHeight="1">
      <c r="A295" s="7" t="s">
        <v>1030</v>
      </c>
      <c r="B295" s="453">
        <v>14</v>
      </c>
      <c r="C295" s="436" t="s">
        <v>171</v>
      </c>
      <c r="D295" s="454" t="s">
        <v>172</v>
      </c>
      <c r="E295" s="436">
        <v>80</v>
      </c>
      <c r="F295" s="436">
        <v>57.570000000000334</v>
      </c>
      <c r="G295" s="436" t="s">
        <v>61</v>
      </c>
      <c r="H295" s="430">
        <v>80.959500000000006</v>
      </c>
      <c r="I295" s="436">
        <v>132</v>
      </c>
      <c r="J295" s="436">
        <v>11.050000000000182</v>
      </c>
      <c r="K295" s="436" t="s">
        <v>62</v>
      </c>
      <c r="L295" s="430">
        <v>132.18416666666667</v>
      </c>
      <c r="M295" s="430">
        <v>-132.18416666666667</v>
      </c>
      <c r="N295" s="427">
        <v>316</v>
      </c>
      <c r="P295" s="456"/>
      <c r="Q295" s="456" t="s">
        <v>156</v>
      </c>
      <c r="R295">
        <v>4</v>
      </c>
      <c r="S295" s="474">
        <v>377.04399999999998</v>
      </c>
      <c r="T295" s="290">
        <v>0.80740000000000001</v>
      </c>
      <c r="U295" s="290">
        <v>0.80689999999999995</v>
      </c>
      <c r="V295" s="290">
        <v>29.778728999999998</v>
      </c>
      <c r="W295" s="290">
        <v>29.777331</v>
      </c>
      <c r="X295" s="290">
        <v>34.83264250229626</v>
      </c>
      <c r="Y295" s="290">
        <v>34.831392439673344</v>
      </c>
      <c r="Z295">
        <v>1.9643999999999999</v>
      </c>
      <c r="AA295" s="447">
        <v>6.7293101710010497</v>
      </c>
      <c r="AB295" s="447">
        <v>85.683754489734753</v>
      </c>
      <c r="AC295" s="447">
        <v>2.7709347199999998E-2</v>
      </c>
      <c r="AD295" s="290">
        <v>4.6899999999999997E-2</v>
      </c>
      <c r="AE295" s="447">
        <v>89.669300000000007</v>
      </c>
      <c r="AF295">
        <v>4.5811999999999999</v>
      </c>
      <c r="AG295" s="447">
        <v>2.0068000000000001</v>
      </c>
      <c r="AH295">
        <v>0.1472</v>
      </c>
      <c r="AI295" s="447">
        <v>6.3701999999999995E-2</v>
      </c>
      <c r="AJ295" s="447">
        <v>98.54</v>
      </c>
      <c r="AK295" s="447">
        <v>11.744</v>
      </c>
      <c r="AL295" s="429">
        <v>34.834632873535156</v>
      </c>
      <c r="AM295" s="433" t="s">
        <v>139</v>
      </c>
      <c r="AN295" s="434"/>
      <c r="AO295" s="438" t="s">
        <v>139</v>
      </c>
      <c r="AP295" s="439" t="s">
        <v>139</v>
      </c>
      <c r="AQ295" s="431" t="s">
        <v>139</v>
      </c>
      <c r="AR295" s="440"/>
      <c r="AS295" s="469" t="s">
        <v>139</v>
      </c>
      <c r="AT295" s="431" t="s">
        <v>139</v>
      </c>
      <c r="AU295" s="469" t="s">
        <v>139</v>
      </c>
      <c r="AV295" s="431" t="s">
        <v>139</v>
      </c>
      <c r="AW295" s="442" t="s">
        <v>139</v>
      </c>
      <c r="AX295" s="431" t="s">
        <v>139</v>
      </c>
      <c r="AY295" s="443"/>
      <c r="AZ295" s="469" t="s">
        <v>139</v>
      </c>
      <c r="BA295" s="431" t="s">
        <v>139</v>
      </c>
      <c r="BB295" s="440"/>
      <c r="BC295" s="469" t="s">
        <v>139</v>
      </c>
      <c r="BD295" s="445" t="s">
        <v>139</v>
      </c>
      <c r="BE295" s="469" t="s">
        <v>139</v>
      </c>
      <c r="BF295" s="445" t="s">
        <v>139</v>
      </c>
      <c r="BG295" s="445"/>
      <c r="BH295" s="469" t="s">
        <v>139</v>
      </c>
      <c r="BI295" s="431" t="s">
        <v>139</v>
      </c>
      <c r="BJ295" s="440"/>
      <c r="BK295" s="441" t="s">
        <v>139</v>
      </c>
      <c r="BL295" s="431" t="s">
        <v>139</v>
      </c>
      <c r="BM295" s="446"/>
      <c r="BN295" s="447" t="s">
        <v>139</v>
      </c>
      <c r="BO295" t="s">
        <v>139</v>
      </c>
    </row>
    <row r="296" spans="1:67" ht="15.75" customHeight="1">
      <c r="A296" s="7" t="s">
        <v>1030</v>
      </c>
      <c r="B296" s="453">
        <v>14</v>
      </c>
      <c r="C296" s="436" t="s">
        <v>171</v>
      </c>
      <c r="D296" s="454" t="s">
        <v>172</v>
      </c>
      <c r="E296" s="436">
        <v>80</v>
      </c>
      <c r="F296" s="436">
        <v>57.570000000000334</v>
      </c>
      <c r="G296" s="436" t="s">
        <v>61</v>
      </c>
      <c r="H296" s="430">
        <v>80.959500000000006</v>
      </c>
      <c r="I296" s="436">
        <v>132</v>
      </c>
      <c r="J296" s="436">
        <v>11.050000000000182</v>
      </c>
      <c r="K296" s="436" t="s">
        <v>62</v>
      </c>
      <c r="L296" s="430">
        <v>132.18416666666667</v>
      </c>
      <c r="M296" s="430">
        <v>-132.18416666666667</v>
      </c>
      <c r="N296" s="427">
        <v>317</v>
      </c>
      <c r="P296" s="456"/>
      <c r="Q296" s="456" t="s">
        <v>156</v>
      </c>
      <c r="R296">
        <v>5</v>
      </c>
      <c r="S296" s="474">
        <v>375.25400000000002</v>
      </c>
      <c r="T296" s="290">
        <v>0.80730000000000002</v>
      </c>
      <c r="U296" s="290">
        <v>0.80679999999999996</v>
      </c>
      <c r="V296" s="290">
        <v>29.777753999999998</v>
      </c>
      <c r="W296" s="290">
        <v>29.776529</v>
      </c>
      <c r="X296" s="290">
        <v>34.832542941110098</v>
      </c>
      <c r="Y296" s="290">
        <v>34.831516786251463</v>
      </c>
      <c r="Z296">
        <v>1.9643999999999999</v>
      </c>
      <c r="AA296" s="447">
        <v>6.7273439258384675</v>
      </c>
      <c r="AB296" s="447">
        <v>85.658439080881521</v>
      </c>
      <c r="AC296" s="447">
        <v>2.7328308799999999E-2</v>
      </c>
      <c r="AD296" s="290">
        <v>4.5999999999999999E-2</v>
      </c>
      <c r="AE296" s="447">
        <v>89.669300000000007</v>
      </c>
      <c r="AF296">
        <v>4.5811999999999999</v>
      </c>
      <c r="AG296" s="447">
        <v>1.9669000000000001</v>
      </c>
      <c r="AH296">
        <v>0.1457</v>
      </c>
      <c r="AI296" s="447">
        <v>6.3701999999999995E-2</v>
      </c>
      <c r="AJ296" s="447">
        <v>98.55</v>
      </c>
      <c r="AK296" s="447">
        <v>11.744</v>
      </c>
      <c r="AL296" s="429">
        <v>34.835239410400391</v>
      </c>
      <c r="AM296" s="433" t="s">
        <v>139</v>
      </c>
      <c r="AN296" s="434"/>
      <c r="AO296" s="438" t="s">
        <v>139</v>
      </c>
      <c r="AP296" s="439" t="s">
        <v>139</v>
      </c>
      <c r="AQ296" s="431" t="s">
        <v>139</v>
      </c>
      <c r="AR296" s="440"/>
      <c r="AS296" s="469" t="s">
        <v>139</v>
      </c>
      <c r="AT296" s="431" t="s">
        <v>139</v>
      </c>
      <c r="AU296" s="469" t="s">
        <v>139</v>
      </c>
      <c r="AV296" s="431" t="s">
        <v>139</v>
      </c>
      <c r="AW296" s="442" t="s">
        <v>139</v>
      </c>
      <c r="AX296" s="431" t="s">
        <v>139</v>
      </c>
      <c r="AY296" s="443"/>
      <c r="AZ296" s="469" t="s">
        <v>139</v>
      </c>
      <c r="BA296" s="431" t="s">
        <v>139</v>
      </c>
      <c r="BB296" s="440"/>
      <c r="BC296" s="469" t="s">
        <v>139</v>
      </c>
      <c r="BD296" s="445" t="s">
        <v>139</v>
      </c>
      <c r="BE296" s="469" t="s">
        <v>139</v>
      </c>
      <c r="BF296" s="445" t="s">
        <v>139</v>
      </c>
      <c r="BG296" s="445"/>
      <c r="BH296" s="469" t="s">
        <v>139</v>
      </c>
      <c r="BI296" s="431" t="s">
        <v>139</v>
      </c>
      <c r="BJ296" s="440"/>
      <c r="BK296" s="441" t="s">
        <v>139</v>
      </c>
      <c r="BL296" s="431" t="s">
        <v>139</v>
      </c>
      <c r="BM296" s="446"/>
      <c r="BN296" s="447" t="s">
        <v>139</v>
      </c>
      <c r="BO296" t="s">
        <v>139</v>
      </c>
    </row>
    <row r="297" spans="1:67" ht="15.75" customHeight="1">
      <c r="A297" s="7" t="s">
        <v>1030</v>
      </c>
      <c r="B297" s="453">
        <v>14</v>
      </c>
      <c r="C297" s="436" t="s">
        <v>171</v>
      </c>
      <c r="D297" s="454" t="s">
        <v>172</v>
      </c>
      <c r="E297" s="436">
        <v>80</v>
      </c>
      <c r="F297" s="436">
        <v>57.570000000000334</v>
      </c>
      <c r="G297" s="436" t="s">
        <v>61</v>
      </c>
      <c r="H297" s="430">
        <v>80.959500000000006</v>
      </c>
      <c r="I297" s="436">
        <v>132</v>
      </c>
      <c r="J297" s="436">
        <v>11.050000000000182</v>
      </c>
      <c r="K297" s="436" t="s">
        <v>62</v>
      </c>
      <c r="L297" s="430">
        <v>132.18416666666667</v>
      </c>
      <c r="M297" s="430">
        <v>-132.18416666666667</v>
      </c>
      <c r="N297" s="427">
        <v>318</v>
      </c>
      <c r="P297" s="456"/>
      <c r="Q297" s="456" t="s">
        <v>156</v>
      </c>
      <c r="R297">
        <v>6</v>
      </c>
      <c r="S297" s="474">
        <v>373.46300000000002</v>
      </c>
      <c r="T297" s="290">
        <v>0.80720000000000003</v>
      </c>
      <c r="U297" s="290">
        <v>0.80669999999999997</v>
      </c>
      <c r="V297" s="290">
        <v>29.776772999999999</v>
      </c>
      <c r="W297" s="290">
        <v>29.775647000000003</v>
      </c>
      <c r="X297" s="290">
        <v>34.832436326027086</v>
      </c>
      <c r="Y297" s="290">
        <v>34.831538298642876</v>
      </c>
      <c r="Z297">
        <v>1.9646999999999999</v>
      </c>
      <c r="AA297" s="447">
        <v>6.7266836842201627</v>
      </c>
      <c r="AB297" s="447">
        <v>85.649748759884048</v>
      </c>
      <c r="AC297" s="447">
        <v>2.7370646399999997E-2</v>
      </c>
      <c r="AD297" s="290">
        <v>4.6100000000000002E-2</v>
      </c>
      <c r="AE297" s="447">
        <v>89.667400000000001</v>
      </c>
      <c r="AF297">
        <v>4.5811000000000002</v>
      </c>
      <c r="AG297" s="447">
        <v>2.1758999999999999</v>
      </c>
      <c r="AH297">
        <v>0.154</v>
      </c>
      <c r="AI297" s="447">
        <v>6.3701999999999995E-2</v>
      </c>
      <c r="AJ297" s="447">
        <v>98.54</v>
      </c>
      <c r="AK297" s="447">
        <v>11.897</v>
      </c>
      <c r="AL297" s="429">
        <v>34.8350830078125</v>
      </c>
      <c r="AM297" s="433" t="s">
        <v>139</v>
      </c>
      <c r="AN297" s="434"/>
      <c r="AO297" s="438" t="s">
        <v>139</v>
      </c>
      <c r="AP297" s="439" t="s">
        <v>139</v>
      </c>
      <c r="AQ297" s="431" t="s">
        <v>139</v>
      </c>
      <c r="AR297" s="440"/>
      <c r="AS297" s="469" t="s">
        <v>139</v>
      </c>
      <c r="AT297" s="431" t="s">
        <v>139</v>
      </c>
      <c r="AU297" s="469" t="s">
        <v>139</v>
      </c>
      <c r="AV297" s="431" t="s">
        <v>139</v>
      </c>
      <c r="AW297" s="442" t="s">
        <v>139</v>
      </c>
      <c r="AX297" s="431" t="s">
        <v>139</v>
      </c>
      <c r="AY297" s="443"/>
      <c r="AZ297" s="469" t="s">
        <v>139</v>
      </c>
      <c r="BA297" s="431" t="s">
        <v>139</v>
      </c>
      <c r="BB297" s="440"/>
      <c r="BC297" s="469" t="s">
        <v>139</v>
      </c>
      <c r="BD297" s="445" t="s">
        <v>139</v>
      </c>
      <c r="BE297" s="469" t="s">
        <v>139</v>
      </c>
      <c r="BF297" s="445" t="s">
        <v>139</v>
      </c>
      <c r="BG297" s="445"/>
      <c r="BH297" s="469" t="s">
        <v>139</v>
      </c>
      <c r="BI297" s="431" t="s">
        <v>139</v>
      </c>
      <c r="BJ297" s="440"/>
      <c r="BK297" s="441" t="s">
        <v>139</v>
      </c>
      <c r="BL297" s="431" t="s">
        <v>139</v>
      </c>
      <c r="BM297" s="446"/>
      <c r="BN297" s="447" t="s">
        <v>139</v>
      </c>
      <c r="BO297" t="s">
        <v>139</v>
      </c>
    </row>
    <row r="298" spans="1:67" ht="15.75" customHeight="1">
      <c r="A298" s="7" t="s">
        <v>1030</v>
      </c>
      <c r="B298" s="453">
        <v>14</v>
      </c>
      <c r="C298" s="436" t="s">
        <v>171</v>
      </c>
      <c r="D298" s="454" t="s">
        <v>172</v>
      </c>
      <c r="E298" s="436">
        <v>80</v>
      </c>
      <c r="F298" s="436">
        <v>57.570000000000334</v>
      </c>
      <c r="G298" s="436" t="s">
        <v>61</v>
      </c>
      <c r="H298" s="430">
        <v>80.959500000000006</v>
      </c>
      <c r="I298" s="436">
        <v>132</v>
      </c>
      <c r="J298" s="436">
        <v>11.050000000000182</v>
      </c>
      <c r="K298" s="436" t="s">
        <v>62</v>
      </c>
      <c r="L298" s="430">
        <v>132.18416666666667</v>
      </c>
      <c r="M298" s="430">
        <v>-132.18416666666667</v>
      </c>
      <c r="N298" s="427">
        <v>319</v>
      </c>
      <c r="P298" s="456"/>
      <c r="Q298" s="456" t="s">
        <v>156</v>
      </c>
      <c r="R298">
        <v>7</v>
      </c>
      <c r="S298" s="474">
        <v>142.46299999999999</v>
      </c>
      <c r="T298" s="290">
        <v>-1.3458000000000001</v>
      </c>
      <c r="U298" s="290">
        <v>-1.3302</v>
      </c>
      <c r="V298" s="290">
        <v>26.703313999999999</v>
      </c>
      <c r="W298" s="290">
        <v>26.747746000000003</v>
      </c>
      <c r="X298" s="290">
        <v>33.280093961887133</v>
      </c>
      <c r="Y298" s="290">
        <v>33.323676127296331</v>
      </c>
      <c r="Z298">
        <v>1.7726</v>
      </c>
      <c r="AA298" s="447">
        <v>6.092022321063375</v>
      </c>
      <c r="AB298" s="447">
        <v>72.508040362514734</v>
      </c>
      <c r="AC298" s="447">
        <v>3.6846612000000008E-2</v>
      </c>
      <c r="AD298" s="290">
        <v>6.7100000000000007E-2</v>
      </c>
      <c r="AE298" s="447">
        <v>89.539000000000001</v>
      </c>
      <c r="AF298">
        <v>4.5746000000000002</v>
      </c>
      <c r="AG298" s="447">
        <v>3.5165999999999999</v>
      </c>
      <c r="AH298">
        <v>0.2077</v>
      </c>
      <c r="AI298" s="447">
        <v>6.3701999999999995E-2</v>
      </c>
      <c r="AJ298" s="447">
        <v>93.22</v>
      </c>
      <c r="AK298" s="447">
        <v>11.744</v>
      </c>
      <c r="AL298" s="429">
        <v>33.386909484863281</v>
      </c>
      <c r="AM298" s="433" t="s">
        <v>139</v>
      </c>
      <c r="AN298" s="434"/>
      <c r="AO298" s="438" t="s">
        <v>139</v>
      </c>
      <c r="AP298" s="439" t="s">
        <v>139</v>
      </c>
      <c r="AQ298" s="431" t="s">
        <v>139</v>
      </c>
      <c r="AR298" s="440"/>
      <c r="AS298" s="469" t="s">
        <v>139</v>
      </c>
      <c r="AT298" s="431" t="s">
        <v>139</v>
      </c>
      <c r="AU298" s="469" t="s">
        <v>139</v>
      </c>
      <c r="AV298" s="431" t="s">
        <v>139</v>
      </c>
      <c r="AW298" s="442" t="s">
        <v>139</v>
      </c>
      <c r="AX298" s="431" t="s">
        <v>139</v>
      </c>
      <c r="AY298" s="443"/>
      <c r="AZ298" s="469" t="s">
        <v>139</v>
      </c>
      <c r="BA298" s="431" t="s">
        <v>139</v>
      </c>
      <c r="BB298" s="440"/>
      <c r="BC298" s="469" t="s">
        <v>139</v>
      </c>
      <c r="BD298" s="445" t="s">
        <v>139</v>
      </c>
      <c r="BE298" s="469" t="s">
        <v>139</v>
      </c>
      <c r="BF298" s="445" t="s">
        <v>139</v>
      </c>
      <c r="BG298" s="445"/>
      <c r="BH298" s="469" t="s">
        <v>139</v>
      </c>
      <c r="BI298" s="431" t="s">
        <v>139</v>
      </c>
      <c r="BJ298" s="440"/>
      <c r="BK298" s="441" t="s">
        <v>139</v>
      </c>
      <c r="BL298" s="431" t="s">
        <v>139</v>
      </c>
      <c r="BM298" s="446"/>
      <c r="BN298" s="447" t="s">
        <v>139</v>
      </c>
      <c r="BO298" t="s">
        <v>139</v>
      </c>
    </row>
    <row r="299" spans="1:67" ht="15.75" customHeight="1">
      <c r="A299" s="7" t="s">
        <v>1030</v>
      </c>
      <c r="B299" s="453">
        <v>14</v>
      </c>
      <c r="C299" s="436" t="s">
        <v>171</v>
      </c>
      <c r="D299" s="454" t="s">
        <v>172</v>
      </c>
      <c r="E299" s="436">
        <v>80</v>
      </c>
      <c r="F299" s="436">
        <v>57.570000000000334</v>
      </c>
      <c r="G299" s="436" t="s">
        <v>61</v>
      </c>
      <c r="H299" s="430">
        <v>80.959500000000006</v>
      </c>
      <c r="I299" s="436">
        <v>132</v>
      </c>
      <c r="J299" s="436">
        <v>11.050000000000182</v>
      </c>
      <c r="K299" s="436" t="s">
        <v>62</v>
      </c>
      <c r="L299" s="430">
        <v>132.18416666666667</v>
      </c>
      <c r="M299" s="430">
        <v>-132.18416666666667</v>
      </c>
      <c r="N299" s="427">
        <v>320</v>
      </c>
      <c r="P299" s="456"/>
      <c r="Q299" s="456" t="s">
        <v>156</v>
      </c>
      <c r="R299">
        <v>8</v>
      </c>
      <c r="S299" s="474">
        <v>141.381</v>
      </c>
      <c r="T299" s="290">
        <v>-1.3656999999999999</v>
      </c>
      <c r="U299" s="290">
        <v>-1.3471</v>
      </c>
      <c r="V299" s="290">
        <v>26.647327999999998</v>
      </c>
      <c r="W299" s="290">
        <v>26.698355000000003</v>
      </c>
      <c r="X299" s="290">
        <v>33.226063602397431</v>
      </c>
      <c r="Y299" s="290">
        <v>33.275401601181677</v>
      </c>
      <c r="Z299">
        <v>1.7773000000000001</v>
      </c>
      <c r="AA299" s="447">
        <v>6.1185565935978978</v>
      </c>
      <c r="AB299" s="447">
        <v>72.75701663160244</v>
      </c>
      <c r="AC299" s="447">
        <v>3.6592586400000002E-2</v>
      </c>
      <c r="AD299" s="290">
        <v>6.6600000000000006E-2</v>
      </c>
      <c r="AE299" s="447">
        <v>89.522199999999998</v>
      </c>
      <c r="AF299">
        <v>4.5738000000000003</v>
      </c>
      <c r="AG299" s="447">
        <v>3.573</v>
      </c>
      <c r="AH299">
        <v>0.2099</v>
      </c>
      <c r="AI299" s="447">
        <v>6.3701999999999995E-2</v>
      </c>
      <c r="AJ299" s="447">
        <v>95.94</v>
      </c>
      <c r="AK299" s="447">
        <v>11.897</v>
      </c>
      <c r="AL299" s="429">
        <v>33.299018859863281</v>
      </c>
      <c r="AM299" s="433" t="s">
        <v>139</v>
      </c>
      <c r="AN299" s="434"/>
      <c r="AO299" s="438" t="s">
        <v>139</v>
      </c>
      <c r="AP299" s="439" t="s">
        <v>139</v>
      </c>
      <c r="AQ299" s="431" t="s">
        <v>139</v>
      </c>
      <c r="AR299" s="440"/>
      <c r="AS299" s="469" t="s">
        <v>139</v>
      </c>
      <c r="AT299" s="431" t="s">
        <v>139</v>
      </c>
      <c r="AU299" s="469" t="s">
        <v>139</v>
      </c>
      <c r="AV299" s="431" t="s">
        <v>139</v>
      </c>
      <c r="AW299" s="442" t="s">
        <v>139</v>
      </c>
      <c r="AX299" s="431" t="s">
        <v>139</v>
      </c>
      <c r="AY299" s="443"/>
      <c r="AZ299" s="469" t="s">
        <v>139</v>
      </c>
      <c r="BA299" s="431" t="s">
        <v>139</v>
      </c>
      <c r="BB299" s="440"/>
      <c r="BC299" s="469" t="s">
        <v>139</v>
      </c>
      <c r="BD299" s="445" t="s">
        <v>139</v>
      </c>
      <c r="BE299" s="469" t="s">
        <v>139</v>
      </c>
      <c r="BF299" s="445" t="s">
        <v>139</v>
      </c>
      <c r="BG299" s="445"/>
      <c r="BH299" s="469" t="s">
        <v>139</v>
      </c>
      <c r="BI299" s="431" t="s">
        <v>139</v>
      </c>
      <c r="BJ299" s="440"/>
      <c r="BK299" s="441" t="s">
        <v>139</v>
      </c>
      <c r="BL299" s="431" t="s">
        <v>139</v>
      </c>
      <c r="BM299" s="446"/>
      <c r="BN299" s="447" t="s">
        <v>139</v>
      </c>
      <c r="BO299" t="s">
        <v>139</v>
      </c>
    </row>
    <row r="300" spans="1:67" ht="15.75" customHeight="1">
      <c r="A300" s="7" t="s">
        <v>1030</v>
      </c>
      <c r="B300" s="453">
        <v>14</v>
      </c>
      <c r="C300" s="436" t="s">
        <v>171</v>
      </c>
      <c r="D300" s="454" t="s">
        <v>172</v>
      </c>
      <c r="E300" s="436">
        <v>80</v>
      </c>
      <c r="F300" s="436">
        <v>57.570000000000334</v>
      </c>
      <c r="G300" s="436" t="s">
        <v>61</v>
      </c>
      <c r="H300" s="430">
        <v>80.959500000000006</v>
      </c>
      <c r="I300" s="436">
        <v>132</v>
      </c>
      <c r="J300" s="436">
        <v>11.050000000000182</v>
      </c>
      <c r="K300" s="436" t="s">
        <v>62</v>
      </c>
      <c r="L300" s="430">
        <v>132.18416666666667</v>
      </c>
      <c r="M300" s="430">
        <v>-132.18416666666667</v>
      </c>
      <c r="N300" s="427">
        <v>321</v>
      </c>
      <c r="P300" s="456"/>
      <c r="Q300" s="456" t="s">
        <v>156</v>
      </c>
      <c r="R300">
        <v>9</v>
      </c>
      <c r="S300" s="474">
        <v>140.328</v>
      </c>
      <c r="T300" s="290">
        <v>-1.3925000000000001</v>
      </c>
      <c r="U300" s="290">
        <v>-1.3720000000000001</v>
      </c>
      <c r="V300" s="290">
        <v>26.584678</v>
      </c>
      <c r="W300" s="290">
        <v>26.632599000000003</v>
      </c>
      <c r="X300" s="290">
        <v>33.170468870615252</v>
      </c>
      <c r="Y300" s="290">
        <v>33.213494978125404</v>
      </c>
      <c r="Z300">
        <v>1.7823</v>
      </c>
      <c r="AA300" s="447">
        <v>6.1455069227036194</v>
      </c>
      <c r="AB300" s="447">
        <v>72.996036186932798</v>
      </c>
      <c r="AC300" s="447">
        <v>3.5873747999999997E-2</v>
      </c>
      <c r="AD300" s="290">
        <v>6.5000000000000002E-2</v>
      </c>
      <c r="AE300" s="447">
        <v>89.522199999999998</v>
      </c>
      <c r="AF300">
        <v>4.5738000000000003</v>
      </c>
      <c r="AG300" s="447">
        <v>3.3734000000000002</v>
      </c>
      <c r="AH300">
        <v>0.20200000000000001</v>
      </c>
      <c r="AI300" s="447">
        <v>6.3701999999999995E-2</v>
      </c>
      <c r="AJ300" s="447">
        <v>98.53</v>
      </c>
      <c r="AK300" s="447">
        <v>11.897</v>
      </c>
      <c r="AL300" s="429">
        <v>33.244838714599609</v>
      </c>
      <c r="AM300" s="433" t="s">
        <v>139</v>
      </c>
      <c r="AN300" s="434"/>
      <c r="AO300" s="438" t="s">
        <v>139</v>
      </c>
      <c r="AP300" s="439" t="s">
        <v>139</v>
      </c>
      <c r="AQ300" s="431" t="s">
        <v>139</v>
      </c>
      <c r="AR300" s="440"/>
      <c r="AS300" s="469" t="s">
        <v>139</v>
      </c>
      <c r="AT300" s="431" t="s">
        <v>139</v>
      </c>
      <c r="AU300" s="469" t="s">
        <v>139</v>
      </c>
      <c r="AV300" s="431" t="s">
        <v>139</v>
      </c>
      <c r="AW300" s="442" t="s">
        <v>139</v>
      </c>
      <c r="AX300" s="431" t="s">
        <v>139</v>
      </c>
      <c r="AY300" s="443"/>
      <c r="AZ300" s="469" t="s">
        <v>139</v>
      </c>
      <c r="BA300" s="431" t="s">
        <v>139</v>
      </c>
      <c r="BB300" s="440"/>
      <c r="BC300" s="469" t="s">
        <v>139</v>
      </c>
      <c r="BD300" s="445" t="s">
        <v>139</v>
      </c>
      <c r="BE300" s="469" t="s">
        <v>139</v>
      </c>
      <c r="BF300" s="445" t="s">
        <v>139</v>
      </c>
      <c r="BG300" s="445"/>
      <c r="BH300" s="469" t="s">
        <v>139</v>
      </c>
      <c r="BI300" s="431" t="s">
        <v>139</v>
      </c>
      <c r="BJ300" s="440"/>
      <c r="BK300" s="441" t="s">
        <v>139</v>
      </c>
      <c r="BL300" s="431" t="s">
        <v>139</v>
      </c>
      <c r="BM300" s="446"/>
      <c r="BN300" s="447" t="s">
        <v>139</v>
      </c>
      <c r="BO300" t="s">
        <v>139</v>
      </c>
    </row>
    <row r="301" spans="1:67" ht="15.75" customHeight="1">
      <c r="A301" s="7" t="s">
        <v>1030</v>
      </c>
      <c r="B301" s="453">
        <v>14</v>
      </c>
      <c r="C301" s="436" t="s">
        <v>171</v>
      </c>
      <c r="D301" s="454" t="s">
        <v>172</v>
      </c>
      <c r="E301" s="436">
        <v>80</v>
      </c>
      <c r="F301" s="436">
        <v>57.570000000000334</v>
      </c>
      <c r="G301" s="436" t="s">
        <v>61</v>
      </c>
      <c r="H301" s="430">
        <v>80.959500000000006</v>
      </c>
      <c r="I301" s="436">
        <v>132</v>
      </c>
      <c r="J301" s="436">
        <v>11.050000000000182</v>
      </c>
      <c r="K301" s="436" t="s">
        <v>62</v>
      </c>
      <c r="L301" s="430">
        <v>132.18416666666667</v>
      </c>
      <c r="M301" s="430">
        <v>-132.18416666666667</v>
      </c>
      <c r="N301" s="427">
        <v>322</v>
      </c>
      <c r="P301" s="456"/>
      <c r="Q301" s="456" t="s">
        <v>156</v>
      </c>
      <c r="R301">
        <v>10</v>
      </c>
      <c r="S301" s="474">
        <v>88.236000000000004</v>
      </c>
      <c r="T301" s="290">
        <v>-1.4664999999999999</v>
      </c>
      <c r="U301" s="290">
        <v>-1.4702</v>
      </c>
      <c r="V301" s="290">
        <v>25.886331999999999</v>
      </c>
      <c r="W301" s="290">
        <v>25.889845000000001</v>
      </c>
      <c r="X301" s="290">
        <v>32.32445137023592</v>
      </c>
      <c r="Y301" s="290">
        <v>32.333288440129984</v>
      </c>
      <c r="Z301">
        <v>1.9589000000000001</v>
      </c>
      <c r="AA301" s="447">
        <v>6.9565481205944257</v>
      </c>
      <c r="AB301" s="447">
        <v>81.970891871152702</v>
      </c>
      <c r="AC301" s="447">
        <v>3.7734800799999996E-2</v>
      </c>
      <c r="AD301" s="290">
        <v>6.9099999999999995E-2</v>
      </c>
      <c r="AE301" s="447">
        <v>89.542699999999996</v>
      </c>
      <c r="AF301">
        <v>4.5747999999999998</v>
      </c>
      <c r="AG301" s="447">
        <v>3.2136999999999998</v>
      </c>
      <c r="AH301">
        <v>0.1956</v>
      </c>
      <c r="AI301" s="447">
        <v>6.3701999999999995E-2</v>
      </c>
      <c r="AJ301" s="447">
        <v>98.54</v>
      </c>
      <c r="AK301" s="447">
        <v>11.897</v>
      </c>
      <c r="AL301" s="429">
        <v>32.336765289306641</v>
      </c>
      <c r="AM301" s="433" t="s">
        <v>139</v>
      </c>
      <c r="AN301" s="434"/>
      <c r="AO301" s="438" t="s">
        <v>139</v>
      </c>
      <c r="AP301" s="439" t="s">
        <v>139</v>
      </c>
      <c r="AQ301" s="431" t="s">
        <v>139</v>
      </c>
      <c r="AR301" s="440"/>
      <c r="AS301" s="469" t="s">
        <v>139</v>
      </c>
      <c r="AT301" s="431" t="s">
        <v>139</v>
      </c>
      <c r="AU301" s="469" t="s">
        <v>139</v>
      </c>
      <c r="AV301" s="431" t="s">
        <v>139</v>
      </c>
      <c r="AW301" s="442" t="s">
        <v>139</v>
      </c>
      <c r="AX301" s="431" t="s">
        <v>139</v>
      </c>
      <c r="AY301" s="443"/>
      <c r="AZ301" s="469" t="s">
        <v>139</v>
      </c>
      <c r="BA301" s="431" t="s">
        <v>139</v>
      </c>
      <c r="BB301" s="440"/>
      <c r="BC301" s="469" t="s">
        <v>139</v>
      </c>
      <c r="BD301" s="445" t="s">
        <v>139</v>
      </c>
      <c r="BE301" s="469" t="s">
        <v>139</v>
      </c>
      <c r="BF301" s="445" t="s">
        <v>139</v>
      </c>
      <c r="BG301" s="445"/>
      <c r="BH301" s="469" t="s">
        <v>139</v>
      </c>
      <c r="BI301" s="431" t="s">
        <v>139</v>
      </c>
      <c r="BJ301" s="440"/>
      <c r="BK301" s="441" t="s">
        <v>139</v>
      </c>
      <c r="BL301" s="431" t="s">
        <v>139</v>
      </c>
      <c r="BM301" s="446"/>
      <c r="BN301" s="447" t="s">
        <v>139</v>
      </c>
      <c r="BO301" t="s">
        <v>139</v>
      </c>
    </row>
    <row r="302" spans="1:67" ht="15.75" customHeight="1">
      <c r="A302" s="7" t="s">
        <v>1030</v>
      </c>
      <c r="B302" s="453">
        <v>14</v>
      </c>
      <c r="C302" s="436" t="s">
        <v>171</v>
      </c>
      <c r="D302" s="454" t="s">
        <v>172</v>
      </c>
      <c r="E302" s="436">
        <v>80</v>
      </c>
      <c r="F302" s="436">
        <v>57.570000000000334</v>
      </c>
      <c r="G302" s="436" t="s">
        <v>61</v>
      </c>
      <c r="H302" s="430">
        <v>80.959500000000006</v>
      </c>
      <c r="I302" s="436">
        <v>132</v>
      </c>
      <c r="J302" s="436">
        <v>11.050000000000182</v>
      </c>
      <c r="K302" s="436" t="s">
        <v>62</v>
      </c>
      <c r="L302" s="430">
        <v>132.18416666666667</v>
      </c>
      <c r="M302" s="430">
        <v>-132.18416666666667</v>
      </c>
      <c r="N302" s="427">
        <v>323</v>
      </c>
      <c r="P302" s="456"/>
      <c r="Q302" s="456" t="s">
        <v>156</v>
      </c>
      <c r="R302">
        <v>11</v>
      </c>
      <c r="S302" s="474">
        <v>87.117000000000004</v>
      </c>
      <c r="T302" s="290">
        <v>-1.4611000000000001</v>
      </c>
      <c r="U302" s="290">
        <v>-1.4650000000000001</v>
      </c>
      <c r="V302" s="290">
        <v>25.879417</v>
      </c>
      <c r="W302" s="290">
        <v>25.881867000000003</v>
      </c>
      <c r="X302" s="290">
        <v>32.309779911571219</v>
      </c>
      <c r="Y302" s="290">
        <v>32.3173714008961</v>
      </c>
      <c r="Z302">
        <v>1.9622999999999999</v>
      </c>
      <c r="AA302" s="447">
        <v>6.9705997624221103</v>
      </c>
      <c r="AB302" s="447">
        <v>82.139873537333514</v>
      </c>
      <c r="AC302" s="447">
        <v>3.9680979200000001E-2</v>
      </c>
      <c r="AD302" s="290">
        <v>7.3400000000000007E-2</v>
      </c>
      <c r="AE302" s="447">
        <v>89.531499999999994</v>
      </c>
      <c r="AF302">
        <v>4.5743</v>
      </c>
      <c r="AG302" s="447">
        <v>3.2465999999999999</v>
      </c>
      <c r="AH302">
        <v>0.19689999999999999</v>
      </c>
      <c r="AI302" s="447">
        <v>6.3701999999999995E-2</v>
      </c>
      <c r="AJ302" s="447">
        <v>98.54</v>
      </c>
      <c r="AK302" s="447">
        <v>11.897</v>
      </c>
      <c r="AL302" s="429">
        <v>32.312484741210938</v>
      </c>
      <c r="AM302" s="433" t="s">
        <v>139</v>
      </c>
      <c r="AN302" s="434"/>
      <c r="AO302" s="438" t="s">
        <v>139</v>
      </c>
      <c r="AP302" s="439" t="s">
        <v>139</v>
      </c>
      <c r="AQ302" s="431" t="s">
        <v>139</v>
      </c>
      <c r="AR302" s="440"/>
      <c r="AS302" s="469" t="s">
        <v>139</v>
      </c>
      <c r="AT302" s="431" t="s">
        <v>139</v>
      </c>
      <c r="AU302" s="469" t="s">
        <v>139</v>
      </c>
      <c r="AV302" s="431" t="s">
        <v>139</v>
      </c>
      <c r="AW302" s="442" t="s">
        <v>139</v>
      </c>
      <c r="AX302" s="431" t="s">
        <v>139</v>
      </c>
      <c r="AY302" s="443"/>
      <c r="AZ302" s="469" t="s">
        <v>139</v>
      </c>
      <c r="BA302" s="431" t="s">
        <v>139</v>
      </c>
      <c r="BB302" s="440"/>
      <c r="BC302" s="469" t="s">
        <v>139</v>
      </c>
      <c r="BD302" s="445" t="s">
        <v>139</v>
      </c>
      <c r="BE302" s="469" t="s">
        <v>139</v>
      </c>
      <c r="BF302" s="445" t="s">
        <v>139</v>
      </c>
      <c r="BG302" s="445"/>
      <c r="BH302" s="469" t="s">
        <v>139</v>
      </c>
      <c r="BI302" s="431" t="s">
        <v>139</v>
      </c>
      <c r="BJ302" s="440"/>
      <c r="BK302" s="441" t="s">
        <v>139</v>
      </c>
      <c r="BL302" s="431" t="s">
        <v>139</v>
      </c>
      <c r="BM302" s="446"/>
      <c r="BN302" s="447" t="s">
        <v>139</v>
      </c>
      <c r="BO302" t="s">
        <v>139</v>
      </c>
    </row>
    <row r="303" spans="1:67" ht="15.75" customHeight="1">
      <c r="A303" s="7" t="s">
        <v>1030</v>
      </c>
      <c r="B303" s="453">
        <v>14</v>
      </c>
      <c r="C303" s="436" t="s">
        <v>171</v>
      </c>
      <c r="D303" s="454" t="s">
        <v>172</v>
      </c>
      <c r="E303" s="436">
        <v>80</v>
      </c>
      <c r="F303" s="436">
        <v>57.570000000000334</v>
      </c>
      <c r="G303" s="436" t="s">
        <v>61</v>
      </c>
      <c r="H303" s="430">
        <v>80.959500000000006</v>
      </c>
      <c r="I303" s="436">
        <v>132</v>
      </c>
      <c r="J303" s="436">
        <v>11.050000000000182</v>
      </c>
      <c r="K303" s="436" t="s">
        <v>62</v>
      </c>
      <c r="L303" s="430">
        <v>132.18416666666667</v>
      </c>
      <c r="M303" s="430">
        <v>-132.18416666666667</v>
      </c>
      <c r="N303" s="427">
        <v>324</v>
      </c>
      <c r="P303" s="456"/>
      <c r="Q303" s="456" t="s">
        <v>156</v>
      </c>
      <c r="R303">
        <v>12</v>
      </c>
      <c r="S303" s="474">
        <v>86.203000000000003</v>
      </c>
      <c r="T303" s="290">
        <v>-1.4527000000000001</v>
      </c>
      <c r="U303" s="290">
        <v>-1.4562999999999999</v>
      </c>
      <c r="V303" s="290">
        <v>25.874704999999999</v>
      </c>
      <c r="W303" s="290">
        <v>25.874798000000002</v>
      </c>
      <c r="X303" s="290">
        <v>32.294762371016894</v>
      </c>
      <c r="Y303" s="290">
        <v>32.298790426804381</v>
      </c>
      <c r="Z303">
        <v>1.9657</v>
      </c>
      <c r="AA303" s="447">
        <v>6.983430908097918</v>
      </c>
      <c r="AB303" s="447">
        <v>82.300945718363266</v>
      </c>
      <c r="AC303" s="447">
        <v>3.9300391200000007E-2</v>
      </c>
      <c r="AD303" s="290">
        <v>7.2599999999999998E-2</v>
      </c>
      <c r="AE303" s="447">
        <v>89.531499999999994</v>
      </c>
      <c r="AF303">
        <v>4.5743</v>
      </c>
      <c r="AG303" s="447">
        <v>3.1996000000000002</v>
      </c>
      <c r="AH303">
        <v>0.19500000000000001</v>
      </c>
      <c r="AI303" s="447">
        <v>6.3701999999999995E-2</v>
      </c>
      <c r="AJ303" s="447">
        <v>98.54</v>
      </c>
      <c r="AK303" s="447">
        <v>11.897</v>
      </c>
      <c r="AL303" s="429">
        <v>32.287391662597656</v>
      </c>
      <c r="AM303" s="433" t="s">
        <v>139</v>
      </c>
      <c r="AN303" s="434"/>
      <c r="AO303" s="438" t="s">
        <v>139</v>
      </c>
      <c r="AP303" s="439" t="s">
        <v>139</v>
      </c>
      <c r="AQ303" s="431" t="s">
        <v>139</v>
      </c>
      <c r="AR303" s="440"/>
      <c r="AS303" s="469" t="s">
        <v>139</v>
      </c>
      <c r="AT303" s="431" t="s">
        <v>139</v>
      </c>
      <c r="AU303" s="469" t="s">
        <v>139</v>
      </c>
      <c r="AV303" s="431" t="s">
        <v>139</v>
      </c>
      <c r="AW303" s="442" t="s">
        <v>139</v>
      </c>
      <c r="AX303" s="431" t="s">
        <v>139</v>
      </c>
      <c r="AY303" s="443"/>
      <c r="AZ303" s="469" t="s">
        <v>139</v>
      </c>
      <c r="BA303" s="431" t="s">
        <v>139</v>
      </c>
      <c r="BB303" s="440"/>
      <c r="BC303" s="469" t="s">
        <v>139</v>
      </c>
      <c r="BD303" s="445" t="s">
        <v>139</v>
      </c>
      <c r="BE303" s="469" t="s">
        <v>139</v>
      </c>
      <c r="BF303" s="445" t="s">
        <v>139</v>
      </c>
      <c r="BG303" s="445"/>
      <c r="BH303" s="469" t="s">
        <v>139</v>
      </c>
      <c r="BI303" s="431" t="s">
        <v>139</v>
      </c>
      <c r="BJ303" s="440"/>
      <c r="BK303" s="441" t="s">
        <v>139</v>
      </c>
      <c r="BL303" s="431" t="s">
        <v>139</v>
      </c>
      <c r="BM303" s="446"/>
      <c r="BN303" s="447" t="s">
        <v>139</v>
      </c>
      <c r="BO303" t="s">
        <v>139</v>
      </c>
    </row>
    <row r="304" spans="1:67" ht="15.75" customHeight="1">
      <c r="A304" s="7" t="s">
        <v>1030</v>
      </c>
      <c r="B304" s="453">
        <v>14</v>
      </c>
      <c r="C304" s="436" t="s">
        <v>171</v>
      </c>
      <c r="D304" s="454" t="s">
        <v>172</v>
      </c>
      <c r="E304" s="436">
        <v>80</v>
      </c>
      <c r="F304" s="436">
        <v>57.570000000000334</v>
      </c>
      <c r="G304" s="436" t="s">
        <v>61</v>
      </c>
      <c r="H304" s="430">
        <v>80.959500000000006</v>
      </c>
      <c r="I304" s="436">
        <v>132</v>
      </c>
      <c r="J304" s="436">
        <v>11.050000000000182</v>
      </c>
      <c r="K304" s="436" t="s">
        <v>62</v>
      </c>
      <c r="L304" s="430">
        <v>132.18416666666667</v>
      </c>
      <c r="M304" s="430">
        <v>-132.18416666666667</v>
      </c>
      <c r="N304" s="427">
        <v>325</v>
      </c>
      <c r="P304" s="456"/>
      <c r="Q304" s="456" t="s">
        <v>156</v>
      </c>
      <c r="R304">
        <v>13</v>
      </c>
      <c r="S304" s="474">
        <v>47.005000000000003</v>
      </c>
      <c r="T304" s="290">
        <v>-0.71399999999999997</v>
      </c>
      <c r="U304" s="290">
        <v>-0.71</v>
      </c>
      <c r="V304" s="290">
        <v>25.817460999999998</v>
      </c>
      <c r="W304" s="290">
        <v>25.825869000000001</v>
      </c>
      <c r="X304" s="290">
        <v>31.455484685896717</v>
      </c>
      <c r="Y304" s="290">
        <v>31.462576397576694</v>
      </c>
      <c r="Z304">
        <v>2.2477</v>
      </c>
      <c r="AA304" s="447">
        <v>8.1443095834060539</v>
      </c>
      <c r="AB304" s="447">
        <v>97.322848900305274</v>
      </c>
      <c r="AC304" s="447">
        <v>0.14501692799999999</v>
      </c>
      <c r="AD304" s="290">
        <v>0.30730000000000002</v>
      </c>
      <c r="AE304" s="447">
        <v>89.233699999999999</v>
      </c>
      <c r="AF304">
        <v>4.5591999999999997</v>
      </c>
      <c r="AG304" s="447">
        <v>2.7909999999999999</v>
      </c>
      <c r="AH304">
        <v>0.17860000000000001</v>
      </c>
      <c r="AI304" s="447">
        <v>6.3701999999999995E-2</v>
      </c>
      <c r="AJ304" s="447">
        <v>98.54</v>
      </c>
      <c r="AK304" s="447">
        <v>11.744</v>
      </c>
      <c r="AL304" s="429">
        <v>31.49604606628418</v>
      </c>
      <c r="AM304" s="433" t="s">
        <v>139</v>
      </c>
      <c r="AN304" s="434"/>
      <c r="AO304" s="438" t="s">
        <v>139</v>
      </c>
      <c r="AP304" s="439" t="s">
        <v>139</v>
      </c>
      <c r="AQ304" s="431" t="s">
        <v>139</v>
      </c>
      <c r="AR304" s="440"/>
      <c r="AS304" s="469" t="s">
        <v>139</v>
      </c>
      <c r="AT304" s="431" t="s">
        <v>139</v>
      </c>
      <c r="AU304" s="469" t="s">
        <v>139</v>
      </c>
      <c r="AV304" s="431" t="s">
        <v>139</v>
      </c>
      <c r="AW304" s="442" t="s">
        <v>139</v>
      </c>
      <c r="AX304" s="431" t="s">
        <v>139</v>
      </c>
      <c r="AY304" s="443"/>
      <c r="AZ304" s="469" t="s">
        <v>139</v>
      </c>
      <c r="BA304" s="431" t="s">
        <v>139</v>
      </c>
      <c r="BB304" s="440"/>
      <c r="BC304" s="469" t="s">
        <v>139</v>
      </c>
      <c r="BD304" s="445" t="s">
        <v>139</v>
      </c>
      <c r="BE304" s="469" t="s">
        <v>139</v>
      </c>
      <c r="BF304" s="445" t="s">
        <v>139</v>
      </c>
      <c r="BG304" s="445"/>
      <c r="BH304" s="469" t="s">
        <v>139</v>
      </c>
      <c r="BI304" s="431" t="s">
        <v>139</v>
      </c>
      <c r="BJ304" s="440"/>
      <c r="BK304" s="441" t="s">
        <v>139</v>
      </c>
      <c r="BL304" s="431" t="s">
        <v>139</v>
      </c>
      <c r="BM304" s="446"/>
      <c r="BN304" s="447" t="s">
        <v>139</v>
      </c>
      <c r="BO304" t="s">
        <v>139</v>
      </c>
    </row>
    <row r="305" spans="1:67" ht="15.75" customHeight="1">
      <c r="A305" s="7" t="s">
        <v>1030</v>
      </c>
      <c r="B305" s="453">
        <v>14</v>
      </c>
      <c r="C305" s="436" t="s">
        <v>171</v>
      </c>
      <c r="D305" s="454" t="s">
        <v>172</v>
      </c>
      <c r="E305" s="436">
        <v>80</v>
      </c>
      <c r="F305" s="436">
        <v>57.570000000000334</v>
      </c>
      <c r="G305" s="436" t="s">
        <v>61</v>
      </c>
      <c r="H305" s="430">
        <v>80.959500000000006</v>
      </c>
      <c r="I305" s="436">
        <v>132</v>
      </c>
      <c r="J305" s="436">
        <v>11.050000000000182</v>
      </c>
      <c r="K305" s="436" t="s">
        <v>62</v>
      </c>
      <c r="L305" s="430">
        <v>132.18416666666667</v>
      </c>
      <c r="M305" s="430">
        <v>-132.18416666666667</v>
      </c>
      <c r="N305" s="427">
        <v>326</v>
      </c>
      <c r="P305" s="456"/>
      <c r="Q305" s="456" t="s">
        <v>156</v>
      </c>
      <c r="R305">
        <v>14</v>
      </c>
      <c r="S305" s="474">
        <v>45.784999999999997</v>
      </c>
      <c r="T305" s="290">
        <v>-0.65720000000000001</v>
      </c>
      <c r="U305" s="290">
        <v>-0.66269999999999996</v>
      </c>
      <c r="V305" s="290">
        <v>25.761966999999999</v>
      </c>
      <c r="W305" s="290">
        <v>25.766963000000001</v>
      </c>
      <c r="X305" s="290">
        <v>31.322919429655002</v>
      </c>
      <c r="Y305" s="290">
        <v>31.335299032563729</v>
      </c>
      <c r="Z305">
        <v>2.2597999999999998</v>
      </c>
      <c r="AA305" s="447">
        <v>8.2122408420299653</v>
      </c>
      <c r="AB305" s="447">
        <v>98.191450740999372</v>
      </c>
      <c r="AC305" s="447">
        <v>0.14725992000000002</v>
      </c>
      <c r="AD305" s="290">
        <v>0.31230000000000002</v>
      </c>
      <c r="AE305" s="447">
        <v>89.228099999999998</v>
      </c>
      <c r="AF305">
        <v>4.5589000000000004</v>
      </c>
      <c r="AG305" s="447">
        <v>2.7605</v>
      </c>
      <c r="AH305">
        <v>0.1774</v>
      </c>
      <c r="AI305" s="447">
        <v>6.3701999999999995E-2</v>
      </c>
      <c r="AJ305" s="447">
        <v>98.54</v>
      </c>
      <c r="AK305" s="447">
        <v>11.897</v>
      </c>
      <c r="AL305" s="429">
        <v>31.367332458496094</v>
      </c>
      <c r="AM305" s="433" t="s">
        <v>139</v>
      </c>
      <c r="AN305" s="434"/>
      <c r="AO305" s="438" t="s">
        <v>139</v>
      </c>
      <c r="AP305" s="439" t="s">
        <v>139</v>
      </c>
      <c r="AQ305" s="431" t="s">
        <v>139</v>
      </c>
      <c r="AR305" s="440"/>
      <c r="AS305" s="469" t="s">
        <v>139</v>
      </c>
      <c r="AT305" s="431" t="s">
        <v>139</v>
      </c>
      <c r="AU305" s="469" t="s">
        <v>139</v>
      </c>
      <c r="AV305" s="431" t="s">
        <v>139</v>
      </c>
      <c r="AW305" s="442" t="s">
        <v>139</v>
      </c>
      <c r="AX305" s="431" t="s">
        <v>139</v>
      </c>
      <c r="AY305" s="443"/>
      <c r="AZ305" s="469" t="s">
        <v>139</v>
      </c>
      <c r="BA305" s="431" t="s">
        <v>139</v>
      </c>
      <c r="BB305" s="440"/>
      <c r="BC305" s="469" t="s">
        <v>139</v>
      </c>
      <c r="BD305" s="445" t="s">
        <v>139</v>
      </c>
      <c r="BE305" s="469" t="s">
        <v>139</v>
      </c>
      <c r="BF305" s="445" t="s">
        <v>139</v>
      </c>
      <c r="BG305" s="445"/>
      <c r="BH305" s="469" t="s">
        <v>139</v>
      </c>
      <c r="BI305" s="431" t="s">
        <v>139</v>
      </c>
      <c r="BJ305" s="440"/>
      <c r="BK305" s="441" t="s">
        <v>139</v>
      </c>
      <c r="BL305" s="431" t="s">
        <v>139</v>
      </c>
      <c r="BM305" s="446"/>
      <c r="BN305" s="447" t="s">
        <v>139</v>
      </c>
      <c r="BO305" t="s">
        <v>139</v>
      </c>
    </row>
    <row r="306" spans="1:67" ht="15.75" customHeight="1">
      <c r="A306" s="7" t="s">
        <v>1030</v>
      </c>
      <c r="B306" s="453">
        <v>14</v>
      </c>
      <c r="C306" s="436" t="s">
        <v>171</v>
      </c>
      <c r="D306" s="454" t="s">
        <v>172</v>
      </c>
      <c r="E306" s="436">
        <v>80</v>
      </c>
      <c r="F306" s="436">
        <v>57.570000000000334</v>
      </c>
      <c r="G306" s="436" t="s">
        <v>61</v>
      </c>
      <c r="H306" s="430">
        <v>80.959500000000006</v>
      </c>
      <c r="I306" s="436">
        <v>132</v>
      </c>
      <c r="J306" s="436">
        <v>11.050000000000182</v>
      </c>
      <c r="K306" s="436" t="s">
        <v>62</v>
      </c>
      <c r="L306" s="430">
        <v>132.18416666666667</v>
      </c>
      <c r="M306" s="430">
        <v>-132.18416666666667</v>
      </c>
      <c r="N306" s="427">
        <v>327</v>
      </c>
      <c r="P306" s="456"/>
      <c r="Q306" s="456" t="s">
        <v>156</v>
      </c>
      <c r="R306">
        <v>15</v>
      </c>
      <c r="S306" s="474">
        <v>44.591000000000001</v>
      </c>
      <c r="T306" s="290">
        <v>-0.7399</v>
      </c>
      <c r="U306" s="290">
        <v>-0.74509999999999998</v>
      </c>
      <c r="V306" s="290">
        <v>25.618244999999998</v>
      </c>
      <c r="W306" s="290">
        <v>25.614353000000001</v>
      </c>
      <c r="X306" s="290">
        <v>31.216992568501652</v>
      </c>
      <c r="Y306" s="290">
        <v>31.217160744512636</v>
      </c>
      <c r="Z306">
        <v>2.2719999999999998</v>
      </c>
      <c r="AA306" s="447">
        <v>8.2795805465423147</v>
      </c>
      <c r="AB306" s="447">
        <v>98.704761040805309</v>
      </c>
      <c r="AC306" s="447">
        <v>0.15203866399999999</v>
      </c>
      <c r="AD306" s="290">
        <v>0.32290000000000002</v>
      </c>
      <c r="AE306" s="447">
        <v>89.190899999999999</v>
      </c>
      <c r="AF306">
        <v>4.5571000000000002</v>
      </c>
      <c r="AG306" s="447">
        <v>2.8896999999999999</v>
      </c>
      <c r="AH306">
        <v>0.18260000000000001</v>
      </c>
      <c r="AI306" s="447">
        <v>6.3701999999999995E-2</v>
      </c>
      <c r="AJ306" s="447">
        <v>98.36</v>
      </c>
      <c r="AK306" s="447">
        <v>11.897</v>
      </c>
      <c r="AL306" s="429">
        <v>31.181331634521484</v>
      </c>
      <c r="AM306" s="433" t="s">
        <v>139</v>
      </c>
      <c r="AN306" s="434"/>
      <c r="AO306" s="438" t="s">
        <v>139</v>
      </c>
      <c r="AP306" s="439" t="s">
        <v>139</v>
      </c>
      <c r="AQ306" s="431" t="s">
        <v>139</v>
      </c>
      <c r="AR306" s="440"/>
      <c r="AS306" s="469" t="s">
        <v>139</v>
      </c>
      <c r="AT306" s="431" t="s">
        <v>139</v>
      </c>
      <c r="AU306" s="469" t="s">
        <v>139</v>
      </c>
      <c r="AV306" s="431" t="s">
        <v>139</v>
      </c>
      <c r="AW306" s="442" t="s">
        <v>139</v>
      </c>
      <c r="AX306" s="431" t="s">
        <v>139</v>
      </c>
      <c r="AY306" s="443"/>
      <c r="AZ306" s="469" t="s">
        <v>139</v>
      </c>
      <c r="BA306" s="431" t="s">
        <v>139</v>
      </c>
      <c r="BB306" s="440"/>
      <c r="BC306" s="469" t="s">
        <v>139</v>
      </c>
      <c r="BD306" s="445" t="s">
        <v>139</v>
      </c>
      <c r="BE306" s="469" t="s">
        <v>139</v>
      </c>
      <c r="BF306" s="445" t="s">
        <v>139</v>
      </c>
      <c r="BG306" s="445"/>
      <c r="BH306" s="469" t="s">
        <v>139</v>
      </c>
      <c r="BI306" s="431" t="s">
        <v>139</v>
      </c>
      <c r="BJ306" s="440"/>
      <c r="BK306" s="441" t="s">
        <v>139</v>
      </c>
      <c r="BL306" s="431" t="s">
        <v>139</v>
      </c>
      <c r="BM306" s="446"/>
      <c r="BN306" s="447" t="s">
        <v>139</v>
      </c>
      <c r="BO306" t="s">
        <v>139</v>
      </c>
    </row>
    <row r="307" spans="1:67" ht="15.75" customHeight="1">
      <c r="A307" s="7" t="s">
        <v>1030</v>
      </c>
      <c r="B307" s="453">
        <v>14</v>
      </c>
      <c r="C307" s="436" t="s">
        <v>171</v>
      </c>
      <c r="D307" s="454" t="s">
        <v>172</v>
      </c>
      <c r="E307" s="436">
        <v>80</v>
      </c>
      <c r="F307" s="436">
        <v>57.570000000000334</v>
      </c>
      <c r="G307" s="436" t="s">
        <v>61</v>
      </c>
      <c r="H307" s="430">
        <v>80.959500000000006</v>
      </c>
      <c r="I307" s="436">
        <v>132</v>
      </c>
      <c r="J307" s="436">
        <v>11.050000000000182</v>
      </c>
      <c r="K307" s="436" t="s">
        <v>62</v>
      </c>
      <c r="L307" s="430">
        <v>132.18416666666667</v>
      </c>
      <c r="M307" s="430">
        <v>-132.18416666666667</v>
      </c>
      <c r="N307" s="427">
        <v>328</v>
      </c>
      <c r="P307" s="456"/>
      <c r="Q307" s="456" t="s">
        <v>156</v>
      </c>
      <c r="R307">
        <v>16</v>
      </c>
      <c r="S307" s="474">
        <v>21.709</v>
      </c>
      <c r="T307" s="290">
        <v>-1.5814999999999999</v>
      </c>
      <c r="U307" s="290">
        <v>-1.5844</v>
      </c>
      <c r="V307" s="290">
        <v>23.607847</v>
      </c>
      <c r="W307" s="290">
        <v>23.600084000000003</v>
      </c>
      <c r="X307" s="290">
        <v>29.365821732099953</v>
      </c>
      <c r="Y307" s="290">
        <v>29.358108294529725</v>
      </c>
      <c r="Z307">
        <v>2.3258000000000001</v>
      </c>
      <c r="AA307" s="447">
        <v>8.923581171551314</v>
      </c>
      <c r="AB307" s="447">
        <v>102.64024904878323</v>
      </c>
      <c r="AC307" s="447">
        <v>0.121028624</v>
      </c>
      <c r="AD307" s="290">
        <v>0.25409999999999999</v>
      </c>
      <c r="AE307" s="447">
        <v>89.272800000000004</v>
      </c>
      <c r="AF307">
        <v>4.5612000000000004</v>
      </c>
      <c r="AG307" s="447">
        <v>1.8916999999999999</v>
      </c>
      <c r="AH307">
        <v>0.14269999999999999</v>
      </c>
      <c r="AI307" s="447">
        <v>6.3701999999999995E-2</v>
      </c>
      <c r="AJ307" s="447">
        <v>98.54</v>
      </c>
      <c r="AK307" s="447">
        <v>11.897</v>
      </c>
      <c r="AL307" s="429">
        <v>29.381830215454102</v>
      </c>
      <c r="AM307" s="433" t="s">
        <v>139</v>
      </c>
      <c r="AN307" s="434"/>
      <c r="AO307" s="438" t="s">
        <v>139</v>
      </c>
      <c r="AP307" s="439" t="s">
        <v>139</v>
      </c>
      <c r="AQ307" s="431" t="s">
        <v>139</v>
      </c>
      <c r="AR307" s="440"/>
      <c r="AS307" s="469" t="s">
        <v>139</v>
      </c>
      <c r="AT307" s="431" t="s">
        <v>139</v>
      </c>
      <c r="AU307" s="469" t="s">
        <v>139</v>
      </c>
      <c r="AV307" s="431" t="s">
        <v>139</v>
      </c>
      <c r="AW307" s="442" t="s">
        <v>139</v>
      </c>
      <c r="AX307" s="431" t="s">
        <v>139</v>
      </c>
      <c r="AY307" s="443"/>
      <c r="AZ307" s="469" t="s">
        <v>139</v>
      </c>
      <c r="BA307" s="431" t="s">
        <v>139</v>
      </c>
      <c r="BB307" s="440"/>
      <c r="BC307" s="469" t="s">
        <v>139</v>
      </c>
      <c r="BD307" s="445" t="s">
        <v>139</v>
      </c>
      <c r="BE307" s="469" t="s">
        <v>139</v>
      </c>
      <c r="BF307" s="445" t="s">
        <v>139</v>
      </c>
      <c r="BG307" s="445"/>
      <c r="BH307" s="469" t="s">
        <v>139</v>
      </c>
      <c r="BI307" s="431" t="s">
        <v>139</v>
      </c>
      <c r="BJ307" s="440"/>
      <c r="BK307" s="441" t="s">
        <v>139</v>
      </c>
      <c r="BL307" s="431" t="s">
        <v>139</v>
      </c>
      <c r="BM307" s="446"/>
      <c r="BN307" s="447" t="s">
        <v>139</v>
      </c>
      <c r="BO307" t="s">
        <v>139</v>
      </c>
    </row>
    <row r="308" spans="1:67" ht="15.75" customHeight="1">
      <c r="A308" s="7" t="s">
        <v>1030</v>
      </c>
      <c r="B308" s="453">
        <v>14</v>
      </c>
      <c r="C308" s="436" t="s">
        <v>171</v>
      </c>
      <c r="D308" s="454" t="s">
        <v>172</v>
      </c>
      <c r="E308" s="436">
        <v>80</v>
      </c>
      <c r="F308" s="436">
        <v>57.570000000000334</v>
      </c>
      <c r="G308" s="436" t="s">
        <v>61</v>
      </c>
      <c r="H308" s="430">
        <v>80.959500000000006</v>
      </c>
      <c r="I308" s="436">
        <v>132</v>
      </c>
      <c r="J308" s="436">
        <v>11.050000000000182</v>
      </c>
      <c r="K308" s="436" t="s">
        <v>62</v>
      </c>
      <c r="L308" s="430">
        <v>132.18416666666667</v>
      </c>
      <c r="M308" s="430">
        <v>-132.18416666666667</v>
      </c>
      <c r="N308" s="427">
        <v>329</v>
      </c>
      <c r="P308" s="456"/>
      <c r="Q308" s="456" t="s">
        <v>156</v>
      </c>
      <c r="R308">
        <v>17</v>
      </c>
      <c r="S308" s="474">
        <v>20.806000000000001</v>
      </c>
      <c r="T308" s="290">
        <v>-1.5831</v>
      </c>
      <c r="U308" s="290">
        <v>-1.5833999999999999</v>
      </c>
      <c r="V308" s="290">
        <v>23.603926999999999</v>
      </c>
      <c r="W308" s="290">
        <v>23.602441000000002</v>
      </c>
      <c r="X308" s="290">
        <v>29.362569000953602</v>
      </c>
      <c r="Y308" s="290">
        <v>29.360840316692236</v>
      </c>
      <c r="Z308">
        <v>2.3252000000000002</v>
      </c>
      <c r="AA308" s="447">
        <v>8.9201890957939654</v>
      </c>
      <c r="AB308" s="447">
        <v>102.59438716746013</v>
      </c>
      <c r="AC308" s="447">
        <v>0.119929648</v>
      </c>
      <c r="AD308" s="290">
        <v>0.25159999999999999</v>
      </c>
      <c r="AE308" s="447">
        <v>89.276499999999999</v>
      </c>
      <c r="AF308">
        <v>4.5613999999999999</v>
      </c>
      <c r="AG308" s="447">
        <v>1.9198999999999999</v>
      </c>
      <c r="AH308">
        <v>0.14380000000000001</v>
      </c>
      <c r="AI308" s="447">
        <v>6.3701999999999995E-2</v>
      </c>
      <c r="AJ308" s="447">
        <v>98.54</v>
      </c>
      <c r="AK308" s="447">
        <v>11.897</v>
      </c>
      <c r="AL308" s="429">
        <v>29.371902465820313</v>
      </c>
      <c r="AM308" s="433" t="s">
        <v>139</v>
      </c>
      <c r="AN308" s="434"/>
      <c r="AO308" s="438" t="s">
        <v>139</v>
      </c>
      <c r="AP308" s="439" t="s">
        <v>139</v>
      </c>
      <c r="AQ308" s="431" t="s">
        <v>139</v>
      </c>
      <c r="AR308" s="440"/>
      <c r="AS308" s="469" t="s">
        <v>139</v>
      </c>
      <c r="AT308" s="431" t="s">
        <v>139</v>
      </c>
      <c r="AU308" s="469" t="s">
        <v>139</v>
      </c>
      <c r="AV308" s="431" t="s">
        <v>139</v>
      </c>
      <c r="AW308" s="442" t="s">
        <v>139</v>
      </c>
      <c r="AX308" s="431" t="s">
        <v>139</v>
      </c>
      <c r="AY308" s="443"/>
      <c r="AZ308" s="469" t="s">
        <v>139</v>
      </c>
      <c r="BA308" s="431" t="s">
        <v>139</v>
      </c>
      <c r="BB308" s="440"/>
      <c r="BC308" s="469" t="s">
        <v>139</v>
      </c>
      <c r="BD308" s="445" t="s">
        <v>139</v>
      </c>
      <c r="BE308" s="469" t="s">
        <v>139</v>
      </c>
      <c r="BF308" s="445" t="s">
        <v>139</v>
      </c>
      <c r="BG308" s="445"/>
      <c r="BH308" s="469" t="s">
        <v>139</v>
      </c>
      <c r="BI308" s="431" t="s">
        <v>139</v>
      </c>
      <c r="BJ308" s="440"/>
      <c r="BK308" s="441" t="s">
        <v>139</v>
      </c>
      <c r="BL308" s="431" t="s">
        <v>139</v>
      </c>
      <c r="BM308" s="446"/>
      <c r="BN308" s="447" t="s">
        <v>139</v>
      </c>
      <c r="BO308" t="s">
        <v>139</v>
      </c>
    </row>
    <row r="309" spans="1:67" ht="15.75" customHeight="1">
      <c r="A309" s="7" t="s">
        <v>1030</v>
      </c>
      <c r="B309" s="453">
        <v>14</v>
      </c>
      <c r="C309" s="436" t="s">
        <v>171</v>
      </c>
      <c r="D309" s="454" t="s">
        <v>172</v>
      </c>
      <c r="E309" s="436">
        <v>80</v>
      </c>
      <c r="F309" s="436">
        <v>57.570000000000334</v>
      </c>
      <c r="G309" s="436" t="s">
        <v>61</v>
      </c>
      <c r="H309" s="430">
        <v>80.959500000000006</v>
      </c>
      <c r="I309" s="436">
        <v>132</v>
      </c>
      <c r="J309" s="436">
        <v>11.050000000000182</v>
      </c>
      <c r="K309" s="436" t="s">
        <v>62</v>
      </c>
      <c r="L309" s="430">
        <v>132.18416666666667</v>
      </c>
      <c r="M309" s="430">
        <v>-132.18416666666667</v>
      </c>
      <c r="N309" s="427">
        <v>330</v>
      </c>
      <c r="P309" s="456"/>
      <c r="Q309" s="456" t="s">
        <v>156</v>
      </c>
      <c r="R309">
        <v>18</v>
      </c>
      <c r="S309" s="474">
        <v>19.890999999999998</v>
      </c>
      <c r="T309" s="290">
        <v>-1.5818000000000001</v>
      </c>
      <c r="U309" s="290">
        <v>-1.5820000000000001</v>
      </c>
      <c r="V309" s="290">
        <v>23.606099999999998</v>
      </c>
      <c r="W309" s="290">
        <v>23.605062</v>
      </c>
      <c r="X309" s="290">
        <v>29.364760413972562</v>
      </c>
      <c r="Y309" s="290">
        <v>29.363543489008503</v>
      </c>
      <c r="Z309">
        <v>2.3258000000000001</v>
      </c>
      <c r="AA309" s="447">
        <v>8.9219649197347017</v>
      </c>
      <c r="AB309" s="447">
        <v>102.62004545175569</v>
      </c>
      <c r="AC309" s="447">
        <v>0.11933962399999999</v>
      </c>
      <c r="AD309" s="290">
        <v>0.25030000000000002</v>
      </c>
      <c r="AE309" s="447">
        <v>89.269099999999995</v>
      </c>
      <c r="AF309">
        <v>4.5609999999999999</v>
      </c>
      <c r="AG309" s="447">
        <v>1.8025</v>
      </c>
      <c r="AH309">
        <v>0.1391</v>
      </c>
      <c r="AI309" s="447">
        <v>6.3701999999999995E-2</v>
      </c>
      <c r="AJ309" s="447">
        <v>70.430000000000007</v>
      </c>
      <c r="AK309" s="447">
        <v>11.897</v>
      </c>
      <c r="AL309" s="429">
        <v>29.352931976318359</v>
      </c>
      <c r="AM309" s="433" t="s">
        <v>139</v>
      </c>
      <c r="AN309" s="434"/>
      <c r="AO309" s="438" t="s">
        <v>139</v>
      </c>
      <c r="AP309" s="439" t="s">
        <v>139</v>
      </c>
      <c r="AQ309" s="431" t="s">
        <v>139</v>
      </c>
      <c r="AR309" s="440"/>
      <c r="AS309" s="469" t="s">
        <v>139</v>
      </c>
      <c r="AT309" s="431" t="s">
        <v>139</v>
      </c>
      <c r="AU309" s="469" t="s">
        <v>139</v>
      </c>
      <c r="AV309" s="431" t="s">
        <v>139</v>
      </c>
      <c r="AW309" s="442" t="s">
        <v>139</v>
      </c>
      <c r="AX309" s="431" t="s">
        <v>139</v>
      </c>
      <c r="AY309" s="443"/>
      <c r="AZ309" s="469" t="s">
        <v>139</v>
      </c>
      <c r="BA309" s="431" t="s">
        <v>139</v>
      </c>
      <c r="BB309" s="440"/>
      <c r="BC309" s="469" t="s">
        <v>139</v>
      </c>
      <c r="BD309" s="445" t="s">
        <v>139</v>
      </c>
      <c r="BE309" s="469" t="s">
        <v>139</v>
      </c>
      <c r="BF309" s="445" t="s">
        <v>139</v>
      </c>
      <c r="BG309" s="445"/>
      <c r="BH309" s="469" t="s">
        <v>139</v>
      </c>
      <c r="BI309" s="431" t="s">
        <v>139</v>
      </c>
      <c r="BJ309" s="440"/>
      <c r="BK309" s="441" t="s">
        <v>139</v>
      </c>
      <c r="BL309" s="431" t="s">
        <v>139</v>
      </c>
      <c r="BM309" s="446"/>
      <c r="BN309" s="447" t="s">
        <v>139</v>
      </c>
      <c r="BO309" t="s">
        <v>139</v>
      </c>
    </row>
    <row r="310" spans="1:67" ht="15.75" customHeight="1">
      <c r="A310" s="7" t="s">
        <v>1030</v>
      </c>
      <c r="B310" s="453">
        <v>14</v>
      </c>
      <c r="C310" s="436" t="s">
        <v>171</v>
      </c>
      <c r="D310" s="454" t="s">
        <v>172</v>
      </c>
      <c r="E310" s="436">
        <v>80</v>
      </c>
      <c r="F310" s="436">
        <v>57.570000000000334</v>
      </c>
      <c r="G310" s="436" t="s">
        <v>61</v>
      </c>
      <c r="H310" s="430">
        <v>80.959500000000006</v>
      </c>
      <c r="I310" s="436">
        <v>132</v>
      </c>
      <c r="J310" s="436">
        <v>11.050000000000182</v>
      </c>
      <c r="K310" s="436" t="s">
        <v>62</v>
      </c>
      <c r="L310" s="430">
        <v>132.18416666666667</v>
      </c>
      <c r="M310" s="430">
        <v>-132.18416666666667</v>
      </c>
      <c r="N310" s="427">
        <v>331</v>
      </c>
      <c r="P310" s="456"/>
      <c r="Q310" s="456" t="s">
        <v>156</v>
      </c>
      <c r="R310">
        <v>19</v>
      </c>
      <c r="S310" s="474">
        <v>2.282</v>
      </c>
      <c r="T310" s="290">
        <v>-1.5992</v>
      </c>
      <c r="U310" s="290">
        <v>-1.5996999999999999</v>
      </c>
      <c r="V310" s="290">
        <v>23.549961</v>
      </c>
      <c r="W310" s="290">
        <v>23.547863000000003</v>
      </c>
      <c r="X310" s="290">
        <v>29.315332262526343</v>
      </c>
      <c r="Y310" s="290">
        <v>29.312965097486927</v>
      </c>
      <c r="Z310">
        <v>2.3231999999999999</v>
      </c>
      <c r="AA310" s="447">
        <v>8.8914329239577317</v>
      </c>
      <c r="AB310" s="447">
        <v>102.18446034900333</v>
      </c>
      <c r="AC310" s="447">
        <v>0.12855931200000001</v>
      </c>
      <c r="AD310" s="290">
        <v>0.27079999999999999</v>
      </c>
      <c r="AE310" s="447">
        <v>89.190899999999999</v>
      </c>
      <c r="AF310">
        <v>4.5571000000000002</v>
      </c>
      <c r="AG310" s="447">
        <v>1.8589</v>
      </c>
      <c r="AH310">
        <v>0.14130000000000001</v>
      </c>
      <c r="AI310" s="447">
        <v>0.20243</v>
      </c>
      <c r="AJ310" s="447">
        <v>71.67</v>
      </c>
      <c r="AK310" s="447">
        <v>11.897</v>
      </c>
      <c r="AL310" s="429">
        <v>29.320114135742188</v>
      </c>
      <c r="AM310" s="433" t="s">
        <v>139</v>
      </c>
      <c r="AN310" s="434"/>
      <c r="AO310" s="438" t="s">
        <v>139</v>
      </c>
      <c r="AP310" s="439" t="s">
        <v>139</v>
      </c>
      <c r="AQ310" s="431" t="s">
        <v>139</v>
      </c>
      <c r="AR310" s="440"/>
      <c r="AS310" s="469" t="s">
        <v>139</v>
      </c>
      <c r="AT310" s="431" t="s">
        <v>139</v>
      </c>
      <c r="AU310" s="469" t="s">
        <v>139</v>
      </c>
      <c r="AV310" s="431" t="s">
        <v>139</v>
      </c>
      <c r="AW310" s="442" t="s">
        <v>139</v>
      </c>
      <c r="AX310" s="431" t="s">
        <v>139</v>
      </c>
      <c r="AY310" s="443"/>
      <c r="AZ310" s="469" t="s">
        <v>139</v>
      </c>
      <c r="BA310" s="431" t="s">
        <v>139</v>
      </c>
      <c r="BB310" s="440"/>
      <c r="BC310" s="469" t="s">
        <v>139</v>
      </c>
      <c r="BD310" s="445" t="s">
        <v>139</v>
      </c>
      <c r="BE310" s="469" t="s">
        <v>139</v>
      </c>
      <c r="BF310" s="445" t="s">
        <v>139</v>
      </c>
      <c r="BG310" s="445"/>
      <c r="BH310" s="469" t="s">
        <v>139</v>
      </c>
      <c r="BI310" s="431" t="s">
        <v>139</v>
      </c>
      <c r="BJ310" s="440"/>
      <c r="BK310" s="441" t="s">
        <v>139</v>
      </c>
      <c r="BL310" s="431" t="s">
        <v>139</v>
      </c>
      <c r="BM310" s="446"/>
      <c r="BN310" s="447" t="s">
        <v>139</v>
      </c>
      <c r="BO310" t="s">
        <v>139</v>
      </c>
    </row>
    <row r="311" spans="1:67" ht="15.75" customHeight="1">
      <c r="A311" s="7" t="s">
        <v>1030</v>
      </c>
      <c r="B311" s="453">
        <v>14</v>
      </c>
      <c r="C311" s="436" t="s">
        <v>171</v>
      </c>
      <c r="D311" s="454" t="s">
        <v>172</v>
      </c>
      <c r="E311" s="436">
        <v>80</v>
      </c>
      <c r="F311" s="436">
        <v>57.570000000000334</v>
      </c>
      <c r="G311" s="436" t="s">
        <v>61</v>
      </c>
      <c r="H311" s="430">
        <v>80.959500000000006</v>
      </c>
      <c r="I311" s="436">
        <v>132</v>
      </c>
      <c r="J311" s="436">
        <v>11.050000000000182</v>
      </c>
      <c r="K311" s="436" t="s">
        <v>62</v>
      </c>
      <c r="L311" s="430">
        <v>132.18416666666667</v>
      </c>
      <c r="M311" s="430">
        <v>-132.18416666666667</v>
      </c>
      <c r="N311" s="427">
        <v>332</v>
      </c>
      <c r="P311" s="456"/>
      <c r="Q311" s="456" t="s">
        <v>156</v>
      </c>
      <c r="R311">
        <v>20</v>
      </c>
      <c r="S311" s="474">
        <v>1.222</v>
      </c>
      <c r="T311" s="290">
        <v>-1.5996999999999999</v>
      </c>
      <c r="U311" s="290">
        <v>-1.6</v>
      </c>
      <c r="V311" s="290">
        <v>23.549447999999998</v>
      </c>
      <c r="W311" s="290">
        <v>23.547606000000002</v>
      </c>
      <c r="X311" s="290">
        <v>29.315723252371612</v>
      </c>
      <c r="Y311" s="290">
        <v>29.313507651035369</v>
      </c>
      <c r="Z311">
        <v>2.3224</v>
      </c>
      <c r="AA311" s="447">
        <v>8.8869393682496458</v>
      </c>
      <c r="AB311" s="447">
        <v>102.13171025685983</v>
      </c>
      <c r="AC311" s="447">
        <v>0.131054528</v>
      </c>
      <c r="AD311" s="290">
        <v>0.27629999999999999</v>
      </c>
      <c r="AE311" s="447">
        <v>89.235600000000005</v>
      </c>
      <c r="AF311">
        <v>4.5593000000000004</v>
      </c>
      <c r="AG311" s="447">
        <v>1.7085999999999999</v>
      </c>
      <c r="AH311">
        <v>0.1353</v>
      </c>
      <c r="AI311" s="447">
        <v>0.26373999999999997</v>
      </c>
      <c r="AJ311" s="447">
        <v>98.55</v>
      </c>
      <c r="AK311" s="447">
        <v>11.897</v>
      </c>
      <c r="AL311" s="429">
        <v>29.319995880126953</v>
      </c>
      <c r="AM311" s="433" t="s">
        <v>139</v>
      </c>
      <c r="AN311" s="434"/>
      <c r="AO311" s="438" t="s">
        <v>139</v>
      </c>
      <c r="AP311" s="439" t="s">
        <v>139</v>
      </c>
      <c r="AQ311" s="431" t="s">
        <v>139</v>
      </c>
      <c r="AR311" s="440"/>
      <c r="AS311" s="469" t="s">
        <v>139</v>
      </c>
      <c r="AT311" s="431" t="s">
        <v>139</v>
      </c>
      <c r="AU311" s="469" t="s">
        <v>139</v>
      </c>
      <c r="AV311" s="431" t="s">
        <v>139</v>
      </c>
      <c r="AW311" s="442" t="s">
        <v>139</v>
      </c>
      <c r="AX311" s="431" t="s">
        <v>139</v>
      </c>
      <c r="AY311" s="443"/>
      <c r="AZ311" s="469" t="s">
        <v>139</v>
      </c>
      <c r="BA311" s="431" t="s">
        <v>139</v>
      </c>
      <c r="BB311" s="440"/>
      <c r="BC311" s="469" t="s">
        <v>139</v>
      </c>
      <c r="BD311" s="445" t="s">
        <v>139</v>
      </c>
      <c r="BE311" s="469" t="s">
        <v>139</v>
      </c>
      <c r="BF311" s="445" t="s">
        <v>139</v>
      </c>
      <c r="BG311" s="445"/>
      <c r="BH311" s="469" t="s">
        <v>139</v>
      </c>
      <c r="BI311" s="431" t="s">
        <v>139</v>
      </c>
      <c r="BJ311" s="440"/>
      <c r="BK311" s="441" t="s">
        <v>139</v>
      </c>
      <c r="BL311" s="431" t="s">
        <v>139</v>
      </c>
      <c r="BM311" s="446"/>
      <c r="BN311" s="447" t="s">
        <v>139</v>
      </c>
      <c r="BO311" t="s">
        <v>139</v>
      </c>
    </row>
    <row r="312" spans="1:67" ht="15.75" customHeight="1">
      <c r="A312" s="7" t="s">
        <v>1030</v>
      </c>
      <c r="B312" s="453">
        <v>14</v>
      </c>
      <c r="C312" s="436" t="s">
        <v>171</v>
      </c>
      <c r="D312" s="454" t="s">
        <v>172</v>
      </c>
      <c r="E312" s="436">
        <v>80</v>
      </c>
      <c r="F312" s="436">
        <v>57.570000000000334</v>
      </c>
      <c r="G312" s="436" t="s">
        <v>61</v>
      </c>
      <c r="H312" s="430">
        <v>80.959500000000006</v>
      </c>
      <c r="I312" s="436">
        <v>132</v>
      </c>
      <c r="J312" s="436">
        <v>11.050000000000182</v>
      </c>
      <c r="K312" s="436" t="s">
        <v>62</v>
      </c>
      <c r="L312" s="430">
        <v>132.18416666666667</v>
      </c>
      <c r="M312" s="430">
        <v>-132.18416666666667</v>
      </c>
      <c r="N312" s="427">
        <v>333</v>
      </c>
      <c r="P312" s="456"/>
      <c r="Q312" s="456" t="s">
        <v>156</v>
      </c>
      <c r="R312">
        <v>21</v>
      </c>
      <c r="S312" s="474">
        <v>1.226</v>
      </c>
      <c r="T312" s="290">
        <v>-1.6006</v>
      </c>
      <c r="U312" s="290">
        <v>-1.6002000000000001</v>
      </c>
      <c r="V312" s="290">
        <v>23.547461999999999</v>
      </c>
      <c r="W312" s="290">
        <v>23.546534000000001</v>
      </c>
      <c r="X312" s="290">
        <v>29.313901404833071</v>
      </c>
      <c r="Y312" s="290">
        <v>29.312241044993396</v>
      </c>
      <c r="Z312">
        <v>2.3224</v>
      </c>
      <c r="AA312" s="447">
        <v>8.8869393682496458</v>
      </c>
      <c r="AB312" s="447">
        <v>102.12788138076263</v>
      </c>
      <c r="AC312" s="447">
        <v>0.12238432800000001</v>
      </c>
      <c r="AD312" s="290">
        <v>0.2571</v>
      </c>
      <c r="AE312" s="447">
        <v>89.246700000000004</v>
      </c>
      <c r="AF312">
        <v>4.5598999999999998</v>
      </c>
      <c r="AG312" s="447">
        <v>1.8823000000000001</v>
      </c>
      <c r="AH312">
        <v>0.14230000000000001</v>
      </c>
      <c r="AI312" s="447">
        <v>0.26991999999999999</v>
      </c>
      <c r="AJ312" s="447">
        <v>98.55</v>
      </c>
      <c r="AK312" s="447">
        <v>11.897</v>
      </c>
      <c r="AL312" s="429">
        <v>29.319881439208984</v>
      </c>
      <c r="AM312" s="433" t="s">
        <v>139</v>
      </c>
      <c r="AN312" s="434"/>
      <c r="AO312" s="438" t="s">
        <v>139</v>
      </c>
      <c r="AP312" s="439" t="s">
        <v>139</v>
      </c>
      <c r="AQ312" s="431" t="s">
        <v>139</v>
      </c>
      <c r="AR312" s="440"/>
      <c r="AS312" s="469" t="s">
        <v>139</v>
      </c>
      <c r="AT312" s="431" t="s">
        <v>139</v>
      </c>
      <c r="AU312" s="469" t="s">
        <v>139</v>
      </c>
      <c r="AV312" s="431" t="s">
        <v>139</v>
      </c>
      <c r="AW312" s="442" t="s">
        <v>139</v>
      </c>
      <c r="AX312" s="431" t="s">
        <v>139</v>
      </c>
      <c r="AY312" s="443"/>
      <c r="AZ312" s="469" t="s">
        <v>139</v>
      </c>
      <c r="BA312" s="431" t="s">
        <v>139</v>
      </c>
      <c r="BB312" s="440"/>
      <c r="BC312" s="469" t="s">
        <v>139</v>
      </c>
      <c r="BD312" s="445" t="s">
        <v>139</v>
      </c>
      <c r="BE312" s="469" t="s">
        <v>139</v>
      </c>
      <c r="BF312" s="445" t="s">
        <v>139</v>
      </c>
      <c r="BG312" s="445"/>
      <c r="BH312" s="469" t="s">
        <v>139</v>
      </c>
      <c r="BI312" s="431" t="s">
        <v>139</v>
      </c>
      <c r="BJ312" s="440"/>
      <c r="BK312" s="441" t="s">
        <v>139</v>
      </c>
      <c r="BL312" s="431" t="s">
        <v>139</v>
      </c>
      <c r="BM312" s="446"/>
      <c r="BN312" s="447" t="s">
        <v>139</v>
      </c>
      <c r="BO312" t="s">
        <v>139</v>
      </c>
    </row>
    <row r="313" spans="1:67" ht="15.75" customHeight="1">
      <c r="A313" s="7" t="s">
        <v>1030</v>
      </c>
      <c r="B313" s="453">
        <v>15</v>
      </c>
      <c r="C313" s="436" t="s">
        <v>171</v>
      </c>
      <c r="D313" s="454" t="s">
        <v>173</v>
      </c>
      <c r="E313" s="436">
        <v>80</v>
      </c>
      <c r="F313" s="436">
        <v>57.030000000000314</v>
      </c>
      <c r="G313" s="436" t="s">
        <v>61</v>
      </c>
      <c r="H313" s="430">
        <v>80.950500000000005</v>
      </c>
      <c r="I313" s="436">
        <v>132</v>
      </c>
      <c r="J313" s="436">
        <v>8.3800000000002228</v>
      </c>
      <c r="K313" s="436" t="s">
        <v>62</v>
      </c>
      <c r="L313" s="430">
        <v>132.13966666666667</v>
      </c>
      <c r="M313" s="430">
        <v>-132.13966666666667</v>
      </c>
      <c r="N313" s="427">
        <v>334</v>
      </c>
      <c r="Q313" s="428" t="s">
        <v>156</v>
      </c>
      <c r="R313">
        <v>1</v>
      </c>
      <c r="S313" s="474">
        <v>3613.96</v>
      </c>
      <c r="T313" s="290">
        <v>-0.2737</v>
      </c>
      <c r="U313" s="290">
        <v>-0.27410000000000001</v>
      </c>
      <c r="V313" s="290">
        <v>30.257414999999998</v>
      </c>
      <c r="W313" s="290">
        <v>30.256904000000002</v>
      </c>
      <c r="X313" s="290">
        <v>34.956892949162693</v>
      </c>
      <c r="Y313" s="290">
        <v>34.956675071980648</v>
      </c>
      <c r="Z313">
        <v>1.3647</v>
      </c>
      <c r="AA313" s="447">
        <v>6.5351946100895795</v>
      </c>
      <c r="AB313" s="447">
        <v>80.980611914617498</v>
      </c>
      <c r="AC313" s="447">
        <v>2.5847844000000002E-2</v>
      </c>
      <c r="AD313" s="290">
        <v>4.2700000000000002E-2</v>
      </c>
      <c r="AE313" s="447">
        <v>89.438500000000005</v>
      </c>
      <c r="AF313">
        <v>4.5696000000000003</v>
      </c>
      <c r="AG313" s="447">
        <v>2.0773000000000001</v>
      </c>
      <c r="AH313">
        <v>0.15010000000000001</v>
      </c>
      <c r="AI313" s="447">
        <v>6.3701999999999995E-2</v>
      </c>
      <c r="AJ313" s="447">
        <v>94.39</v>
      </c>
      <c r="AK313" s="447">
        <v>13.88</v>
      </c>
      <c r="AL313" s="429">
        <v>34.956314086914063</v>
      </c>
      <c r="AM313" s="433" t="s">
        <v>139</v>
      </c>
      <c r="AN313" s="434"/>
      <c r="AO313" s="438" t="s">
        <v>139</v>
      </c>
      <c r="AP313" s="439" t="s">
        <v>139</v>
      </c>
      <c r="AQ313" s="431" t="s">
        <v>139</v>
      </c>
      <c r="AR313" s="440"/>
      <c r="AS313" s="469" t="s">
        <v>139</v>
      </c>
      <c r="AT313" s="431" t="s">
        <v>139</v>
      </c>
      <c r="AU313" s="469" t="s">
        <v>139</v>
      </c>
      <c r="AV313" s="431" t="s">
        <v>139</v>
      </c>
      <c r="AW313" s="442" t="s">
        <v>139</v>
      </c>
      <c r="AX313" s="431" t="s">
        <v>139</v>
      </c>
      <c r="AY313" s="443"/>
      <c r="AZ313" s="469" t="s">
        <v>139</v>
      </c>
      <c r="BA313" s="431" t="s">
        <v>139</v>
      </c>
      <c r="BB313" s="440"/>
      <c r="BC313" s="469" t="s">
        <v>139</v>
      </c>
      <c r="BD313" s="445" t="s">
        <v>139</v>
      </c>
      <c r="BE313" s="469" t="s">
        <v>139</v>
      </c>
      <c r="BF313" s="445" t="s">
        <v>139</v>
      </c>
      <c r="BG313" s="445"/>
      <c r="BH313" s="469" t="s">
        <v>139</v>
      </c>
      <c r="BI313" s="431" t="s">
        <v>139</v>
      </c>
      <c r="BJ313" s="440"/>
      <c r="BK313" s="441" t="s">
        <v>139</v>
      </c>
      <c r="BL313" s="431" t="s">
        <v>139</v>
      </c>
      <c r="BM313" s="446"/>
      <c r="BN313" s="447" t="s">
        <v>139</v>
      </c>
      <c r="BO313" t="s">
        <v>139</v>
      </c>
    </row>
    <row r="314" spans="1:67" ht="15.75" customHeight="1">
      <c r="A314" s="7" t="s">
        <v>1030</v>
      </c>
      <c r="B314" s="453">
        <v>15</v>
      </c>
      <c r="C314" s="436" t="s">
        <v>171</v>
      </c>
      <c r="D314" s="454" t="s">
        <v>173</v>
      </c>
      <c r="E314" s="436">
        <v>80</v>
      </c>
      <c r="F314" s="436">
        <v>57.030000000000314</v>
      </c>
      <c r="G314" s="436" t="s">
        <v>61</v>
      </c>
      <c r="H314" s="430">
        <v>80.950500000000005</v>
      </c>
      <c r="I314" s="436">
        <v>132</v>
      </c>
      <c r="J314" s="436">
        <v>8.3800000000002228</v>
      </c>
      <c r="K314" s="436" t="s">
        <v>62</v>
      </c>
      <c r="L314" s="430">
        <v>132.13966666666667</v>
      </c>
      <c r="M314" s="430">
        <v>-132.13966666666667</v>
      </c>
      <c r="N314" s="427">
        <v>335</v>
      </c>
      <c r="Q314" s="428" t="s">
        <v>156</v>
      </c>
      <c r="R314">
        <v>2</v>
      </c>
      <c r="S314" s="474">
        <v>3611.7640000000001</v>
      </c>
      <c r="T314" s="290">
        <v>-0.27389999999999998</v>
      </c>
      <c r="U314" s="290">
        <v>-0.27439999999999998</v>
      </c>
      <c r="V314" s="290">
        <v>30.256499999999999</v>
      </c>
      <c r="W314" s="290">
        <v>30.256033000000002</v>
      </c>
      <c r="X314" s="290">
        <v>34.956949764277894</v>
      </c>
      <c r="Y314" s="290">
        <v>34.956898966936699</v>
      </c>
      <c r="Z314">
        <v>1.3649</v>
      </c>
      <c r="AA314" s="447">
        <v>6.5348904252196078</v>
      </c>
      <c r="AB314" s="447">
        <v>80.976450482539221</v>
      </c>
      <c r="AC314" s="447">
        <v>2.6017194399999999E-2</v>
      </c>
      <c r="AD314" s="290">
        <v>4.3099999999999999E-2</v>
      </c>
      <c r="AE314" s="447">
        <v>89.430999999999997</v>
      </c>
      <c r="AF314">
        <v>4.5692000000000004</v>
      </c>
      <c r="AG314" s="447">
        <v>2.0773000000000001</v>
      </c>
      <c r="AH314">
        <v>0.15010000000000001</v>
      </c>
      <c r="AI314" s="447">
        <v>6.3701999999999995E-2</v>
      </c>
      <c r="AJ314" s="447">
        <v>96.32</v>
      </c>
      <c r="AK314" s="447">
        <v>13.88</v>
      </c>
      <c r="AL314" s="429">
        <v>34.961807250976563</v>
      </c>
      <c r="AM314" s="433" t="s">
        <v>139</v>
      </c>
      <c r="AN314" s="434"/>
      <c r="AO314" s="438" t="s">
        <v>139</v>
      </c>
      <c r="AP314" s="439" t="s">
        <v>139</v>
      </c>
      <c r="AQ314" s="431" t="s">
        <v>139</v>
      </c>
      <c r="AR314" s="440"/>
      <c r="AS314" s="469" t="s">
        <v>139</v>
      </c>
      <c r="AT314" s="431" t="s">
        <v>139</v>
      </c>
      <c r="AU314" s="469" t="s">
        <v>139</v>
      </c>
      <c r="AV314" s="431" t="s">
        <v>139</v>
      </c>
      <c r="AW314" s="442" t="s">
        <v>139</v>
      </c>
      <c r="AX314" s="431" t="s">
        <v>139</v>
      </c>
      <c r="AY314" s="443"/>
      <c r="AZ314" s="469" t="s">
        <v>139</v>
      </c>
      <c r="BA314" s="431" t="s">
        <v>139</v>
      </c>
      <c r="BB314" s="440"/>
      <c r="BC314" s="469" t="s">
        <v>139</v>
      </c>
      <c r="BD314" s="445" t="s">
        <v>139</v>
      </c>
      <c r="BE314" s="469" t="s">
        <v>139</v>
      </c>
      <c r="BF314" s="445" t="s">
        <v>139</v>
      </c>
      <c r="BG314" s="445"/>
      <c r="BH314" s="469" t="s">
        <v>139</v>
      </c>
      <c r="BI314" s="431" t="s">
        <v>139</v>
      </c>
      <c r="BJ314" s="440"/>
      <c r="BK314" s="441" t="s">
        <v>139</v>
      </c>
      <c r="BL314" s="431" t="s">
        <v>139</v>
      </c>
      <c r="BM314" s="446"/>
      <c r="BN314" s="447" t="s">
        <v>139</v>
      </c>
      <c r="BO314" t="s">
        <v>139</v>
      </c>
    </row>
    <row r="315" spans="1:67" ht="15.75" customHeight="1">
      <c r="A315" s="7" t="s">
        <v>1030</v>
      </c>
      <c r="B315" s="453">
        <v>15</v>
      </c>
      <c r="C315" s="436" t="s">
        <v>171</v>
      </c>
      <c r="D315" s="454" t="s">
        <v>173</v>
      </c>
      <c r="E315" s="436">
        <v>80</v>
      </c>
      <c r="F315" s="436">
        <v>57.030000000000314</v>
      </c>
      <c r="G315" s="436" t="s">
        <v>61</v>
      </c>
      <c r="H315" s="430">
        <v>80.950500000000005</v>
      </c>
      <c r="I315" s="436">
        <v>132</v>
      </c>
      <c r="J315" s="436">
        <v>8.3800000000002228</v>
      </c>
      <c r="K315" s="436" t="s">
        <v>62</v>
      </c>
      <c r="L315" s="430">
        <v>132.13966666666667</v>
      </c>
      <c r="M315" s="430">
        <v>-132.13966666666667</v>
      </c>
      <c r="N315" s="427">
        <v>336</v>
      </c>
      <c r="Q315" s="428" t="s">
        <v>156</v>
      </c>
      <c r="R315">
        <v>3</v>
      </c>
      <c r="S315" s="474">
        <v>3609.1089999999999</v>
      </c>
      <c r="T315" s="290">
        <v>-0.27410000000000001</v>
      </c>
      <c r="U315" s="290">
        <v>-0.2747</v>
      </c>
      <c r="V315" s="290">
        <v>30.255281999999998</v>
      </c>
      <c r="W315" s="290">
        <v>30.254877</v>
      </c>
      <c r="X315" s="290">
        <v>34.95682841188362</v>
      </c>
      <c r="Y315" s="290">
        <v>34.956967922323209</v>
      </c>
      <c r="Z315">
        <v>1.3652</v>
      </c>
      <c r="AA315" s="447">
        <v>6.5344402650326137</v>
      </c>
      <c r="AB315" s="447">
        <v>80.970378865858976</v>
      </c>
      <c r="AC315" s="447">
        <v>2.5805506399999997E-2</v>
      </c>
      <c r="AD315" s="290">
        <v>4.2599999999999999E-2</v>
      </c>
      <c r="AE315" s="447">
        <v>89.436599999999999</v>
      </c>
      <c r="AF315">
        <v>4.5694999999999997</v>
      </c>
      <c r="AG315" s="447">
        <v>2.1031</v>
      </c>
      <c r="AH315">
        <v>0.15110000000000001</v>
      </c>
      <c r="AI315" s="447">
        <v>6.3701999999999995E-2</v>
      </c>
      <c r="AJ315" s="447">
        <v>98.53</v>
      </c>
      <c r="AK315" s="447">
        <v>13.88</v>
      </c>
      <c r="AL315" s="429">
        <v>34.956058502197266</v>
      </c>
      <c r="AM315" s="433" t="s">
        <v>139</v>
      </c>
      <c r="AN315" s="434"/>
      <c r="AO315" s="438">
        <v>-0.2</v>
      </c>
      <c r="AP315" s="439">
        <v>6.5350000000000001</v>
      </c>
      <c r="AQ315" s="431" t="s">
        <v>139</v>
      </c>
      <c r="AR315" s="440"/>
      <c r="AS315" s="469">
        <v>14.965783844416533</v>
      </c>
      <c r="AT315" s="431"/>
      <c r="AU315" s="469">
        <v>13.865596343656836</v>
      </c>
      <c r="AV315" s="431"/>
      <c r="AW315" s="442">
        <v>1.014</v>
      </c>
      <c r="AX315" s="431"/>
      <c r="AY315" s="443"/>
      <c r="AZ315" s="469" t="s">
        <v>139</v>
      </c>
      <c r="BA315" s="431" t="s">
        <v>139</v>
      </c>
      <c r="BB315" s="440"/>
      <c r="BC315" s="469" t="s">
        <v>139</v>
      </c>
      <c r="BD315" s="445" t="s">
        <v>139</v>
      </c>
      <c r="BE315" s="469" t="s">
        <v>139</v>
      </c>
      <c r="BF315" s="445" t="s">
        <v>139</v>
      </c>
      <c r="BG315" s="445"/>
      <c r="BH315" s="469">
        <v>2153.8887782675042</v>
      </c>
      <c r="BI315" s="431" t="s">
        <v>139</v>
      </c>
      <c r="BJ315" s="440"/>
      <c r="BK315" s="441">
        <v>2306.6996665719589</v>
      </c>
      <c r="BL315" s="431" t="s">
        <v>139</v>
      </c>
      <c r="BM315" s="446"/>
      <c r="BN315" s="447">
        <v>0.26268157122482788</v>
      </c>
      <c r="BO315" t="s">
        <v>139</v>
      </c>
    </row>
    <row r="316" spans="1:67" ht="15.75" customHeight="1">
      <c r="A316" s="7" t="s">
        <v>1030</v>
      </c>
      <c r="B316" s="453">
        <v>15</v>
      </c>
      <c r="C316" s="436" t="s">
        <v>171</v>
      </c>
      <c r="D316" s="454" t="s">
        <v>173</v>
      </c>
      <c r="E316" s="436">
        <v>80</v>
      </c>
      <c r="F316" s="436">
        <v>57.030000000000314</v>
      </c>
      <c r="G316" s="436" t="s">
        <v>61</v>
      </c>
      <c r="H316" s="430">
        <v>80.950500000000005</v>
      </c>
      <c r="I316" s="436">
        <v>132</v>
      </c>
      <c r="J316" s="436">
        <v>8.3800000000002228</v>
      </c>
      <c r="K316" s="436" t="s">
        <v>62</v>
      </c>
      <c r="L316" s="430">
        <v>132.13966666666667</v>
      </c>
      <c r="M316" s="430">
        <v>-132.13966666666667</v>
      </c>
      <c r="N316" s="427">
        <v>337</v>
      </c>
      <c r="Q316" s="428" t="s">
        <v>156</v>
      </c>
      <c r="R316">
        <v>4</v>
      </c>
      <c r="S316" s="474">
        <v>2543.3609999999999</v>
      </c>
      <c r="T316" s="290">
        <v>-0.37359999999999999</v>
      </c>
      <c r="U316" s="290">
        <v>-0.37359999999999999</v>
      </c>
      <c r="V316" s="290">
        <v>29.769895999999999</v>
      </c>
      <c r="W316" s="290">
        <v>29.769915000000001</v>
      </c>
      <c r="X316" s="290">
        <v>34.954793526426897</v>
      </c>
      <c r="Y316" s="290">
        <v>34.954818358444825</v>
      </c>
      <c r="Z316">
        <v>1.5081</v>
      </c>
      <c r="AA316" s="447">
        <v>6.5599693149110347</v>
      </c>
      <c r="AB316" s="447">
        <v>81.073649381064286</v>
      </c>
      <c r="AC316" s="447">
        <v>2.5509593599999998E-2</v>
      </c>
      <c r="AD316" s="290">
        <v>4.2000000000000003E-2</v>
      </c>
      <c r="AE316" s="447">
        <v>89.512900000000002</v>
      </c>
      <c r="AF316">
        <v>4.5732999999999997</v>
      </c>
      <c r="AG316" s="447">
        <v>2.0232000000000001</v>
      </c>
      <c r="AH316">
        <v>0.1479</v>
      </c>
      <c r="AI316" s="447">
        <v>6.3701999999999995E-2</v>
      </c>
      <c r="AJ316" s="447">
        <v>98.53</v>
      </c>
      <c r="AK316" s="447">
        <v>15.863</v>
      </c>
      <c r="AL316" s="429">
        <v>34.955451965332031</v>
      </c>
      <c r="AM316" s="433" t="s">
        <v>139</v>
      </c>
      <c r="AN316" s="434"/>
      <c r="AO316" s="438">
        <v>-0.1</v>
      </c>
      <c r="AP316" s="439">
        <v>6.5549999999999997</v>
      </c>
      <c r="AQ316" s="431" t="s">
        <v>139</v>
      </c>
      <c r="AR316" s="440"/>
      <c r="AS316" s="469">
        <v>14.928715060308896</v>
      </c>
      <c r="AT316" s="431"/>
      <c r="AU316" s="469">
        <v>13.624582432399649</v>
      </c>
      <c r="AV316" s="431"/>
      <c r="AW316" s="442">
        <v>1.0109999999999999</v>
      </c>
      <c r="AX316" s="431"/>
      <c r="AY316" s="443"/>
      <c r="AZ316" s="469" t="s">
        <v>139</v>
      </c>
      <c r="BA316" s="431" t="s">
        <v>139</v>
      </c>
      <c r="BB316" s="440"/>
      <c r="BC316" s="469" t="s">
        <v>139</v>
      </c>
      <c r="BD316" s="445" t="s">
        <v>139</v>
      </c>
      <c r="BE316" s="469" t="s">
        <v>139</v>
      </c>
      <c r="BF316" s="445" t="s">
        <v>139</v>
      </c>
      <c r="BG316" s="445"/>
      <c r="BH316" s="469">
        <v>2150.4035010088678</v>
      </c>
      <c r="BI316" s="431" t="s">
        <v>139</v>
      </c>
      <c r="BJ316" s="440"/>
      <c r="BK316" s="441">
        <v>2304.1509034230085</v>
      </c>
      <c r="BL316" s="431" t="s">
        <v>139</v>
      </c>
      <c r="BM316" s="446"/>
      <c r="BN316" s="447">
        <v>0.26762623925884826</v>
      </c>
      <c r="BO316" t="s">
        <v>139</v>
      </c>
    </row>
    <row r="317" spans="1:67" ht="15.75" customHeight="1">
      <c r="A317" s="7" t="s">
        <v>1030</v>
      </c>
      <c r="B317" s="453">
        <v>15</v>
      </c>
      <c r="C317" s="436" t="s">
        <v>171</v>
      </c>
      <c r="D317" s="454" t="s">
        <v>173</v>
      </c>
      <c r="E317" s="436">
        <v>80</v>
      </c>
      <c r="F317" s="436">
        <v>57.030000000000314</v>
      </c>
      <c r="G317" s="436" t="s">
        <v>61</v>
      </c>
      <c r="H317" s="430">
        <v>80.950500000000005</v>
      </c>
      <c r="I317" s="436">
        <v>132</v>
      </c>
      <c r="J317" s="436">
        <v>8.3800000000002228</v>
      </c>
      <c r="K317" s="436" t="s">
        <v>62</v>
      </c>
      <c r="L317" s="430">
        <v>132.13966666666667</v>
      </c>
      <c r="M317" s="430">
        <v>-132.13966666666667</v>
      </c>
      <c r="N317" s="427">
        <v>338</v>
      </c>
      <c r="Q317" s="428" t="s">
        <v>156</v>
      </c>
      <c r="R317">
        <v>5</v>
      </c>
      <c r="S317" s="474">
        <v>1522.9649999999999</v>
      </c>
      <c r="T317" s="290">
        <v>-0.32479999999999998</v>
      </c>
      <c r="U317" s="290">
        <v>-0.3256</v>
      </c>
      <c r="V317" s="290">
        <v>29.371638000000001</v>
      </c>
      <c r="W317" s="290">
        <v>29.370482000000003</v>
      </c>
      <c r="X317" s="290">
        <v>34.919069555986475</v>
      </c>
      <c r="Y317" s="290">
        <v>34.918446848157245</v>
      </c>
      <c r="Z317">
        <v>1.7159</v>
      </c>
      <c r="AA317" s="447">
        <v>6.8320126096272338</v>
      </c>
      <c r="AB317" s="447">
        <v>84.522775685601047</v>
      </c>
      <c r="AC317" s="447">
        <v>2.6143756800000001E-2</v>
      </c>
      <c r="AD317" s="290">
        <v>4.3400000000000001E-2</v>
      </c>
      <c r="AE317" s="447">
        <v>89.525999999999996</v>
      </c>
      <c r="AF317">
        <v>4.5739999999999998</v>
      </c>
      <c r="AG317" s="447">
        <v>2.1406000000000001</v>
      </c>
      <c r="AH317">
        <v>0.15260000000000001</v>
      </c>
      <c r="AI317" s="447">
        <v>6.3701999999999995E-2</v>
      </c>
      <c r="AJ317" s="447">
        <v>98.54</v>
      </c>
      <c r="AK317" s="447">
        <v>19.829000000000001</v>
      </c>
      <c r="AL317" s="429">
        <v>34.920772552490234</v>
      </c>
      <c r="AM317" s="433" t="s">
        <v>139</v>
      </c>
      <c r="AN317" s="434"/>
      <c r="AO317" s="438">
        <v>0</v>
      </c>
      <c r="AP317" s="439">
        <v>6.8360000000000003</v>
      </c>
      <c r="AQ317" s="431" t="s">
        <v>139</v>
      </c>
      <c r="AR317" s="440"/>
      <c r="AS317" s="469">
        <v>13.882870787261238</v>
      </c>
      <c r="AT317" s="431"/>
      <c r="AU317" s="469">
        <v>9.3060598556200436</v>
      </c>
      <c r="AV317" s="431"/>
      <c r="AW317" s="442">
        <v>0.92800000000000005</v>
      </c>
      <c r="AX317" s="431"/>
      <c r="AY317" s="443"/>
      <c r="AZ317" s="469" t="s">
        <v>139</v>
      </c>
      <c r="BA317" s="431" t="s">
        <v>139</v>
      </c>
      <c r="BB317" s="440"/>
      <c r="BC317" s="469" t="s">
        <v>139</v>
      </c>
      <c r="BD317" s="445" t="s">
        <v>139</v>
      </c>
      <c r="BE317" s="469" t="s">
        <v>139</v>
      </c>
      <c r="BF317" s="445" t="s">
        <v>139</v>
      </c>
      <c r="BG317" s="445"/>
      <c r="BH317" s="469">
        <v>2150.4534464341123</v>
      </c>
      <c r="BI317" s="431">
        <v>6</v>
      </c>
      <c r="BJ317" s="440"/>
      <c r="BK317" s="441">
        <v>2302.1238824772827</v>
      </c>
      <c r="BL317" s="431">
        <v>6</v>
      </c>
      <c r="BM317" s="446"/>
      <c r="BN317" s="447">
        <v>0.25378154600318942</v>
      </c>
      <c r="BO317" t="s">
        <v>139</v>
      </c>
    </row>
    <row r="318" spans="1:67" ht="15.75" customHeight="1">
      <c r="A318" s="7" t="s">
        <v>1030</v>
      </c>
      <c r="B318" s="453">
        <v>15</v>
      </c>
      <c r="C318" s="436" t="s">
        <v>171</v>
      </c>
      <c r="D318" s="454" t="s">
        <v>173</v>
      </c>
      <c r="E318" s="436">
        <v>80</v>
      </c>
      <c r="F318" s="436">
        <v>57.030000000000314</v>
      </c>
      <c r="G318" s="436" t="s">
        <v>61</v>
      </c>
      <c r="H318" s="430">
        <v>80.950500000000005</v>
      </c>
      <c r="I318" s="436">
        <v>132</v>
      </c>
      <c r="J318" s="436">
        <v>8.3800000000002228</v>
      </c>
      <c r="K318" s="436" t="s">
        <v>62</v>
      </c>
      <c r="L318" s="430">
        <v>132.13966666666667</v>
      </c>
      <c r="M318" s="430">
        <v>-132.13966666666667</v>
      </c>
      <c r="N318" s="427">
        <v>339</v>
      </c>
      <c r="Q318" s="428" t="s">
        <v>156</v>
      </c>
      <c r="R318">
        <v>6</v>
      </c>
      <c r="S318" s="474">
        <v>1014.602</v>
      </c>
      <c r="T318" s="290">
        <v>-4.7199999999999999E-2</v>
      </c>
      <c r="U318" s="290">
        <v>-4.7699999999999999E-2</v>
      </c>
      <c r="V318" s="290">
        <v>29.366616999999998</v>
      </c>
      <c r="W318" s="290">
        <v>29.3659</v>
      </c>
      <c r="X318" s="290">
        <v>34.885458107571175</v>
      </c>
      <c r="Y318" s="290">
        <v>34.885078479456709</v>
      </c>
      <c r="Z318">
        <v>1.8267</v>
      </c>
      <c r="AA318" s="447">
        <v>6.8739874576452031</v>
      </c>
      <c r="AB318" s="447">
        <v>85.641907982254722</v>
      </c>
      <c r="AC318" s="447">
        <v>2.6778370400000001E-2</v>
      </c>
      <c r="AD318" s="290">
        <v>4.48E-2</v>
      </c>
      <c r="AE318" s="447">
        <v>89.527799999999999</v>
      </c>
      <c r="AF318">
        <v>4.5740999999999996</v>
      </c>
      <c r="AG318" s="447">
        <v>2.1922999999999999</v>
      </c>
      <c r="AH318">
        <v>0.1547</v>
      </c>
      <c r="AI318" s="447">
        <v>6.3701999999999995E-2</v>
      </c>
      <c r="AJ318" s="447">
        <v>98.55</v>
      </c>
      <c r="AK318" s="447">
        <v>21.812000000000001</v>
      </c>
      <c r="AL318" s="429">
        <v>34.887344360351563</v>
      </c>
      <c r="AM318" s="433" t="s">
        <v>139</v>
      </c>
      <c r="AN318" s="434"/>
      <c r="AO318" s="438">
        <v>0.1</v>
      </c>
      <c r="AP318" s="439">
        <v>6.8659999999999997</v>
      </c>
      <c r="AQ318" s="431" t="s">
        <v>139</v>
      </c>
      <c r="AR318" s="440"/>
      <c r="AS318" s="469">
        <v>13.162243055361383</v>
      </c>
      <c r="AT318" s="431"/>
      <c r="AU318" s="469">
        <v>7.6630532358529297</v>
      </c>
      <c r="AV318" s="431"/>
      <c r="AW318" s="442">
        <v>0.875</v>
      </c>
      <c r="AX318" s="431"/>
      <c r="AY318" s="443"/>
      <c r="AZ318" s="469" t="s">
        <v>139</v>
      </c>
      <c r="BA318" s="431" t="s">
        <v>139</v>
      </c>
      <c r="BB318" s="440"/>
      <c r="BC318" s="469" t="s">
        <v>139</v>
      </c>
      <c r="BD318" s="445" t="s">
        <v>139</v>
      </c>
      <c r="BE318" s="469" t="s">
        <v>139</v>
      </c>
      <c r="BF318" s="445" t="s">
        <v>139</v>
      </c>
      <c r="BG318" s="445"/>
      <c r="BH318" s="469">
        <v>2145.0991000669087</v>
      </c>
      <c r="BI318" s="431" t="s">
        <v>139</v>
      </c>
      <c r="BJ318" s="440"/>
      <c r="BK318" s="441" t="s">
        <v>139</v>
      </c>
      <c r="BL318" s="431" t="s">
        <v>139</v>
      </c>
      <c r="BM318" s="446"/>
      <c r="BN318" s="447">
        <v>0.24586988852895766</v>
      </c>
      <c r="BO318" t="s">
        <v>139</v>
      </c>
    </row>
    <row r="319" spans="1:67" ht="15.75" customHeight="1">
      <c r="A319" s="7" t="s">
        <v>1030</v>
      </c>
      <c r="B319" s="453">
        <v>15</v>
      </c>
      <c r="C319" s="436" t="s">
        <v>171</v>
      </c>
      <c r="D319" s="454" t="s">
        <v>173</v>
      </c>
      <c r="E319" s="436">
        <v>80</v>
      </c>
      <c r="F319" s="436">
        <v>57.030000000000314</v>
      </c>
      <c r="G319" s="436" t="s">
        <v>61</v>
      </c>
      <c r="H319" s="430">
        <v>80.950500000000005</v>
      </c>
      <c r="I319" s="436">
        <v>132</v>
      </c>
      <c r="J319" s="436">
        <v>8.3800000000002228</v>
      </c>
      <c r="K319" s="436" t="s">
        <v>62</v>
      </c>
      <c r="L319" s="430">
        <v>132.13966666666667</v>
      </c>
      <c r="M319" s="430">
        <v>-132.13966666666667</v>
      </c>
      <c r="N319" s="427">
        <v>340</v>
      </c>
      <c r="Q319" s="428" t="s">
        <v>156</v>
      </c>
      <c r="R319">
        <v>7</v>
      </c>
      <c r="S319" s="474">
        <v>811.92899999999997</v>
      </c>
      <c r="T319" s="290">
        <v>0.15440000000000001</v>
      </c>
      <c r="U319" s="290">
        <v>0.15290000000000001</v>
      </c>
      <c r="V319" s="290">
        <v>29.439557000000001</v>
      </c>
      <c r="W319" s="290">
        <v>29.437711</v>
      </c>
      <c r="X319" s="290">
        <v>34.870574457846345</v>
      </c>
      <c r="Y319" s="290">
        <v>34.869842886339178</v>
      </c>
      <c r="Z319">
        <v>1.871</v>
      </c>
      <c r="AA319" s="447">
        <v>6.8567531512031836</v>
      </c>
      <c r="AB319" s="447">
        <v>85.868099290842963</v>
      </c>
      <c r="AC319" s="447">
        <v>2.6693695199999999E-2</v>
      </c>
      <c r="AD319" s="290">
        <v>4.4600000000000001E-2</v>
      </c>
      <c r="AE319" s="447">
        <v>89.524100000000004</v>
      </c>
      <c r="AF319">
        <v>4.5739000000000001</v>
      </c>
      <c r="AG319" s="447">
        <v>1.9528000000000001</v>
      </c>
      <c r="AH319">
        <v>0.14510000000000001</v>
      </c>
      <c r="AI319" s="447">
        <v>6.3701999999999995E-2</v>
      </c>
      <c r="AJ319" s="447">
        <v>93.47</v>
      </c>
      <c r="AK319" s="447">
        <v>21.812000000000001</v>
      </c>
      <c r="AL319" s="429">
        <v>34.872726440429688</v>
      </c>
      <c r="AM319" s="433" t="s">
        <v>139</v>
      </c>
      <c r="AN319" s="434"/>
      <c r="AO319" s="438">
        <v>0.3</v>
      </c>
      <c r="AP319" s="439">
        <v>6.8520000000000003</v>
      </c>
      <c r="AQ319" s="431" t="s">
        <v>139</v>
      </c>
      <c r="AR319" s="440"/>
      <c r="AS319" s="469">
        <v>13.016998947561989</v>
      </c>
      <c r="AT319" s="431"/>
      <c r="AU319" s="469">
        <v>7.2842320341844236</v>
      </c>
      <c r="AV319" s="431"/>
      <c r="AW319" s="442">
        <v>0.86099999999999999</v>
      </c>
      <c r="AX319" s="431"/>
      <c r="AY319" s="443"/>
      <c r="AZ319" s="469" t="s">
        <v>139</v>
      </c>
      <c r="BA319" s="431" t="s">
        <v>139</v>
      </c>
      <c r="BB319" s="440"/>
      <c r="BC319" s="469" t="s">
        <v>139</v>
      </c>
      <c r="BD319" s="445" t="s">
        <v>139</v>
      </c>
      <c r="BE319" s="469" t="s">
        <v>139</v>
      </c>
      <c r="BF319" s="445" t="s">
        <v>139</v>
      </c>
      <c r="BG319" s="445"/>
      <c r="BH319" s="469">
        <v>2153.0310362371879</v>
      </c>
      <c r="BI319" s="431" t="s">
        <v>139</v>
      </c>
      <c r="BJ319" s="440"/>
      <c r="BK319" s="441">
        <v>2294.5952308390738</v>
      </c>
      <c r="BL319" s="431" t="s">
        <v>139</v>
      </c>
      <c r="BM319" s="446"/>
      <c r="BN319" s="447">
        <v>0.2162028234238309</v>
      </c>
      <c r="BO319" t="s">
        <v>139</v>
      </c>
    </row>
    <row r="320" spans="1:67" ht="15.75" customHeight="1">
      <c r="A320" s="7" t="s">
        <v>1030</v>
      </c>
      <c r="B320" s="453">
        <v>15</v>
      </c>
      <c r="C320" s="436" t="s">
        <v>171</v>
      </c>
      <c r="D320" s="454" t="s">
        <v>173</v>
      </c>
      <c r="E320" s="436">
        <v>80</v>
      </c>
      <c r="F320" s="436">
        <v>57.030000000000314</v>
      </c>
      <c r="G320" s="436" t="s">
        <v>61</v>
      </c>
      <c r="H320" s="430">
        <v>80.950500000000005</v>
      </c>
      <c r="I320" s="436">
        <v>132</v>
      </c>
      <c r="J320" s="436">
        <v>8.3800000000002228</v>
      </c>
      <c r="K320" s="436" t="s">
        <v>62</v>
      </c>
      <c r="L320" s="430">
        <v>132.13966666666667</v>
      </c>
      <c r="M320" s="430">
        <v>-132.13966666666667</v>
      </c>
      <c r="N320" s="427">
        <v>341</v>
      </c>
      <c r="Q320" s="428" t="s">
        <v>156</v>
      </c>
      <c r="R320">
        <v>8</v>
      </c>
      <c r="S320" s="474">
        <v>609.18299999999999</v>
      </c>
      <c r="T320" s="290">
        <v>0.46489999999999998</v>
      </c>
      <c r="U320" s="290">
        <v>0.46310000000000001</v>
      </c>
      <c r="V320" s="290">
        <v>29.608497</v>
      </c>
      <c r="W320" s="290">
        <v>29.606462000000001</v>
      </c>
      <c r="X320" s="290">
        <v>34.859813221830471</v>
      </c>
      <c r="Y320" s="290">
        <v>34.859182451754393</v>
      </c>
      <c r="Z320">
        <v>1.9205000000000001</v>
      </c>
      <c r="AA320" s="447">
        <v>6.8250564623284404</v>
      </c>
      <c r="AB320" s="447">
        <v>86.155550029372691</v>
      </c>
      <c r="AC320" s="447">
        <v>2.6947720800000005E-2</v>
      </c>
      <c r="AD320" s="290">
        <v>4.5199999999999997E-2</v>
      </c>
      <c r="AE320" s="447">
        <v>89.505499999999998</v>
      </c>
      <c r="AF320">
        <v>4.5728999999999997</v>
      </c>
      <c r="AG320" s="447">
        <v>2.0630999999999999</v>
      </c>
      <c r="AH320">
        <v>0.14949999999999999</v>
      </c>
      <c r="AI320" s="447">
        <v>6.3701999999999995E-2</v>
      </c>
      <c r="AJ320" s="447">
        <v>98.54</v>
      </c>
      <c r="AK320" s="447">
        <v>23.795000000000002</v>
      </c>
      <c r="AL320" s="429">
        <v>34.862674713134766</v>
      </c>
      <c r="AM320" s="433" t="s">
        <v>139</v>
      </c>
      <c r="AN320" s="434"/>
      <c r="AO320" s="438">
        <v>0.4</v>
      </c>
      <c r="AP320" s="439">
        <v>6.83</v>
      </c>
      <c r="AQ320" s="431" t="s">
        <v>139</v>
      </c>
      <c r="AR320" s="440"/>
      <c r="AS320" s="469">
        <v>12.885180469568704</v>
      </c>
      <c r="AT320" s="431"/>
      <c r="AU320" s="469">
        <v>6.9485151360069501</v>
      </c>
      <c r="AV320" s="431"/>
      <c r="AW320" s="442">
        <v>0.84599999999999997</v>
      </c>
      <c r="AX320" s="431"/>
      <c r="AY320" s="443"/>
      <c r="AZ320" s="469" t="s">
        <v>139</v>
      </c>
      <c r="BA320" s="431" t="s">
        <v>139</v>
      </c>
      <c r="BB320" s="440"/>
      <c r="BC320" s="469" t="s">
        <v>139</v>
      </c>
      <c r="BD320" s="445" t="s">
        <v>139</v>
      </c>
      <c r="BE320" s="469" t="s">
        <v>139</v>
      </c>
      <c r="BF320" s="445" t="s">
        <v>139</v>
      </c>
      <c r="BG320" s="445"/>
      <c r="BH320" s="469">
        <v>2156.0992183332155</v>
      </c>
      <c r="BI320" s="431" t="s">
        <v>139</v>
      </c>
      <c r="BJ320" s="440"/>
      <c r="BK320" s="441">
        <v>2299.3353750657229</v>
      </c>
      <c r="BL320" s="431" t="s">
        <v>139</v>
      </c>
      <c r="BM320" s="446"/>
      <c r="BN320" s="447">
        <v>0.19642415128774934</v>
      </c>
      <c r="BO320" t="s">
        <v>139</v>
      </c>
    </row>
    <row r="321" spans="1:67" ht="15.75" customHeight="1">
      <c r="A321" s="7" t="s">
        <v>1030</v>
      </c>
      <c r="B321" s="453">
        <v>15</v>
      </c>
      <c r="C321" s="436" t="s">
        <v>171</v>
      </c>
      <c r="D321" s="454" t="s">
        <v>173</v>
      </c>
      <c r="E321" s="436">
        <v>80</v>
      </c>
      <c r="F321" s="436">
        <v>57.030000000000314</v>
      </c>
      <c r="G321" s="436" t="s">
        <v>61</v>
      </c>
      <c r="H321" s="430">
        <v>80.950500000000005</v>
      </c>
      <c r="I321" s="436">
        <v>132</v>
      </c>
      <c r="J321" s="436">
        <v>8.3800000000002228</v>
      </c>
      <c r="K321" s="436" t="s">
        <v>62</v>
      </c>
      <c r="L321" s="430">
        <v>132.13966666666667</v>
      </c>
      <c r="M321" s="430">
        <v>-132.13966666666667</v>
      </c>
      <c r="N321" s="427">
        <v>342</v>
      </c>
      <c r="Q321" s="428" t="s">
        <v>156</v>
      </c>
      <c r="R321">
        <v>9</v>
      </c>
      <c r="S321" s="474">
        <v>507.77600000000001</v>
      </c>
      <c r="T321" s="290">
        <v>0.63009999999999999</v>
      </c>
      <c r="U321" s="290">
        <v>0.63070000000000004</v>
      </c>
      <c r="V321" s="290">
        <v>29.699663999999999</v>
      </c>
      <c r="W321" s="290">
        <v>29.699560000000002</v>
      </c>
      <c r="X321" s="290">
        <v>34.852182177655394</v>
      </c>
      <c r="Y321" s="290">
        <v>34.851374371069546</v>
      </c>
      <c r="Z321">
        <v>1.9427000000000001</v>
      </c>
      <c r="AA321" s="447">
        <v>6.7921903492302773</v>
      </c>
      <c r="AB321" s="447">
        <v>86.102480395040331</v>
      </c>
      <c r="AC321" s="447">
        <v>2.7328308799999999E-2</v>
      </c>
      <c r="AD321" s="290">
        <v>4.5999999999999999E-2</v>
      </c>
      <c r="AE321" s="447">
        <v>89.503600000000006</v>
      </c>
      <c r="AF321">
        <v>4.5728</v>
      </c>
      <c r="AG321" s="447">
        <v>1.9528000000000001</v>
      </c>
      <c r="AH321">
        <v>0.14510000000000001</v>
      </c>
      <c r="AI321" s="447">
        <v>6.3701999999999995E-2</v>
      </c>
      <c r="AJ321" s="447">
        <v>98.54</v>
      </c>
      <c r="AK321" s="447">
        <v>23.795000000000002</v>
      </c>
      <c r="AL321" s="429">
        <v>34.853862762451172</v>
      </c>
      <c r="AM321" s="433" t="s">
        <v>139</v>
      </c>
      <c r="AN321" s="434"/>
      <c r="AO321" s="438">
        <v>0.7</v>
      </c>
      <c r="AP321" s="439">
        <v>6.8070000000000004</v>
      </c>
      <c r="AQ321" s="431" t="s">
        <v>139</v>
      </c>
      <c r="AR321" s="440"/>
      <c r="AS321" s="469">
        <v>12.840852281212985</v>
      </c>
      <c r="AT321" s="431"/>
      <c r="AU321" s="469">
        <v>6.8516083181867513</v>
      </c>
      <c r="AV321" s="431"/>
      <c r="AW321" s="442">
        <v>0.83799999999999997</v>
      </c>
      <c r="AX321" s="431"/>
      <c r="AY321" s="443"/>
      <c r="AZ321" s="469" t="s">
        <v>139</v>
      </c>
      <c r="BA321" s="431" t="s">
        <v>139</v>
      </c>
      <c r="BB321" s="440"/>
      <c r="BC321" s="469" t="s">
        <v>139</v>
      </c>
      <c r="BD321" s="445" t="s">
        <v>139</v>
      </c>
      <c r="BE321" s="469" t="s">
        <v>139</v>
      </c>
      <c r="BF321" s="445" t="s">
        <v>139</v>
      </c>
      <c r="BG321" s="445"/>
      <c r="BH321" s="469">
        <v>2155.9239985708732</v>
      </c>
      <c r="BI321" s="431" t="s">
        <v>139</v>
      </c>
      <c r="BJ321" s="440"/>
      <c r="BK321" s="441">
        <v>2299.2769441814689</v>
      </c>
      <c r="BL321" s="431" t="s">
        <v>139</v>
      </c>
      <c r="BM321" s="446"/>
      <c r="BN321" s="447">
        <v>0.20730279820219244</v>
      </c>
      <c r="BO321" t="s">
        <v>139</v>
      </c>
    </row>
    <row r="322" spans="1:67" ht="15.75" customHeight="1">
      <c r="A322" s="7" t="s">
        <v>1030</v>
      </c>
      <c r="B322" s="453">
        <v>15</v>
      </c>
      <c r="C322" s="436" t="s">
        <v>171</v>
      </c>
      <c r="D322" s="454" t="s">
        <v>173</v>
      </c>
      <c r="E322" s="436">
        <v>80</v>
      </c>
      <c r="F322" s="436">
        <v>57.030000000000314</v>
      </c>
      <c r="G322" s="436" t="s">
        <v>61</v>
      </c>
      <c r="H322" s="430">
        <v>80.950500000000005</v>
      </c>
      <c r="I322" s="436">
        <v>132</v>
      </c>
      <c r="J322" s="436">
        <v>8.3800000000002228</v>
      </c>
      <c r="K322" s="436" t="s">
        <v>62</v>
      </c>
      <c r="L322" s="430">
        <v>132.13966666666667</v>
      </c>
      <c r="M322" s="430">
        <v>-132.13966666666667</v>
      </c>
      <c r="N322" s="427">
        <v>343</v>
      </c>
      <c r="Q322" s="428" t="s">
        <v>156</v>
      </c>
      <c r="R322">
        <v>10</v>
      </c>
      <c r="S322" s="474">
        <v>368.49599999999998</v>
      </c>
      <c r="T322" s="290">
        <v>0.78700000000000003</v>
      </c>
      <c r="U322" s="290">
        <v>0.78620000000000001</v>
      </c>
      <c r="V322" s="290">
        <v>29.756668999999999</v>
      </c>
      <c r="W322" s="290">
        <v>29.755218000000003</v>
      </c>
      <c r="X322" s="290">
        <v>34.83193191054788</v>
      </c>
      <c r="Y322" s="290">
        <v>34.830948087799626</v>
      </c>
      <c r="Z322">
        <v>1.9646999999999999</v>
      </c>
      <c r="AA322" s="447">
        <v>6.7216143988302237</v>
      </c>
      <c r="AB322" s="447">
        <v>85.540495777879315</v>
      </c>
      <c r="AC322" s="447">
        <v>2.7709347199999998E-2</v>
      </c>
      <c r="AD322" s="290">
        <v>4.6899999999999997E-2</v>
      </c>
      <c r="AE322" s="447">
        <v>89.492500000000007</v>
      </c>
      <c r="AF322">
        <v>4.5721999999999996</v>
      </c>
      <c r="AG322" s="447">
        <v>2.1078000000000001</v>
      </c>
      <c r="AH322">
        <v>0.15129999999999999</v>
      </c>
      <c r="AI322" s="447">
        <v>6.3701999999999995E-2</v>
      </c>
      <c r="AJ322" s="447">
        <v>93.94</v>
      </c>
      <c r="AK322" s="447">
        <v>23.795000000000002</v>
      </c>
      <c r="AL322" s="429">
        <v>34.833843231201172</v>
      </c>
      <c r="AM322" s="433" t="s">
        <v>139</v>
      </c>
      <c r="AN322" s="434"/>
      <c r="AO322" s="438">
        <v>0.8</v>
      </c>
      <c r="AP322" s="439">
        <v>6.7480000000000002</v>
      </c>
      <c r="AQ322" s="431" t="s">
        <v>139</v>
      </c>
      <c r="AR322" s="440"/>
      <c r="AS322" s="469">
        <v>12.724361485205163</v>
      </c>
      <c r="AT322" s="431"/>
      <c r="AU322" s="469">
        <v>6.7276288840006195</v>
      </c>
      <c r="AV322" s="431"/>
      <c r="AW322" s="442">
        <v>0.82899999999999996</v>
      </c>
      <c r="AX322" s="431"/>
      <c r="AY322" s="443"/>
      <c r="AZ322" s="469" t="s">
        <v>139</v>
      </c>
      <c r="BA322" s="431" t="s">
        <v>139</v>
      </c>
      <c r="BB322" s="440"/>
      <c r="BC322" s="469" t="s">
        <v>139</v>
      </c>
      <c r="BD322" s="445" t="s">
        <v>139</v>
      </c>
      <c r="BE322" s="469" t="s">
        <v>139</v>
      </c>
      <c r="BF322" s="445" t="s">
        <v>139</v>
      </c>
      <c r="BG322" s="445"/>
      <c r="BH322" s="469">
        <v>2158.1505481940112</v>
      </c>
      <c r="BI322" s="431" t="s">
        <v>139</v>
      </c>
      <c r="BJ322" s="440"/>
      <c r="BK322" s="441">
        <v>2296.4899999370723</v>
      </c>
      <c r="BL322" s="431" t="s">
        <v>139</v>
      </c>
      <c r="BM322" s="446"/>
      <c r="BN322" s="447">
        <v>0.15983473955479316</v>
      </c>
      <c r="BO322" t="s">
        <v>139</v>
      </c>
    </row>
    <row r="323" spans="1:67" ht="15.75" customHeight="1">
      <c r="A323" s="7" t="s">
        <v>1030</v>
      </c>
      <c r="B323" s="453">
        <v>15</v>
      </c>
      <c r="C323" s="436" t="s">
        <v>171</v>
      </c>
      <c r="D323" s="454" t="s">
        <v>173</v>
      </c>
      <c r="E323" s="436">
        <v>80</v>
      </c>
      <c r="F323" s="436">
        <v>57.030000000000314</v>
      </c>
      <c r="G323" s="436" t="s">
        <v>61</v>
      </c>
      <c r="H323" s="430">
        <v>80.950500000000005</v>
      </c>
      <c r="I323" s="436">
        <v>132</v>
      </c>
      <c r="J323" s="436">
        <v>8.3800000000002228</v>
      </c>
      <c r="K323" s="436" t="s">
        <v>62</v>
      </c>
      <c r="L323" s="430">
        <v>132.13966666666667</v>
      </c>
      <c r="M323" s="430">
        <v>-132.13966666666667</v>
      </c>
      <c r="N323" s="427">
        <v>344</v>
      </c>
      <c r="Q323" s="428" t="s">
        <v>156</v>
      </c>
      <c r="R323">
        <v>11</v>
      </c>
      <c r="S323" s="474">
        <v>308.70600000000002</v>
      </c>
      <c r="T323" s="290">
        <v>0.64380000000000004</v>
      </c>
      <c r="U323" s="290">
        <v>0.6431</v>
      </c>
      <c r="V323" s="290">
        <v>29.567598</v>
      </c>
      <c r="W323" s="290">
        <v>29.566404000000002</v>
      </c>
      <c r="X323" s="290">
        <v>34.782217527369397</v>
      </c>
      <c r="Y323" s="290">
        <v>34.781449038418671</v>
      </c>
      <c r="Z323">
        <v>1.9550000000000001</v>
      </c>
      <c r="AA323" s="447">
        <v>6.6375214976173371</v>
      </c>
      <c r="AB323" s="447">
        <v>84.130477493043671</v>
      </c>
      <c r="AC323" s="447">
        <v>2.9993325600000002E-2</v>
      </c>
      <c r="AD323" s="290">
        <v>5.1900000000000002E-2</v>
      </c>
      <c r="AE323" s="447">
        <v>89.483099999999993</v>
      </c>
      <c r="AF323">
        <v>4.5717999999999996</v>
      </c>
      <c r="AG323" s="447">
        <v>2.1078000000000001</v>
      </c>
      <c r="AH323">
        <v>0.15129999999999999</v>
      </c>
      <c r="AI323" s="447">
        <v>6.3701999999999995E-2</v>
      </c>
      <c r="AJ323" s="447">
        <v>98.54</v>
      </c>
      <c r="AK323" s="447">
        <v>23.795000000000002</v>
      </c>
      <c r="AL323" s="429">
        <v>34.783584594726563</v>
      </c>
      <c r="AM323" s="433" t="s">
        <v>139</v>
      </c>
      <c r="AN323" s="434"/>
      <c r="AO323" s="438">
        <v>0.7</v>
      </c>
      <c r="AP323" s="439">
        <v>6.6669999999999998</v>
      </c>
      <c r="AQ323" s="431" t="s">
        <v>139</v>
      </c>
      <c r="AR323" s="440"/>
      <c r="AS323" s="469">
        <v>12.608572294107223</v>
      </c>
      <c r="AT323" s="431"/>
      <c r="AU323" s="469">
        <v>7.1838715434901426</v>
      </c>
      <c r="AV323" s="431"/>
      <c r="AW323" s="442">
        <v>0.83099999999999996</v>
      </c>
      <c r="AX323" s="431"/>
      <c r="AY323" s="443"/>
      <c r="AZ323" s="469" t="s">
        <v>139</v>
      </c>
      <c r="BA323" s="431" t="s">
        <v>139</v>
      </c>
      <c r="BB323" s="440"/>
      <c r="BC323" s="469" t="s">
        <v>139</v>
      </c>
      <c r="BD323" s="445" t="s">
        <v>139</v>
      </c>
      <c r="BE323" s="469" t="s">
        <v>139</v>
      </c>
      <c r="BF323" s="445" t="s">
        <v>139</v>
      </c>
      <c r="BG323" s="445"/>
      <c r="BH323" s="469">
        <v>2161.8628050765587</v>
      </c>
      <c r="BI323" s="431" t="s">
        <v>139</v>
      </c>
      <c r="BJ323" s="440"/>
      <c r="BK323" s="441">
        <v>2296.7069114510978</v>
      </c>
      <c r="BL323" s="431" t="s">
        <v>139</v>
      </c>
      <c r="BM323" s="446"/>
      <c r="BN323" s="447">
        <v>0.16082405040119546</v>
      </c>
      <c r="BO323" t="s">
        <v>139</v>
      </c>
    </row>
    <row r="324" spans="1:67" ht="15.75" customHeight="1">
      <c r="A324" s="7" t="s">
        <v>1030</v>
      </c>
      <c r="B324" s="453">
        <v>15</v>
      </c>
      <c r="C324" s="436" t="s">
        <v>171</v>
      </c>
      <c r="D324" s="454" t="s">
        <v>173</v>
      </c>
      <c r="E324" s="436">
        <v>80</v>
      </c>
      <c r="F324" s="436">
        <v>57.030000000000314</v>
      </c>
      <c r="G324" s="436" t="s">
        <v>61</v>
      </c>
      <c r="H324" s="430">
        <v>80.950500000000005</v>
      </c>
      <c r="I324" s="436">
        <v>132</v>
      </c>
      <c r="J324" s="436">
        <v>8.3800000000002228</v>
      </c>
      <c r="K324" s="436" t="s">
        <v>62</v>
      </c>
      <c r="L324" s="430">
        <v>132.13966666666667</v>
      </c>
      <c r="M324" s="430">
        <v>-132.13966666666667</v>
      </c>
      <c r="N324" s="427">
        <v>345</v>
      </c>
      <c r="Q324" s="428" t="s">
        <v>156</v>
      </c>
      <c r="R324">
        <v>12</v>
      </c>
      <c r="S324" s="474">
        <v>274.98200000000003</v>
      </c>
      <c r="T324" s="290">
        <v>0.44940000000000002</v>
      </c>
      <c r="U324" s="290">
        <v>0.44890000000000002</v>
      </c>
      <c r="V324" s="290">
        <v>29.335267999999999</v>
      </c>
      <c r="W324" s="290">
        <v>29.334187</v>
      </c>
      <c r="X324" s="290">
        <v>34.717361273371381</v>
      </c>
      <c r="Y324" s="290">
        <v>34.716508661594951</v>
      </c>
      <c r="Z324">
        <v>1.9273</v>
      </c>
      <c r="AA324" s="447">
        <v>6.4983839938423991</v>
      </c>
      <c r="AB324" s="447">
        <v>81.917458359765973</v>
      </c>
      <c r="AC324" s="447">
        <v>2.91051368E-2</v>
      </c>
      <c r="AD324" s="290">
        <v>0.05</v>
      </c>
      <c r="AE324" s="447">
        <v>89.473799999999997</v>
      </c>
      <c r="AF324">
        <v>4.5712999999999999</v>
      </c>
      <c r="AG324" s="447">
        <v>2.1429999999999998</v>
      </c>
      <c r="AH324">
        <v>0.1527</v>
      </c>
      <c r="AI324" s="447">
        <v>6.3701999999999995E-2</v>
      </c>
      <c r="AJ324" s="447">
        <v>98.54</v>
      </c>
      <c r="AK324" s="447">
        <v>23.795000000000002</v>
      </c>
      <c r="AL324" s="429">
        <v>34.717872619628906</v>
      </c>
      <c r="AM324" s="433" t="s">
        <v>139</v>
      </c>
      <c r="AN324" s="434"/>
      <c r="AO324" s="438">
        <v>0.6</v>
      </c>
      <c r="AP324" s="439">
        <v>6.5519999999999996</v>
      </c>
      <c r="AQ324" s="431" t="s">
        <v>139</v>
      </c>
      <c r="AR324" s="440"/>
      <c r="AS324" s="469">
        <v>12.5636094543806</v>
      </c>
      <c r="AT324" s="431"/>
      <c r="AU324" s="469">
        <v>8.5535943945348993</v>
      </c>
      <c r="AV324" s="431"/>
      <c r="AW324" s="442">
        <v>0.85</v>
      </c>
      <c r="AX324" s="431"/>
      <c r="AY324" s="443"/>
      <c r="AZ324" s="469" t="s">
        <v>139</v>
      </c>
      <c r="BA324" s="431" t="s">
        <v>139</v>
      </c>
      <c r="BB324" s="440"/>
      <c r="BC324" s="469" t="s">
        <v>139</v>
      </c>
      <c r="BD324" s="445" t="s">
        <v>139</v>
      </c>
      <c r="BE324" s="469" t="s">
        <v>139</v>
      </c>
      <c r="BF324" s="445" t="s">
        <v>139</v>
      </c>
      <c r="BG324" s="445"/>
      <c r="BH324" s="469">
        <v>2167.9619620193498</v>
      </c>
      <c r="BI324" s="431" t="s">
        <v>139</v>
      </c>
      <c r="BJ324" s="440"/>
      <c r="BK324" s="441">
        <v>2289.5954663142443</v>
      </c>
      <c r="BL324" s="431" t="s">
        <v>139</v>
      </c>
      <c r="BM324" s="446"/>
      <c r="BN324" s="447">
        <v>0.12720068500945503</v>
      </c>
      <c r="BO324" t="s">
        <v>139</v>
      </c>
    </row>
    <row r="325" spans="1:67" ht="15.75" customHeight="1">
      <c r="A325" s="7" t="s">
        <v>1030</v>
      </c>
      <c r="B325" s="453">
        <v>15</v>
      </c>
      <c r="C325" s="436" t="s">
        <v>171</v>
      </c>
      <c r="D325" s="454" t="s">
        <v>173</v>
      </c>
      <c r="E325" s="436">
        <v>80</v>
      </c>
      <c r="F325" s="436">
        <v>57.030000000000314</v>
      </c>
      <c r="G325" s="436" t="s">
        <v>61</v>
      </c>
      <c r="H325" s="430">
        <v>80.950500000000005</v>
      </c>
      <c r="I325" s="436">
        <v>132</v>
      </c>
      <c r="J325" s="436">
        <v>8.3800000000002228</v>
      </c>
      <c r="K325" s="436" t="s">
        <v>62</v>
      </c>
      <c r="L325" s="430">
        <v>132.13966666666667</v>
      </c>
      <c r="M325" s="430">
        <v>-132.13966666666667</v>
      </c>
      <c r="N325" s="427">
        <v>346</v>
      </c>
      <c r="Q325" s="428" t="s">
        <v>156</v>
      </c>
      <c r="R325">
        <v>13</v>
      </c>
      <c r="S325" s="474">
        <v>208.041</v>
      </c>
      <c r="T325" s="290">
        <v>-0.29089999999999999</v>
      </c>
      <c r="U325" s="290">
        <v>-0.27760000000000001</v>
      </c>
      <c r="V325" s="290">
        <v>28.453786999999998</v>
      </c>
      <c r="W325" s="290">
        <v>28.466599000000002</v>
      </c>
      <c r="X325" s="290">
        <v>34.42646722398792</v>
      </c>
      <c r="Y325" s="290">
        <v>34.42855476868791</v>
      </c>
      <c r="Z325">
        <v>1.9066000000000001</v>
      </c>
      <c r="AA325" s="447">
        <v>6.4689136730882977</v>
      </c>
      <c r="AB325" s="447">
        <v>79.824984487852419</v>
      </c>
      <c r="AC325" s="447">
        <v>3.13048904E-2</v>
      </c>
      <c r="AD325" s="290">
        <v>5.4800000000000001E-2</v>
      </c>
      <c r="AE325" s="447">
        <v>89.451499999999996</v>
      </c>
      <c r="AF325">
        <v>4.5701999999999998</v>
      </c>
      <c r="AG325" s="447">
        <v>2.6642999999999999</v>
      </c>
      <c r="AH325">
        <v>0.1736</v>
      </c>
      <c r="AI325" s="447">
        <v>6.3701999999999995E-2</v>
      </c>
      <c r="AJ325" s="447">
        <v>89.94</v>
      </c>
      <c r="AK325" s="447">
        <v>25.777000000000001</v>
      </c>
      <c r="AL325" s="429">
        <v>34.42340087890625</v>
      </c>
      <c r="AM325" s="433" t="s">
        <v>139</v>
      </c>
      <c r="AN325" s="434"/>
      <c r="AO325" s="438">
        <v>0.1</v>
      </c>
      <c r="AP325" s="439" t="s">
        <v>139</v>
      </c>
      <c r="AQ325" s="431">
        <v>5</v>
      </c>
      <c r="AR325" s="449" t="s">
        <v>1066</v>
      </c>
      <c r="AS325" s="469">
        <v>11.024963240137685</v>
      </c>
      <c r="AT325" s="431"/>
      <c r="AU325" s="469">
        <v>9.9264054860318502</v>
      </c>
      <c r="AV325" s="431"/>
      <c r="AW325" s="442">
        <v>0.82899999999999996</v>
      </c>
      <c r="AX325" s="431"/>
      <c r="AY325" s="443"/>
      <c r="AZ325" s="469" t="s">
        <v>139</v>
      </c>
      <c r="BA325" s="431" t="s">
        <v>139</v>
      </c>
      <c r="BB325" s="440"/>
      <c r="BC325" s="469" t="s">
        <v>139</v>
      </c>
      <c r="BD325" s="445" t="s">
        <v>139</v>
      </c>
      <c r="BE325" s="469" t="s">
        <v>139</v>
      </c>
      <c r="BF325" s="445" t="s">
        <v>139</v>
      </c>
      <c r="BG325" s="445"/>
      <c r="BH325" s="469">
        <v>2176.6716558141156</v>
      </c>
      <c r="BI325" s="431" t="s">
        <v>139</v>
      </c>
      <c r="BJ325" s="440"/>
      <c r="BK325" s="441">
        <v>2287.4928046246637</v>
      </c>
      <c r="BL325" s="431" t="s">
        <v>139</v>
      </c>
      <c r="BM325" s="446"/>
      <c r="BN325" s="447">
        <v>-6.860364226257365E-2</v>
      </c>
      <c r="BO325" t="s">
        <v>139</v>
      </c>
    </row>
    <row r="326" spans="1:67" ht="15.75" customHeight="1">
      <c r="A326" s="7" t="s">
        <v>1030</v>
      </c>
      <c r="B326" s="453">
        <v>15</v>
      </c>
      <c r="C326" s="436" t="s">
        <v>171</v>
      </c>
      <c r="D326" s="454" t="s">
        <v>173</v>
      </c>
      <c r="E326" s="436">
        <v>80</v>
      </c>
      <c r="F326" s="436">
        <v>57.030000000000314</v>
      </c>
      <c r="G326" s="436" t="s">
        <v>61</v>
      </c>
      <c r="H326" s="430">
        <v>80.950500000000005</v>
      </c>
      <c r="I326" s="436">
        <v>132</v>
      </c>
      <c r="J326" s="436">
        <v>8.3800000000002228</v>
      </c>
      <c r="K326" s="436" t="s">
        <v>62</v>
      </c>
      <c r="L326" s="430">
        <v>132.13966666666667</v>
      </c>
      <c r="M326" s="430">
        <v>-132.13966666666667</v>
      </c>
      <c r="N326" s="427">
        <v>347</v>
      </c>
      <c r="Q326" s="428" t="s">
        <v>156</v>
      </c>
      <c r="R326">
        <v>14</v>
      </c>
      <c r="S326" s="474">
        <v>175.88200000000001</v>
      </c>
      <c r="T326" s="290">
        <v>-0.90529999999999999</v>
      </c>
      <c r="U326" s="290">
        <v>-0.8871</v>
      </c>
      <c r="V326" s="290">
        <v>27.717451999999998</v>
      </c>
      <c r="W326" s="290">
        <v>27.739857000000001</v>
      </c>
      <c r="X326" s="290">
        <v>34.14938356701559</v>
      </c>
      <c r="Y326" s="290">
        <v>34.159194043804078</v>
      </c>
      <c r="Z326">
        <v>1.8485</v>
      </c>
      <c r="AA326" s="447">
        <v>6.3257275464403566</v>
      </c>
      <c r="AB326" s="447">
        <v>76.651593035130446</v>
      </c>
      <c r="AC326" s="447">
        <v>3.3039380799999997E-2</v>
      </c>
      <c r="AD326" s="290">
        <v>5.8700000000000002E-2</v>
      </c>
      <c r="AE326" s="447">
        <v>89.427300000000002</v>
      </c>
      <c r="AF326">
        <v>4.569</v>
      </c>
      <c r="AG326" s="447">
        <v>3.0047000000000001</v>
      </c>
      <c r="AH326">
        <v>0.18720000000000001</v>
      </c>
      <c r="AI326" s="447">
        <v>6.3701999999999995E-2</v>
      </c>
      <c r="AJ326" s="447">
        <v>98.53</v>
      </c>
      <c r="AK326" s="447">
        <v>25.777000000000001</v>
      </c>
      <c r="AL326" s="429">
        <v>34.137569427490234</v>
      </c>
      <c r="AM326" s="433" t="s">
        <v>139</v>
      </c>
      <c r="AN326" s="434"/>
      <c r="AO326" s="438">
        <v>-0.3</v>
      </c>
      <c r="AP326" s="439">
        <v>6.39</v>
      </c>
      <c r="AQ326" s="431">
        <v>3</v>
      </c>
      <c r="AR326" s="449" t="s">
        <v>1067</v>
      </c>
      <c r="AS326" s="469">
        <v>11.398737248685743</v>
      </c>
      <c r="AT326" s="431"/>
      <c r="AU326" s="469">
        <v>16.060590278723595</v>
      </c>
      <c r="AV326" s="431"/>
      <c r="AW326" s="442">
        <v>1.004</v>
      </c>
      <c r="AX326" s="431"/>
      <c r="AY326" s="443"/>
      <c r="AZ326" s="469" t="s">
        <v>139</v>
      </c>
      <c r="BA326" s="431" t="s">
        <v>139</v>
      </c>
      <c r="BB326" s="440"/>
      <c r="BC326" s="469" t="s">
        <v>139</v>
      </c>
      <c r="BD326" s="445" t="s">
        <v>139</v>
      </c>
      <c r="BE326" s="469" t="s">
        <v>139</v>
      </c>
      <c r="BF326" s="445" t="s">
        <v>139</v>
      </c>
      <c r="BG326" s="445"/>
      <c r="BH326" s="469">
        <v>2195.1340218430578</v>
      </c>
      <c r="BI326" s="431" t="s">
        <v>139</v>
      </c>
      <c r="BJ326" s="440"/>
      <c r="BK326" s="441">
        <v>2281.9132453860866</v>
      </c>
      <c r="BL326" s="431" t="s">
        <v>139</v>
      </c>
      <c r="BM326" s="446"/>
      <c r="BN326" s="447">
        <v>-0.40977819181801595</v>
      </c>
      <c r="BO326" t="s">
        <v>139</v>
      </c>
    </row>
    <row r="327" spans="1:67" ht="15.75" customHeight="1">
      <c r="A327" s="7" t="s">
        <v>1030</v>
      </c>
      <c r="B327" s="453">
        <v>15</v>
      </c>
      <c r="C327" s="436" t="s">
        <v>171</v>
      </c>
      <c r="D327" s="454" t="s">
        <v>173</v>
      </c>
      <c r="E327" s="436">
        <v>80</v>
      </c>
      <c r="F327" s="436">
        <v>57.030000000000314</v>
      </c>
      <c r="G327" s="436" t="s">
        <v>61</v>
      </c>
      <c r="H327" s="430">
        <v>80.950500000000005</v>
      </c>
      <c r="I327" s="436">
        <v>132</v>
      </c>
      <c r="J327" s="436">
        <v>8.3800000000002228</v>
      </c>
      <c r="K327" s="436" t="s">
        <v>62</v>
      </c>
      <c r="L327" s="430">
        <v>132.13966666666667</v>
      </c>
      <c r="M327" s="430">
        <v>-132.13966666666667</v>
      </c>
      <c r="N327" s="427">
        <v>348</v>
      </c>
      <c r="Q327" s="428" t="s">
        <v>156</v>
      </c>
      <c r="R327">
        <v>15</v>
      </c>
      <c r="S327" s="474">
        <v>154.47399999999999</v>
      </c>
      <c r="T327" s="290">
        <v>-1.2237</v>
      </c>
      <c r="U327" s="290">
        <v>-1.2137</v>
      </c>
      <c r="V327" s="290">
        <v>27.078858</v>
      </c>
      <c r="W327" s="290">
        <v>27.109458</v>
      </c>
      <c r="X327" s="290">
        <v>33.650877336417032</v>
      </c>
      <c r="Y327" s="290">
        <v>33.681530814742906</v>
      </c>
      <c r="Z327">
        <v>1.7624</v>
      </c>
      <c r="AA327" s="447">
        <v>6.0068314777994463</v>
      </c>
      <c r="AB327" s="447">
        <v>71.917498441997125</v>
      </c>
      <c r="AC327" s="447">
        <v>3.63390112E-2</v>
      </c>
      <c r="AD327" s="290">
        <v>6.6000000000000003E-2</v>
      </c>
      <c r="AE327" s="447">
        <v>89.405000000000001</v>
      </c>
      <c r="AF327">
        <v>4.5678999999999998</v>
      </c>
      <c r="AG327" s="447">
        <v>3.4085999999999999</v>
      </c>
      <c r="AH327">
        <v>0.20330000000000001</v>
      </c>
      <c r="AI327" s="447">
        <v>6.3701999999999995E-2</v>
      </c>
      <c r="AJ327" s="447">
        <v>98.54</v>
      </c>
      <c r="AK327" s="447">
        <v>25.777000000000001</v>
      </c>
      <c r="AL327" s="429">
        <v>33.592899322509766</v>
      </c>
      <c r="AM327" s="433" t="s">
        <v>139</v>
      </c>
      <c r="AN327" s="434"/>
      <c r="AO327" s="438">
        <v>-0.5</v>
      </c>
      <c r="AP327" s="439">
        <v>6.0039999999999996</v>
      </c>
      <c r="AQ327" s="431" t="s">
        <v>139</v>
      </c>
      <c r="AR327" s="440"/>
      <c r="AS327" s="469">
        <v>13.906214854508553</v>
      </c>
      <c r="AT327" s="431"/>
      <c r="AU327" s="469">
        <v>29.598209959173357</v>
      </c>
      <c r="AV327" s="431"/>
      <c r="AW327" s="442">
        <v>1.4910000000000001</v>
      </c>
      <c r="AX327" s="431"/>
      <c r="AY327" s="443"/>
      <c r="AZ327" s="469" t="s">
        <v>139</v>
      </c>
      <c r="BA327" s="431" t="s">
        <v>139</v>
      </c>
      <c r="BB327" s="440"/>
      <c r="BC327" s="469" t="s">
        <v>139</v>
      </c>
      <c r="BD327" s="445" t="s">
        <v>139</v>
      </c>
      <c r="BE327" s="469" t="s">
        <v>139</v>
      </c>
      <c r="BF327" s="445" t="s">
        <v>139</v>
      </c>
      <c r="BG327" s="445"/>
      <c r="BH327" s="469">
        <v>2223.4298578965468</v>
      </c>
      <c r="BI327" s="431" t="s">
        <v>139</v>
      </c>
      <c r="BJ327" s="440"/>
      <c r="BK327" s="441">
        <v>2279.4852277317682</v>
      </c>
      <c r="BL327" s="431" t="s">
        <v>139</v>
      </c>
      <c r="BM327" s="446"/>
      <c r="BN327" s="447">
        <v>-1.0189475243639927</v>
      </c>
      <c r="BO327" t="s">
        <v>139</v>
      </c>
    </row>
    <row r="328" spans="1:67" ht="15.75" customHeight="1">
      <c r="A328" s="7" t="s">
        <v>1030</v>
      </c>
      <c r="B328" s="453">
        <v>15</v>
      </c>
      <c r="C328" s="436" t="s">
        <v>171</v>
      </c>
      <c r="D328" s="454" t="s">
        <v>173</v>
      </c>
      <c r="E328" s="436">
        <v>80</v>
      </c>
      <c r="F328" s="436">
        <v>57.030000000000314</v>
      </c>
      <c r="G328" s="436" t="s">
        <v>61</v>
      </c>
      <c r="H328" s="430">
        <v>80.950500000000005</v>
      </c>
      <c r="I328" s="436">
        <v>132</v>
      </c>
      <c r="J328" s="436">
        <v>8.3800000000002228</v>
      </c>
      <c r="K328" s="436" t="s">
        <v>62</v>
      </c>
      <c r="L328" s="430">
        <v>132.13966666666667</v>
      </c>
      <c r="M328" s="430">
        <v>-132.13966666666667</v>
      </c>
      <c r="N328" s="427">
        <v>349</v>
      </c>
      <c r="Q328" s="428" t="s">
        <v>156</v>
      </c>
      <c r="R328">
        <v>16</v>
      </c>
      <c r="S328" s="474">
        <v>142.68700000000001</v>
      </c>
      <c r="T328" s="290">
        <v>-1.3722000000000001</v>
      </c>
      <c r="U328" s="290">
        <v>-1.3660000000000001</v>
      </c>
      <c r="V328" s="290">
        <v>26.631263999999998</v>
      </c>
      <c r="W328" s="290">
        <v>26.648967000000003</v>
      </c>
      <c r="X328" s="290">
        <v>33.210435633974605</v>
      </c>
      <c r="Y328" s="290">
        <v>33.227844899640665</v>
      </c>
      <c r="Z328">
        <v>1.7688999999999999</v>
      </c>
      <c r="AA328" s="447">
        <v>6.0785556317383582</v>
      </c>
      <c r="AB328" s="447">
        <v>72.260712372939977</v>
      </c>
      <c r="AC328" s="447">
        <v>3.6381348800000005E-2</v>
      </c>
      <c r="AD328" s="290">
        <v>6.6100000000000006E-2</v>
      </c>
      <c r="AE328" s="447">
        <v>89.378900000000002</v>
      </c>
      <c r="AF328">
        <v>4.5664999999999996</v>
      </c>
      <c r="AG328" s="447">
        <v>3.5636000000000001</v>
      </c>
      <c r="AH328">
        <v>0.20949999999999999</v>
      </c>
      <c r="AI328" s="447">
        <v>6.3701999999999995E-2</v>
      </c>
      <c r="AJ328" s="447">
        <v>98.53</v>
      </c>
      <c r="AK328" s="447">
        <v>25.777000000000001</v>
      </c>
      <c r="AL328" s="429">
        <v>33.172119140625</v>
      </c>
      <c r="AM328" s="433" t="s">
        <v>139</v>
      </c>
      <c r="AN328" s="434"/>
      <c r="AO328" s="438">
        <v>-0.7</v>
      </c>
      <c r="AP328" s="439">
        <v>6.0170000000000003</v>
      </c>
      <c r="AQ328" s="431" t="s">
        <v>139</v>
      </c>
      <c r="AR328" s="440"/>
      <c r="AS328" s="469">
        <v>15.436775403497787</v>
      </c>
      <c r="AT328" s="431"/>
      <c r="AU328" s="469">
        <v>36.962230803173355</v>
      </c>
      <c r="AV328" s="431"/>
      <c r="AW328" s="442">
        <v>1.78</v>
      </c>
      <c r="AX328" s="431"/>
      <c r="AY328" s="443"/>
      <c r="AZ328" s="469" t="s">
        <v>139</v>
      </c>
      <c r="BA328" s="431" t="s">
        <v>139</v>
      </c>
      <c r="BB328" s="440"/>
      <c r="BC328" s="469" t="s">
        <v>139</v>
      </c>
      <c r="BD328" s="445" t="s">
        <v>139</v>
      </c>
      <c r="BE328" s="469" t="s">
        <v>139</v>
      </c>
      <c r="BF328" s="445" t="s">
        <v>139</v>
      </c>
      <c r="BG328" s="445"/>
      <c r="BH328" s="469">
        <v>2232.8594218415283</v>
      </c>
      <c r="BI328" s="431" t="s">
        <v>139</v>
      </c>
      <c r="BJ328" s="440"/>
      <c r="BK328" s="441">
        <v>2266.5096523783623</v>
      </c>
      <c r="BL328" s="431" t="s">
        <v>139</v>
      </c>
      <c r="BM328" s="446"/>
      <c r="BN328" s="447">
        <v>-1.3601211308204393</v>
      </c>
      <c r="BO328" t="s">
        <v>139</v>
      </c>
    </row>
    <row r="329" spans="1:67" ht="15.75" customHeight="1">
      <c r="A329" s="7" t="s">
        <v>1030</v>
      </c>
      <c r="B329" s="453">
        <v>15</v>
      </c>
      <c r="C329" s="436" t="s">
        <v>171</v>
      </c>
      <c r="D329" s="454" t="s">
        <v>173</v>
      </c>
      <c r="E329" s="436">
        <v>80</v>
      </c>
      <c r="F329" s="436">
        <v>57.030000000000314</v>
      </c>
      <c r="G329" s="436" t="s">
        <v>61</v>
      </c>
      <c r="H329" s="430">
        <v>80.950500000000005</v>
      </c>
      <c r="I329" s="436">
        <v>132</v>
      </c>
      <c r="J329" s="436">
        <v>8.3800000000002228</v>
      </c>
      <c r="K329" s="436" t="s">
        <v>62</v>
      </c>
      <c r="L329" s="430">
        <v>132.13966666666667</v>
      </c>
      <c r="M329" s="430">
        <v>-132.13966666666667</v>
      </c>
      <c r="N329" s="427">
        <v>350</v>
      </c>
      <c r="Q329" s="428" t="s">
        <v>156</v>
      </c>
      <c r="R329">
        <v>17</v>
      </c>
      <c r="S329" s="474">
        <v>134.47200000000001</v>
      </c>
      <c r="T329" s="290">
        <v>-1.4781</v>
      </c>
      <c r="U329" s="290">
        <v>-1.4755</v>
      </c>
      <c r="V329" s="290">
        <v>26.344552999999998</v>
      </c>
      <c r="W329" s="290">
        <v>26.349578000000001</v>
      </c>
      <c r="X329" s="290">
        <v>32.938784976530414</v>
      </c>
      <c r="Y329" s="290">
        <v>32.942825969899047</v>
      </c>
      <c r="Z329">
        <v>1.7965</v>
      </c>
      <c r="AA329" s="447">
        <v>6.2249995511260883</v>
      </c>
      <c r="AB329" s="447">
        <v>73.648727147618573</v>
      </c>
      <c r="AC329" s="447">
        <v>3.5366147199999996E-2</v>
      </c>
      <c r="AD329" s="290">
        <v>6.3899999999999998E-2</v>
      </c>
      <c r="AE329" s="447">
        <v>89.365899999999996</v>
      </c>
      <c r="AF329">
        <v>4.5659000000000001</v>
      </c>
      <c r="AG329" s="447">
        <v>3.4133</v>
      </c>
      <c r="AH329">
        <v>0.20349999999999999</v>
      </c>
      <c r="AI329" s="447">
        <v>6.3701999999999995E-2</v>
      </c>
      <c r="AJ329" s="447">
        <v>89.3</v>
      </c>
      <c r="AK329" s="447">
        <v>25.777000000000001</v>
      </c>
      <c r="AL329" s="429">
        <v>32.918437957763672</v>
      </c>
      <c r="AM329" s="433" t="s">
        <v>139</v>
      </c>
      <c r="AN329" s="434"/>
      <c r="AO329" s="438">
        <v>-0.8</v>
      </c>
      <c r="AP329" s="439">
        <v>6.18</v>
      </c>
      <c r="AQ329" s="431" t="s">
        <v>139</v>
      </c>
      <c r="AR329" s="440"/>
      <c r="AS329" s="469">
        <v>16.038951594749619</v>
      </c>
      <c r="AT329" s="431"/>
      <c r="AU329" s="469">
        <v>39.618641886705582</v>
      </c>
      <c r="AV329" s="431"/>
      <c r="AW329" s="442">
        <v>1.9</v>
      </c>
      <c r="AX329" s="431"/>
      <c r="AY329" s="443"/>
      <c r="AZ329" s="469" t="s">
        <v>139</v>
      </c>
      <c r="BA329" s="431" t="s">
        <v>139</v>
      </c>
      <c r="BB329" s="440"/>
      <c r="BC329" s="469">
        <v>8.3355530299366442E-3</v>
      </c>
      <c r="BD329" s="445" t="s">
        <v>139</v>
      </c>
      <c r="BE329" s="469">
        <v>1.7610245034579485E-2</v>
      </c>
      <c r="BF329" s="445" t="s">
        <v>139</v>
      </c>
      <c r="BG329" s="445"/>
      <c r="BH329" s="469">
        <v>2226.9117337878165</v>
      </c>
      <c r="BI329" s="431" t="s">
        <v>139</v>
      </c>
      <c r="BJ329" s="440"/>
      <c r="BK329" s="441">
        <v>2256.8377587556479</v>
      </c>
      <c r="BL329" s="431" t="s">
        <v>139</v>
      </c>
      <c r="BM329" s="446"/>
      <c r="BN329" s="447">
        <v>-1.418466893283286</v>
      </c>
      <c r="BO329" t="s">
        <v>139</v>
      </c>
    </row>
    <row r="330" spans="1:67" ht="15.75" customHeight="1">
      <c r="A330" s="7" t="s">
        <v>1030</v>
      </c>
      <c r="B330" s="453">
        <v>15</v>
      </c>
      <c r="C330" s="436" t="s">
        <v>171</v>
      </c>
      <c r="D330" s="454" t="s">
        <v>173</v>
      </c>
      <c r="E330" s="436">
        <v>80</v>
      </c>
      <c r="F330" s="436">
        <v>57.030000000000314</v>
      </c>
      <c r="G330" s="436" t="s">
        <v>61</v>
      </c>
      <c r="H330" s="430">
        <v>80.950500000000005</v>
      </c>
      <c r="I330" s="436">
        <v>132</v>
      </c>
      <c r="J330" s="436">
        <v>8.3800000000002228</v>
      </c>
      <c r="K330" s="436" t="s">
        <v>62</v>
      </c>
      <c r="L330" s="430">
        <v>132.13966666666667</v>
      </c>
      <c r="M330" s="430">
        <v>-132.13966666666667</v>
      </c>
      <c r="N330" s="427">
        <v>351</v>
      </c>
      <c r="Q330" s="428" t="s">
        <v>156</v>
      </c>
      <c r="R330">
        <v>18</v>
      </c>
      <c r="S330" s="474">
        <v>113.37</v>
      </c>
      <c r="T330" s="290">
        <v>-1.5357000000000001</v>
      </c>
      <c r="U330" s="290">
        <v>-1.5362</v>
      </c>
      <c r="V330" s="290">
        <v>26.066949000000001</v>
      </c>
      <c r="W330" s="290">
        <v>26.068582000000003</v>
      </c>
      <c r="X330" s="290">
        <v>32.632968259958126</v>
      </c>
      <c r="Y330" s="290">
        <v>32.63576476566255</v>
      </c>
      <c r="Z330">
        <v>1.8943000000000001</v>
      </c>
      <c r="AA330" s="447">
        <v>6.6768549092328531</v>
      </c>
      <c r="AB330" s="447">
        <v>78.700754567679809</v>
      </c>
      <c r="AC330" s="447">
        <v>3.6169660800000003E-2</v>
      </c>
      <c r="AD330" s="290">
        <v>6.5699999999999995E-2</v>
      </c>
      <c r="AE330" s="447">
        <v>89.376999999999995</v>
      </c>
      <c r="AF330">
        <v>4.5663999999999998</v>
      </c>
      <c r="AG330" s="447">
        <v>3.3452000000000002</v>
      </c>
      <c r="AH330">
        <v>0.20080000000000001</v>
      </c>
      <c r="AI330" s="447">
        <v>6.3701999999999995E-2</v>
      </c>
      <c r="AJ330" s="447">
        <v>98.55</v>
      </c>
      <c r="AK330" s="447">
        <v>25.777000000000001</v>
      </c>
      <c r="AL330" s="429">
        <v>32.612289428710938</v>
      </c>
      <c r="AM330" s="433" t="s">
        <v>139</v>
      </c>
      <c r="AN330" s="434"/>
      <c r="AO330" s="438">
        <v>-0.8</v>
      </c>
      <c r="AP330" s="439">
        <v>6.6539999999999999</v>
      </c>
      <c r="AQ330" s="431" t="s">
        <v>139</v>
      </c>
      <c r="AR330" s="440"/>
      <c r="AS330" s="469">
        <v>15.504738751051592</v>
      </c>
      <c r="AT330" s="431"/>
      <c r="AU330" s="469">
        <v>36.599850061042787</v>
      </c>
      <c r="AV330" s="431"/>
      <c r="AW330" s="442">
        <v>1.8440000000000001</v>
      </c>
      <c r="AX330" s="431"/>
      <c r="AY330" s="443"/>
      <c r="AZ330" s="469" t="s">
        <v>139</v>
      </c>
      <c r="BA330" s="431" t="s">
        <v>139</v>
      </c>
      <c r="BB330" s="440"/>
      <c r="BC330" s="469">
        <v>1.1919972516111616E-2</v>
      </c>
      <c r="BD330" s="445" t="s">
        <v>139</v>
      </c>
      <c r="BE330" s="469">
        <v>2.0535989910428674E-2</v>
      </c>
      <c r="BF330" s="445" t="s">
        <v>139</v>
      </c>
      <c r="BG330" s="445"/>
      <c r="BH330" s="469">
        <v>2196.7751112421502</v>
      </c>
      <c r="BI330" s="431">
        <v>6</v>
      </c>
      <c r="BJ330" s="440"/>
      <c r="BK330" s="441">
        <v>2240.7791661403817</v>
      </c>
      <c r="BL330" s="431">
        <v>6</v>
      </c>
      <c r="BM330" s="446"/>
      <c r="BN330" s="447">
        <v>-1.4975796956296212</v>
      </c>
      <c r="BO330" t="s">
        <v>139</v>
      </c>
    </row>
    <row r="331" spans="1:67" ht="15.75" customHeight="1">
      <c r="A331" s="7" t="s">
        <v>1030</v>
      </c>
      <c r="B331" s="453">
        <v>15</v>
      </c>
      <c r="C331" s="436" t="s">
        <v>171</v>
      </c>
      <c r="D331" s="454" t="s">
        <v>173</v>
      </c>
      <c r="E331" s="436">
        <v>80</v>
      </c>
      <c r="F331" s="436">
        <v>57.030000000000314</v>
      </c>
      <c r="G331" s="436" t="s">
        <v>61</v>
      </c>
      <c r="H331" s="430">
        <v>80.950500000000005</v>
      </c>
      <c r="I331" s="436">
        <v>132</v>
      </c>
      <c r="J331" s="436">
        <v>8.3800000000002228</v>
      </c>
      <c r="K331" s="436" t="s">
        <v>62</v>
      </c>
      <c r="L331" s="430">
        <v>132.13966666666667</v>
      </c>
      <c r="M331" s="430">
        <v>-132.13966666666667</v>
      </c>
      <c r="N331" s="427">
        <v>352</v>
      </c>
      <c r="Q331" s="428" t="s">
        <v>156</v>
      </c>
      <c r="R331">
        <v>19</v>
      </c>
      <c r="S331" s="474">
        <v>88.88</v>
      </c>
      <c r="T331" s="290">
        <v>-1.4797</v>
      </c>
      <c r="U331" s="290">
        <v>-1.4850000000000001</v>
      </c>
      <c r="V331" s="290">
        <v>25.908048000000001</v>
      </c>
      <c r="W331" s="290">
        <v>25.906131000000002</v>
      </c>
      <c r="X331" s="290">
        <v>32.36821208844021</v>
      </c>
      <c r="Y331" s="290">
        <v>32.371336450913674</v>
      </c>
      <c r="Z331">
        <v>1.9567000000000001</v>
      </c>
      <c r="AA331" s="447">
        <v>6.9414023693332272</v>
      </c>
      <c r="AB331" s="447">
        <v>81.788720211176241</v>
      </c>
      <c r="AC331" s="447">
        <v>3.6169660800000003E-2</v>
      </c>
      <c r="AD331" s="290">
        <v>6.5699999999999995E-2</v>
      </c>
      <c r="AE331" s="447">
        <v>89.3566</v>
      </c>
      <c r="AF331">
        <v>4.5654000000000003</v>
      </c>
      <c r="AG331" s="447">
        <v>3.2277999999999998</v>
      </c>
      <c r="AH331">
        <v>0.1961</v>
      </c>
      <c r="AI331" s="447">
        <v>6.3701999999999995E-2</v>
      </c>
      <c r="AJ331" s="447">
        <v>98.54</v>
      </c>
      <c r="AK331" s="447">
        <v>25.777000000000001</v>
      </c>
      <c r="AL331" s="429">
        <v>32.362594604492188</v>
      </c>
      <c r="AM331" s="433" t="s">
        <v>139</v>
      </c>
      <c r="AN331" s="434"/>
      <c r="AO331" s="438">
        <v>-0.7</v>
      </c>
      <c r="AP331" s="439">
        <v>6.9139999999999997</v>
      </c>
      <c r="AQ331" s="431" t="s">
        <v>139</v>
      </c>
      <c r="AR331" s="440"/>
      <c r="AS331" s="469">
        <v>13.443240439509553</v>
      </c>
      <c r="AT331" s="431"/>
      <c r="AU331" s="469">
        <v>29.770567525733835</v>
      </c>
      <c r="AV331" s="431"/>
      <c r="AW331" s="442">
        <v>1.6870000000000001</v>
      </c>
      <c r="AX331" s="431"/>
      <c r="AY331" s="443"/>
      <c r="AZ331" s="469" t="s">
        <v>139</v>
      </c>
      <c r="BA331" s="431" t="s">
        <v>139</v>
      </c>
      <c r="BB331" s="440"/>
      <c r="BC331" s="469">
        <v>1.9557399729652678E-2</v>
      </c>
      <c r="BD331" s="445" t="s">
        <v>139</v>
      </c>
      <c r="BE331" s="469">
        <v>2.9795372531463693E-2</v>
      </c>
      <c r="BF331" s="445" t="s">
        <v>139</v>
      </c>
      <c r="BG331" s="445"/>
      <c r="BH331" s="469">
        <v>2171.7228245584479</v>
      </c>
      <c r="BI331" s="431" t="s">
        <v>139</v>
      </c>
      <c r="BJ331" s="440"/>
      <c r="BK331" s="441">
        <v>2227.8331790029615</v>
      </c>
      <c r="BL331" s="431" t="s">
        <v>139</v>
      </c>
      <c r="BM331" s="446"/>
      <c r="BN331" s="447">
        <v>-1.6113051742140991</v>
      </c>
      <c r="BO331" t="s">
        <v>139</v>
      </c>
    </row>
    <row r="332" spans="1:67" ht="15.75" customHeight="1">
      <c r="A332" s="7" t="s">
        <v>1030</v>
      </c>
      <c r="B332" s="453">
        <v>15</v>
      </c>
      <c r="C332" s="436" t="s">
        <v>171</v>
      </c>
      <c r="D332" s="454" t="s">
        <v>173</v>
      </c>
      <c r="E332" s="436">
        <v>80</v>
      </c>
      <c r="F332" s="436">
        <v>57.030000000000314</v>
      </c>
      <c r="G332" s="436" t="s">
        <v>61</v>
      </c>
      <c r="H332" s="430">
        <v>80.950500000000005</v>
      </c>
      <c r="I332" s="436">
        <v>132</v>
      </c>
      <c r="J332" s="436">
        <v>8.3800000000002228</v>
      </c>
      <c r="K332" s="436" t="s">
        <v>62</v>
      </c>
      <c r="L332" s="430">
        <v>132.13966666666667</v>
      </c>
      <c r="M332" s="430">
        <v>-132.13966666666667</v>
      </c>
      <c r="N332" s="427">
        <v>353</v>
      </c>
      <c r="Q332" s="428" t="s">
        <v>156</v>
      </c>
      <c r="R332">
        <v>20</v>
      </c>
      <c r="S332" s="474">
        <v>59.466000000000001</v>
      </c>
      <c r="T332" s="290">
        <v>-1.0128999999999999</v>
      </c>
      <c r="U332" s="290">
        <v>-1.0457000000000001</v>
      </c>
      <c r="V332" s="290">
        <v>25.92765</v>
      </c>
      <c r="W332" s="290">
        <v>25.919176</v>
      </c>
      <c r="X332" s="290">
        <v>31.911031674756877</v>
      </c>
      <c r="Y332" s="290">
        <v>31.934432584164963</v>
      </c>
      <c r="Z332">
        <v>2.1406000000000001</v>
      </c>
      <c r="AA332" s="447">
        <v>7.6812585256507546</v>
      </c>
      <c r="AB332" s="447">
        <v>91.352742889594481</v>
      </c>
      <c r="AC332" s="447">
        <v>7.1408055999999998E-2</v>
      </c>
      <c r="AD332" s="290">
        <v>0.1439</v>
      </c>
      <c r="AE332" s="447">
        <v>89.246700000000004</v>
      </c>
      <c r="AF332">
        <v>4.5598000000000001</v>
      </c>
      <c r="AG332" s="447">
        <v>3.1221000000000001</v>
      </c>
      <c r="AH332">
        <v>0.19189999999999999</v>
      </c>
      <c r="AI332" s="447">
        <v>8.1637000000000001E-2</v>
      </c>
      <c r="AJ332" s="447">
        <v>98.54</v>
      </c>
      <c r="AK332" s="447">
        <v>26.844999999999999</v>
      </c>
      <c r="AL332" s="429">
        <v>31.901340484619141</v>
      </c>
      <c r="AM332" s="433" t="s">
        <v>139</v>
      </c>
      <c r="AN332" s="434"/>
      <c r="AO332" s="438">
        <v>-0.3</v>
      </c>
      <c r="AP332" s="439">
        <v>7.5570000000000004</v>
      </c>
      <c r="AQ332" s="431" t="s">
        <v>139</v>
      </c>
      <c r="AR332" s="440"/>
      <c r="AS332" s="469">
        <v>7.9738801149628786</v>
      </c>
      <c r="AT332" s="431"/>
      <c r="AU332" s="469">
        <v>17.788175644774928</v>
      </c>
      <c r="AV332" s="431"/>
      <c r="AW332" s="442">
        <v>1.3120000000000001</v>
      </c>
      <c r="AX332" s="431"/>
      <c r="AY332" s="443"/>
      <c r="AZ332" s="469" t="s">
        <v>139</v>
      </c>
      <c r="BA332" s="431" t="s">
        <v>139</v>
      </c>
      <c r="BB332" s="440"/>
      <c r="BC332" s="469">
        <v>8.7602241975603137E-2</v>
      </c>
      <c r="BD332" s="445" t="s">
        <v>139</v>
      </c>
      <c r="BE332" s="469">
        <v>0.11978864336530595</v>
      </c>
      <c r="BF332" s="445" t="s">
        <v>139</v>
      </c>
      <c r="BG332" s="445"/>
      <c r="BH332" s="469">
        <v>2122.2443305400552</v>
      </c>
      <c r="BI332" s="431" t="s">
        <v>139</v>
      </c>
      <c r="BJ332" s="440"/>
      <c r="BK332" s="441">
        <v>2209.665377883136</v>
      </c>
      <c r="BL332" s="431" t="s">
        <v>139</v>
      </c>
      <c r="BM332" s="446"/>
      <c r="BN332" s="447">
        <v>-1.797220165418087</v>
      </c>
      <c r="BO332" t="s">
        <v>139</v>
      </c>
    </row>
    <row r="333" spans="1:67" ht="15.75" customHeight="1">
      <c r="A333" s="7" t="s">
        <v>1030</v>
      </c>
      <c r="B333" s="453">
        <v>15</v>
      </c>
      <c r="C333" s="436" t="s">
        <v>171</v>
      </c>
      <c r="D333" s="454" t="s">
        <v>173</v>
      </c>
      <c r="E333" s="436">
        <v>80</v>
      </c>
      <c r="F333" s="436">
        <v>57.030000000000314</v>
      </c>
      <c r="G333" s="436" t="s">
        <v>61</v>
      </c>
      <c r="H333" s="430">
        <v>80.950500000000005</v>
      </c>
      <c r="I333" s="436">
        <v>132</v>
      </c>
      <c r="J333" s="436">
        <v>8.3800000000002228</v>
      </c>
      <c r="K333" s="436" t="s">
        <v>62</v>
      </c>
      <c r="L333" s="430">
        <v>132.13966666666667</v>
      </c>
      <c r="M333" s="430">
        <v>-132.13966666666667</v>
      </c>
      <c r="N333" s="427">
        <v>354</v>
      </c>
      <c r="Q333" s="428" t="s">
        <v>156</v>
      </c>
      <c r="R333">
        <v>21</v>
      </c>
      <c r="S333" s="474">
        <v>50.518999999999998</v>
      </c>
      <c r="T333" s="290">
        <v>-0.70809999999999995</v>
      </c>
      <c r="U333" s="290">
        <v>-0.74029999999999996</v>
      </c>
      <c r="V333" s="290">
        <v>25.9453</v>
      </c>
      <c r="W333" s="290">
        <v>25.944005000000001</v>
      </c>
      <c r="X333" s="290">
        <v>31.618527147666473</v>
      </c>
      <c r="Y333" s="290">
        <v>31.650538290943004</v>
      </c>
      <c r="Z333">
        <v>2.2345000000000002</v>
      </c>
      <c r="AA333" s="447">
        <v>8.082566013436443</v>
      </c>
      <c r="AB333" s="447">
        <v>96.711379299827499</v>
      </c>
      <c r="AC333" s="447">
        <v>0.14670592800000001</v>
      </c>
      <c r="AD333" s="290">
        <v>0.31109999999999999</v>
      </c>
      <c r="AE333" s="447">
        <v>89.097800000000007</v>
      </c>
      <c r="AF333">
        <v>4.5523999999999996</v>
      </c>
      <c r="AG333" s="447">
        <v>2.9624999999999999</v>
      </c>
      <c r="AH333">
        <v>0.1855</v>
      </c>
      <c r="AI333" s="447">
        <v>0.15375</v>
      </c>
      <c r="AJ333" s="447">
        <v>98.54</v>
      </c>
      <c r="AK333" s="447">
        <v>27.302</v>
      </c>
      <c r="AL333" s="429">
        <v>31.579643249511719</v>
      </c>
      <c r="AM333" s="433" t="s">
        <v>139</v>
      </c>
      <c r="AN333" s="434"/>
      <c r="AO333" s="438">
        <v>0</v>
      </c>
      <c r="AP333" s="439">
        <v>7.9349999999999996</v>
      </c>
      <c r="AQ333" s="431" t="s">
        <v>139</v>
      </c>
      <c r="AR333" s="440"/>
      <c r="AS333" s="469">
        <v>4.7669530023367939</v>
      </c>
      <c r="AT333" s="431"/>
      <c r="AU333" s="469">
        <v>11.859589288133687</v>
      </c>
      <c r="AV333" s="431"/>
      <c r="AW333" s="442">
        <v>1.0920000000000001</v>
      </c>
      <c r="AX333" s="431"/>
      <c r="AY333" s="443"/>
      <c r="AZ333" s="469" t="s">
        <v>139</v>
      </c>
      <c r="BA333" s="431" t="s">
        <v>139</v>
      </c>
      <c r="BB333" s="440"/>
      <c r="BC333" s="469">
        <v>0.12632993703148424</v>
      </c>
      <c r="BD333" s="445" t="s">
        <v>139</v>
      </c>
      <c r="BE333" s="469">
        <v>0.22822733611137291</v>
      </c>
      <c r="BF333" s="445" t="s">
        <v>139</v>
      </c>
      <c r="BG333" s="445"/>
      <c r="BH333" s="469">
        <v>2095.5744026602092</v>
      </c>
      <c r="BI333" s="431" t="s">
        <v>139</v>
      </c>
      <c r="BJ333" s="440"/>
      <c r="BK333" s="441">
        <v>2199.8788486005633</v>
      </c>
      <c r="BL333" s="431" t="s">
        <v>139</v>
      </c>
      <c r="BM333" s="446"/>
      <c r="BN333" s="447">
        <v>-1.9831351566220747</v>
      </c>
      <c r="BO333" t="s">
        <v>139</v>
      </c>
    </row>
    <row r="334" spans="1:67" ht="15.75" customHeight="1">
      <c r="A334" s="7" t="s">
        <v>1030</v>
      </c>
      <c r="B334" s="453">
        <v>15</v>
      </c>
      <c r="C334" s="436" t="s">
        <v>171</v>
      </c>
      <c r="D334" s="454" t="s">
        <v>173</v>
      </c>
      <c r="E334" s="436">
        <v>80</v>
      </c>
      <c r="F334" s="436">
        <v>57.030000000000314</v>
      </c>
      <c r="G334" s="436" t="s">
        <v>61</v>
      </c>
      <c r="H334" s="430">
        <v>80.950500000000005</v>
      </c>
      <c r="I334" s="436">
        <v>132</v>
      </c>
      <c r="J334" s="436">
        <v>8.3800000000002228</v>
      </c>
      <c r="K334" s="436" t="s">
        <v>62</v>
      </c>
      <c r="L334" s="430">
        <v>132.13966666666667</v>
      </c>
      <c r="M334" s="430">
        <v>-132.13966666666667</v>
      </c>
      <c r="N334" s="427">
        <v>355</v>
      </c>
      <c r="Q334" s="428" t="s">
        <v>156</v>
      </c>
      <c r="R334">
        <v>22</v>
      </c>
      <c r="S334" s="474">
        <v>41.508000000000003</v>
      </c>
      <c r="T334" s="290">
        <v>-1.1194999999999999</v>
      </c>
      <c r="U334" s="290">
        <v>-1.1032</v>
      </c>
      <c r="V334" s="290">
        <v>24.911152999999999</v>
      </c>
      <c r="W334" s="290">
        <v>24.957080000000001</v>
      </c>
      <c r="X334" s="290">
        <v>30.658282317018234</v>
      </c>
      <c r="Y334" s="290">
        <v>30.703634467746006</v>
      </c>
      <c r="Z334">
        <v>2.3367</v>
      </c>
      <c r="AA334" s="447">
        <v>8.7515497383317395</v>
      </c>
      <c r="AB334" s="447">
        <v>102.86803473767404</v>
      </c>
      <c r="AC334" s="447">
        <v>0.13680613599999999</v>
      </c>
      <c r="AD334" s="290">
        <v>0.28910000000000002</v>
      </c>
      <c r="AE334" s="447">
        <v>89.049400000000006</v>
      </c>
      <c r="AF334">
        <v>4.55</v>
      </c>
      <c r="AG334" s="447">
        <v>2.4318</v>
      </c>
      <c r="AH334">
        <v>0.16420000000000001</v>
      </c>
      <c r="AI334" s="447">
        <v>0.30753999999999998</v>
      </c>
      <c r="AJ334" s="447">
        <v>98.54</v>
      </c>
      <c r="AK334" s="447">
        <v>27.76</v>
      </c>
      <c r="AL334" s="429">
        <v>30.689964294433594</v>
      </c>
      <c r="AM334" s="433" t="s">
        <v>139</v>
      </c>
      <c r="AN334" s="434"/>
      <c r="AO334" s="438">
        <v>0</v>
      </c>
      <c r="AP334" s="439">
        <v>8.5579999999999998</v>
      </c>
      <c r="AQ334" s="431" t="s">
        <v>139</v>
      </c>
      <c r="AR334" s="440"/>
      <c r="AS334" s="469">
        <v>0.69974874286154509</v>
      </c>
      <c r="AT334" s="431"/>
      <c r="AU334" s="469">
        <v>5.3279390955999766</v>
      </c>
      <c r="AV334" s="431"/>
      <c r="AW334" s="442">
        <v>0.77100000000000002</v>
      </c>
      <c r="AX334" s="431"/>
      <c r="AY334" s="443"/>
      <c r="AZ334" s="469" t="s">
        <v>139</v>
      </c>
      <c r="BA334" s="431" t="s">
        <v>139</v>
      </c>
      <c r="BB334" s="440"/>
      <c r="BC334" s="469">
        <v>0.11440955139128728</v>
      </c>
      <c r="BD334" s="445" t="s">
        <v>139</v>
      </c>
      <c r="BE334" s="469">
        <v>0.35435906910207143</v>
      </c>
      <c r="BF334" s="445" t="s">
        <v>139</v>
      </c>
      <c r="BG334" s="445"/>
      <c r="BH334" s="469">
        <v>2054.2024582268405</v>
      </c>
      <c r="BI334" s="431" t="s">
        <v>139</v>
      </c>
      <c r="BJ334" s="440"/>
      <c r="BK334" s="441">
        <v>2168.4216998533338</v>
      </c>
      <c r="BL334" s="431" t="s">
        <v>139</v>
      </c>
      <c r="BM334" s="446"/>
      <c r="BN334" s="447">
        <v>-2.6348278797814304</v>
      </c>
      <c r="BO334" t="s">
        <v>139</v>
      </c>
    </row>
    <row r="335" spans="1:67" ht="15.75" customHeight="1">
      <c r="A335" s="7" t="s">
        <v>1030</v>
      </c>
      <c r="B335" s="453">
        <v>15</v>
      </c>
      <c r="C335" s="436" t="s">
        <v>171</v>
      </c>
      <c r="D335" s="454" t="s">
        <v>173</v>
      </c>
      <c r="E335" s="436">
        <v>80</v>
      </c>
      <c r="F335" s="436">
        <v>57.030000000000314</v>
      </c>
      <c r="G335" s="436" t="s">
        <v>61</v>
      </c>
      <c r="H335" s="430">
        <v>80.950500000000005</v>
      </c>
      <c r="I335" s="436">
        <v>132</v>
      </c>
      <c r="J335" s="436">
        <v>8.3800000000002228</v>
      </c>
      <c r="K335" s="436" t="s">
        <v>62</v>
      </c>
      <c r="L335" s="430">
        <v>132.13966666666667</v>
      </c>
      <c r="M335" s="430">
        <v>-132.13966666666667</v>
      </c>
      <c r="N335" s="427">
        <v>356</v>
      </c>
      <c r="Q335" s="428" t="s">
        <v>156</v>
      </c>
      <c r="R335">
        <v>23</v>
      </c>
      <c r="S335" s="474">
        <v>21.346</v>
      </c>
      <c r="T335" s="290">
        <v>-1.5667</v>
      </c>
      <c r="U335" s="290">
        <v>-1.5512999999999999</v>
      </c>
      <c r="V335" s="290">
        <v>23.629348999999998</v>
      </c>
      <c r="W335" s="290">
        <v>23.675492000000002</v>
      </c>
      <c r="X335" s="290">
        <v>29.380692793009494</v>
      </c>
      <c r="Y335" s="290">
        <v>29.428308207413242</v>
      </c>
      <c r="Z335">
        <v>2.3245</v>
      </c>
      <c r="AA335" s="447">
        <v>8.91475520302909</v>
      </c>
      <c r="AB335" s="447">
        <v>102.59092915081472</v>
      </c>
      <c r="AC335" s="447">
        <v>0.118956784</v>
      </c>
      <c r="AD335" s="290">
        <v>0.2495</v>
      </c>
      <c r="AE335" s="447">
        <v>89.066199999999995</v>
      </c>
      <c r="AF335">
        <v>4.5507999999999997</v>
      </c>
      <c r="AG335" s="447">
        <v>1.8025</v>
      </c>
      <c r="AH335">
        <v>0.1391</v>
      </c>
      <c r="AI335" s="447">
        <v>1.0291999999999999</v>
      </c>
      <c r="AJ335" s="447">
        <v>98.54</v>
      </c>
      <c r="AK335" s="447">
        <v>27.76</v>
      </c>
      <c r="AL335" s="429">
        <v>29.635225296020508</v>
      </c>
      <c r="AM335" s="433" t="s">
        <v>139</v>
      </c>
      <c r="AN335" s="434"/>
      <c r="AO335" s="438">
        <v>-0.3</v>
      </c>
      <c r="AP335" s="439">
        <v>8.7490000000000006</v>
      </c>
      <c r="AQ335" s="431">
        <v>3</v>
      </c>
      <c r="AR335" s="449" t="s">
        <v>1068</v>
      </c>
      <c r="AS335" s="469">
        <v>0.31383384810661674</v>
      </c>
      <c r="AT335" s="431"/>
      <c r="AU335" s="469">
        <v>3.9476248756357966</v>
      </c>
      <c r="AV335" s="431"/>
      <c r="AW335" s="442">
        <v>0.69599999999999995</v>
      </c>
      <c r="AX335" s="431"/>
      <c r="AY335" s="443"/>
      <c r="AZ335" s="469" t="s">
        <v>139</v>
      </c>
      <c r="BA335" s="431" t="s">
        <v>139</v>
      </c>
      <c r="BB335" s="440"/>
      <c r="BC335" s="469">
        <v>0.11942612539883904</v>
      </c>
      <c r="BD335" s="445" t="s">
        <v>139</v>
      </c>
      <c r="BE335" s="469">
        <v>0.19483799767808407</v>
      </c>
      <c r="BF335" s="445" t="s">
        <v>139</v>
      </c>
      <c r="BG335" s="445"/>
      <c r="BH335" s="469">
        <v>2019.0723266315347</v>
      </c>
      <c r="BI335" s="431" t="s">
        <v>139</v>
      </c>
      <c r="BJ335" s="440"/>
      <c r="BK335" s="441">
        <v>2120.8620420068237</v>
      </c>
      <c r="BL335" s="431" t="s">
        <v>139</v>
      </c>
      <c r="BM335" s="446"/>
      <c r="BN335" s="447">
        <v>-3.0897269648223551</v>
      </c>
      <c r="BO335" t="s">
        <v>139</v>
      </c>
    </row>
    <row r="336" spans="1:67" ht="15.75" customHeight="1">
      <c r="A336" s="7" t="s">
        <v>1030</v>
      </c>
      <c r="B336" s="453">
        <v>15</v>
      </c>
      <c r="C336" s="436" t="s">
        <v>171</v>
      </c>
      <c r="D336" s="454" t="s">
        <v>173</v>
      </c>
      <c r="E336" s="436">
        <v>80</v>
      </c>
      <c r="F336" s="436">
        <v>57.030000000000314</v>
      </c>
      <c r="G336" s="436" t="s">
        <v>61</v>
      </c>
      <c r="H336" s="430">
        <v>80.950500000000005</v>
      </c>
      <c r="I336" s="436">
        <v>132</v>
      </c>
      <c r="J336" s="436">
        <v>8.3800000000002228</v>
      </c>
      <c r="K336" s="436" t="s">
        <v>62</v>
      </c>
      <c r="L336" s="430">
        <v>132.13966666666667</v>
      </c>
      <c r="M336" s="430">
        <v>-132.13966666666667</v>
      </c>
      <c r="N336" s="427">
        <v>357</v>
      </c>
      <c r="Q336" s="428" t="s">
        <v>156</v>
      </c>
      <c r="R336">
        <v>24</v>
      </c>
      <c r="S336" s="474">
        <v>4.7389999999999999</v>
      </c>
      <c r="T336" s="290">
        <v>-1.5815999999999999</v>
      </c>
      <c r="U336" s="290">
        <v>-1.5821000000000001</v>
      </c>
      <c r="V336" s="290">
        <v>23.579476</v>
      </c>
      <c r="W336" s="290">
        <v>23.577698000000002</v>
      </c>
      <c r="X336" s="290">
        <v>29.336805800308024</v>
      </c>
      <c r="Y336" s="290">
        <v>29.334876306670775</v>
      </c>
      <c r="Z336">
        <v>2.3248000000000002</v>
      </c>
      <c r="AA336" s="447">
        <v>8.9001846187347464</v>
      </c>
      <c r="AB336" s="447">
        <v>102.34974159968453</v>
      </c>
      <c r="AC336" s="447">
        <v>0.118956784</v>
      </c>
      <c r="AD336" s="290">
        <v>0.2495</v>
      </c>
      <c r="AE336" s="447">
        <v>89.1053</v>
      </c>
      <c r="AF336">
        <v>4.5526999999999997</v>
      </c>
      <c r="AG336" s="447">
        <v>1.6662999999999999</v>
      </c>
      <c r="AH336">
        <v>0.13370000000000001</v>
      </c>
      <c r="AI336" s="447">
        <v>3.6526000000000001</v>
      </c>
      <c r="AJ336" s="447">
        <v>98.54</v>
      </c>
      <c r="AK336" s="447">
        <v>27.76</v>
      </c>
      <c r="AL336" s="429">
        <v>29.338407516479492</v>
      </c>
      <c r="AM336" s="433" t="s">
        <v>139</v>
      </c>
      <c r="AN336" s="434"/>
      <c r="AO336" s="438">
        <v>-0.7</v>
      </c>
      <c r="AP336" s="439">
        <v>8.8810000000000002</v>
      </c>
      <c r="AQ336" s="431" t="s">
        <v>139</v>
      </c>
      <c r="AR336" s="440"/>
      <c r="AS336" s="469">
        <v>0</v>
      </c>
      <c r="AT336" s="431"/>
      <c r="AU336" s="469">
        <v>2.8948767285523411</v>
      </c>
      <c r="AV336" s="431"/>
      <c r="AW336" s="442">
        <v>0.63400000000000001</v>
      </c>
      <c r="AX336" s="431"/>
      <c r="AY336" s="443"/>
      <c r="AZ336" s="469" t="s">
        <v>139</v>
      </c>
      <c r="BA336" s="431" t="s">
        <v>139</v>
      </c>
      <c r="BB336" s="440"/>
      <c r="BC336" s="469">
        <v>0.11462706004412246</v>
      </c>
      <c r="BD336" s="445" t="s">
        <v>139</v>
      </c>
      <c r="BE336" s="469">
        <v>0.13877079394827299</v>
      </c>
      <c r="BF336" s="445" t="s">
        <v>139</v>
      </c>
      <c r="BG336" s="445"/>
      <c r="BH336" s="469">
        <v>1980.8417511231348</v>
      </c>
      <c r="BI336" s="431" t="s">
        <v>139</v>
      </c>
      <c r="BJ336" s="440"/>
      <c r="BK336" s="441" t="s">
        <v>139</v>
      </c>
      <c r="BL336" s="431" t="s">
        <v>139</v>
      </c>
      <c r="BM336" s="446"/>
      <c r="BN336" s="447">
        <v>-3.192573324942892</v>
      </c>
      <c r="BO336" t="s">
        <v>139</v>
      </c>
    </row>
    <row r="337" spans="1:67" ht="15.75" customHeight="1">
      <c r="A337" s="7" t="s">
        <v>1030</v>
      </c>
      <c r="B337" s="453">
        <v>16</v>
      </c>
      <c r="C337" s="436" t="s">
        <v>174</v>
      </c>
      <c r="D337" s="454" t="s">
        <v>175</v>
      </c>
      <c r="E337" s="436">
        <v>80</v>
      </c>
      <c r="F337" s="436">
        <v>37.230000000000416</v>
      </c>
      <c r="G337" s="436" t="s">
        <v>61</v>
      </c>
      <c r="H337" s="430">
        <v>80.620500000000007</v>
      </c>
      <c r="I337" s="436">
        <v>141</v>
      </c>
      <c r="J337" s="436">
        <v>8.6000000000007049</v>
      </c>
      <c r="K337" s="436" t="s">
        <v>62</v>
      </c>
      <c r="L337" s="430">
        <v>141.14333333333335</v>
      </c>
      <c r="M337" s="430">
        <v>-141.14333333333335</v>
      </c>
      <c r="N337" s="427">
        <v>358</v>
      </c>
      <c r="Q337" s="428" t="s">
        <v>156</v>
      </c>
      <c r="R337">
        <v>1</v>
      </c>
      <c r="S337" s="474">
        <v>3729.4349999999999</v>
      </c>
      <c r="T337" s="290">
        <v>-0.26269999999999999</v>
      </c>
      <c r="U337" s="290">
        <v>-0.2631</v>
      </c>
      <c r="V337" s="290">
        <v>30.307981999999999</v>
      </c>
      <c r="W337" s="290">
        <v>30.307532000000002</v>
      </c>
      <c r="X337" s="290">
        <v>34.956782394555603</v>
      </c>
      <c r="Y337" s="290">
        <v>34.956643423711405</v>
      </c>
      <c r="Z337">
        <v>1.3501000000000001</v>
      </c>
      <c r="AA337" s="447">
        <v>6.5306201755138433</v>
      </c>
      <c r="AB337" s="447">
        <v>80.947196732170852</v>
      </c>
      <c r="AC337" s="447">
        <v>2.5974856800000001E-2</v>
      </c>
      <c r="AD337" s="290">
        <v>4.2999999999999997E-2</v>
      </c>
      <c r="AE337" s="447">
        <v>89.862899999999996</v>
      </c>
      <c r="AF337">
        <v>4.5910000000000002</v>
      </c>
      <c r="AG337" s="447">
        <v>2.1242000000000001</v>
      </c>
      <c r="AH337">
        <v>0.152</v>
      </c>
      <c r="AI337" s="447">
        <v>6.3701999999999995E-2</v>
      </c>
      <c r="AJ337" s="447">
        <v>98.53</v>
      </c>
      <c r="AK337" s="447">
        <v>11.897</v>
      </c>
      <c r="AL337" s="429">
        <v>34.956787109375</v>
      </c>
      <c r="AM337" s="433" t="s">
        <v>139</v>
      </c>
      <c r="AN337" s="434"/>
      <c r="AO337" s="438">
        <v>-0.5</v>
      </c>
      <c r="AP337" s="439">
        <v>6.5469999999999997</v>
      </c>
      <c r="AQ337" s="431" t="s">
        <v>139</v>
      </c>
      <c r="AR337" s="440"/>
      <c r="AS337" s="469">
        <v>14.991841700565439</v>
      </c>
      <c r="AT337" s="431"/>
      <c r="AU337" s="469">
        <v>13.84183961941579</v>
      </c>
      <c r="AV337" s="431"/>
      <c r="AW337" s="442">
        <v>1.0169999999999999</v>
      </c>
      <c r="AX337" s="431"/>
      <c r="AY337" s="443"/>
      <c r="AZ337" s="469" t="s">
        <v>139</v>
      </c>
      <c r="BA337" s="431" t="s">
        <v>139</v>
      </c>
      <c r="BB337" s="440"/>
      <c r="BC337" s="469" t="s">
        <v>139</v>
      </c>
      <c r="BD337" s="445" t="s">
        <v>139</v>
      </c>
      <c r="BE337" s="469" t="s">
        <v>139</v>
      </c>
      <c r="BF337" s="445" t="s">
        <v>139</v>
      </c>
      <c r="BG337" s="445"/>
      <c r="BH337" s="469" t="s">
        <v>139</v>
      </c>
      <c r="BI337" s="431" t="s">
        <v>139</v>
      </c>
      <c r="BJ337" s="440"/>
      <c r="BK337" s="441" t="s">
        <v>139</v>
      </c>
      <c r="BL337" s="431" t="s">
        <v>139</v>
      </c>
      <c r="BM337" s="446"/>
      <c r="BN337" s="447" t="s">
        <v>139</v>
      </c>
      <c r="BO337" t="s">
        <v>139</v>
      </c>
    </row>
    <row r="338" spans="1:67" ht="15.75" customHeight="1">
      <c r="A338" s="7" t="s">
        <v>1030</v>
      </c>
      <c r="B338" s="453">
        <v>16</v>
      </c>
      <c r="C338" s="436" t="s">
        <v>174</v>
      </c>
      <c r="D338" s="454" t="s">
        <v>175</v>
      </c>
      <c r="E338" s="436">
        <v>80</v>
      </c>
      <c r="F338" s="436">
        <v>37.230000000000416</v>
      </c>
      <c r="G338" s="436" t="s">
        <v>61</v>
      </c>
      <c r="H338" s="430">
        <v>80.620500000000007</v>
      </c>
      <c r="I338" s="436">
        <v>141</v>
      </c>
      <c r="J338" s="436">
        <v>8.6000000000007049</v>
      </c>
      <c r="K338" s="436" t="s">
        <v>62</v>
      </c>
      <c r="L338" s="430">
        <v>141.14333333333335</v>
      </c>
      <c r="M338" s="430">
        <v>-141.14333333333335</v>
      </c>
      <c r="N338" s="427">
        <v>359</v>
      </c>
      <c r="Q338" s="428" t="s">
        <v>156</v>
      </c>
      <c r="R338">
        <v>2</v>
      </c>
      <c r="S338" s="474">
        <v>3055.7460000000001</v>
      </c>
      <c r="T338" s="290">
        <v>-0.32519999999999999</v>
      </c>
      <c r="U338" s="290">
        <v>-0.32579999999999998</v>
      </c>
      <c r="V338" s="290">
        <v>30.008507999999999</v>
      </c>
      <c r="W338" s="290">
        <v>30.007858000000002</v>
      </c>
      <c r="X338" s="290">
        <v>34.956686421226706</v>
      </c>
      <c r="Y338" s="290">
        <v>34.956508494471947</v>
      </c>
      <c r="Z338">
        <v>1.4337</v>
      </c>
      <c r="AA338" s="447">
        <v>6.5262943544565246</v>
      </c>
      <c r="AB338" s="447">
        <v>80.761070170959229</v>
      </c>
      <c r="AC338" s="447">
        <v>2.6228432000000003E-2</v>
      </c>
      <c r="AD338" s="290">
        <v>4.36E-2</v>
      </c>
      <c r="AE338" s="447">
        <v>89.907600000000002</v>
      </c>
      <c r="AF338">
        <v>4.5932000000000004</v>
      </c>
      <c r="AG338" s="447">
        <v>2.0514000000000001</v>
      </c>
      <c r="AH338">
        <v>0.14910000000000001</v>
      </c>
      <c r="AI338" s="447">
        <v>6.3701999999999995E-2</v>
      </c>
      <c r="AJ338" s="447">
        <v>98.53</v>
      </c>
      <c r="AK338" s="447">
        <v>11.744</v>
      </c>
      <c r="AL338" s="429">
        <v>34.956745147705078</v>
      </c>
      <c r="AM338" s="433" t="s">
        <v>139</v>
      </c>
      <c r="AN338" s="434"/>
      <c r="AO338" s="438">
        <v>-0.6</v>
      </c>
      <c r="AP338" s="439">
        <v>6.5369999999999999</v>
      </c>
      <c r="AQ338" s="431" t="s">
        <v>139</v>
      </c>
      <c r="AR338" s="440"/>
      <c r="AS338" s="469">
        <v>15.006214693529829</v>
      </c>
      <c r="AT338" s="431"/>
      <c r="AU338" s="469">
        <v>13.848216152628293</v>
      </c>
      <c r="AV338" s="431"/>
      <c r="AW338" s="442">
        <v>1.0209999999999999</v>
      </c>
      <c r="AX338" s="431"/>
      <c r="AY338" s="443"/>
      <c r="AZ338" s="469" t="s">
        <v>139</v>
      </c>
      <c r="BA338" s="431" t="s">
        <v>139</v>
      </c>
      <c r="BB338" s="440"/>
      <c r="BC338" s="469" t="s">
        <v>139</v>
      </c>
      <c r="BD338" s="445" t="s">
        <v>139</v>
      </c>
      <c r="BE338" s="469" t="s">
        <v>139</v>
      </c>
      <c r="BF338" s="445" t="s">
        <v>139</v>
      </c>
      <c r="BG338" s="445"/>
      <c r="BH338" s="469" t="s">
        <v>139</v>
      </c>
      <c r="BI338" s="431" t="s">
        <v>139</v>
      </c>
      <c r="BJ338" s="440"/>
      <c r="BK338" s="441" t="s">
        <v>139</v>
      </c>
      <c r="BL338" s="431" t="s">
        <v>139</v>
      </c>
      <c r="BM338" s="446"/>
      <c r="BN338" s="447" t="s">
        <v>139</v>
      </c>
      <c r="BO338" t="s">
        <v>139</v>
      </c>
    </row>
    <row r="339" spans="1:67" ht="15.75" customHeight="1">
      <c r="A339" s="7" t="s">
        <v>1030</v>
      </c>
      <c r="B339" s="453">
        <v>16</v>
      </c>
      <c r="C339" s="436" t="s">
        <v>174</v>
      </c>
      <c r="D339" s="454" t="s">
        <v>175</v>
      </c>
      <c r="E339" s="436">
        <v>80</v>
      </c>
      <c r="F339" s="436">
        <v>37.230000000000416</v>
      </c>
      <c r="G339" s="436" t="s">
        <v>61</v>
      </c>
      <c r="H339" s="430">
        <v>80.620500000000007</v>
      </c>
      <c r="I339" s="436">
        <v>141</v>
      </c>
      <c r="J339" s="436">
        <v>8.6000000000007049</v>
      </c>
      <c r="K339" s="436" t="s">
        <v>62</v>
      </c>
      <c r="L339" s="430">
        <v>141.14333333333335</v>
      </c>
      <c r="M339" s="430">
        <v>-141.14333333333335</v>
      </c>
      <c r="N339" s="427">
        <v>360</v>
      </c>
      <c r="Q339" s="428" t="s">
        <v>156</v>
      </c>
      <c r="R339">
        <v>3</v>
      </c>
      <c r="S339" s="474">
        <v>2543.8180000000002</v>
      </c>
      <c r="T339" s="290">
        <v>-0.37659999999999999</v>
      </c>
      <c r="U339" s="290">
        <v>-0.37709999999999999</v>
      </c>
      <c r="V339" s="290">
        <v>29.766445999999998</v>
      </c>
      <c r="W339" s="290">
        <v>29.765677</v>
      </c>
      <c r="X339" s="290">
        <v>34.953402943100727</v>
      </c>
      <c r="Y339" s="290">
        <v>34.952956358688148</v>
      </c>
      <c r="Z339">
        <v>1.5117</v>
      </c>
      <c r="AA339" s="447">
        <v>6.5834535095267119</v>
      </c>
      <c r="AB339" s="447">
        <v>81.356681432938956</v>
      </c>
      <c r="AC339" s="447">
        <v>2.5890181599999999E-2</v>
      </c>
      <c r="AD339" s="290">
        <v>4.2799999999999998E-2</v>
      </c>
      <c r="AE339" s="447">
        <v>89.941100000000006</v>
      </c>
      <c r="AF339">
        <v>4.5949</v>
      </c>
      <c r="AG339" s="447">
        <v>1.9903</v>
      </c>
      <c r="AH339">
        <v>0.14660000000000001</v>
      </c>
      <c r="AI339" s="447">
        <v>6.3701999999999995E-2</v>
      </c>
      <c r="AJ339" s="447">
        <v>98.53</v>
      </c>
      <c r="AK339" s="447">
        <v>11.134</v>
      </c>
      <c r="AL339" s="429">
        <v>34.954959869384766</v>
      </c>
      <c r="AM339" s="433" t="s">
        <v>139</v>
      </c>
      <c r="AN339" s="434"/>
      <c r="AO339" s="438">
        <v>-0.7</v>
      </c>
      <c r="AP339" s="439">
        <v>6.5890000000000004</v>
      </c>
      <c r="AQ339" s="431" t="s">
        <v>139</v>
      </c>
      <c r="AR339" s="440"/>
      <c r="AS339" s="469">
        <v>14.931211797490443</v>
      </c>
      <c r="AT339" s="431"/>
      <c r="AU339" s="469">
        <v>13.140713249011959</v>
      </c>
      <c r="AV339" s="431"/>
      <c r="AW339" s="442">
        <v>1.016</v>
      </c>
      <c r="AX339" s="431"/>
      <c r="AY339" s="443"/>
      <c r="AZ339" s="469" t="s">
        <v>139</v>
      </c>
      <c r="BA339" s="431" t="s">
        <v>139</v>
      </c>
      <c r="BB339" s="440"/>
      <c r="BC339" s="469" t="s">
        <v>139</v>
      </c>
      <c r="BD339" s="445" t="s">
        <v>139</v>
      </c>
      <c r="BE339" s="469" t="s">
        <v>139</v>
      </c>
      <c r="BF339" s="445" t="s">
        <v>139</v>
      </c>
      <c r="BG339" s="445"/>
      <c r="BH339" s="469" t="s">
        <v>139</v>
      </c>
      <c r="BI339" s="431" t="s">
        <v>139</v>
      </c>
      <c r="BJ339" s="440"/>
      <c r="BK339" s="441" t="s">
        <v>139</v>
      </c>
      <c r="BL339" s="431" t="s">
        <v>139</v>
      </c>
      <c r="BM339" s="446"/>
      <c r="BN339" s="447" t="s">
        <v>139</v>
      </c>
      <c r="BO339" t="s">
        <v>139</v>
      </c>
    </row>
    <row r="340" spans="1:67" ht="15.75" customHeight="1">
      <c r="A340" s="7" t="s">
        <v>1030</v>
      </c>
      <c r="B340" s="453">
        <v>16</v>
      </c>
      <c r="C340" s="436" t="s">
        <v>174</v>
      </c>
      <c r="D340" s="454" t="s">
        <v>175</v>
      </c>
      <c r="E340" s="436">
        <v>80</v>
      </c>
      <c r="F340" s="436">
        <v>37.230000000000416</v>
      </c>
      <c r="G340" s="436" t="s">
        <v>61</v>
      </c>
      <c r="H340" s="430">
        <v>80.620500000000007</v>
      </c>
      <c r="I340" s="436">
        <v>141</v>
      </c>
      <c r="J340" s="436">
        <v>8.6000000000007049</v>
      </c>
      <c r="K340" s="436" t="s">
        <v>62</v>
      </c>
      <c r="L340" s="430">
        <v>141.14333333333335</v>
      </c>
      <c r="M340" s="430">
        <v>-141.14333333333335</v>
      </c>
      <c r="N340" s="427">
        <v>361</v>
      </c>
      <c r="Q340" s="428" t="s">
        <v>156</v>
      </c>
      <c r="R340">
        <v>4</v>
      </c>
      <c r="S340" s="474">
        <v>2032.855</v>
      </c>
      <c r="T340" s="290">
        <v>-0.40579999999999999</v>
      </c>
      <c r="U340" s="290">
        <v>-0.40620000000000001</v>
      </c>
      <c r="V340" s="290">
        <v>29.530200000000001</v>
      </c>
      <c r="W340" s="290">
        <v>29.529366000000003</v>
      </c>
      <c r="X340" s="290">
        <v>34.942350479770461</v>
      </c>
      <c r="Y340" s="290">
        <v>34.941703178205685</v>
      </c>
      <c r="Z340">
        <v>1.6043000000000001</v>
      </c>
      <c r="AA340" s="447">
        <v>6.688825023194072</v>
      </c>
      <c r="AB340" s="447">
        <v>82.589035398436678</v>
      </c>
      <c r="AC340" s="447">
        <v>2.5974856800000001E-2</v>
      </c>
      <c r="AD340" s="290">
        <v>4.2999999999999997E-2</v>
      </c>
      <c r="AE340" s="447">
        <v>89.959699999999998</v>
      </c>
      <c r="AF340">
        <v>4.5957999999999997</v>
      </c>
      <c r="AG340" s="447">
        <v>1.9833000000000001</v>
      </c>
      <c r="AH340">
        <v>0.14630000000000001</v>
      </c>
      <c r="AI340" s="447">
        <v>6.3701999999999995E-2</v>
      </c>
      <c r="AJ340" s="447">
        <v>98.53</v>
      </c>
      <c r="AK340" s="447">
        <v>11.744</v>
      </c>
      <c r="AL340" s="429">
        <v>34.943679809570313</v>
      </c>
      <c r="AM340" s="433" t="s">
        <v>139</v>
      </c>
      <c r="AN340" s="434"/>
      <c r="AO340" s="438">
        <v>-0.6</v>
      </c>
      <c r="AP340" s="439">
        <v>6.6929999999999996</v>
      </c>
      <c r="AQ340" s="431" t="s">
        <v>139</v>
      </c>
      <c r="AR340" s="440"/>
      <c r="AS340" s="469">
        <v>14.631227490629241</v>
      </c>
      <c r="AT340" s="431"/>
      <c r="AU340" s="469">
        <v>11.658599892464865</v>
      </c>
      <c r="AV340" s="431"/>
      <c r="AW340" s="442">
        <v>0.995</v>
      </c>
      <c r="AX340" s="431"/>
      <c r="AY340" s="443"/>
      <c r="AZ340" s="469" t="s">
        <v>139</v>
      </c>
      <c r="BA340" s="431" t="s">
        <v>139</v>
      </c>
      <c r="BB340" s="440"/>
      <c r="BC340" s="469" t="s">
        <v>139</v>
      </c>
      <c r="BD340" s="445" t="s">
        <v>139</v>
      </c>
      <c r="BE340" s="469" t="s">
        <v>139</v>
      </c>
      <c r="BF340" s="445" t="s">
        <v>139</v>
      </c>
      <c r="BG340" s="445"/>
      <c r="BH340" s="469" t="s">
        <v>139</v>
      </c>
      <c r="BI340" s="431" t="s">
        <v>139</v>
      </c>
      <c r="BJ340" s="440"/>
      <c r="BK340" s="441" t="s">
        <v>139</v>
      </c>
      <c r="BL340" s="431" t="s">
        <v>139</v>
      </c>
      <c r="BM340" s="446"/>
      <c r="BN340" s="447" t="s">
        <v>139</v>
      </c>
      <c r="BO340" t="s">
        <v>139</v>
      </c>
    </row>
    <row r="341" spans="1:67" ht="15.75" customHeight="1">
      <c r="A341" s="7" t="s">
        <v>1030</v>
      </c>
      <c r="B341" s="453">
        <v>16</v>
      </c>
      <c r="C341" s="436" t="s">
        <v>174</v>
      </c>
      <c r="D341" s="454" t="s">
        <v>175</v>
      </c>
      <c r="E341" s="436">
        <v>80</v>
      </c>
      <c r="F341" s="436">
        <v>37.230000000000416</v>
      </c>
      <c r="G341" s="436" t="s">
        <v>61</v>
      </c>
      <c r="H341" s="430">
        <v>80.620500000000007</v>
      </c>
      <c r="I341" s="436">
        <v>141</v>
      </c>
      <c r="J341" s="436">
        <v>8.6000000000007049</v>
      </c>
      <c r="K341" s="436" t="s">
        <v>62</v>
      </c>
      <c r="L341" s="430">
        <v>141.14333333333335</v>
      </c>
      <c r="M341" s="430">
        <v>-141.14333333333335</v>
      </c>
      <c r="N341" s="427">
        <v>362</v>
      </c>
      <c r="Q341" s="428" t="s">
        <v>156</v>
      </c>
      <c r="R341">
        <v>5</v>
      </c>
      <c r="S341" s="474">
        <v>1523.174</v>
      </c>
      <c r="T341" s="290">
        <v>-0.31280000000000002</v>
      </c>
      <c r="U341" s="290">
        <v>-0.31340000000000001</v>
      </c>
      <c r="V341" s="290">
        <v>29.378398000000001</v>
      </c>
      <c r="W341" s="290">
        <v>29.377356000000002</v>
      </c>
      <c r="X341" s="290">
        <v>34.914338140153632</v>
      </c>
      <c r="Y341" s="290">
        <v>34.913640513601251</v>
      </c>
      <c r="Z341">
        <v>1.7189000000000001</v>
      </c>
      <c r="AA341" s="447">
        <v>6.8455358990345268</v>
      </c>
      <c r="AB341" s="447">
        <v>84.713927696812377</v>
      </c>
      <c r="AC341" s="447">
        <v>2.6990058400000003E-2</v>
      </c>
      <c r="AD341" s="290">
        <v>4.53E-2</v>
      </c>
      <c r="AE341" s="447">
        <v>89.957800000000006</v>
      </c>
      <c r="AF341">
        <v>4.5956999999999999</v>
      </c>
      <c r="AG341" s="447">
        <v>2.0162</v>
      </c>
      <c r="AH341">
        <v>0.14760000000000001</v>
      </c>
      <c r="AI341" s="447">
        <v>6.3701999999999995E-2</v>
      </c>
      <c r="AJ341" s="447">
        <v>82.5</v>
      </c>
      <c r="AK341" s="447">
        <v>11.592000000000001</v>
      </c>
      <c r="AL341" s="429">
        <v>34.915351867675781</v>
      </c>
      <c r="AM341" s="433" t="s">
        <v>139</v>
      </c>
      <c r="AN341" s="434"/>
      <c r="AO341" s="438">
        <v>-0.5</v>
      </c>
      <c r="AP341" s="439">
        <v>6.8479999999999999</v>
      </c>
      <c r="AQ341" s="431" t="s">
        <v>139</v>
      </c>
      <c r="AR341" s="440"/>
      <c r="AS341" s="469">
        <v>13.766290877485416</v>
      </c>
      <c r="AT341" s="431"/>
      <c r="AU341" s="469">
        <v>9.0135835403587432</v>
      </c>
      <c r="AV341" s="431"/>
      <c r="AW341" s="442">
        <v>0.93200000000000005</v>
      </c>
      <c r="AX341" s="431"/>
      <c r="AY341" s="443"/>
      <c r="AZ341" s="469" t="s">
        <v>139</v>
      </c>
      <c r="BA341" s="431" t="s">
        <v>139</v>
      </c>
      <c r="BB341" s="440"/>
      <c r="BC341" s="469" t="s">
        <v>139</v>
      </c>
      <c r="BD341" s="445" t="s">
        <v>139</v>
      </c>
      <c r="BE341" s="469" t="s">
        <v>139</v>
      </c>
      <c r="BF341" s="445" t="s">
        <v>139</v>
      </c>
      <c r="BG341" s="445"/>
      <c r="BH341" s="469" t="s">
        <v>139</v>
      </c>
      <c r="BI341" s="431" t="s">
        <v>139</v>
      </c>
      <c r="BJ341" s="440"/>
      <c r="BK341" s="441" t="s">
        <v>139</v>
      </c>
      <c r="BL341" s="431" t="s">
        <v>139</v>
      </c>
      <c r="BM341" s="446"/>
      <c r="BN341" s="447" t="s">
        <v>139</v>
      </c>
      <c r="BO341" t="s">
        <v>139</v>
      </c>
    </row>
    <row r="342" spans="1:67" ht="15.75" customHeight="1">
      <c r="A342" s="7" t="s">
        <v>1030</v>
      </c>
      <c r="B342" s="453">
        <v>16</v>
      </c>
      <c r="C342" s="436" t="s">
        <v>174</v>
      </c>
      <c r="D342" s="454" t="s">
        <v>175</v>
      </c>
      <c r="E342" s="436">
        <v>80</v>
      </c>
      <c r="F342" s="436">
        <v>37.230000000000416</v>
      </c>
      <c r="G342" s="436" t="s">
        <v>61</v>
      </c>
      <c r="H342" s="430">
        <v>80.620500000000007</v>
      </c>
      <c r="I342" s="436">
        <v>141</v>
      </c>
      <c r="J342" s="436">
        <v>8.6000000000007049</v>
      </c>
      <c r="K342" s="436" t="s">
        <v>62</v>
      </c>
      <c r="L342" s="430">
        <v>141.14333333333335</v>
      </c>
      <c r="M342" s="430">
        <v>-141.14333333333335</v>
      </c>
      <c r="N342" s="427">
        <v>363</v>
      </c>
      <c r="Q342" s="428" t="s">
        <v>156</v>
      </c>
      <c r="R342">
        <v>6</v>
      </c>
      <c r="S342" s="474">
        <v>1014.8339999999999</v>
      </c>
      <c r="T342" s="290">
        <v>-4.9700000000000001E-2</v>
      </c>
      <c r="U342" s="290">
        <v>-5.1299999999999998E-2</v>
      </c>
      <c r="V342" s="290">
        <v>29.359211999999999</v>
      </c>
      <c r="W342" s="290">
        <v>29.357187000000003</v>
      </c>
      <c r="X342" s="290">
        <v>34.878398719692584</v>
      </c>
      <c r="Y342" s="290">
        <v>34.877538076222763</v>
      </c>
      <c r="Z342">
        <v>1.8327</v>
      </c>
      <c r="AA342" s="447">
        <v>6.9008841269486485</v>
      </c>
      <c r="AB342" s="447">
        <v>85.967142538822443</v>
      </c>
      <c r="AC342" s="447">
        <v>2.6863045600000003E-2</v>
      </c>
      <c r="AD342" s="290">
        <v>4.4999999999999998E-2</v>
      </c>
      <c r="AE342" s="447">
        <v>89.959699999999998</v>
      </c>
      <c r="AF342">
        <v>4.5957999999999997</v>
      </c>
      <c r="AG342" s="447">
        <v>2.0185</v>
      </c>
      <c r="AH342">
        <v>0.1477</v>
      </c>
      <c r="AI342" s="447">
        <v>6.3701999999999995E-2</v>
      </c>
      <c r="AJ342" s="447">
        <v>98.54</v>
      </c>
      <c r="AK342" s="447">
        <v>11.897</v>
      </c>
      <c r="AL342" s="429">
        <v>34.880928039550781</v>
      </c>
      <c r="AM342" s="433" t="s">
        <v>139</v>
      </c>
      <c r="AN342" s="434"/>
      <c r="AO342" s="438">
        <v>-0.7</v>
      </c>
      <c r="AP342" s="439">
        <v>6.91</v>
      </c>
      <c r="AQ342" s="431">
        <v>2</v>
      </c>
      <c r="AR342" s="440"/>
      <c r="AS342" s="469">
        <v>12.921840068818842</v>
      </c>
      <c r="AT342" s="431"/>
      <c r="AU342" s="469">
        <v>7.2451767518425862</v>
      </c>
      <c r="AV342" s="431"/>
      <c r="AW342" s="442">
        <v>0.872</v>
      </c>
      <c r="AX342" s="431"/>
      <c r="AY342" s="443"/>
      <c r="AZ342" s="469" t="s">
        <v>139</v>
      </c>
      <c r="BA342" s="431" t="s">
        <v>139</v>
      </c>
      <c r="BB342" s="440"/>
      <c r="BC342" s="469" t="s">
        <v>139</v>
      </c>
      <c r="BD342" s="445" t="s">
        <v>139</v>
      </c>
      <c r="BE342" s="469" t="s">
        <v>139</v>
      </c>
      <c r="BF342" s="445" t="s">
        <v>139</v>
      </c>
      <c r="BG342" s="445"/>
      <c r="BH342" s="469" t="s">
        <v>139</v>
      </c>
      <c r="BI342" s="431" t="s">
        <v>139</v>
      </c>
      <c r="BJ342" s="440"/>
      <c r="BK342" s="441" t="s">
        <v>139</v>
      </c>
      <c r="BL342" s="431" t="s">
        <v>139</v>
      </c>
      <c r="BM342" s="446"/>
      <c r="BN342" s="447" t="s">
        <v>139</v>
      </c>
      <c r="BO342" t="s">
        <v>139</v>
      </c>
    </row>
    <row r="343" spans="1:67" ht="15.75" customHeight="1">
      <c r="A343" s="7" t="s">
        <v>1030</v>
      </c>
      <c r="B343" s="453">
        <v>16</v>
      </c>
      <c r="C343" s="436" t="s">
        <v>174</v>
      </c>
      <c r="D343" s="454" t="s">
        <v>175</v>
      </c>
      <c r="E343" s="436">
        <v>80</v>
      </c>
      <c r="F343" s="436">
        <v>37.230000000000416</v>
      </c>
      <c r="G343" s="436" t="s">
        <v>61</v>
      </c>
      <c r="H343" s="430">
        <v>80.620500000000007</v>
      </c>
      <c r="I343" s="436">
        <v>141</v>
      </c>
      <c r="J343" s="436">
        <v>8.6000000000007049</v>
      </c>
      <c r="K343" s="436" t="s">
        <v>62</v>
      </c>
      <c r="L343" s="430">
        <v>141.14333333333335</v>
      </c>
      <c r="M343" s="430">
        <v>-141.14333333333335</v>
      </c>
      <c r="N343" s="427">
        <v>364</v>
      </c>
      <c r="Q343" s="428" t="s">
        <v>156</v>
      </c>
      <c r="R343">
        <v>7</v>
      </c>
      <c r="S343" s="474">
        <v>811.73199999999997</v>
      </c>
      <c r="T343" s="290">
        <v>0.17810000000000001</v>
      </c>
      <c r="U343" s="290">
        <v>0.1774</v>
      </c>
      <c r="V343" s="290">
        <v>29.456049</v>
      </c>
      <c r="W343" s="290">
        <v>29.454611</v>
      </c>
      <c r="X343" s="290">
        <v>34.865619532448093</v>
      </c>
      <c r="Y343" s="290">
        <v>34.864522688406048</v>
      </c>
      <c r="Z343">
        <v>1.8816999999999999</v>
      </c>
      <c r="AA343" s="447">
        <v>6.898250517543846</v>
      </c>
      <c r="AB343" s="447">
        <v>86.438023573990648</v>
      </c>
      <c r="AC343" s="447">
        <v>2.7793572000000002E-2</v>
      </c>
      <c r="AD343" s="290">
        <v>4.7E-2</v>
      </c>
      <c r="AE343" s="447">
        <v>89.956000000000003</v>
      </c>
      <c r="AF343">
        <v>4.5956000000000001</v>
      </c>
      <c r="AG343" s="447">
        <v>2.0796000000000001</v>
      </c>
      <c r="AH343">
        <v>0.1502</v>
      </c>
      <c r="AI343" s="447">
        <v>6.3701999999999995E-2</v>
      </c>
      <c r="AJ343" s="447">
        <v>98.54</v>
      </c>
      <c r="AK343" s="447">
        <v>11.897</v>
      </c>
      <c r="AL343" s="429">
        <v>34.868259429931641</v>
      </c>
      <c r="AM343" s="433" t="s">
        <v>139</v>
      </c>
      <c r="AN343" s="434"/>
      <c r="AO343" s="438">
        <v>-0.2</v>
      </c>
      <c r="AP343" s="439">
        <v>6.9020000000000001</v>
      </c>
      <c r="AQ343" s="431" t="s">
        <v>139</v>
      </c>
      <c r="AR343" s="440"/>
      <c r="AS343" s="469">
        <v>12.746116761522389</v>
      </c>
      <c r="AT343" s="431"/>
      <c r="AU343" s="469">
        <v>6.8386922597387594</v>
      </c>
      <c r="AV343" s="431"/>
      <c r="AW343" s="442">
        <v>0.85499999999999998</v>
      </c>
      <c r="AX343" s="431"/>
      <c r="AY343" s="443"/>
      <c r="AZ343" s="469" t="s">
        <v>139</v>
      </c>
      <c r="BA343" s="431" t="s">
        <v>139</v>
      </c>
      <c r="BB343" s="440"/>
      <c r="BC343" s="469" t="s">
        <v>139</v>
      </c>
      <c r="BD343" s="445" t="s">
        <v>139</v>
      </c>
      <c r="BE343" s="469" t="s">
        <v>139</v>
      </c>
      <c r="BF343" s="445" t="s">
        <v>139</v>
      </c>
      <c r="BG343" s="445"/>
      <c r="BH343" s="469" t="s">
        <v>139</v>
      </c>
      <c r="BI343" s="431" t="s">
        <v>139</v>
      </c>
      <c r="BJ343" s="440"/>
      <c r="BK343" s="441" t="s">
        <v>139</v>
      </c>
      <c r="BL343" s="431" t="s">
        <v>139</v>
      </c>
      <c r="BM343" s="446"/>
      <c r="BN343" s="447" t="s">
        <v>139</v>
      </c>
      <c r="BO343" t="s">
        <v>139</v>
      </c>
    </row>
    <row r="344" spans="1:67" ht="15.75" customHeight="1">
      <c r="A344" s="7" t="s">
        <v>1030</v>
      </c>
      <c r="B344" s="453">
        <v>16</v>
      </c>
      <c r="C344" s="436" t="s">
        <v>174</v>
      </c>
      <c r="D344" s="454" t="s">
        <v>175</v>
      </c>
      <c r="E344" s="436">
        <v>80</v>
      </c>
      <c r="F344" s="436">
        <v>37.230000000000416</v>
      </c>
      <c r="G344" s="436" t="s">
        <v>61</v>
      </c>
      <c r="H344" s="430">
        <v>80.620500000000007</v>
      </c>
      <c r="I344" s="436">
        <v>141</v>
      </c>
      <c r="J344" s="436">
        <v>8.6000000000007049</v>
      </c>
      <c r="K344" s="436" t="s">
        <v>62</v>
      </c>
      <c r="L344" s="430">
        <v>141.14333333333335</v>
      </c>
      <c r="M344" s="430">
        <v>-141.14333333333335</v>
      </c>
      <c r="N344" s="427">
        <v>365</v>
      </c>
      <c r="Q344" s="428" t="s">
        <v>156</v>
      </c>
      <c r="R344">
        <v>8</v>
      </c>
      <c r="S344" s="474">
        <v>609.04300000000001</v>
      </c>
      <c r="T344" s="290">
        <v>0.53110000000000002</v>
      </c>
      <c r="U344" s="290">
        <v>0.52810000000000001</v>
      </c>
      <c r="V344" s="290">
        <v>29.663506999999999</v>
      </c>
      <c r="W344" s="290">
        <v>29.660532</v>
      </c>
      <c r="X344" s="290">
        <v>34.857218605913495</v>
      </c>
      <c r="Y344" s="290">
        <v>34.856713542913091</v>
      </c>
      <c r="Z344">
        <v>1.9269000000000001</v>
      </c>
      <c r="AA344" s="447">
        <v>6.8413447350604404</v>
      </c>
      <c r="AB344" s="447">
        <v>86.507432811159362</v>
      </c>
      <c r="AC344" s="447">
        <v>2.7582334400000005E-2</v>
      </c>
      <c r="AD344" s="290">
        <v>4.6600000000000003E-2</v>
      </c>
      <c r="AE344" s="447">
        <v>89.937399999999997</v>
      </c>
      <c r="AF344">
        <v>4.5946999999999996</v>
      </c>
      <c r="AG344" s="447">
        <v>2.0162</v>
      </c>
      <c r="AH344">
        <v>0.14760000000000001</v>
      </c>
      <c r="AI344" s="447">
        <v>6.3701999999999995E-2</v>
      </c>
      <c r="AJ344" s="447">
        <v>81.94</v>
      </c>
      <c r="AK344" s="447">
        <v>11.897</v>
      </c>
      <c r="AL344" s="429">
        <v>34.859779357910156</v>
      </c>
      <c r="AM344" s="433" t="s">
        <v>139</v>
      </c>
      <c r="AN344" s="434"/>
      <c r="AO344" s="438">
        <v>0</v>
      </c>
      <c r="AP344" s="439">
        <v>6.8659999999999997</v>
      </c>
      <c r="AQ344" s="431" t="s">
        <v>139</v>
      </c>
      <c r="AR344" s="440"/>
      <c r="AS344" s="469">
        <v>12.725483966079899</v>
      </c>
      <c r="AT344" s="431"/>
      <c r="AU344" s="469">
        <v>6.6588246951749053</v>
      </c>
      <c r="AV344" s="431"/>
      <c r="AW344" s="442">
        <v>0.84499999999999997</v>
      </c>
      <c r="AX344" s="431"/>
      <c r="AY344" s="443"/>
      <c r="AZ344" s="469" t="s">
        <v>139</v>
      </c>
      <c r="BA344" s="431" t="s">
        <v>139</v>
      </c>
      <c r="BB344" s="440"/>
      <c r="BC344" s="469" t="s">
        <v>139</v>
      </c>
      <c r="BD344" s="445" t="s">
        <v>139</v>
      </c>
      <c r="BE344" s="469" t="s">
        <v>139</v>
      </c>
      <c r="BF344" s="445" t="s">
        <v>139</v>
      </c>
      <c r="BG344" s="445"/>
      <c r="BH344" s="469" t="s">
        <v>139</v>
      </c>
      <c r="BI344" s="431" t="s">
        <v>139</v>
      </c>
      <c r="BJ344" s="440"/>
      <c r="BK344" s="441" t="s">
        <v>139</v>
      </c>
      <c r="BL344" s="431" t="s">
        <v>139</v>
      </c>
      <c r="BM344" s="446"/>
      <c r="BN344" s="447" t="s">
        <v>139</v>
      </c>
      <c r="BO344" t="s">
        <v>139</v>
      </c>
    </row>
    <row r="345" spans="1:67" ht="15.75" customHeight="1">
      <c r="A345" s="7" t="s">
        <v>1030</v>
      </c>
      <c r="B345" s="453">
        <v>16</v>
      </c>
      <c r="C345" s="436" t="s">
        <v>174</v>
      </c>
      <c r="D345" s="454" t="s">
        <v>175</v>
      </c>
      <c r="E345" s="436">
        <v>80</v>
      </c>
      <c r="F345" s="436">
        <v>37.230000000000416</v>
      </c>
      <c r="G345" s="436" t="s">
        <v>61</v>
      </c>
      <c r="H345" s="430">
        <v>80.620500000000007</v>
      </c>
      <c r="I345" s="436">
        <v>141</v>
      </c>
      <c r="J345" s="436">
        <v>8.6000000000007049</v>
      </c>
      <c r="K345" s="436" t="s">
        <v>62</v>
      </c>
      <c r="L345" s="430">
        <v>141.14333333333335</v>
      </c>
      <c r="M345" s="430">
        <v>-141.14333333333335</v>
      </c>
      <c r="N345" s="427">
        <v>366</v>
      </c>
      <c r="Q345" s="428" t="s">
        <v>156</v>
      </c>
      <c r="R345">
        <v>9</v>
      </c>
      <c r="S345" s="474">
        <v>507.53</v>
      </c>
      <c r="T345" s="290">
        <v>0.754</v>
      </c>
      <c r="U345" s="290">
        <v>0.75339999999999996</v>
      </c>
      <c r="V345" s="290">
        <v>29.805440000000001</v>
      </c>
      <c r="W345" s="290">
        <v>29.804073000000002</v>
      </c>
      <c r="X345" s="290">
        <v>34.850714834307176</v>
      </c>
      <c r="Y345" s="290">
        <v>34.849616601907861</v>
      </c>
      <c r="Z345">
        <v>1.9490000000000001</v>
      </c>
      <c r="AA345" s="447">
        <v>6.7972789581404989</v>
      </c>
      <c r="AB345" s="447">
        <v>86.44136963151945</v>
      </c>
      <c r="AC345" s="447">
        <v>2.7412984000000001E-2</v>
      </c>
      <c r="AD345" s="290">
        <v>4.6199999999999998E-2</v>
      </c>
      <c r="AE345" s="447">
        <v>89.935500000000005</v>
      </c>
      <c r="AF345">
        <v>4.5945999999999998</v>
      </c>
      <c r="AG345" s="447">
        <v>2.0137999999999998</v>
      </c>
      <c r="AH345">
        <v>0.14749999999999999</v>
      </c>
      <c r="AI345" s="447">
        <v>6.3701999999999995E-2</v>
      </c>
      <c r="AJ345" s="447">
        <v>98.54</v>
      </c>
      <c r="AK345" s="447">
        <v>11.897</v>
      </c>
      <c r="AL345" s="429">
        <v>34.853080749511719</v>
      </c>
      <c r="AM345" s="433" t="s">
        <v>139</v>
      </c>
      <c r="AN345" s="434"/>
      <c r="AO345" s="438">
        <v>0.3</v>
      </c>
      <c r="AP345" s="439">
        <v>6.8150000000000004</v>
      </c>
      <c r="AQ345" s="431" t="s">
        <v>139</v>
      </c>
      <c r="AR345" s="440"/>
      <c r="AS345" s="469">
        <v>12.729515117381311</v>
      </c>
      <c r="AT345" s="431"/>
      <c r="AU345" s="469">
        <v>6.6810609096121532</v>
      </c>
      <c r="AV345" s="431"/>
      <c r="AW345" s="442">
        <v>0.84399999999999997</v>
      </c>
      <c r="AX345" s="431"/>
      <c r="AY345" s="443"/>
      <c r="AZ345" s="469" t="s">
        <v>139</v>
      </c>
      <c r="BA345" s="431" t="s">
        <v>139</v>
      </c>
      <c r="BB345" s="440"/>
      <c r="BC345" s="469" t="s">
        <v>139</v>
      </c>
      <c r="BD345" s="445" t="s">
        <v>139</v>
      </c>
      <c r="BE345" s="469" t="s">
        <v>139</v>
      </c>
      <c r="BF345" s="445" t="s">
        <v>139</v>
      </c>
      <c r="BG345" s="445"/>
      <c r="BH345" s="469" t="s">
        <v>139</v>
      </c>
      <c r="BI345" s="431" t="s">
        <v>139</v>
      </c>
      <c r="BJ345" s="440"/>
      <c r="BK345" s="441" t="s">
        <v>139</v>
      </c>
      <c r="BL345" s="431" t="s">
        <v>139</v>
      </c>
      <c r="BM345" s="446"/>
      <c r="BN345" s="447" t="s">
        <v>139</v>
      </c>
      <c r="BO345" t="s">
        <v>139</v>
      </c>
    </row>
    <row r="346" spans="1:67" ht="15.75" customHeight="1">
      <c r="A346" s="7" t="s">
        <v>1030</v>
      </c>
      <c r="B346" s="453">
        <v>16</v>
      </c>
      <c r="C346" s="436" t="s">
        <v>174</v>
      </c>
      <c r="D346" s="454" t="s">
        <v>175</v>
      </c>
      <c r="E346" s="436">
        <v>80</v>
      </c>
      <c r="F346" s="436">
        <v>37.230000000000416</v>
      </c>
      <c r="G346" s="436" t="s">
        <v>61</v>
      </c>
      <c r="H346" s="430">
        <v>80.620500000000007</v>
      </c>
      <c r="I346" s="436">
        <v>141</v>
      </c>
      <c r="J346" s="436">
        <v>8.6000000000007049</v>
      </c>
      <c r="K346" s="436" t="s">
        <v>62</v>
      </c>
      <c r="L346" s="430">
        <v>141.14333333333335</v>
      </c>
      <c r="M346" s="430">
        <v>-141.14333333333335</v>
      </c>
      <c r="N346" s="427">
        <v>367</v>
      </c>
      <c r="Q346" s="428" t="s">
        <v>156</v>
      </c>
      <c r="R346">
        <v>10</v>
      </c>
      <c r="S346" s="474">
        <v>417.22300000000001</v>
      </c>
      <c r="T346" s="290">
        <v>0.82809999999999995</v>
      </c>
      <c r="U346" s="290">
        <v>0.8276</v>
      </c>
      <c r="V346" s="290">
        <v>29.815241999999998</v>
      </c>
      <c r="W346" s="290">
        <v>29.814102000000002</v>
      </c>
      <c r="X346" s="290">
        <v>34.833191169528909</v>
      </c>
      <c r="Y346" s="290">
        <v>34.832276136578059</v>
      </c>
      <c r="Z346">
        <v>1.9589000000000001</v>
      </c>
      <c r="AA346" s="447">
        <v>6.7394042157845071</v>
      </c>
      <c r="AB346" s="447">
        <v>85.858241257553431</v>
      </c>
      <c r="AC346" s="447">
        <v>2.7920584800000002E-2</v>
      </c>
      <c r="AD346" s="290">
        <v>4.7300000000000002E-2</v>
      </c>
      <c r="AE346" s="447">
        <v>89.929900000000004</v>
      </c>
      <c r="AF346">
        <v>4.5942999999999996</v>
      </c>
      <c r="AG346" s="447">
        <v>2.0491000000000001</v>
      </c>
      <c r="AH346">
        <v>0.14899999999999999</v>
      </c>
      <c r="AI346" s="447">
        <v>6.3701999999999995E-2</v>
      </c>
      <c r="AJ346" s="447">
        <v>98.55</v>
      </c>
      <c r="AK346" s="447">
        <v>11.897</v>
      </c>
      <c r="AL346" s="429">
        <v>34.834846496582031</v>
      </c>
      <c r="AM346" s="433" t="s">
        <v>139</v>
      </c>
      <c r="AN346" s="434"/>
      <c r="AO346" s="438">
        <v>0.3</v>
      </c>
      <c r="AP346" s="439">
        <v>6.7539999999999996</v>
      </c>
      <c r="AQ346" s="431" t="s">
        <v>139</v>
      </c>
      <c r="AR346" s="440"/>
      <c r="AS346" s="469">
        <v>12.686193140137721</v>
      </c>
      <c r="AT346" s="431"/>
      <c r="AU346" s="469">
        <v>6.6520879362278658</v>
      </c>
      <c r="AV346" s="431"/>
      <c r="AW346" s="442">
        <v>0.83699999999999997</v>
      </c>
      <c r="AX346" s="431"/>
      <c r="AY346" s="443"/>
      <c r="AZ346" s="469" t="s">
        <v>139</v>
      </c>
      <c r="BA346" s="431" t="s">
        <v>139</v>
      </c>
      <c r="BB346" s="440"/>
      <c r="BC346" s="469" t="s">
        <v>139</v>
      </c>
      <c r="BD346" s="445" t="s">
        <v>139</v>
      </c>
      <c r="BE346" s="469" t="s">
        <v>139</v>
      </c>
      <c r="BF346" s="445" t="s">
        <v>139</v>
      </c>
      <c r="BG346" s="445"/>
      <c r="BH346" s="469" t="s">
        <v>139</v>
      </c>
      <c r="BI346" s="431" t="s">
        <v>139</v>
      </c>
      <c r="BJ346" s="440"/>
      <c r="BK346" s="441" t="s">
        <v>139</v>
      </c>
      <c r="BL346" s="431" t="s">
        <v>139</v>
      </c>
      <c r="BM346" s="446"/>
      <c r="BN346" s="447" t="s">
        <v>139</v>
      </c>
      <c r="BO346" t="s">
        <v>139</v>
      </c>
    </row>
    <row r="347" spans="1:67" ht="15.75" customHeight="1">
      <c r="A347" s="7" t="s">
        <v>1030</v>
      </c>
      <c r="B347" s="453">
        <v>16</v>
      </c>
      <c r="C347" s="436" t="s">
        <v>174</v>
      </c>
      <c r="D347" s="454" t="s">
        <v>175</v>
      </c>
      <c r="E347" s="436">
        <v>80</v>
      </c>
      <c r="F347" s="436">
        <v>37.230000000000416</v>
      </c>
      <c r="G347" s="436" t="s">
        <v>61</v>
      </c>
      <c r="H347" s="430">
        <v>80.620500000000007</v>
      </c>
      <c r="I347" s="436">
        <v>141</v>
      </c>
      <c r="J347" s="436">
        <v>8.6000000000007049</v>
      </c>
      <c r="K347" s="436" t="s">
        <v>62</v>
      </c>
      <c r="L347" s="430">
        <v>141.14333333333335</v>
      </c>
      <c r="M347" s="430">
        <v>-141.14333333333335</v>
      </c>
      <c r="N347" s="427">
        <v>368</v>
      </c>
      <c r="Q347" s="428" t="s">
        <v>156</v>
      </c>
      <c r="R347">
        <v>11</v>
      </c>
      <c r="S347" s="474">
        <v>342.45400000000001</v>
      </c>
      <c r="T347" s="290">
        <v>0.70899999999999996</v>
      </c>
      <c r="U347" s="290">
        <v>0.71099999999999997</v>
      </c>
      <c r="V347" s="290">
        <v>29.648493999999999</v>
      </c>
      <c r="W347" s="290">
        <v>29.649797000000003</v>
      </c>
      <c r="X347" s="290">
        <v>34.794332553402768</v>
      </c>
      <c r="Y347" s="290">
        <v>34.793783843662688</v>
      </c>
      <c r="Z347">
        <v>1.9481999999999999</v>
      </c>
      <c r="AA347" s="447">
        <v>6.6471948668400564</v>
      </c>
      <c r="AB347" s="447">
        <v>84.401803086695153</v>
      </c>
      <c r="AC347" s="447">
        <v>2.7878247200000005E-2</v>
      </c>
      <c r="AD347" s="290">
        <v>4.7199999999999999E-2</v>
      </c>
      <c r="AE347" s="447">
        <v>89.913200000000003</v>
      </c>
      <c r="AF347">
        <v>4.5934999999999997</v>
      </c>
      <c r="AG347" s="447">
        <v>2.0373000000000001</v>
      </c>
      <c r="AH347">
        <v>0.14849999999999999</v>
      </c>
      <c r="AI347" s="447">
        <v>6.3701999999999995E-2</v>
      </c>
      <c r="AJ347" s="447">
        <v>98.54</v>
      </c>
      <c r="AK347" s="447">
        <v>11.897</v>
      </c>
      <c r="AL347" s="429">
        <v>34.790626525878906</v>
      </c>
      <c r="AM347" s="433" t="s">
        <v>139</v>
      </c>
      <c r="AN347" s="434"/>
      <c r="AO347" s="438">
        <v>0.1</v>
      </c>
      <c r="AP347" s="439">
        <v>6.6619999999999999</v>
      </c>
      <c r="AQ347" s="431" t="s">
        <v>139</v>
      </c>
      <c r="AR347" s="440"/>
      <c r="AS347" s="469">
        <v>12.700122577340023</v>
      </c>
      <c r="AT347" s="431"/>
      <c r="AU347" s="469">
        <v>7.2501978818601929</v>
      </c>
      <c r="AV347" s="431"/>
      <c r="AW347" s="442">
        <v>0.84599999999999997</v>
      </c>
      <c r="AX347" s="431"/>
      <c r="AY347" s="443"/>
      <c r="AZ347" s="469" t="s">
        <v>139</v>
      </c>
      <c r="BA347" s="431" t="s">
        <v>139</v>
      </c>
      <c r="BB347" s="440"/>
      <c r="BC347" s="469" t="s">
        <v>139</v>
      </c>
      <c r="BD347" s="445" t="s">
        <v>139</v>
      </c>
      <c r="BE347" s="469" t="s">
        <v>139</v>
      </c>
      <c r="BF347" s="445" t="s">
        <v>139</v>
      </c>
      <c r="BG347" s="445"/>
      <c r="BH347" s="469" t="s">
        <v>139</v>
      </c>
      <c r="BI347" s="431" t="s">
        <v>139</v>
      </c>
      <c r="BJ347" s="440"/>
      <c r="BK347" s="441" t="s">
        <v>139</v>
      </c>
      <c r="BL347" s="431" t="s">
        <v>139</v>
      </c>
      <c r="BM347" s="446"/>
      <c r="BN347" s="447" t="s">
        <v>139</v>
      </c>
      <c r="BO347" t="s">
        <v>139</v>
      </c>
    </row>
    <row r="348" spans="1:67" ht="15.75" customHeight="1">
      <c r="A348" s="7" t="s">
        <v>1030</v>
      </c>
      <c r="B348" s="453">
        <v>16</v>
      </c>
      <c r="C348" s="436" t="s">
        <v>174</v>
      </c>
      <c r="D348" s="454" t="s">
        <v>175</v>
      </c>
      <c r="E348" s="436">
        <v>80</v>
      </c>
      <c r="F348" s="436">
        <v>37.230000000000416</v>
      </c>
      <c r="G348" s="436" t="s">
        <v>61</v>
      </c>
      <c r="H348" s="430">
        <v>80.620500000000007</v>
      </c>
      <c r="I348" s="436">
        <v>141</v>
      </c>
      <c r="J348" s="436">
        <v>8.6000000000007049</v>
      </c>
      <c r="K348" s="436" t="s">
        <v>62</v>
      </c>
      <c r="L348" s="430">
        <v>141.14333333333335</v>
      </c>
      <c r="M348" s="430">
        <v>-141.14333333333335</v>
      </c>
      <c r="N348" s="427">
        <v>369</v>
      </c>
      <c r="Q348" s="428" t="s">
        <v>156</v>
      </c>
      <c r="R348">
        <v>12</v>
      </c>
      <c r="S348" s="474">
        <v>298.26</v>
      </c>
      <c r="T348" s="290">
        <v>0.50249999999999995</v>
      </c>
      <c r="U348" s="290">
        <v>0.49399999999999999</v>
      </c>
      <c r="V348" s="290">
        <v>29.400055999999999</v>
      </c>
      <c r="W348" s="290">
        <v>29.384379000000003</v>
      </c>
      <c r="X348" s="290">
        <v>34.728555226266565</v>
      </c>
      <c r="Y348" s="290">
        <v>34.71761802105037</v>
      </c>
      <c r="Z348">
        <v>1.9158999999999999</v>
      </c>
      <c r="AA348" s="447">
        <v>6.4926610985598963</v>
      </c>
      <c r="AB348" s="447">
        <v>81.964165804131653</v>
      </c>
      <c r="AC348" s="447">
        <v>2.8978124000000001E-2</v>
      </c>
      <c r="AD348" s="290">
        <v>4.9700000000000001E-2</v>
      </c>
      <c r="AE348" s="447">
        <v>89.907600000000002</v>
      </c>
      <c r="AF348">
        <v>4.5932000000000004</v>
      </c>
      <c r="AG348" s="447">
        <v>2.2063999999999999</v>
      </c>
      <c r="AH348">
        <v>0.15529999999999999</v>
      </c>
      <c r="AI348" s="447">
        <v>6.3701999999999995E-2</v>
      </c>
      <c r="AJ348" s="447">
        <v>98.54</v>
      </c>
      <c r="AK348" s="447">
        <v>11.897</v>
      </c>
      <c r="AL348" s="429">
        <v>34.728973388671875</v>
      </c>
      <c r="AM348" s="433" t="s">
        <v>139</v>
      </c>
      <c r="AN348" s="434"/>
      <c r="AO348" s="438">
        <v>0</v>
      </c>
      <c r="AP348" s="439">
        <v>6.5389999999999997</v>
      </c>
      <c r="AQ348" s="431" t="s">
        <v>139</v>
      </c>
      <c r="AR348" s="440"/>
      <c r="AS348" s="469">
        <v>12.678846145892726</v>
      </c>
      <c r="AT348" s="431"/>
      <c r="AU348" s="469">
        <v>8.6238924529825134</v>
      </c>
      <c r="AV348" s="431"/>
      <c r="AW348" s="442">
        <v>0.86799999999999999</v>
      </c>
      <c r="AX348" s="431"/>
      <c r="AY348" s="443"/>
      <c r="AZ348" s="469" t="s">
        <v>139</v>
      </c>
      <c r="BA348" s="431" t="s">
        <v>139</v>
      </c>
      <c r="BB348" s="440"/>
      <c r="BC348" s="469" t="s">
        <v>139</v>
      </c>
      <c r="BD348" s="445" t="s">
        <v>139</v>
      </c>
      <c r="BE348" s="469" t="s">
        <v>139</v>
      </c>
      <c r="BF348" s="445" t="s">
        <v>139</v>
      </c>
      <c r="BG348" s="445"/>
      <c r="BH348" s="469">
        <v>2169.1151874496045</v>
      </c>
      <c r="BI348" s="431" t="s">
        <v>139</v>
      </c>
      <c r="BJ348" s="440"/>
      <c r="BK348" s="441">
        <v>2290.6418067555915</v>
      </c>
      <c r="BL348" s="431" t="s">
        <v>139</v>
      </c>
      <c r="BM348" s="446"/>
      <c r="BN348" s="447" t="s">
        <v>139</v>
      </c>
      <c r="BO348" t="s">
        <v>139</v>
      </c>
    </row>
    <row r="349" spans="1:67" ht="15.75" customHeight="1">
      <c r="A349" s="7" t="s">
        <v>1030</v>
      </c>
      <c r="B349" s="453">
        <v>16</v>
      </c>
      <c r="C349" s="436" t="s">
        <v>174</v>
      </c>
      <c r="D349" s="454" t="s">
        <v>175</v>
      </c>
      <c r="E349" s="436">
        <v>80</v>
      </c>
      <c r="F349" s="436">
        <v>37.230000000000416</v>
      </c>
      <c r="G349" s="436" t="s">
        <v>61</v>
      </c>
      <c r="H349" s="430">
        <v>80.620500000000007</v>
      </c>
      <c r="I349" s="436">
        <v>141</v>
      </c>
      <c r="J349" s="436">
        <v>8.6000000000007049</v>
      </c>
      <c r="K349" s="436" t="s">
        <v>62</v>
      </c>
      <c r="L349" s="430">
        <v>141.14333333333335</v>
      </c>
      <c r="M349" s="430">
        <v>-141.14333333333335</v>
      </c>
      <c r="N349" s="427">
        <v>370</v>
      </c>
      <c r="Q349" s="428" t="s">
        <v>156</v>
      </c>
      <c r="R349">
        <v>13</v>
      </c>
      <c r="S349" s="474">
        <v>234.38300000000001</v>
      </c>
      <c r="T349" s="290">
        <v>-0.31130000000000002</v>
      </c>
      <c r="U349" s="290">
        <v>-0.32</v>
      </c>
      <c r="V349" s="290">
        <v>28.457366999999998</v>
      </c>
      <c r="W349" s="290">
        <v>28.446788000000002</v>
      </c>
      <c r="X349" s="290">
        <v>34.438267335328803</v>
      </c>
      <c r="Y349" s="290">
        <v>34.433961733807415</v>
      </c>
      <c r="Z349">
        <v>1.8586</v>
      </c>
      <c r="AA349" s="447">
        <v>6.3035073437941422</v>
      </c>
      <c r="AB349" s="447">
        <v>77.748700902395754</v>
      </c>
      <c r="AC349" s="447">
        <v>3.1601253600000004E-2</v>
      </c>
      <c r="AD349" s="290">
        <v>5.5500000000000001E-2</v>
      </c>
      <c r="AE349" s="447">
        <v>89.875900000000001</v>
      </c>
      <c r="AF349">
        <v>4.5915999999999997</v>
      </c>
      <c r="AG349" s="447">
        <v>2.5985</v>
      </c>
      <c r="AH349">
        <v>0.1709</v>
      </c>
      <c r="AI349" s="447">
        <v>6.3701999999999995E-2</v>
      </c>
      <c r="AJ349" s="447">
        <v>98.54</v>
      </c>
      <c r="AK349" s="447">
        <v>11.897</v>
      </c>
      <c r="AL349" s="429">
        <v>34.440269470214844</v>
      </c>
      <c r="AM349" s="433" t="s">
        <v>139</v>
      </c>
      <c r="AN349" s="434"/>
      <c r="AO349" s="438">
        <v>-0.3</v>
      </c>
      <c r="AP349" s="439">
        <v>6.3419999999999996</v>
      </c>
      <c r="AQ349" s="431" t="s">
        <v>139</v>
      </c>
      <c r="AR349" s="440"/>
      <c r="AS349" s="469">
        <v>12.231226941911501</v>
      </c>
      <c r="AT349" s="431"/>
      <c r="AU349" s="469">
        <v>12.904475229905822</v>
      </c>
      <c r="AV349" s="431"/>
      <c r="AW349" s="442">
        <v>0.95699999999999996</v>
      </c>
      <c r="AX349" s="431"/>
      <c r="AY349" s="443"/>
      <c r="AZ349" s="469" t="s">
        <v>139</v>
      </c>
      <c r="BA349" s="431" t="s">
        <v>139</v>
      </c>
      <c r="BB349" s="440"/>
      <c r="BC349" s="469" t="s">
        <v>139</v>
      </c>
      <c r="BD349" s="445" t="s">
        <v>139</v>
      </c>
      <c r="BE349" s="469" t="s">
        <v>139</v>
      </c>
      <c r="BF349" s="445" t="s">
        <v>139</v>
      </c>
      <c r="BG349" s="445"/>
      <c r="BH349" s="469">
        <v>2183.5945276613857</v>
      </c>
      <c r="BI349" s="431" t="s">
        <v>139</v>
      </c>
      <c r="BJ349" s="440"/>
      <c r="BK349" s="441">
        <v>2282.5902364598523</v>
      </c>
      <c r="BL349" s="431" t="s">
        <v>139</v>
      </c>
      <c r="BM349" s="446"/>
      <c r="BN349" s="447" t="s">
        <v>139</v>
      </c>
      <c r="BO349" t="s">
        <v>139</v>
      </c>
    </row>
    <row r="350" spans="1:67" ht="15.75" customHeight="1">
      <c r="A350" s="7" t="s">
        <v>1030</v>
      </c>
      <c r="B350" s="453">
        <v>16</v>
      </c>
      <c r="C350" s="436" t="s">
        <v>174</v>
      </c>
      <c r="D350" s="454" t="s">
        <v>175</v>
      </c>
      <c r="E350" s="436">
        <v>80</v>
      </c>
      <c r="F350" s="436">
        <v>37.230000000000416</v>
      </c>
      <c r="G350" s="436" t="s">
        <v>61</v>
      </c>
      <c r="H350" s="430">
        <v>80.620500000000007</v>
      </c>
      <c r="I350" s="436">
        <v>141</v>
      </c>
      <c r="J350" s="436">
        <v>8.6000000000007049</v>
      </c>
      <c r="K350" s="436" t="s">
        <v>62</v>
      </c>
      <c r="L350" s="430">
        <v>141.14333333333335</v>
      </c>
      <c r="M350" s="430">
        <v>-141.14333333333335</v>
      </c>
      <c r="N350" s="427">
        <v>371</v>
      </c>
      <c r="Q350" s="428" t="s">
        <v>156</v>
      </c>
      <c r="R350">
        <v>14</v>
      </c>
      <c r="S350" s="474">
        <v>205.17599999999999</v>
      </c>
      <c r="T350" s="290">
        <v>-0.80530000000000002</v>
      </c>
      <c r="U350" s="290">
        <v>-0.81589999999999996</v>
      </c>
      <c r="V350" s="290">
        <v>27.836290999999999</v>
      </c>
      <c r="W350" s="290">
        <v>27.819363000000003</v>
      </c>
      <c r="X350" s="290">
        <v>34.179288424603797</v>
      </c>
      <c r="Y350" s="290">
        <v>34.168353055961234</v>
      </c>
      <c r="Z350">
        <v>1.8183</v>
      </c>
      <c r="AA350" s="447">
        <v>6.1928624532699059</v>
      </c>
      <c r="AB350" s="447">
        <v>75.257032364534879</v>
      </c>
      <c r="AC350" s="447">
        <v>3.3716332000000002E-2</v>
      </c>
      <c r="AD350" s="290">
        <v>6.0199999999999997E-2</v>
      </c>
      <c r="AE350" s="447">
        <v>89.864800000000002</v>
      </c>
      <c r="AF350">
        <v>4.5911</v>
      </c>
      <c r="AG350" s="447">
        <v>3.0939000000000001</v>
      </c>
      <c r="AH350">
        <v>0.1908</v>
      </c>
      <c r="AI350" s="447">
        <v>6.3701999999999995E-2</v>
      </c>
      <c r="AJ350" s="447">
        <v>98.54</v>
      </c>
      <c r="AK350" s="447">
        <v>11.897</v>
      </c>
      <c r="AL350" s="429">
        <v>34.178466796875</v>
      </c>
      <c r="AM350" s="433" t="s">
        <v>139</v>
      </c>
      <c r="AN350" s="434"/>
      <c r="AO350" s="438">
        <v>-0.7</v>
      </c>
      <c r="AP350" s="439" t="s">
        <v>139</v>
      </c>
      <c r="AQ350" s="431">
        <v>5</v>
      </c>
      <c r="AR350" s="449" t="s">
        <v>1069</v>
      </c>
      <c r="AS350" s="469">
        <v>12.515896691476131</v>
      </c>
      <c r="AT350" s="431"/>
      <c r="AU350" s="469">
        <v>17.482017686382608</v>
      </c>
      <c r="AV350" s="431"/>
      <c r="AW350" s="442">
        <v>1.101</v>
      </c>
      <c r="AX350" s="431"/>
      <c r="AY350" s="443"/>
      <c r="AZ350" s="469" t="s">
        <v>139</v>
      </c>
      <c r="BA350" s="431" t="s">
        <v>139</v>
      </c>
      <c r="BB350" s="440"/>
      <c r="BC350" s="469" t="s">
        <v>139</v>
      </c>
      <c r="BD350" s="445" t="s">
        <v>139</v>
      </c>
      <c r="BE350" s="469" t="s">
        <v>139</v>
      </c>
      <c r="BF350" s="445" t="s">
        <v>139</v>
      </c>
      <c r="BG350" s="445"/>
      <c r="BH350" s="469">
        <v>2194.5886248006482</v>
      </c>
      <c r="BI350" s="431" t="s">
        <v>139</v>
      </c>
      <c r="BJ350" s="440"/>
      <c r="BK350" s="441">
        <v>2277.548635513348</v>
      </c>
      <c r="BL350" s="431" t="s">
        <v>139</v>
      </c>
      <c r="BM350" s="446"/>
      <c r="BN350" s="447" t="s">
        <v>139</v>
      </c>
      <c r="BO350" t="s">
        <v>139</v>
      </c>
    </row>
    <row r="351" spans="1:67" ht="15.75" customHeight="1">
      <c r="A351" s="7" t="s">
        <v>1030</v>
      </c>
      <c r="B351" s="453">
        <v>16</v>
      </c>
      <c r="C351" s="436" t="s">
        <v>174</v>
      </c>
      <c r="D351" s="454" t="s">
        <v>175</v>
      </c>
      <c r="E351" s="436">
        <v>80</v>
      </c>
      <c r="F351" s="436">
        <v>37.230000000000416</v>
      </c>
      <c r="G351" s="436" t="s">
        <v>61</v>
      </c>
      <c r="H351" s="430">
        <v>80.620500000000007</v>
      </c>
      <c r="I351" s="436">
        <v>141</v>
      </c>
      <c r="J351" s="436">
        <v>8.6000000000007049</v>
      </c>
      <c r="K351" s="436" t="s">
        <v>62</v>
      </c>
      <c r="L351" s="430">
        <v>141.14333333333335</v>
      </c>
      <c r="M351" s="430">
        <v>-141.14333333333335</v>
      </c>
      <c r="N351" s="427">
        <v>372</v>
      </c>
      <c r="Q351" s="428" t="s">
        <v>156</v>
      </c>
      <c r="R351">
        <v>15</v>
      </c>
      <c r="S351" s="474">
        <v>183.80500000000001</v>
      </c>
      <c r="T351" s="290">
        <v>-1.1684000000000001</v>
      </c>
      <c r="U351" s="290">
        <v>-1.1831</v>
      </c>
      <c r="V351" s="290">
        <v>27.182379999999998</v>
      </c>
      <c r="W351" s="290">
        <v>27.149822</v>
      </c>
      <c r="X351" s="290">
        <v>33.712264232876386</v>
      </c>
      <c r="Y351" s="290">
        <v>33.684275213039015</v>
      </c>
      <c r="Z351">
        <v>1.7881</v>
      </c>
      <c r="AA351" s="447">
        <v>6.1305646703737002</v>
      </c>
      <c r="AB351" s="447">
        <v>73.539590908905041</v>
      </c>
      <c r="AC351" s="447">
        <v>3.4689195999999999E-2</v>
      </c>
      <c r="AD351" s="290">
        <v>6.2399999999999997E-2</v>
      </c>
      <c r="AE351" s="447">
        <v>89.814499999999995</v>
      </c>
      <c r="AF351">
        <v>4.5884999999999998</v>
      </c>
      <c r="AG351" s="447">
        <v>3.3006000000000002</v>
      </c>
      <c r="AH351">
        <v>0.19900000000000001</v>
      </c>
      <c r="AI351" s="447">
        <v>6.3701999999999995E-2</v>
      </c>
      <c r="AJ351" s="447">
        <v>98.18</v>
      </c>
      <c r="AK351" s="447">
        <v>11.897</v>
      </c>
      <c r="AL351" s="429">
        <v>33.890464782714844</v>
      </c>
      <c r="AM351" s="433">
        <v>3</v>
      </c>
      <c r="AN351" s="434" t="s">
        <v>1070</v>
      </c>
      <c r="AO351" s="438">
        <v>-0.8</v>
      </c>
      <c r="AP351" s="439">
        <v>6.1470000000000002</v>
      </c>
      <c r="AQ351" s="431" t="s">
        <v>139</v>
      </c>
      <c r="AR351" s="440"/>
      <c r="AS351" s="469">
        <v>14.091959179682178</v>
      </c>
      <c r="AT351" s="431"/>
      <c r="AU351" s="469">
        <v>24.731746759693923</v>
      </c>
      <c r="AV351" s="431"/>
      <c r="AW351" s="442">
        <v>1.3859999999999999</v>
      </c>
      <c r="AX351" s="431"/>
      <c r="AY351" s="443"/>
      <c r="AZ351" s="469" t="s">
        <v>139</v>
      </c>
      <c r="BA351" s="431" t="s">
        <v>139</v>
      </c>
      <c r="BB351" s="440"/>
      <c r="BC351" s="469" t="s">
        <v>139</v>
      </c>
      <c r="BD351" s="445" t="s">
        <v>139</v>
      </c>
      <c r="BE351" s="469" t="s">
        <v>139</v>
      </c>
      <c r="BF351" s="445" t="s">
        <v>139</v>
      </c>
      <c r="BG351" s="445"/>
      <c r="BH351" s="469">
        <v>2213.8287155164726</v>
      </c>
      <c r="BI351" s="431" t="s">
        <v>139</v>
      </c>
      <c r="BJ351" s="440"/>
      <c r="BK351" s="441">
        <v>2279.8934553194986</v>
      </c>
      <c r="BL351" s="431" t="s">
        <v>139</v>
      </c>
      <c r="BM351" s="446"/>
      <c r="BN351" s="447" t="s">
        <v>139</v>
      </c>
      <c r="BO351" t="s">
        <v>139</v>
      </c>
    </row>
    <row r="352" spans="1:67" ht="15.75" customHeight="1">
      <c r="A352" s="7" t="s">
        <v>1030</v>
      </c>
      <c r="B352" s="453">
        <v>16</v>
      </c>
      <c r="C352" s="436" t="s">
        <v>174</v>
      </c>
      <c r="D352" s="454" t="s">
        <v>175</v>
      </c>
      <c r="E352" s="436">
        <v>80</v>
      </c>
      <c r="F352" s="436">
        <v>37.230000000000416</v>
      </c>
      <c r="G352" s="436" t="s">
        <v>61</v>
      </c>
      <c r="H352" s="430">
        <v>80.620500000000007</v>
      </c>
      <c r="I352" s="436">
        <v>141</v>
      </c>
      <c r="J352" s="436">
        <v>8.6000000000007049</v>
      </c>
      <c r="K352" s="436" t="s">
        <v>62</v>
      </c>
      <c r="L352" s="430">
        <v>141.14333333333335</v>
      </c>
      <c r="M352" s="430">
        <v>-141.14333333333335</v>
      </c>
      <c r="N352" s="427">
        <v>373</v>
      </c>
      <c r="Q352" s="428" t="s">
        <v>156</v>
      </c>
      <c r="R352">
        <v>16</v>
      </c>
      <c r="S352" s="474">
        <v>159.547</v>
      </c>
      <c r="T352" s="290">
        <v>-1.4626999999999999</v>
      </c>
      <c r="U352" s="290">
        <v>-1.4689000000000001</v>
      </c>
      <c r="V352" s="290">
        <v>26.521740999999999</v>
      </c>
      <c r="W352" s="290">
        <v>26.505529000000003</v>
      </c>
      <c r="X352" s="290">
        <v>33.150135515453002</v>
      </c>
      <c r="Y352" s="290">
        <v>33.134715917923302</v>
      </c>
      <c r="Z352">
        <v>1.8262</v>
      </c>
      <c r="AA352" s="447">
        <v>6.3699618303916257</v>
      </c>
      <c r="AB352" s="447">
        <v>75.508391307435133</v>
      </c>
      <c r="AC352" s="447">
        <v>3.5619722400000005E-2</v>
      </c>
      <c r="AD352" s="290">
        <v>6.4399999999999999E-2</v>
      </c>
      <c r="AE352" s="447">
        <v>89.769800000000004</v>
      </c>
      <c r="AF352">
        <v>4.5862999999999996</v>
      </c>
      <c r="AG352" s="447">
        <v>3.3405</v>
      </c>
      <c r="AH352">
        <v>0.2006</v>
      </c>
      <c r="AI352" s="447">
        <v>6.3701999999999995E-2</v>
      </c>
      <c r="AJ352" s="447">
        <v>98.54</v>
      </c>
      <c r="AK352" s="447">
        <v>11.897</v>
      </c>
      <c r="AL352" s="429">
        <v>33.25604248046875</v>
      </c>
      <c r="AM352" s="433" t="s">
        <v>139</v>
      </c>
      <c r="AN352" s="434"/>
      <c r="AO352" s="438">
        <v>-1</v>
      </c>
      <c r="AP352" s="439" t="s">
        <v>139</v>
      </c>
      <c r="AQ352" s="431">
        <v>5</v>
      </c>
      <c r="AR352" s="449" t="s">
        <v>1071</v>
      </c>
      <c r="AS352" s="469">
        <v>15.796427966825258</v>
      </c>
      <c r="AT352" s="431"/>
      <c r="AU352" s="469">
        <v>33.674726274598463</v>
      </c>
      <c r="AV352" s="431"/>
      <c r="AW352" s="442">
        <v>1.756</v>
      </c>
      <c r="AX352" s="431"/>
      <c r="AY352" s="443"/>
      <c r="AZ352" s="469" t="s">
        <v>139</v>
      </c>
      <c r="BA352" s="431" t="s">
        <v>139</v>
      </c>
      <c r="BB352" s="440"/>
      <c r="BC352" s="469" t="s">
        <v>139</v>
      </c>
      <c r="BD352" s="445" t="s">
        <v>139</v>
      </c>
      <c r="BE352" s="469" t="s">
        <v>139</v>
      </c>
      <c r="BF352" s="445" t="s">
        <v>139</v>
      </c>
      <c r="BG352" s="445"/>
      <c r="BH352" s="469">
        <v>2222.5005789541501</v>
      </c>
      <c r="BI352" s="431">
        <v>6</v>
      </c>
      <c r="BJ352" s="440"/>
      <c r="BK352" s="441">
        <v>2273.2438667436145</v>
      </c>
      <c r="BL352" s="431">
        <v>6</v>
      </c>
      <c r="BM352" s="446"/>
      <c r="BN352" s="447" t="s">
        <v>139</v>
      </c>
      <c r="BO352" t="s">
        <v>139</v>
      </c>
    </row>
    <row r="353" spans="1:67" ht="15.75" customHeight="1">
      <c r="A353" s="7" t="s">
        <v>1030</v>
      </c>
      <c r="B353" s="453">
        <v>16</v>
      </c>
      <c r="C353" s="436" t="s">
        <v>174</v>
      </c>
      <c r="D353" s="454" t="s">
        <v>175</v>
      </c>
      <c r="E353" s="436">
        <v>80</v>
      </c>
      <c r="F353" s="436">
        <v>37.230000000000416</v>
      </c>
      <c r="G353" s="436" t="s">
        <v>61</v>
      </c>
      <c r="H353" s="430">
        <v>80.620500000000007</v>
      </c>
      <c r="I353" s="436">
        <v>141</v>
      </c>
      <c r="J353" s="436">
        <v>8.6000000000007049</v>
      </c>
      <c r="K353" s="436" t="s">
        <v>62</v>
      </c>
      <c r="L353" s="430">
        <v>141.14333333333335</v>
      </c>
      <c r="M353" s="430">
        <v>-141.14333333333335</v>
      </c>
      <c r="N353" s="427">
        <v>374</v>
      </c>
      <c r="Q353" s="428" t="s">
        <v>156</v>
      </c>
      <c r="R353">
        <v>17</v>
      </c>
      <c r="S353" s="474">
        <v>146.45599999999999</v>
      </c>
      <c r="T353" s="290">
        <v>-1.5507</v>
      </c>
      <c r="U353" s="290">
        <v>-1.5522</v>
      </c>
      <c r="V353" s="290">
        <v>26.281721000000001</v>
      </c>
      <c r="W353" s="290">
        <v>26.271368000000002</v>
      </c>
      <c r="X353" s="290">
        <v>32.925145915500131</v>
      </c>
      <c r="Y353" s="290">
        <v>32.912532507309855</v>
      </c>
      <c r="Z353">
        <v>1.865</v>
      </c>
      <c r="AA353" s="447">
        <v>6.5614807058901237</v>
      </c>
      <c r="AB353" s="447">
        <v>77.470307504394896</v>
      </c>
      <c r="AC353" s="447">
        <v>3.5281472000000001E-2</v>
      </c>
      <c r="AD353" s="290">
        <v>6.3700000000000007E-2</v>
      </c>
      <c r="AE353" s="447">
        <v>89.747500000000002</v>
      </c>
      <c r="AF353">
        <v>4.5852000000000004</v>
      </c>
      <c r="AG353" s="447">
        <v>3.2418999999999998</v>
      </c>
      <c r="AH353">
        <v>0.19670000000000001</v>
      </c>
      <c r="AI353" s="447">
        <v>6.3701999999999995E-2</v>
      </c>
      <c r="AJ353" s="447">
        <v>98.53</v>
      </c>
      <c r="AK353" s="447">
        <v>11.897</v>
      </c>
      <c r="AL353" s="429">
        <v>32.984405517578125</v>
      </c>
      <c r="AM353" s="433" t="s">
        <v>139</v>
      </c>
      <c r="AN353" s="434"/>
      <c r="AO353" s="438">
        <v>-1.2</v>
      </c>
      <c r="AP353" s="439">
        <v>6.468</v>
      </c>
      <c r="AQ353" s="431">
        <v>3</v>
      </c>
      <c r="AR353" s="449" t="s">
        <v>1072</v>
      </c>
      <c r="AS353" s="469">
        <v>16.584409662236034</v>
      </c>
      <c r="AT353" s="431"/>
      <c r="AU353" s="469">
        <v>37.163964677089261</v>
      </c>
      <c r="AV353" s="431"/>
      <c r="AW353" s="442">
        <v>1.8779999999999999</v>
      </c>
      <c r="AX353" s="431"/>
      <c r="AY353" s="443"/>
      <c r="AZ353" s="469" t="s">
        <v>139</v>
      </c>
      <c r="BA353" s="431" t="s">
        <v>139</v>
      </c>
      <c r="BB353" s="440"/>
      <c r="BC353" s="469">
        <v>7.5183419485703061E-3</v>
      </c>
      <c r="BD353" s="445" t="s">
        <v>139</v>
      </c>
      <c r="BE353" s="469">
        <v>2.5622509360727609E-2</v>
      </c>
      <c r="BF353" s="445" t="s">
        <v>139</v>
      </c>
      <c r="BG353" s="445"/>
      <c r="BH353" s="469">
        <v>2220.5230684535536</v>
      </c>
      <c r="BI353" s="431" t="s">
        <v>139</v>
      </c>
      <c r="BJ353" s="440"/>
      <c r="BK353" s="441">
        <v>2263.2507137953344</v>
      </c>
      <c r="BL353" s="431" t="s">
        <v>139</v>
      </c>
      <c r="BM353" s="446"/>
      <c r="BN353" s="447" t="s">
        <v>139</v>
      </c>
      <c r="BO353" t="s">
        <v>139</v>
      </c>
    </row>
    <row r="354" spans="1:67" ht="15.75" customHeight="1">
      <c r="A354" s="7" t="s">
        <v>1030</v>
      </c>
      <c r="B354" s="453">
        <v>16</v>
      </c>
      <c r="C354" s="436" t="s">
        <v>174</v>
      </c>
      <c r="D354" s="454" t="s">
        <v>175</v>
      </c>
      <c r="E354" s="436">
        <v>80</v>
      </c>
      <c r="F354" s="436">
        <v>37.230000000000416</v>
      </c>
      <c r="G354" s="436" t="s">
        <v>61</v>
      </c>
      <c r="H354" s="430">
        <v>80.620500000000007</v>
      </c>
      <c r="I354" s="436">
        <v>141</v>
      </c>
      <c r="J354" s="436">
        <v>8.6000000000007049</v>
      </c>
      <c r="K354" s="436" t="s">
        <v>62</v>
      </c>
      <c r="L354" s="430">
        <v>141.14333333333335</v>
      </c>
      <c r="M354" s="430">
        <v>-141.14333333333335</v>
      </c>
      <c r="N354" s="427">
        <v>375</v>
      </c>
      <c r="Q354" s="428" t="s">
        <v>156</v>
      </c>
      <c r="R354">
        <v>18</v>
      </c>
      <c r="S354" s="474">
        <v>116.15600000000001</v>
      </c>
      <c r="T354" s="290">
        <v>-1.4764999999999999</v>
      </c>
      <c r="U354" s="290">
        <v>-1.476</v>
      </c>
      <c r="V354" s="290">
        <v>26.102529000000001</v>
      </c>
      <c r="W354" s="290">
        <v>26.098163000000003</v>
      </c>
      <c r="X354" s="290">
        <v>32.615392770735831</v>
      </c>
      <c r="Y354" s="290">
        <v>32.608845357846867</v>
      </c>
      <c r="Z354">
        <v>1.9054</v>
      </c>
      <c r="AA354" s="447">
        <v>6.7189436937092495</v>
      </c>
      <c r="AB354" s="447">
        <v>79.313580406171312</v>
      </c>
      <c r="AC354" s="447">
        <v>3.4096920000000003E-2</v>
      </c>
      <c r="AD354" s="290">
        <v>6.1100000000000002E-2</v>
      </c>
      <c r="AE354" s="447">
        <v>89.745599999999996</v>
      </c>
      <c r="AF354">
        <v>4.5850999999999997</v>
      </c>
      <c r="AG354" s="447">
        <v>3.2606999999999999</v>
      </c>
      <c r="AH354">
        <v>0.19739999999999999</v>
      </c>
      <c r="AI354" s="447">
        <v>6.3701999999999995E-2</v>
      </c>
      <c r="AJ354" s="447">
        <v>51.31</v>
      </c>
      <c r="AK354" s="447">
        <v>11.897</v>
      </c>
      <c r="AL354" s="429">
        <v>32.614097595214844</v>
      </c>
      <c r="AM354" s="433" t="s">
        <v>139</v>
      </c>
      <c r="AN354" s="434"/>
      <c r="AO354" s="438">
        <v>-1.3</v>
      </c>
      <c r="AP354" s="439">
        <v>6.72</v>
      </c>
      <c r="AQ354" s="431">
        <v>2</v>
      </c>
      <c r="AR354" s="440"/>
      <c r="AS354" s="469">
        <v>14.497274704866589</v>
      </c>
      <c r="AT354" s="431"/>
      <c r="AU354" s="469">
        <v>31.739551359540194</v>
      </c>
      <c r="AV354" s="431"/>
      <c r="AW354" s="442">
        <v>1.766</v>
      </c>
      <c r="AX354" s="431"/>
      <c r="AY354" s="443"/>
      <c r="AZ354" s="469" t="s">
        <v>139</v>
      </c>
      <c r="BA354" s="431" t="s">
        <v>139</v>
      </c>
      <c r="BB354" s="440"/>
      <c r="BC354" s="469">
        <v>7.8526767385538009E-3</v>
      </c>
      <c r="BD354" s="445" t="s">
        <v>139</v>
      </c>
      <c r="BE354" s="469">
        <v>1.637184941529236E-2</v>
      </c>
      <c r="BF354" s="445" t="s">
        <v>139</v>
      </c>
      <c r="BG354" s="445"/>
      <c r="BH354" s="469">
        <v>2192.7151529265029</v>
      </c>
      <c r="BI354" s="431" t="s">
        <v>139</v>
      </c>
      <c r="BJ354" s="440"/>
      <c r="BK354" s="441">
        <v>2243.0043551252279</v>
      </c>
      <c r="BL354" s="431" t="s">
        <v>139</v>
      </c>
      <c r="BM354" s="446"/>
      <c r="BN354" s="447" t="s">
        <v>139</v>
      </c>
      <c r="BO354" t="s">
        <v>139</v>
      </c>
    </row>
    <row r="355" spans="1:67" ht="15.75" customHeight="1">
      <c r="A355" s="7" t="s">
        <v>1030</v>
      </c>
      <c r="B355" s="453">
        <v>16</v>
      </c>
      <c r="C355" s="436" t="s">
        <v>174</v>
      </c>
      <c r="D355" s="454" t="s">
        <v>175</v>
      </c>
      <c r="E355" s="436">
        <v>80</v>
      </c>
      <c r="F355" s="436">
        <v>37.230000000000416</v>
      </c>
      <c r="G355" s="436" t="s">
        <v>61</v>
      </c>
      <c r="H355" s="430">
        <v>80.620500000000007</v>
      </c>
      <c r="I355" s="436">
        <v>141</v>
      </c>
      <c r="J355" s="436">
        <v>8.6000000000007049</v>
      </c>
      <c r="K355" s="436" t="s">
        <v>62</v>
      </c>
      <c r="L355" s="430">
        <v>141.14333333333335</v>
      </c>
      <c r="M355" s="430">
        <v>-141.14333333333335</v>
      </c>
      <c r="N355" s="427">
        <v>376</v>
      </c>
      <c r="Q355" s="428" t="s">
        <v>156</v>
      </c>
      <c r="R355">
        <v>19</v>
      </c>
      <c r="S355" s="474">
        <v>88.866</v>
      </c>
      <c r="T355" s="290">
        <v>-1.3512999999999999</v>
      </c>
      <c r="U355" s="290">
        <v>-1.3440000000000001</v>
      </c>
      <c r="V355" s="290">
        <v>25.976039</v>
      </c>
      <c r="W355" s="290">
        <v>25.971957000000003</v>
      </c>
      <c r="X355" s="290">
        <v>32.322212475015846</v>
      </c>
      <c r="Y355" s="290">
        <v>32.308729502655332</v>
      </c>
      <c r="Z355">
        <v>1.9622999999999999</v>
      </c>
      <c r="AA355" s="447">
        <v>6.9464516251981605</v>
      </c>
      <c r="AB355" s="447">
        <v>82.105207838687548</v>
      </c>
      <c r="AC355" s="447">
        <v>3.9723316799999998E-2</v>
      </c>
      <c r="AD355" s="290">
        <v>7.3599999999999999E-2</v>
      </c>
      <c r="AE355" s="447">
        <v>89.747500000000002</v>
      </c>
      <c r="AF355">
        <v>4.5852000000000004</v>
      </c>
      <c r="AG355" s="447">
        <v>3.1644000000000001</v>
      </c>
      <c r="AH355">
        <v>0.19359999999999999</v>
      </c>
      <c r="AI355" s="447">
        <v>6.3701999999999995E-2</v>
      </c>
      <c r="AJ355" s="447">
        <v>98.54</v>
      </c>
      <c r="AK355" s="447">
        <v>11.897</v>
      </c>
      <c r="AL355" s="429">
        <v>32.303367614746094</v>
      </c>
      <c r="AM355" s="433" t="s">
        <v>139</v>
      </c>
      <c r="AN355" s="434"/>
      <c r="AO355" s="438">
        <v>-1.1000000000000001</v>
      </c>
      <c r="AP355" s="439">
        <v>6.94</v>
      </c>
      <c r="AQ355" s="431" t="s">
        <v>139</v>
      </c>
      <c r="AR355" s="440"/>
      <c r="AS355" s="469">
        <v>12.326191547257835</v>
      </c>
      <c r="AT355" s="431"/>
      <c r="AU355" s="469">
        <v>26.08242670282101</v>
      </c>
      <c r="AV355" s="431"/>
      <c r="AW355" s="442">
        <v>1.62</v>
      </c>
      <c r="AX355" s="431"/>
      <c r="AY355" s="443"/>
      <c r="AZ355" s="469" t="s">
        <v>139</v>
      </c>
      <c r="BA355" s="431" t="s">
        <v>139</v>
      </c>
      <c r="BB355" s="440"/>
      <c r="BC355" s="469">
        <v>2.4692728762094503E-2</v>
      </c>
      <c r="BD355" s="445" t="s">
        <v>139</v>
      </c>
      <c r="BE355" s="469">
        <v>3.1499206819693037E-2</v>
      </c>
      <c r="BF355" s="445" t="s">
        <v>139</v>
      </c>
      <c r="BG355" s="445"/>
      <c r="BH355" s="469">
        <v>2168.2479004965926</v>
      </c>
      <c r="BI355" s="431" t="s">
        <v>139</v>
      </c>
      <c r="BJ355" s="440"/>
      <c r="BK355" s="441">
        <v>2222.8832801214539</v>
      </c>
      <c r="BL355" s="431" t="s">
        <v>139</v>
      </c>
      <c r="BM355" s="446"/>
      <c r="BN355" s="447" t="s">
        <v>139</v>
      </c>
      <c r="BO355" t="s">
        <v>139</v>
      </c>
    </row>
    <row r="356" spans="1:67" ht="15.75" customHeight="1">
      <c r="A356" s="7" t="s">
        <v>1030</v>
      </c>
      <c r="B356" s="453">
        <v>16</v>
      </c>
      <c r="C356" s="436" t="s">
        <v>174</v>
      </c>
      <c r="D356" s="454" t="s">
        <v>175</v>
      </c>
      <c r="E356" s="436">
        <v>80</v>
      </c>
      <c r="F356" s="436">
        <v>37.230000000000416</v>
      </c>
      <c r="G356" s="436" t="s">
        <v>61</v>
      </c>
      <c r="H356" s="430">
        <v>80.620500000000007</v>
      </c>
      <c r="I356" s="436">
        <v>141</v>
      </c>
      <c r="J356" s="436">
        <v>8.6000000000007049</v>
      </c>
      <c r="K356" s="436" t="s">
        <v>62</v>
      </c>
      <c r="L356" s="430">
        <v>141.14333333333335</v>
      </c>
      <c r="M356" s="430">
        <v>-141.14333333333335</v>
      </c>
      <c r="N356" s="427">
        <v>377</v>
      </c>
      <c r="Q356" s="428" t="s">
        <v>156</v>
      </c>
      <c r="R356">
        <v>20</v>
      </c>
      <c r="S356" s="474">
        <v>59.506999999999998</v>
      </c>
      <c r="T356" s="290">
        <v>-0.93899999999999995</v>
      </c>
      <c r="U356" s="290">
        <v>-0.93459999999999999</v>
      </c>
      <c r="V356" s="290">
        <v>25.958074</v>
      </c>
      <c r="W356" s="290">
        <v>25.956636000000003</v>
      </c>
      <c r="X356" s="290">
        <v>31.873706004219862</v>
      </c>
      <c r="Y356" s="290">
        <v>31.867101977212819</v>
      </c>
      <c r="Z356">
        <v>2.1107999999999998</v>
      </c>
      <c r="AA356" s="447">
        <v>7.5484990946721382</v>
      </c>
      <c r="AB356" s="447">
        <v>89.927851561372151</v>
      </c>
      <c r="AC356" s="447">
        <v>0.11565985599999999</v>
      </c>
      <c r="AD356" s="290">
        <v>0.24210000000000001</v>
      </c>
      <c r="AE356" s="447">
        <v>89.537099999999995</v>
      </c>
      <c r="AF356">
        <v>4.5744999999999996</v>
      </c>
      <c r="AG356" s="447">
        <v>3.1738</v>
      </c>
      <c r="AH356">
        <v>0.19400000000000001</v>
      </c>
      <c r="AI356" s="447">
        <v>6.3701999999999995E-2</v>
      </c>
      <c r="AJ356" s="447">
        <v>98.54</v>
      </c>
      <c r="AK356" s="447">
        <v>11.897</v>
      </c>
      <c r="AL356" s="429">
        <v>31.864814758300781</v>
      </c>
      <c r="AM356" s="433" t="s">
        <v>139</v>
      </c>
      <c r="AN356" s="434"/>
      <c r="AO356" s="438">
        <v>-0.8</v>
      </c>
      <c r="AP356" s="439">
        <v>7.5490000000000004</v>
      </c>
      <c r="AQ356" s="431" t="s">
        <v>139</v>
      </c>
      <c r="AR356" s="440"/>
      <c r="AS356" s="469">
        <v>7.6778136659890182</v>
      </c>
      <c r="AT356" s="431"/>
      <c r="AU356" s="469">
        <v>16.56113869675864</v>
      </c>
      <c r="AV356" s="431"/>
      <c r="AW356" s="442">
        <v>1.288</v>
      </c>
      <c r="AX356" s="431"/>
      <c r="AY356" s="443"/>
      <c r="AZ356" s="469" t="s">
        <v>139</v>
      </c>
      <c r="BA356" s="431" t="s">
        <v>139</v>
      </c>
      <c r="BB356" s="440"/>
      <c r="BC356" s="469">
        <v>0.15349005705677971</v>
      </c>
      <c r="BD356" s="445" t="s">
        <v>139</v>
      </c>
      <c r="BE356" s="469">
        <v>0.19285209232710668</v>
      </c>
      <c r="BF356" s="445" t="s">
        <v>139</v>
      </c>
      <c r="BG356" s="445"/>
      <c r="BH356" s="469">
        <v>2119.0205867318787</v>
      </c>
      <c r="BI356" s="431" t="s">
        <v>139</v>
      </c>
      <c r="BJ356" s="440"/>
      <c r="BK356" s="441">
        <v>2206.3916112683855</v>
      </c>
      <c r="BL356" s="431" t="s">
        <v>139</v>
      </c>
      <c r="BM356" s="446"/>
      <c r="BN356" s="447" t="s">
        <v>139</v>
      </c>
      <c r="BO356" t="s">
        <v>139</v>
      </c>
    </row>
    <row r="357" spans="1:67" ht="15.75" customHeight="1">
      <c r="A357" s="7" t="s">
        <v>1030</v>
      </c>
      <c r="B357" s="453">
        <v>16</v>
      </c>
      <c r="C357" s="436" t="s">
        <v>174</v>
      </c>
      <c r="D357" s="454" t="s">
        <v>175</v>
      </c>
      <c r="E357" s="436">
        <v>80</v>
      </c>
      <c r="F357" s="436">
        <v>37.230000000000416</v>
      </c>
      <c r="G357" s="436" t="s">
        <v>61</v>
      </c>
      <c r="H357" s="430">
        <v>80.620500000000007</v>
      </c>
      <c r="I357" s="436">
        <v>141</v>
      </c>
      <c r="J357" s="436">
        <v>8.6000000000007049</v>
      </c>
      <c r="K357" s="436" t="s">
        <v>62</v>
      </c>
      <c r="L357" s="430">
        <v>141.14333333333335</v>
      </c>
      <c r="M357" s="430">
        <v>-141.14333333333335</v>
      </c>
      <c r="N357" s="427">
        <v>378</v>
      </c>
      <c r="Q357" s="428" t="s">
        <v>156</v>
      </c>
      <c r="R357">
        <v>21</v>
      </c>
      <c r="S357" s="474">
        <v>51.456000000000003</v>
      </c>
      <c r="T357" s="290">
        <v>-0.76619999999999999</v>
      </c>
      <c r="U357" s="290">
        <v>-0.77359999999999995</v>
      </c>
      <c r="V357" s="290">
        <v>25.990159999999999</v>
      </c>
      <c r="W357" s="290">
        <v>25.987451</v>
      </c>
      <c r="X357" s="290">
        <v>31.739140699570711</v>
      </c>
      <c r="Y357" s="290">
        <v>31.743290818655144</v>
      </c>
      <c r="Z357">
        <v>2.2067000000000001</v>
      </c>
      <c r="AA357" s="447">
        <v>7.9287416988526731</v>
      </c>
      <c r="AB357" s="447">
        <v>94.804619609694797</v>
      </c>
      <c r="AC357" s="447">
        <v>0.17767543199999999</v>
      </c>
      <c r="AD357" s="290">
        <v>0.37980000000000003</v>
      </c>
      <c r="AE357" s="447">
        <v>89.369600000000005</v>
      </c>
      <c r="AF357">
        <v>4.5659999999999998</v>
      </c>
      <c r="AG357" s="447">
        <v>2.9506999999999999</v>
      </c>
      <c r="AH357">
        <v>0.18509999999999999</v>
      </c>
      <c r="AI357" s="447">
        <v>6.3701999999999995E-2</v>
      </c>
      <c r="AJ357" s="447">
        <v>98.54</v>
      </c>
      <c r="AK357" s="447">
        <v>11.897</v>
      </c>
      <c r="AL357" s="429">
        <v>31.711587905883789</v>
      </c>
      <c r="AM357" s="433" t="s">
        <v>139</v>
      </c>
      <c r="AN357" s="434"/>
      <c r="AO357" s="438">
        <v>-0.5</v>
      </c>
      <c r="AP357" s="439">
        <v>7.7670000000000003</v>
      </c>
      <c r="AQ357" s="431" t="s">
        <v>139</v>
      </c>
      <c r="AR357" s="440"/>
      <c r="AS357" s="469">
        <v>5.8475832657770273</v>
      </c>
      <c r="AT357" s="431"/>
      <c r="AU357" s="469">
        <v>13.182197462618428</v>
      </c>
      <c r="AV357" s="431"/>
      <c r="AW357" s="442">
        <v>1.161</v>
      </c>
      <c r="AX357" s="431"/>
      <c r="AY357" s="443"/>
      <c r="AZ357" s="469" t="s">
        <v>139</v>
      </c>
      <c r="BA357" s="431" t="s">
        <v>139</v>
      </c>
      <c r="BB357" s="440"/>
      <c r="BC357" s="469">
        <v>0.19687782394517031</v>
      </c>
      <c r="BD357" s="445" t="s">
        <v>139</v>
      </c>
      <c r="BE357" s="469">
        <v>0.33276946062625823</v>
      </c>
      <c r="BF357" s="445" t="s">
        <v>139</v>
      </c>
      <c r="BG357" s="445"/>
      <c r="BH357" s="469">
        <v>2099.5722963889812</v>
      </c>
      <c r="BI357" s="431" t="s">
        <v>139</v>
      </c>
      <c r="BJ357" s="440"/>
      <c r="BK357" s="441">
        <v>2199.1960203458289</v>
      </c>
      <c r="BL357" s="431" t="s">
        <v>139</v>
      </c>
      <c r="BM357" s="446"/>
      <c r="BN357" s="447" t="s">
        <v>139</v>
      </c>
      <c r="BO357" t="s">
        <v>139</v>
      </c>
    </row>
    <row r="358" spans="1:67" ht="15.75" customHeight="1">
      <c r="A358" s="7" t="s">
        <v>1030</v>
      </c>
      <c r="B358" s="453">
        <v>16</v>
      </c>
      <c r="C358" s="436" t="s">
        <v>174</v>
      </c>
      <c r="D358" s="454" t="s">
        <v>175</v>
      </c>
      <c r="E358" s="436">
        <v>80</v>
      </c>
      <c r="F358" s="436">
        <v>37.230000000000416</v>
      </c>
      <c r="G358" s="436" t="s">
        <v>61</v>
      </c>
      <c r="H358" s="430">
        <v>80.620500000000007</v>
      </c>
      <c r="I358" s="436">
        <v>141</v>
      </c>
      <c r="J358" s="436">
        <v>8.6000000000007049</v>
      </c>
      <c r="K358" s="436" t="s">
        <v>62</v>
      </c>
      <c r="L358" s="430">
        <v>141.14333333333335</v>
      </c>
      <c r="M358" s="430">
        <v>-141.14333333333335</v>
      </c>
      <c r="N358" s="427">
        <v>379</v>
      </c>
      <c r="Q358" s="428" t="s">
        <v>156</v>
      </c>
      <c r="R358">
        <v>22</v>
      </c>
      <c r="S358" s="474">
        <v>41.457000000000001</v>
      </c>
      <c r="T358" s="290">
        <v>-0.5625</v>
      </c>
      <c r="U358" s="290">
        <v>-0.56259999999999999</v>
      </c>
      <c r="V358" s="290">
        <v>25.815794999999998</v>
      </c>
      <c r="W358" s="290">
        <v>25.832963000000003</v>
      </c>
      <c r="X358" s="290">
        <v>31.299198722276984</v>
      </c>
      <c r="Y358" s="290">
        <v>31.322182231976814</v>
      </c>
      <c r="Z358">
        <v>2.3475000000000001</v>
      </c>
      <c r="AA358" s="447">
        <v>8.6424757133736847</v>
      </c>
      <c r="AB358" s="447">
        <v>103.57915670662932</v>
      </c>
      <c r="AC358" s="447">
        <v>0.20618575200000003</v>
      </c>
      <c r="AD358" s="290">
        <v>0.44309999999999999</v>
      </c>
      <c r="AE358" s="447">
        <v>89.233699999999999</v>
      </c>
      <c r="AF358">
        <v>4.5591999999999997</v>
      </c>
      <c r="AG358" s="447">
        <v>2.6995</v>
      </c>
      <c r="AH358">
        <v>0.17499999999999999</v>
      </c>
      <c r="AI358" s="447">
        <v>6.3701999999999995E-2</v>
      </c>
      <c r="AJ358" s="447">
        <v>98.54</v>
      </c>
      <c r="AK358" s="447">
        <v>11.897</v>
      </c>
      <c r="AL358" s="429">
        <v>31.271690368652344</v>
      </c>
      <c r="AM358" s="433" t="s">
        <v>139</v>
      </c>
      <c r="AN358" s="434"/>
      <c r="AO358" s="438">
        <v>-0.3</v>
      </c>
      <c r="AP358" s="439">
        <v>8.3610000000000007</v>
      </c>
      <c r="AQ358" s="431" t="s">
        <v>139</v>
      </c>
      <c r="AR358" s="440"/>
      <c r="AS358" s="469">
        <v>1.9009653213184843</v>
      </c>
      <c r="AT358" s="431"/>
      <c r="AU358" s="469">
        <v>7.2391769868619145</v>
      </c>
      <c r="AV358" s="431"/>
      <c r="AW358" s="442">
        <v>0.90800000000000003</v>
      </c>
      <c r="AX358" s="431"/>
      <c r="AY358" s="443"/>
      <c r="AZ358" s="469" t="s">
        <v>139</v>
      </c>
      <c r="BA358" s="431" t="s">
        <v>139</v>
      </c>
      <c r="BB358" s="440"/>
      <c r="BC358" s="469">
        <v>0.24446749662065853</v>
      </c>
      <c r="BD358" s="445" t="s">
        <v>139</v>
      </c>
      <c r="BE358" s="469">
        <v>0.37950808218728849</v>
      </c>
      <c r="BF358" s="445" t="s">
        <v>139</v>
      </c>
      <c r="BG358" s="445"/>
      <c r="BH358" s="469">
        <v>2070.1926017350411</v>
      </c>
      <c r="BI358" s="431" t="s">
        <v>139</v>
      </c>
      <c r="BJ358" s="440"/>
      <c r="BK358" s="441">
        <v>2184.3642734418991</v>
      </c>
      <c r="BL358" s="431" t="s">
        <v>139</v>
      </c>
      <c r="BM358" s="446"/>
      <c r="BN358" s="447" t="s">
        <v>139</v>
      </c>
      <c r="BO358" t="s">
        <v>139</v>
      </c>
    </row>
    <row r="359" spans="1:67" ht="15.75" customHeight="1">
      <c r="A359" s="7" t="s">
        <v>1030</v>
      </c>
      <c r="B359" s="453">
        <v>16</v>
      </c>
      <c r="C359" s="436" t="s">
        <v>174</v>
      </c>
      <c r="D359" s="454" t="s">
        <v>175</v>
      </c>
      <c r="E359" s="436">
        <v>80</v>
      </c>
      <c r="F359" s="436">
        <v>37.230000000000416</v>
      </c>
      <c r="G359" s="436" t="s">
        <v>61</v>
      </c>
      <c r="H359" s="430">
        <v>80.620500000000007</v>
      </c>
      <c r="I359" s="436">
        <v>141</v>
      </c>
      <c r="J359" s="436">
        <v>8.6000000000007049</v>
      </c>
      <c r="K359" s="436" t="s">
        <v>62</v>
      </c>
      <c r="L359" s="430">
        <v>141.14333333333335</v>
      </c>
      <c r="M359" s="430">
        <v>-141.14333333333335</v>
      </c>
      <c r="N359" s="427">
        <v>380</v>
      </c>
      <c r="Q359" s="428" t="s">
        <v>156</v>
      </c>
      <c r="R359">
        <v>23</v>
      </c>
      <c r="S359" s="474">
        <v>21.178999999999998</v>
      </c>
      <c r="T359" s="290">
        <v>-1.4854000000000001</v>
      </c>
      <c r="U359" s="290">
        <v>-1.4525999999999999</v>
      </c>
      <c r="V359" s="290">
        <v>23.470669000000001</v>
      </c>
      <c r="W359" s="290">
        <v>23.547835000000003</v>
      </c>
      <c r="X359" s="290">
        <v>29.085096410321615</v>
      </c>
      <c r="Y359" s="290">
        <v>29.157718939769879</v>
      </c>
      <c r="Z359">
        <v>2.3182999999999998</v>
      </c>
      <c r="AA359" s="447">
        <v>8.85375148584769</v>
      </c>
      <c r="AB359" s="447">
        <v>101.9004078734602</v>
      </c>
      <c r="AC359" s="447">
        <v>0.12614967200000002</v>
      </c>
      <c r="AD359" s="290">
        <v>0.26540000000000002</v>
      </c>
      <c r="AE359" s="447">
        <v>89.457099999999997</v>
      </c>
      <c r="AF359">
        <v>4.5705</v>
      </c>
      <c r="AG359" s="447">
        <v>1.7156</v>
      </c>
      <c r="AH359">
        <v>0.1356</v>
      </c>
      <c r="AI359" s="447">
        <v>6.3701999999999995E-2</v>
      </c>
      <c r="AJ359" s="447">
        <v>98.54</v>
      </c>
      <c r="AK359" s="447">
        <v>11.897</v>
      </c>
      <c r="AL359" s="429">
        <v>29.086544036865234</v>
      </c>
      <c r="AM359" s="433" t="s">
        <v>139</v>
      </c>
      <c r="AN359" s="434"/>
      <c r="AO359" s="438">
        <v>-1</v>
      </c>
      <c r="AP359" s="439">
        <v>8.8480000000000008</v>
      </c>
      <c r="AQ359" s="431" t="s">
        <v>139</v>
      </c>
      <c r="AR359" s="440"/>
      <c r="AS359" s="469">
        <v>0</v>
      </c>
      <c r="AT359" s="431"/>
      <c r="AU359" s="469">
        <v>2.9987439243433962</v>
      </c>
      <c r="AV359" s="431"/>
      <c r="AW359" s="442">
        <v>0.628</v>
      </c>
      <c r="AX359" s="431"/>
      <c r="AY359" s="443"/>
      <c r="AZ359" s="469" t="s">
        <v>139</v>
      </c>
      <c r="BA359" s="431" t="s">
        <v>139</v>
      </c>
      <c r="BB359" s="440"/>
      <c r="BC359" s="469">
        <v>0.11897418168872043</v>
      </c>
      <c r="BD359" s="445" t="s">
        <v>139</v>
      </c>
      <c r="BE359" s="469">
        <v>0.12235435227532876</v>
      </c>
      <c r="BF359" s="445" t="s">
        <v>139</v>
      </c>
      <c r="BG359" s="445"/>
      <c r="BH359" s="469">
        <v>1977.818100776643</v>
      </c>
      <c r="BI359" s="431">
        <v>6</v>
      </c>
      <c r="BJ359" s="440"/>
      <c r="BK359" s="441">
        <v>2074.5719541780581</v>
      </c>
      <c r="BL359" s="431">
        <v>6</v>
      </c>
      <c r="BM359" s="446"/>
      <c r="BN359" s="447" t="s">
        <v>139</v>
      </c>
      <c r="BO359" t="s">
        <v>139</v>
      </c>
    </row>
    <row r="360" spans="1:67" ht="15.75" customHeight="1">
      <c r="A360" s="7" t="s">
        <v>1030</v>
      </c>
      <c r="B360" s="453">
        <v>16</v>
      </c>
      <c r="C360" s="436" t="s">
        <v>174</v>
      </c>
      <c r="D360" s="454" t="s">
        <v>175</v>
      </c>
      <c r="E360" s="436">
        <v>80</v>
      </c>
      <c r="F360" s="436">
        <v>37.230000000000416</v>
      </c>
      <c r="G360" s="436" t="s">
        <v>61</v>
      </c>
      <c r="H360" s="430">
        <v>80.620500000000007</v>
      </c>
      <c r="I360" s="436">
        <v>141</v>
      </c>
      <c r="J360" s="436">
        <v>8.6000000000007049</v>
      </c>
      <c r="K360" s="436" t="s">
        <v>62</v>
      </c>
      <c r="L360" s="430">
        <v>141.14333333333335</v>
      </c>
      <c r="M360" s="430">
        <v>-141.14333333333335</v>
      </c>
      <c r="N360" s="427">
        <v>381</v>
      </c>
      <c r="Q360" s="428" t="s">
        <v>156</v>
      </c>
      <c r="R360">
        <v>24</v>
      </c>
      <c r="S360" s="474">
        <v>5.0659999999999998</v>
      </c>
      <c r="T360" s="290">
        <v>-1.5629999999999999</v>
      </c>
      <c r="U360" s="290">
        <v>-1.5607</v>
      </c>
      <c r="V360" s="290">
        <v>23.277065</v>
      </c>
      <c r="W360" s="290">
        <v>23.275929000000001</v>
      </c>
      <c r="X360" s="290">
        <v>28.9066928023766</v>
      </c>
      <c r="Y360" s="290">
        <v>28.902910620591459</v>
      </c>
      <c r="Z360">
        <v>2.2976999999999999</v>
      </c>
      <c r="AA360" s="447">
        <v>8.7972585199513968</v>
      </c>
      <c r="AB360" s="447">
        <v>100.90838798885883</v>
      </c>
      <c r="AC360" s="447">
        <v>0.11261064799999999</v>
      </c>
      <c r="AD360" s="290">
        <v>0.2354</v>
      </c>
      <c r="AE360" s="447">
        <v>89.4589</v>
      </c>
      <c r="AF360">
        <v>4.5705999999999998</v>
      </c>
      <c r="AG360" s="447">
        <v>1.6546000000000001</v>
      </c>
      <c r="AH360">
        <v>0.13320000000000001</v>
      </c>
      <c r="AI360" s="447">
        <v>0.11781999999999999</v>
      </c>
      <c r="AJ360" s="447">
        <v>98.54</v>
      </c>
      <c r="AK360" s="447">
        <v>11.897</v>
      </c>
      <c r="AL360" s="429">
        <v>28.926488876342773</v>
      </c>
      <c r="AM360" s="433" t="s">
        <v>139</v>
      </c>
      <c r="AN360" s="434"/>
      <c r="AO360" s="438">
        <v>-1.2</v>
      </c>
      <c r="AP360" s="439">
        <v>8.782</v>
      </c>
      <c r="AQ360" s="431" t="s">
        <v>139</v>
      </c>
      <c r="AR360" s="440"/>
      <c r="AS360" s="469">
        <v>0</v>
      </c>
      <c r="AT360" s="431"/>
      <c r="AU360" s="469">
        <v>2.9844676018383631</v>
      </c>
      <c r="AV360" s="431"/>
      <c r="AW360" s="442">
        <v>0.61899999999999999</v>
      </c>
      <c r="AX360" s="431"/>
      <c r="AY360" s="443"/>
      <c r="AZ360" s="469" t="s">
        <v>139</v>
      </c>
      <c r="BA360" s="431" t="s">
        <v>139</v>
      </c>
      <c r="BB360" s="440"/>
      <c r="BC360" s="469">
        <v>0.12094724004221796</v>
      </c>
      <c r="BD360" s="445" t="s">
        <v>139</v>
      </c>
      <c r="BE360" s="469">
        <v>0.11452722978700411</v>
      </c>
      <c r="BF360" s="445" t="s">
        <v>139</v>
      </c>
      <c r="BG360" s="445"/>
      <c r="BH360" s="469">
        <v>1961.9148557101064</v>
      </c>
      <c r="BI360" s="431" t="s">
        <v>139</v>
      </c>
      <c r="BJ360" s="440"/>
      <c r="BK360" s="441">
        <v>2053.7971185722577</v>
      </c>
      <c r="BL360" s="431" t="s">
        <v>139</v>
      </c>
      <c r="BM360" s="446"/>
      <c r="BN360" s="447">
        <v>-3.2479525695150251</v>
      </c>
      <c r="BO360" t="s">
        <v>139</v>
      </c>
    </row>
    <row r="361" spans="1:67" ht="15.75" customHeight="1">
      <c r="A361" s="7" t="s">
        <v>1030</v>
      </c>
      <c r="B361" s="453">
        <v>17</v>
      </c>
      <c r="C361" s="436" t="s">
        <v>174</v>
      </c>
      <c r="D361" s="454" t="s">
        <v>176</v>
      </c>
      <c r="E361" s="436">
        <v>80</v>
      </c>
      <c r="F361" s="436">
        <v>36.940000000000168</v>
      </c>
      <c r="G361" s="436" t="s">
        <v>61</v>
      </c>
      <c r="H361" s="430">
        <v>80.615666666666669</v>
      </c>
      <c r="I361" s="436">
        <v>141</v>
      </c>
      <c r="J361" s="436">
        <v>3.6700000000007549</v>
      </c>
      <c r="K361" s="436" t="s">
        <v>62</v>
      </c>
      <c r="L361" s="430">
        <v>141.06116666666668</v>
      </c>
      <c r="M361" s="430">
        <v>-141.06116666666668</v>
      </c>
      <c r="N361" s="427">
        <v>382</v>
      </c>
      <c r="Q361" s="457" t="s">
        <v>240</v>
      </c>
      <c r="R361">
        <v>1</v>
      </c>
      <c r="S361" s="474">
        <v>1016.547</v>
      </c>
      <c r="T361" s="290">
        <v>-4.3999999999999997E-2</v>
      </c>
      <c r="U361" s="290">
        <v>-4.4499999999999998E-2</v>
      </c>
      <c r="V361" s="290">
        <v>29.365110999999999</v>
      </c>
      <c r="W361" s="290">
        <v>29.364034</v>
      </c>
      <c r="X361" s="290">
        <v>34.878753255807048</v>
      </c>
      <c r="Y361" s="290">
        <v>34.877899812244706</v>
      </c>
      <c r="Z361">
        <v>1.8311999999999999</v>
      </c>
      <c r="AA361" s="447">
        <v>6.896945031597256</v>
      </c>
      <c r="AB361" s="447">
        <v>85.931069404957924</v>
      </c>
      <c r="AC361" s="447">
        <v>2.7032396E-2</v>
      </c>
      <c r="AD361" s="290">
        <v>4.5400000000000003E-2</v>
      </c>
      <c r="AE361" s="447">
        <v>89.717699999999994</v>
      </c>
      <c r="AF361">
        <v>4.5835999999999997</v>
      </c>
      <c r="AG361" s="447">
        <v>2.0444</v>
      </c>
      <c r="AH361">
        <v>0.14879999999999999</v>
      </c>
      <c r="AI361" s="447">
        <v>6.3701999999999995E-2</v>
      </c>
      <c r="AJ361" s="447">
        <v>94.48</v>
      </c>
      <c r="AK361" s="447">
        <v>15.863</v>
      </c>
      <c r="AL361" s="429">
        <v>34.880874633789063</v>
      </c>
      <c r="AM361" s="433" t="s">
        <v>139</v>
      </c>
      <c r="AN361" s="434"/>
      <c r="AO361" s="438" t="s">
        <v>139</v>
      </c>
      <c r="AP361" s="439" t="s">
        <v>139</v>
      </c>
      <c r="AQ361" s="431" t="s">
        <v>139</v>
      </c>
      <c r="AR361" s="440"/>
      <c r="AS361" s="469" t="s">
        <v>139</v>
      </c>
      <c r="AT361" s="431" t="s">
        <v>139</v>
      </c>
      <c r="AU361" s="469" t="s">
        <v>139</v>
      </c>
      <c r="AV361" s="431" t="s">
        <v>139</v>
      </c>
      <c r="AW361" s="442" t="s">
        <v>139</v>
      </c>
      <c r="AX361" s="431" t="s">
        <v>139</v>
      </c>
      <c r="AY361" s="443"/>
      <c r="AZ361" s="469" t="s">
        <v>139</v>
      </c>
      <c r="BA361" s="431" t="s">
        <v>139</v>
      </c>
      <c r="BB361" s="440"/>
      <c r="BC361" s="469" t="s">
        <v>139</v>
      </c>
      <c r="BD361" s="445" t="s">
        <v>139</v>
      </c>
      <c r="BE361" s="469" t="s">
        <v>139</v>
      </c>
      <c r="BF361" s="445" t="s">
        <v>139</v>
      </c>
      <c r="BG361" s="445"/>
      <c r="BH361" s="469" t="s">
        <v>139</v>
      </c>
      <c r="BI361" s="431" t="s">
        <v>139</v>
      </c>
      <c r="BJ361" s="440"/>
      <c r="BK361" s="441" t="s">
        <v>139</v>
      </c>
      <c r="BL361" s="431" t="s">
        <v>139</v>
      </c>
      <c r="BM361" s="446"/>
      <c r="BN361" s="447" t="s">
        <v>139</v>
      </c>
      <c r="BO361" t="s">
        <v>139</v>
      </c>
    </row>
    <row r="362" spans="1:67" ht="15.75" customHeight="1">
      <c r="A362" s="7" t="s">
        <v>1030</v>
      </c>
      <c r="B362" s="453">
        <v>17</v>
      </c>
      <c r="C362" s="436" t="s">
        <v>174</v>
      </c>
      <c r="D362" s="454" t="s">
        <v>176</v>
      </c>
      <c r="E362" s="436">
        <v>80</v>
      </c>
      <c r="F362" s="436">
        <v>36.940000000000168</v>
      </c>
      <c r="G362" s="436" t="s">
        <v>61</v>
      </c>
      <c r="H362" s="430">
        <v>80.615666666666669</v>
      </c>
      <c r="I362" s="436">
        <v>141</v>
      </c>
      <c r="J362" s="436">
        <v>3.6700000000007549</v>
      </c>
      <c r="K362" s="436" t="s">
        <v>62</v>
      </c>
      <c r="L362" s="430">
        <v>141.06116666666668</v>
      </c>
      <c r="M362" s="430">
        <v>-141.06116666666668</v>
      </c>
      <c r="N362" s="427">
        <v>383</v>
      </c>
      <c r="Q362" s="457" t="s">
        <v>240</v>
      </c>
      <c r="R362">
        <v>2</v>
      </c>
      <c r="S362" s="474">
        <v>1016.561</v>
      </c>
      <c r="T362" s="290">
        <v>-4.4499999999999998E-2</v>
      </c>
      <c r="U362" s="290">
        <v>-4.4400000000000002E-2</v>
      </c>
      <c r="V362" s="290">
        <v>29.364823999999999</v>
      </c>
      <c r="W362" s="290">
        <v>29.364060000000002</v>
      </c>
      <c r="X362" s="290">
        <v>34.878931517448777</v>
      </c>
      <c r="Y362" s="290">
        <v>34.877813228597788</v>
      </c>
      <c r="Z362">
        <v>1.8311999999999999</v>
      </c>
      <c r="AA362" s="447">
        <v>6.896945031597256</v>
      </c>
      <c r="AB362" s="447">
        <v>85.930055392259646</v>
      </c>
      <c r="AC362" s="447">
        <v>2.7370646399999997E-2</v>
      </c>
      <c r="AD362" s="290">
        <v>4.6100000000000002E-2</v>
      </c>
      <c r="AE362" s="447">
        <v>89.706500000000005</v>
      </c>
      <c r="AF362">
        <v>4.5830000000000002</v>
      </c>
      <c r="AG362" s="447">
        <v>1.9552</v>
      </c>
      <c r="AH362">
        <v>0.1452</v>
      </c>
      <c r="AI362" s="447">
        <v>6.3701999999999995E-2</v>
      </c>
      <c r="AJ362" s="447">
        <v>98.54</v>
      </c>
      <c r="AK362" s="447">
        <v>15.863</v>
      </c>
      <c r="AL362" s="429">
        <v>34.880302429199219</v>
      </c>
      <c r="AM362" s="433" t="s">
        <v>139</v>
      </c>
      <c r="AN362" s="434"/>
      <c r="AO362" s="438" t="s">
        <v>139</v>
      </c>
      <c r="AP362" s="439" t="s">
        <v>139</v>
      </c>
      <c r="AQ362" s="431" t="s">
        <v>139</v>
      </c>
      <c r="AR362" s="440"/>
      <c r="AS362" s="469" t="s">
        <v>139</v>
      </c>
      <c r="AT362" s="431" t="s">
        <v>139</v>
      </c>
      <c r="AU362" s="469" t="s">
        <v>139</v>
      </c>
      <c r="AV362" s="431" t="s">
        <v>139</v>
      </c>
      <c r="AW362" s="442" t="s">
        <v>139</v>
      </c>
      <c r="AX362" s="431" t="s">
        <v>139</v>
      </c>
      <c r="AY362" s="443"/>
      <c r="AZ362" s="469" t="s">
        <v>139</v>
      </c>
      <c r="BA362" s="431" t="s">
        <v>139</v>
      </c>
      <c r="BB362" s="440"/>
      <c r="BC362" s="469" t="s">
        <v>139</v>
      </c>
      <c r="BD362" s="445" t="s">
        <v>139</v>
      </c>
      <c r="BE362" s="469" t="s">
        <v>139</v>
      </c>
      <c r="BF362" s="445" t="s">
        <v>139</v>
      </c>
      <c r="BG362" s="445"/>
      <c r="BH362" s="469" t="s">
        <v>139</v>
      </c>
      <c r="BI362" s="431" t="s">
        <v>139</v>
      </c>
      <c r="BJ362" s="440"/>
      <c r="BK362" s="441" t="s">
        <v>139</v>
      </c>
      <c r="BL362" s="431" t="s">
        <v>139</v>
      </c>
      <c r="BM362" s="446"/>
      <c r="BN362" s="447" t="s">
        <v>139</v>
      </c>
      <c r="BO362" t="s">
        <v>139</v>
      </c>
    </row>
    <row r="363" spans="1:67" ht="15.75" customHeight="1">
      <c r="A363" s="7" t="s">
        <v>1030</v>
      </c>
      <c r="B363" s="453">
        <v>17</v>
      </c>
      <c r="C363" s="436" t="s">
        <v>174</v>
      </c>
      <c r="D363" s="454" t="s">
        <v>176</v>
      </c>
      <c r="E363" s="436">
        <v>80</v>
      </c>
      <c r="F363" s="436">
        <v>36.940000000000168</v>
      </c>
      <c r="G363" s="436" t="s">
        <v>61</v>
      </c>
      <c r="H363" s="430">
        <v>80.615666666666669</v>
      </c>
      <c r="I363" s="436">
        <v>141</v>
      </c>
      <c r="J363" s="436">
        <v>3.6700000000007549</v>
      </c>
      <c r="K363" s="436" t="s">
        <v>62</v>
      </c>
      <c r="L363" s="430">
        <v>141.06116666666668</v>
      </c>
      <c r="M363" s="430">
        <v>-141.06116666666668</v>
      </c>
      <c r="N363" s="427">
        <v>384</v>
      </c>
      <c r="Q363" s="457" t="s">
        <v>240</v>
      </c>
      <c r="R363">
        <v>3</v>
      </c>
      <c r="S363" s="474">
        <v>1016.552</v>
      </c>
      <c r="T363" s="290">
        <v>-4.41E-2</v>
      </c>
      <c r="U363" s="290">
        <v>-4.4600000000000001E-2</v>
      </c>
      <c r="V363" s="290">
        <v>29.365054000000001</v>
      </c>
      <c r="W363" s="290">
        <v>29.363995000000003</v>
      </c>
      <c r="X363" s="290">
        <v>34.87878817605587</v>
      </c>
      <c r="Y363" s="290">
        <v>34.877958419575926</v>
      </c>
      <c r="Z363">
        <v>1.8311999999999999</v>
      </c>
      <c r="AA363" s="447">
        <v>6.896945031597256</v>
      </c>
      <c r="AB363" s="447">
        <v>85.930866161053814</v>
      </c>
      <c r="AC363" s="447">
        <v>2.65247952E-2</v>
      </c>
      <c r="AD363" s="290">
        <v>4.4299999999999999E-2</v>
      </c>
      <c r="AE363" s="447">
        <v>89.706500000000005</v>
      </c>
      <c r="AF363">
        <v>4.5830000000000002</v>
      </c>
      <c r="AG363" s="447">
        <v>1.988</v>
      </c>
      <c r="AH363">
        <v>0.14649999999999999</v>
      </c>
      <c r="AI363" s="447">
        <v>6.3701999999999995E-2</v>
      </c>
      <c r="AJ363" s="447">
        <v>98.53</v>
      </c>
      <c r="AK363" s="447">
        <v>15.863</v>
      </c>
      <c r="AL363" s="429">
        <v>34.877029418945313</v>
      </c>
      <c r="AM363" s="433" t="s">
        <v>139</v>
      </c>
      <c r="AN363" s="434"/>
      <c r="AO363" s="438" t="s">
        <v>139</v>
      </c>
      <c r="AP363" s="439" t="s">
        <v>139</v>
      </c>
      <c r="AQ363" s="431" t="s">
        <v>139</v>
      </c>
      <c r="AR363" s="440"/>
      <c r="AS363" s="469" t="s">
        <v>139</v>
      </c>
      <c r="AT363" s="431" t="s">
        <v>139</v>
      </c>
      <c r="AU363" s="469" t="s">
        <v>139</v>
      </c>
      <c r="AV363" s="431" t="s">
        <v>139</v>
      </c>
      <c r="AW363" s="442" t="s">
        <v>139</v>
      </c>
      <c r="AX363" s="431" t="s">
        <v>139</v>
      </c>
      <c r="AY363" s="443"/>
      <c r="AZ363" s="469" t="s">
        <v>139</v>
      </c>
      <c r="BA363" s="431" t="s">
        <v>139</v>
      </c>
      <c r="BB363" s="440"/>
      <c r="BC363" s="469" t="s">
        <v>139</v>
      </c>
      <c r="BD363" s="445" t="s">
        <v>139</v>
      </c>
      <c r="BE363" s="469" t="s">
        <v>139</v>
      </c>
      <c r="BF363" s="445" t="s">
        <v>139</v>
      </c>
      <c r="BG363" s="445"/>
      <c r="BH363" s="469" t="s">
        <v>139</v>
      </c>
      <c r="BI363" s="431" t="s">
        <v>139</v>
      </c>
      <c r="BJ363" s="440"/>
      <c r="BK363" s="441" t="s">
        <v>139</v>
      </c>
      <c r="BL363" s="431" t="s">
        <v>139</v>
      </c>
      <c r="BM363" s="446"/>
      <c r="BN363" s="447" t="s">
        <v>139</v>
      </c>
      <c r="BO363" t="s">
        <v>139</v>
      </c>
    </row>
    <row r="364" spans="1:67" ht="15.75" customHeight="1">
      <c r="A364" s="7" t="s">
        <v>1030</v>
      </c>
      <c r="B364" s="453">
        <v>17</v>
      </c>
      <c r="C364" s="436" t="s">
        <v>174</v>
      </c>
      <c r="D364" s="454" t="s">
        <v>176</v>
      </c>
      <c r="E364" s="436">
        <v>80</v>
      </c>
      <c r="F364" s="436">
        <v>36.940000000000168</v>
      </c>
      <c r="G364" s="436" t="s">
        <v>61</v>
      </c>
      <c r="H364" s="430">
        <v>80.615666666666669</v>
      </c>
      <c r="I364" s="436">
        <v>141</v>
      </c>
      <c r="J364" s="436">
        <v>3.6700000000007549</v>
      </c>
      <c r="K364" s="436" t="s">
        <v>62</v>
      </c>
      <c r="L364" s="430">
        <v>141.06116666666668</v>
      </c>
      <c r="M364" s="430">
        <v>-141.06116666666668</v>
      </c>
      <c r="N364" s="427">
        <v>385</v>
      </c>
      <c r="Q364" s="457" t="s">
        <v>240</v>
      </c>
      <c r="R364">
        <v>4</v>
      </c>
      <c r="S364" s="474">
        <v>1016.548</v>
      </c>
      <c r="T364" s="290">
        <v>-4.4600000000000001E-2</v>
      </c>
      <c r="U364" s="290">
        <v>-4.4699999999999997E-2</v>
      </c>
      <c r="V364" s="290">
        <v>29.364650999999999</v>
      </c>
      <c r="W364" s="290">
        <v>29.363789000000001</v>
      </c>
      <c r="X364" s="290">
        <v>34.878824066430127</v>
      </c>
      <c r="Y364" s="290">
        <v>34.877802386693673</v>
      </c>
      <c r="Z364">
        <v>1.8311999999999999</v>
      </c>
      <c r="AA364" s="447">
        <v>6.896945031597256</v>
      </c>
      <c r="AB364" s="447">
        <v>85.929766351961092</v>
      </c>
      <c r="AC364" s="447">
        <v>2.7201746399999997E-2</v>
      </c>
      <c r="AD364" s="290">
        <v>4.58E-2</v>
      </c>
      <c r="AE364" s="447">
        <v>89.695400000000006</v>
      </c>
      <c r="AF364">
        <v>4.5824999999999996</v>
      </c>
      <c r="AG364" s="447">
        <v>2.0491000000000001</v>
      </c>
      <c r="AH364">
        <v>0.14899999999999999</v>
      </c>
      <c r="AI364" s="447">
        <v>6.3701999999999995E-2</v>
      </c>
      <c r="AJ364" s="447">
        <v>98.29</v>
      </c>
      <c r="AK364" s="447">
        <v>15.863</v>
      </c>
      <c r="AL364" s="429">
        <v>34.880378723144531</v>
      </c>
      <c r="AM364" s="433" t="s">
        <v>139</v>
      </c>
      <c r="AN364" s="434"/>
      <c r="AO364" s="438" t="s">
        <v>139</v>
      </c>
      <c r="AP364" s="439" t="s">
        <v>139</v>
      </c>
      <c r="AQ364" s="431" t="s">
        <v>139</v>
      </c>
      <c r="AR364" s="440"/>
      <c r="AS364" s="469" t="s">
        <v>139</v>
      </c>
      <c r="AT364" s="431" t="s">
        <v>139</v>
      </c>
      <c r="AU364" s="469" t="s">
        <v>139</v>
      </c>
      <c r="AV364" s="431" t="s">
        <v>139</v>
      </c>
      <c r="AW364" s="442" t="s">
        <v>139</v>
      </c>
      <c r="AX364" s="431" t="s">
        <v>139</v>
      </c>
      <c r="AY364" s="443"/>
      <c r="AZ364" s="469" t="s">
        <v>139</v>
      </c>
      <c r="BA364" s="431" t="s">
        <v>139</v>
      </c>
      <c r="BB364" s="440"/>
      <c r="BC364" s="469" t="s">
        <v>139</v>
      </c>
      <c r="BD364" s="445" t="s">
        <v>139</v>
      </c>
      <c r="BE364" s="469" t="s">
        <v>139</v>
      </c>
      <c r="BF364" s="445" t="s">
        <v>139</v>
      </c>
      <c r="BG364" s="445"/>
      <c r="BH364" s="469" t="s">
        <v>139</v>
      </c>
      <c r="BI364" s="431" t="s">
        <v>139</v>
      </c>
      <c r="BJ364" s="440"/>
      <c r="BK364" s="441" t="s">
        <v>139</v>
      </c>
      <c r="BL364" s="431" t="s">
        <v>139</v>
      </c>
      <c r="BM364" s="446"/>
      <c r="BN364" s="447" t="s">
        <v>139</v>
      </c>
      <c r="BO364" t="s">
        <v>139</v>
      </c>
    </row>
    <row r="365" spans="1:67" ht="15.75" customHeight="1">
      <c r="A365" s="7" t="s">
        <v>1030</v>
      </c>
      <c r="B365" s="453">
        <v>17</v>
      </c>
      <c r="C365" s="436" t="s">
        <v>174</v>
      </c>
      <c r="D365" s="454" t="s">
        <v>176</v>
      </c>
      <c r="E365" s="436">
        <v>80</v>
      </c>
      <c r="F365" s="436">
        <v>36.940000000000168</v>
      </c>
      <c r="G365" s="436" t="s">
        <v>61</v>
      </c>
      <c r="H365" s="430">
        <v>80.615666666666669</v>
      </c>
      <c r="I365" s="436">
        <v>141</v>
      </c>
      <c r="J365" s="436">
        <v>3.6700000000007549</v>
      </c>
      <c r="K365" s="436" t="s">
        <v>62</v>
      </c>
      <c r="L365" s="430">
        <v>141.06116666666668</v>
      </c>
      <c r="M365" s="430">
        <v>-141.06116666666668</v>
      </c>
      <c r="N365" s="427">
        <v>386</v>
      </c>
      <c r="Q365" s="457" t="s">
        <v>156</v>
      </c>
      <c r="R365">
        <v>5</v>
      </c>
      <c r="S365" s="474">
        <v>410.01600000000002</v>
      </c>
      <c r="T365" s="290">
        <v>0.83460000000000001</v>
      </c>
      <c r="U365" s="290">
        <v>0.83420000000000005</v>
      </c>
      <c r="V365" s="290">
        <v>29.817764999999998</v>
      </c>
      <c r="W365" s="290">
        <v>29.816625000000002</v>
      </c>
      <c r="X365" s="290">
        <v>34.833399987933475</v>
      </c>
      <c r="Y365" s="290">
        <v>34.832373284136168</v>
      </c>
      <c r="Z365">
        <v>1.9571000000000001</v>
      </c>
      <c r="AA365" s="447">
        <v>6.7248600018259967</v>
      </c>
      <c r="AB365" s="447">
        <v>85.687375712177143</v>
      </c>
      <c r="AC365" s="447">
        <v>2.76670096E-2</v>
      </c>
      <c r="AD365" s="290">
        <v>4.6800000000000001E-2</v>
      </c>
      <c r="AE365" s="447">
        <v>89.699100000000001</v>
      </c>
      <c r="AF365">
        <v>4.5827</v>
      </c>
      <c r="AG365" s="447">
        <v>2.1665000000000001</v>
      </c>
      <c r="AH365">
        <v>0.15359999999999999</v>
      </c>
      <c r="AI365" s="447">
        <v>6.3701999999999995E-2</v>
      </c>
      <c r="AJ365" s="447">
        <v>87.08</v>
      </c>
      <c r="AK365" s="447">
        <v>17.846</v>
      </c>
      <c r="AL365" s="429">
        <v>34.835891723632813</v>
      </c>
      <c r="AM365" s="433" t="s">
        <v>139</v>
      </c>
      <c r="AN365" s="434"/>
      <c r="AO365" s="438" t="s">
        <v>139</v>
      </c>
      <c r="AP365" s="439" t="s">
        <v>139</v>
      </c>
      <c r="AQ365" s="431" t="s">
        <v>139</v>
      </c>
      <c r="AR365" s="440"/>
      <c r="AS365" s="469" t="s">
        <v>139</v>
      </c>
      <c r="AT365" s="431" t="s">
        <v>139</v>
      </c>
      <c r="AU365" s="469" t="s">
        <v>139</v>
      </c>
      <c r="AV365" s="431" t="s">
        <v>139</v>
      </c>
      <c r="AW365" s="442" t="s">
        <v>139</v>
      </c>
      <c r="AX365" s="431" t="s">
        <v>139</v>
      </c>
      <c r="AY365" s="443"/>
      <c r="AZ365" s="469" t="s">
        <v>139</v>
      </c>
      <c r="BA365" s="431" t="s">
        <v>139</v>
      </c>
      <c r="BB365" s="440"/>
      <c r="BC365" s="469" t="s">
        <v>139</v>
      </c>
      <c r="BD365" s="445" t="s">
        <v>139</v>
      </c>
      <c r="BE365" s="469" t="s">
        <v>139</v>
      </c>
      <c r="BF365" s="445" t="s">
        <v>139</v>
      </c>
      <c r="BG365" s="445"/>
      <c r="BH365" s="469" t="s">
        <v>139</v>
      </c>
      <c r="BI365" s="431" t="s">
        <v>139</v>
      </c>
      <c r="BJ365" s="440"/>
      <c r="BK365" s="441" t="s">
        <v>139</v>
      </c>
      <c r="BL365" s="431" t="s">
        <v>139</v>
      </c>
      <c r="BM365" s="446"/>
      <c r="BN365" s="447" t="s">
        <v>139</v>
      </c>
      <c r="BO365" t="s">
        <v>139</v>
      </c>
    </row>
    <row r="366" spans="1:67" ht="15.75" customHeight="1">
      <c r="A366" s="7" t="s">
        <v>1030</v>
      </c>
      <c r="B366" s="453">
        <v>17</v>
      </c>
      <c r="C366" s="436" t="s">
        <v>174</v>
      </c>
      <c r="D366" s="454" t="s">
        <v>176</v>
      </c>
      <c r="E366" s="436">
        <v>80</v>
      </c>
      <c r="F366" s="436">
        <v>36.940000000000168</v>
      </c>
      <c r="G366" s="436" t="s">
        <v>61</v>
      </c>
      <c r="H366" s="430">
        <v>80.615666666666669</v>
      </c>
      <c r="I366" s="436">
        <v>141</v>
      </c>
      <c r="J366" s="436">
        <v>3.6700000000007549</v>
      </c>
      <c r="K366" s="436" t="s">
        <v>62</v>
      </c>
      <c r="L366" s="430">
        <v>141.06116666666668</v>
      </c>
      <c r="M366" s="430">
        <v>-141.06116666666668</v>
      </c>
      <c r="N366" s="427">
        <v>387</v>
      </c>
      <c r="Q366" s="457" t="s">
        <v>156</v>
      </c>
      <c r="R366">
        <v>6</v>
      </c>
      <c r="S366" s="474">
        <v>408.10399999999998</v>
      </c>
      <c r="T366" s="290">
        <v>0.83520000000000005</v>
      </c>
      <c r="U366" s="290">
        <v>0.8347</v>
      </c>
      <c r="V366" s="290">
        <v>29.817474000000001</v>
      </c>
      <c r="W366" s="290">
        <v>29.816183000000002</v>
      </c>
      <c r="X366" s="290">
        <v>34.833471199731456</v>
      </c>
      <c r="Y366" s="290">
        <v>34.832361067501559</v>
      </c>
      <c r="Z366">
        <v>1.9568000000000001</v>
      </c>
      <c r="AA366" s="447">
        <v>6.7215011989139608</v>
      </c>
      <c r="AB366" s="447">
        <v>85.645939986804578</v>
      </c>
      <c r="AC366" s="447">
        <v>2.7497659200000003E-2</v>
      </c>
      <c r="AD366" s="290">
        <v>4.6399999999999997E-2</v>
      </c>
      <c r="AE366" s="447">
        <v>89.700900000000004</v>
      </c>
      <c r="AF366">
        <v>4.5827999999999998</v>
      </c>
      <c r="AG366" s="447">
        <v>1.9457</v>
      </c>
      <c r="AH366">
        <v>0.14480000000000001</v>
      </c>
      <c r="AI366" s="447">
        <v>6.3701999999999995E-2</v>
      </c>
      <c r="AJ366" s="447">
        <v>98.54</v>
      </c>
      <c r="AK366" s="447">
        <v>17.693000000000001</v>
      </c>
      <c r="AL366" s="429">
        <v>34.834037780761719</v>
      </c>
      <c r="AM366" s="433" t="s">
        <v>139</v>
      </c>
      <c r="AN366" s="434"/>
      <c r="AO366" s="438" t="s">
        <v>139</v>
      </c>
      <c r="AP366" s="439" t="s">
        <v>139</v>
      </c>
      <c r="AQ366" s="431" t="s">
        <v>139</v>
      </c>
      <c r="AR366" s="440"/>
      <c r="AS366" s="469" t="s">
        <v>139</v>
      </c>
      <c r="AT366" s="431" t="s">
        <v>139</v>
      </c>
      <c r="AU366" s="469" t="s">
        <v>139</v>
      </c>
      <c r="AV366" s="431" t="s">
        <v>139</v>
      </c>
      <c r="AW366" s="442" t="s">
        <v>139</v>
      </c>
      <c r="AX366" s="431" t="s">
        <v>139</v>
      </c>
      <c r="AY366" s="443"/>
      <c r="AZ366" s="469" t="s">
        <v>139</v>
      </c>
      <c r="BA366" s="431" t="s">
        <v>139</v>
      </c>
      <c r="BB366" s="440"/>
      <c r="BC366" s="469" t="s">
        <v>139</v>
      </c>
      <c r="BD366" s="445" t="s">
        <v>139</v>
      </c>
      <c r="BE366" s="469" t="s">
        <v>139</v>
      </c>
      <c r="BF366" s="445" t="s">
        <v>139</v>
      </c>
      <c r="BG366" s="445"/>
      <c r="BH366" s="469" t="s">
        <v>139</v>
      </c>
      <c r="BI366" s="431" t="s">
        <v>139</v>
      </c>
      <c r="BJ366" s="440"/>
      <c r="BK366" s="441" t="s">
        <v>139</v>
      </c>
      <c r="BL366" s="431" t="s">
        <v>139</v>
      </c>
      <c r="BM366" s="446"/>
      <c r="BN366" s="447" t="s">
        <v>139</v>
      </c>
      <c r="BO366" t="s">
        <v>139</v>
      </c>
    </row>
    <row r="367" spans="1:67" ht="15.75" customHeight="1">
      <c r="A367" s="7" t="s">
        <v>1030</v>
      </c>
      <c r="B367" s="453">
        <v>17</v>
      </c>
      <c r="C367" s="436" t="s">
        <v>174</v>
      </c>
      <c r="D367" s="454" t="s">
        <v>176</v>
      </c>
      <c r="E367" s="436">
        <v>80</v>
      </c>
      <c r="F367" s="436">
        <v>36.940000000000168</v>
      </c>
      <c r="G367" s="436" t="s">
        <v>61</v>
      </c>
      <c r="H367" s="430">
        <v>80.615666666666669</v>
      </c>
      <c r="I367" s="436">
        <v>141</v>
      </c>
      <c r="J367" s="436">
        <v>3.6700000000007549</v>
      </c>
      <c r="K367" s="436" t="s">
        <v>62</v>
      </c>
      <c r="L367" s="430">
        <v>141.06116666666668</v>
      </c>
      <c r="M367" s="430">
        <v>-141.06116666666668</v>
      </c>
      <c r="N367" s="427">
        <v>388</v>
      </c>
      <c r="Q367" s="457" t="s">
        <v>156</v>
      </c>
      <c r="R367">
        <v>7</v>
      </c>
      <c r="S367" s="474">
        <v>406.08199999999999</v>
      </c>
      <c r="T367" s="290">
        <v>0.83509999999999995</v>
      </c>
      <c r="U367" s="290">
        <v>0.83460000000000001</v>
      </c>
      <c r="V367" s="290">
        <v>29.816407999999999</v>
      </c>
      <c r="W367" s="290">
        <v>29.815110000000001</v>
      </c>
      <c r="X367" s="290">
        <v>34.833387551121845</v>
      </c>
      <c r="Y367" s="290">
        <v>34.832268338253122</v>
      </c>
      <c r="Z367">
        <v>1.9573</v>
      </c>
      <c r="AA367" s="447">
        <v>6.7217180929420257</v>
      </c>
      <c r="AB367" s="447">
        <v>85.648433941863104</v>
      </c>
      <c r="AC367" s="447">
        <v>2.7539996800000001E-2</v>
      </c>
      <c r="AD367" s="290">
        <v>4.65E-2</v>
      </c>
      <c r="AE367" s="447">
        <v>89.695400000000006</v>
      </c>
      <c r="AF367">
        <v>4.5824999999999996</v>
      </c>
      <c r="AG367" s="447">
        <v>2.0350000000000001</v>
      </c>
      <c r="AH367">
        <v>0.1484</v>
      </c>
      <c r="AI367" s="447">
        <v>6.3701999999999995E-2</v>
      </c>
      <c r="AJ367" s="447">
        <v>98.54</v>
      </c>
      <c r="AK367" s="447">
        <v>17.388000000000002</v>
      </c>
      <c r="AL367" s="429">
        <v>34.836166381835938</v>
      </c>
      <c r="AM367" s="433" t="s">
        <v>139</v>
      </c>
      <c r="AN367" s="434"/>
      <c r="AO367" s="438" t="s">
        <v>139</v>
      </c>
      <c r="AP367" s="439" t="s">
        <v>139</v>
      </c>
      <c r="AQ367" s="431" t="s">
        <v>139</v>
      </c>
      <c r="AR367" s="440"/>
      <c r="AS367" s="469" t="s">
        <v>139</v>
      </c>
      <c r="AT367" s="431" t="s">
        <v>139</v>
      </c>
      <c r="AU367" s="469" t="s">
        <v>139</v>
      </c>
      <c r="AV367" s="431" t="s">
        <v>139</v>
      </c>
      <c r="AW367" s="442" t="s">
        <v>139</v>
      </c>
      <c r="AX367" s="431" t="s">
        <v>139</v>
      </c>
      <c r="AY367" s="443"/>
      <c r="AZ367" s="469" t="s">
        <v>139</v>
      </c>
      <c r="BA367" s="431" t="s">
        <v>139</v>
      </c>
      <c r="BB367" s="440"/>
      <c r="BC367" s="469" t="s">
        <v>139</v>
      </c>
      <c r="BD367" s="445" t="s">
        <v>139</v>
      </c>
      <c r="BE367" s="469" t="s">
        <v>139</v>
      </c>
      <c r="BF367" s="445" t="s">
        <v>139</v>
      </c>
      <c r="BG367" s="445"/>
      <c r="BH367" s="469" t="s">
        <v>139</v>
      </c>
      <c r="BI367" s="431" t="s">
        <v>139</v>
      </c>
      <c r="BJ367" s="440"/>
      <c r="BK367" s="441" t="s">
        <v>139</v>
      </c>
      <c r="BL367" s="431" t="s">
        <v>139</v>
      </c>
      <c r="BM367" s="446"/>
      <c r="BN367" s="447" t="s">
        <v>139</v>
      </c>
      <c r="BO367" t="s">
        <v>139</v>
      </c>
    </row>
    <row r="368" spans="1:67" ht="15.75" customHeight="1">
      <c r="A368" s="7" t="s">
        <v>1030</v>
      </c>
      <c r="B368" s="453">
        <v>17</v>
      </c>
      <c r="C368" s="436" t="s">
        <v>174</v>
      </c>
      <c r="D368" s="454" t="s">
        <v>176</v>
      </c>
      <c r="E368" s="436">
        <v>80</v>
      </c>
      <c r="F368" s="436">
        <v>36.940000000000168</v>
      </c>
      <c r="G368" s="436" t="s">
        <v>61</v>
      </c>
      <c r="H368" s="430">
        <v>80.615666666666669</v>
      </c>
      <c r="I368" s="436">
        <v>141</v>
      </c>
      <c r="J368" s="436">
        <v>3.6700000000007549</v>
      </c>
      <c r="K368" s="436" t="s">
        <v>62</v>
      </c>
      <c r="L368" s="430">
        <v>141.06116666666668</v>
      </c>
      <c r="M368" s="430">
        <v>-141.06116666666668</v>
      </c>
      <c r="N368" s="427">
        <v>389</v>
      </c>
      <c r="Q368" s="457" t="s">
        <v>156</v>
      </c>
      <c r="R368">
        <v>8</v>
      </c>
      <c r="S368" s="474">
        <v>403.79399999999998</v>
      </c>
      <c r="T368" s="290">
        <v>0.83520000000000005</v>
      </c>
      <c r="U368" s="290">
        <v>0.83460000000000001</v>
      </c>
      <c r="V368" s="290">
        <v>29.815448</v>
      </c>
      <c r="W368" s="290">
        <v>29.814165000000003</v>
      </c>
      <c r="X368" s="290">
        <v>34.833373134672634</v>
      </c>
      <c r="Y368" s="290">
        <v>34.832385103461355</v>
      </c>
      <c r="Z368">
        <v>1.9577</v>
      </c>
      <c r="AA368" s="447">
        <v>6.7216498574669554</v>
      </c>
      <c r="AB368" s="447">
        <v>85.647775786802143</v>
      </c>
      <c r="AC368" s="447">
        <v>2.7328308799999999E-2</v>
      </c>
      <c r="AD368" s="290">
        <v>4.5999999999999999E-2</v>
      </c>
      <c r="AE368" s="447">
        <v>89.6935</v>
      </c>
      <c r="AF368">
        <v>4.5823999999999998</v>
      </c>
      <c r="AG368" s="447">
        <v>2.0068000000000001</v>
      </c>
      <c r="AH368">
        <v>0.14729999999999999</v>
      </c>
      <c r="AI368" s="447">
        <v>6.3701999999999995E-2</v>
      </c>
      <c r="AJ368" s="447">
        <v>98.55</v>
      </c>
      <c r="AK368" s="447">
        <v>17.846</v>
      </c>
      <c r="AL368" s="429">
        <v>34.835594177246094</v>
      </c>
      <c r="AM368" s="433" t="s">
        <v>139</v>
      </c>
      <c r="AN368" s="434"/>
      <c r="AO368" s="438" t="s">
        <v>139</v>
      </c>
      <c r="AP368" s="439" t="s">
        <v>139</v>
      </c>
      <c r="AQ368" s="431" t="s">
        <v>139</v>
      </c>
      <c r="AR368" s="440"/>
      <c r="AS368" s="469" t="s">
        <v>139</v>
      </c>
      <c r="AT368" s="431" t="s">
        <v>139</v>
      </c>
      <c r="AU368" s="469" t="s">
        <v>139</v>
      </c>
      <c r="AV368" s="431" t="s">
        <v>139</v>
      </c>
      <c r="AW368" s="442" t="s">
        <v>139</v>
      </c>
      <c r="AX368" s="431" t="s">
        <v>139</v>
      </c>
      <c r="AY368" s="443"/>
      <c r="AZ368" s="469" t="s">
        <v>139</v>
      </c>
      <c r="BA368" s="431" t="s">
        <v>139</v>
      </c>
      <c r="BB368" s="440"/>
      <c r="BC368" s="469" t="s">
        <v>139</v>
      </c>
      <c r="BD368" s="445" t="s">
        <v>139</v>
      </c>
      <c r="BE368" s="469" t="s">
        <v>139</v>
      </c>
      <c r="BF368" s="445" t="s">
        <v>139</v>
      </c>
      <c r="BG368" s="445"/>
      <c r="BH368" s="469" t="s">
        <v>139</v>
      </c>
      <c r="BI368" s="431" t="s">
        <v>139</v>
      </c>
      <c r="BJ368" s="440"/>
      <c r="BK368" s="441" t="s">
        <v>139</v>
      </c>
      <c r="BL368" s="431" t="s">
        <v>139</v>
      </c>
      <c r="BM368" s="446"/>
      <c r="BN368" s="447" t="s">
        <v>139</v>
      </c>
      <c r="BO368" t="s">
        <v>139</v>
      </c>
    </row>
    <row r="369" spans="1:67" ht="15.75" customHeight="1">
      <c r="A369" s="7" t="s">
        <v>1030</v>
      </c>
      <c r="B369" s="453">
        <v>17</v>
      </c>
      <c r="C369" s="436" t="s">
        <v>174</v>
      </c>
      <c r="D369" s="454" t="s">
        <v>176</v>
      </c>
      <c r="E369" s="436">
        <v>80</v>
      </c>
      <c r="F369" s="436">
        <v>36.940000000000168</v>
      </c>
      <c r="G369" s="436" t="s">
        <v>61</v>
      </c>
      <c r="H369" s="430">
        <v>80.615666666666669</v>
      </c>
      <c r="I369" s="436">
        <v>141</v>
      </c>
      <c r="J369" s="436">
        <v>3.6700000000007549</v>
      </c>
      <c r="K369" s="436" t="s">
        <v>62</v>
      </c>
      <c r="L369" s="430">
        <v>141.06116666666668</v>
      </c>
      <c r="M369" s="430">
        <v>-141.06116666666668</v>
      </c>
      <c r="N369" s="427">
        <v>390</v>
      </c>
      <c r="Q369" s="457" t="s">
        <v>156</v>
      </c>
      <c r="R369">
        <v>9</v>
      </c>
      <c r="S369" s="474">
        <v>205.94900000000001</v>
      </c>
      <c r="T369" s="290">
        <v>-0.80910000000000004</v>
      </c>
      <c r="U369" s="290">
        <v>-0.82379999999999998</v>
      </c>
      <c r="V369" s="290">
        <v>27.827383999999999</v>
      </c>
      <c r="W369" s="290">
        <v>27.804687000000001</v>
      </c>
      <c r="X369" s="290">
        <v>34.171048700737195</v>
      </c>
      <c r="Y369" s="290">
        <v>34.156931392185335</v>
      </c>
      <c r="Z369">
        <v>1.8208</v>
      </c>
      <c r="AA369" s="447">
        <v>6.1972336699678641</v>
      </c>
      <c r="AB369" s="447">
        <v>75.298178774950316</v>
      </c>
      <c r="AC369" s="447">
        <v>3.3842894400000004E-2</v>
      </c>
      <c r="AD369" s="290">
        <v>6.0499999999999998E-2</v>
      </c>
      <c r="AE369" s="447">
        <v>89.643199999999993</v>
      </c>
      <c r="AF369">
        <v>4.5799000000000003</v>
      </c>
      <c r="AG369" s="447">
        <v>2.8896999999999999</v>
      </c>
      <c r="AH369">
        <v>0.18260000000000001</v>
      </c>
      <c r="AI369" s="447">
        <v>6.3701999999999995E-2</v>
      </c>
      <c r="AJ369" s="447">
        <v>92.23</v>
      </c>
      <c r="AK369" s="447">
        <v>17.846</v>
      </c>
      <c r="AL369" s="429">
        <v>34.1475830078125</v>
      </c>
      <c r="AM369" s="433" t="s">
        <v>139</v>
      </c>
      <c r="AN369" s="434"/>
      <c r="AO369" s="438" t="s">
        <v>139</v>
      </c>
      <c r="AP369" s="439" t="s">
        <v>139</v>
      </c>
      <c r="AQ369" s="431" t="s">
        <v>139</v>
      </c>
      <c r="AR369" s="440"/>
      <c r="AS369" s="469" t="s">
        <v>139</v>
      </c>
      <c r="AT369" s="431" t="s">
        <v>139</v>
      </c>
      <c r="AU369" s="469" t="s">
        <v>139</v>
      </c>
      <c r="AV369" s="431" t="s">
        <v>139</v>
      </c>
      <c r="AW369" s="442" t="s">
        <v>139</v>
      </c>
      <c r="AX369" s="431" t="s">
        <v>139</v>
      </c>
      <c r="AY369" s="443"/>
      <c r="AZ369" s="469" t="s">
        <v>139</v>
      </c>
      <c r="BA369" s="431" t="s">
        <v>139</v>
      </c>
      <c r="BB369" s="440"/>
      <c r="BC369" s="469" t="s">
        <v>139</v>
      </c>
      <c r="BD369" s="445" t="s">
        <v>139</v>
      </c>
      <c r="BE369" s="469" t="s">
        <v>139</v>
      </c>
      <c r="BF369" s="445" t="s">
        <v>139</v>
      </c>
      <c r="BG369" s="445"/>
      <c r="BH369" s="469" t="s">
        <v>139</v>
      </c>
      <c r="BI369" s="431" t="s">
        <v>139</v>
      </c>
      <c r="BJ369" s="440"/>
      <c r="BK369" s="441" t="s">
        <v>139</v>
      </c>
      <c r="BL369" s="431" t="s">
        <v>139</v>
      </c>
      <c r="BM369" s="446"/>
      <c r="BN369" s="447" t="s">
        <v>139</v>
      </c>
      <c r="BO369" t="s">
        <v>139</v>
      </c>
    </row>
    <row r="370" spans="1:67" ht="15.75" customHeight="1">
      <c r="A370" s="7" t="s">
        <v>1030</v>
      </c>
      <c r="B370" s="453">
        <v>17</v>
      </c>
      <c r="C370" s="436" t="s">
        <v>174</v>
      </c>
      <c r="D370" s="454" t="s">
        <v>176</v>
      </c>
      <c r="E370" s="436">
        <v>80</v>
      </c>
      <c r="F370" s="436">
        <v>36.940000000000168</v>
      </c>
      <c r="G370" s="436" t="s">
        <v>61</v>
      </c>
      <c r="H370" s="430">
        <v>80.615666666666669</v>
      </c>
      <c r="I370" s="436">
        <v>141</v>
      </c>
      <c r="J370" s="436">
        <v>3.6700000000007549</v>
      </c>
      <c r="K370" s="436" t="s">
        <v>62</v>
      </c>
      <c r="L370" s="430">
        <v>141.06116666666668</v>
      </c>
      <c r="M370" s="430">
        <v>-141.06116666666668</v>
      </c>
      <c r="N370" s="427">
        <v>391</v>
      </c>
      <c r="Q370" s="457" t="s">
        <v>156</v>
      </c>
      <c r="R370">
        <v>10</v>
      </c>
      <c r="S370" s="474">
        <v>205.00299999999999</v>
      </c>
      <c r="T370" s="290">
        <v>-0.84079999999999999</v>
      </c>
      <c r="U370" s="290">
        <v>-0.84319999999999995</v>
      </c>
      <c r="V370" s="290">
        <v>27.782351999999999</v>
      </c>
      <c r="W370" s="290">
        <v>27.775211000000002</v>
      </c>
      <c r="X370" s="290">
        <v>34.146474857952114</v>
      </c>
      <c r="Y370" s="290">
        <v>34.139508815283918</v>
      </c>
      <c r="Z370">
        <v>1.8182</v>
      </c>
      <c r="AA370" s="447">
        <v>6.1885393155852384</v>
      </c>
      <c r="AB370" s="447">
        <v>75.116269586869606</v>
      </c>
      <c r="AC370" s="447">
        <v>3.4350945600000002E-2</v>
      </c>
      <c r="AD370" s="290">
        <v>6.1600000000000002E-2</v>
      </c>
      <c r="AE370" s="447">
        <v>89.637699999999995</v>
      </c>
      <c r="AF370">
        <v>4.5796000000000001</v>
      </c>
      <c r="AG370" s="447">
        <v>3.0891999999999999</v>
      </c>
      <c r="AH370">
        <v>0.19059999999999999</v>
      </c>
      <c r="AI370" s="447">
        <v>6.3701999999999995E-2</v>
      </c>
      <c r="AJ370" s="447">
        <v>98.54</v>
      </c>
      <c r="AK370" s="447">
        <v>17.846</v>
      </c>
      <c r="AL370" s="429">
        <v>34.135200500488281</v>
      </c>
      <c r="AM370" s="433" t="s">
        <v>139</v>
      </c>
      <c r="AN370" s="434"/>
      <c r="AO370" s="438" t="s">
        <v>139</v>
      </c>
      <c r="AP370" s="439" t="s">
        <v>139</v>
      </c>
      <c r="AQ370" s="431" t="s">
        <v>139</v>
      </c>
      <c r="AR370" s="440"/>
      <c r="AS370" s="469" t="s">
        <v>139</v>
      </c>
      <c r="AT370" s="431" t="s">
        <v>139</v>
      </c>
      <c r="AU370" s="469" t="s">
        <v>139</v>
      </c>
      <c r="AV370" s="431" t="s">
        <v>139</v>
      </c>
      <c r="AW370" s="442" t="s">
        <v>139</v>
      </c>
      <c r="AX370" s="431" t="s">
        <v>139</v>
      </c>
      <c r="AY370" s="443"/>
      <c r="AZ370" s="469" t="s">
        <v>139</v>
      </c>
      <c r="BA370" s="431" t="s">
        <v>139</v>
      </c>
      <c r="BB370" s="440"/>
      <c r="BC370" s="469" t="s">
        <v>139</v>
      </c>
      <c r="BD370" s="445" t="s">
        <v>139</v>
      </c>
      <c r="BE370" s="469" t="s">
        <v>139</v>
      </c>
      <c r="BF370" s="445" t="s">
        <v>139</v>
      </c>
      <c r="BG370" s="445"/>
      <c r="BH370" s="469" t="s">
        <v>139</v>
      </c>
      <c r="BI370" s="431" t="s">
        <v>139</v>
      </c>
      <c r="BJ370" s="440"/>
      <c r="BK370" s="441" t="s">
        <v>139</v>
      </c>
      <c r="BL370" s="431" t="s">
        <v>139</v>
      </c>
      <c r="BM370" s="446"/>
      <c r="BN370" s="447" t="s">
        <v>139</v>
      </c>
      <c r="BO370" t="s">
        <v>139</v>
      </c>
    </row>
    <row r="371" spans="1:67" ht="15.75" customHeight="1">
      <c r="A371" s="7" t="s">
        <v>1030</v>
      </c>
      <c r="B371" s="453">
        <v>17</v>
      </c>
      <c r="C371" s="436" t="s">
        <v>174</v>
      </c>
      <c r="D371" s="454" t="s">
        <v>176</v>
      </c>
      <c r="E371" s="436">
        <v>80</v>
      </c>
      <c r="F371" s="436">
        <v>36.940000000000168</v>
      </c>
      <c r="G371" s="436" t="s">
        <v>61</v>
      </c>
      <c r="H371" s="430">
        <v>80.615666666666669</v>
      </c>
      <c r="I371" s="436">
        <v>141</v>
      </c>
      <c r="J371" s="436">
        <v>3.6700000000007549</v>
      </c>
      <c r="K371" s="436" t="s">
        <v>62</v>
      </c>
      <c r="L371" s="430">
        <v>141.06116666666668</v>
      </c>
      <c r="M371" s="430">
        <v>-141.06116666666668</v>
      </c>
      <c r="N371" s="427">
        <v>392</v>
      </c>
      <c r="Q371" s="457" t="s">
        <v>156</v>
      </c>
      <c r="R371">
        <v>11</v>
      </c>
      <c r="S371" s="474">
        <v>204.13</v>
      </c>
      <c r="T371" s="290">
        <v>-0.84619999999999995</v>
      </c>
      <c r="U371" s="290">
        <v>-0.86890000000000001</v>
      </c>
      <c r="V371" s="290">
        <v>27.772545000000001</v>
      </c>
      <c r="W371" s="290">
        <v>27.737133</v>
      </c>
      <c r="X371" s="290">
        <v>34.139825130997302</v>
      </c>
      <c r="Y371" s="290">
        <v>34.117474315366522</v>
      </c>
      <c r="Z371">
        <v>1.8156000000000001</v>
      </c>
      <c r="AA371" s="447">
        <v>6.1790056590899107</v>
      </c>
      <c r="AB371" s="447">
        <v>74.986275866932345</v>
      </c>
      <c r="AC371" s="447">
        <v>3.3927569599999999E-2</v>
      </c>
      <c r="AD371" s="290">
        <v>6.0699999999999997E-2</v>
      </c>
      <c r="AE371" s="447">
        <v>89.645099999999999</v>
      </c>
      <c r="AF371">
        <v>4.58</v>
      </c>
      <c r="AG371" s="447">
        <v>3.0846</v>
      </c>
      <c r="AH371">
        <v>0.19040000000000001</v>
      </c>
      <c r="AI371" s="447">
        <v>6.3701999999999995E-2</v>
      </c>
      <c r="AJ371" s="447">
        <v>98.55</v>
      </c>
      <c r="AK371" s="447">
        <v>17.846</v>
      </c>
      <c r="AL371" s="429">
        <v>34.143901824951172</v>
      </c>
      <c r="AM371" s="433" t="s">
        <v>139</v>
      </c>
      <c r="AN371" s="434"/>
      <c r="AO371" s="438" t="s">
        <v>139</v>
      </c>
      <c r="AP371" s="439" t="s">
        <v>139</v>
      </c>
      <c r="AQ371" s="431" t="s">
        <v>139</v>
      </c>
      <c r="AR371" s="440"/>
      <c r="AS371" s="469" t="s">
        <v>139</v>
      </c>
      <c r="AT371" s="431" t="s">
        <v>139</v>
      </c>
      <c r="AU371" s="469" t="s">
        <v>139</v>
      </c>
      <c r="AV371" s="431" t="s">
        <v>139</v>
      </c>
      <c r="AW371" s="442" t="s">
        <v>139</v>
      </c>
      <c r="AX371" s="431" t="s">
        <v>139</v>
      </c>
      <c r="AY371" s="443"/>
      <c r="AZ371" s="469" t="s">
        <v>139</v>
      </c>
      <c r="BA371" s="431" t="s">
        <v>139</v>
      </c>
      <c r="BB371" s="440"/>
      <c r="BC371" s="469" t="s">
        <v>139</v>
      </c>
      <c r="BD371" s="445" t="s">
        <v>139</v>
      </c>
      <c r="BE371" s="469" t="s">
        <v>139</v>
      </c>
      <c r="BF371" s="445" t="s">
        <v>139</v>
      </c>
      <c r="BG371" s="445"/>
      <c r="BH371" s="469" t="s">
        <v>139</v>
      </c>
      <c r="BI371" s="431" t="s">
        <v>139</v>
      </c>
      <c r="BJ371" s="440"/>
      <c r="BK371" s="441" t="s">
        <v>139</v>
      </c>
      <c r="BL371" s="431" t="s">
        <v>139</v>
      </c>
      <c r="BM371" s="446"/>
      <c r="BN371" s="447" t="s">
        <v>139</v>
      </c>
      <c r="BO371" t="s">
        <v>139</v>
      </c>
    </row>
    <row r="372" spans="1:67" ht="15.75" customHeight="1">
      <c r="A372" s="7" t="s">
        <v>1030</v>
      </c>
      <c r="B372" s="453">
        <v>17</v>
      </c>
      <c r="C372" s="436" t="s">
        <v>174</v>
      </c>
      <c r="D372" s="454" t="s">
        <v>176</v>
      </c>
      <c r="E372" s="436">
        <v>80</v>
      </c>
      <c r="F372" s="436">
        <v>36.940000000000168</v>
      </c>
      <c r="G372" s="436" t="s">
        <v>61</v>
      </c>
      <c r="H372" s="430">
        <v>80.615666666666669</v>
      </c>
      <c r="I372" s="436">
        <v>141</v>
      </c>
      <c r="J372" s="436">
        <v>3.6700000000007549</v>
      </c>
      <c r="K372" s="436" t="s">
        <v>62</v>
      </c>
      <c r="L372" s="430">
        <v>141.06116666666668</v>
      </c>
      <c r="M372" s="430">
        <v>-141.06116666666668</v>
      </c>
      <c r="N372" s="427">
        <v>393</v>
      </c>
      <c r="Q372" s="457" t="s">
        <v>156</v>
      </c>
      <c r="R372">
        <v>12</v>
      </c>
      <c r="S372" s="474">
        <v>202.75700000000001</v>
      </c>
      <c r="T372" s="290">
        <v>-0.85680000000000001</v>
      </c>
      <c r="U372" s="290">
        <v>-0.89249999999999996</v>
      </c>
      <c r="V372" s="290">
        <v>27.749676999999998</v>
      </c>
      <c r="W372" s="290">
        <v>27.701766000000003</v>
      </c>
      <c r="X372" s="290">
        <v>34.121649575998717</v>
      </c>
      <c r="Y372" s="290">
        <v>34.097013453668957</v>
      </c>
      <c r="Z372">
        <v>1.8128</v>
      </c>
      <c r="AA372" s="447">
        <v>6.1683934314826647</v>
      </c>
      <c r="AB372" s="447">
        <v>74.826812476944255</v>
      </c>
      <c r="AC372" s="447">
        <v>3.3335293600000003E-2</v>
      </c>
      <c r="AD372" s="290">
        <v>5.9400000000000001E-2</v>
      </c>
      <c r="AE372" s="447">
        <v>89.633899999999997</v>
      </c>
      <c r="AF372">
        <v>4.5793999999999997</v>
      </c>
      <c r="AG372" s="447">
        <v>3.0680999999999998</v>
      </c>
      <c r="AH372">
        <v>0.1898</v>
      </c>
      <c r="AI372" s="447">
        <v>6.3701999999999995E-2</v>
      </c>
      <c r="AJ372" s="447">
        <v>98.54</v>
      </c>
      <c r="AK372" s="447">
        <v>17.846</v>
      </c>
      <c r="AL372" s="429">
        <v>34.12005615234375</v>
      </c>
      <c r="AM372" s="433" t="s">
        <v>139</v>
      </c>
      <c r="AN372" s="434"/>
      <c r="AO372" s="438" t="s">
        <v>139</v>
      </c>
      <c r="AP372" s="439" t="s">
        <v>139</v>
      </c>
      <c r="AQ372" s="431" t="s">
        <v>139</v>
      </c>
      <c r="AR372" s="440"/>
      <c r="AS372" s="469" t="s">
        <v>139</v>
      </c>
      <c r="AT372" s="431" t="s">
        <v>139</v>
      </c>
      <c r="AU372" s="469" t="s">
        <v>139</v>
      </c>
      <c r="AV372" s="431" t="s">
        <v>139</v>
      </c>
      <c r="AW372" s="442" t="s">
        <v>139</v>
      </c>
      <c r="AX372" s="431" t="s">
        <v>139</v>
      </c>
      <c r="AY372" s="443"/>
      <c r="AZ372" s="469" t="s">
        <v>139</v>
      </c>
      <c r="BA372" s="431" t="s">
        <v>139</v>
      </c>
      <c r="BB372" s="440"/>
      <c r="BC372" s="469" t="s">
        <v>139</v>
      </c>
      <c r="BD372" s="445" t="s">
        <v>139</v>
      </c>
      <c r="BE372" s="469" t="s">
        <v>139</v>
      </c>
      <c r="BF372" s="445" t="s">
        <v>139</v>
      </c>
      <c r="BG372" s="445"/>
      <c r="BH372" s="469" t="s">
        <v>139</v>
      </c>
      <c r="BI372" s="431" t="s">
        <v>139</v>
      </c>
      <c r="BJ372" s="440"/>
      <c r="BK372" s="441" t="s">
        <v>139</v>
      </c>
      <c r="BL372" s="431" t="s">
        <v>139</v>
      </c>
      <c r="BM372" s="446"/>
      <c r="BN372" s="447" t="s">
        <v>139</v>
      </c>
      <c r="BO372" t="s">
        <v>139</v>
      </c>
    </row>
    <row r="373" spans="1:67" ht="15.75" customHeight="1">
      <c r="A373" s="7" t="s">
        <v>1030</v>
      </c>
      <c r="B373" s="453">
        <v>17</v>
      </c>
      <c r="C373" s="436" t="s">
        <v>174</v>
      </c>
      <c r="D373" s="454" t="s">
        <v>176</v>
      </c>
      <c r="E373" s="436">
        <v>80</v>
      </c>
      <c r="F373" s="436">
        <v>36.940000000000168</v>
      </c>
      <c r="G373" s="436" t="s">
        <v>61</v>
      </c>
      <c r="H373" s="430">
        <v>80.615666666666669</v>
      </c>
      <c r="I373" s="436">
        <v>141</v>
      </c>
      <c r="J373" s="436">
        <v>3.6700000000007549</v>
      </c>
      <c r="K373" s="436" t="s">
        <v>62</v>
      </c>
      <c r="L373" s="430">
        <v>141.06116666666668</v>
      </c>
      <c r="M373" s="430">
        <v>-141.06116666666668</v>
      </c>
      <c r="N373" s="427">
        <v>394</v>
      </c>
      <c r="Q373" s="457" t="s">
        <v>156</v>
      </c>
      <c r="R373">
        <v>13</v>
      </c>
      <c r="S373" s="474">
        <v>162.685</v>
      </c>
      <c r="T373" s="290">
        <v>-1.4449000000000001</v>
      </c>
      <c r="U373" s="290">
        <v>-1.4403999999999999</v>
      </c>
      <c r="V373" s="290">
        <v>26.571331999999998</v>
      </c>
      <c r="W373" s="290">
        <v>26.581576000000002</v>
      </c>
      <c r="X373" s="290">
        <v>33.196638948809941</v>
      </c>
      <c r="Y373" s="290">
        <v>33.205721773427911</v>
      </c>
      <c r="Z373">
        <v>1.8192999999999999</v>
      </c>
      <c r="AA373" s="447">
        <v>6.3323687324588898</v>
      </c>
      <c r="AB373" s="447">
        <v>75.123569627894625</v>
      </c>
      <c r="AC373" s="447">
        <v>3.5619722400000005E-2</v>
      </c>
      <c r="AD373" s="290">
        <v>6.4399999999999999E-2</v>
      </c>
      <c r="AE373" s="447">
        <v>89.555700000000002</v>
      </c>
      <c r="AF373">
        <v>4.5754999999999999</v>
      </c>
      <c r="AG373" s="447">
        <v>3.4297</v>
      </c>
      <c r="AH373">
        <v>0.20419999999999999</v>
      </c>
      <c r="AI373" s="447">
        <v>6.3701999999999995E-2</v>
      </c>
      <c r="AJ373" s="447">
        <v>33.71</v>
      </c>
      <c r="AK373" s="447">
        <v>17.846</v>
      </c>
      <c r="AL373" s="429">
        <v>33.215988159179688</v>
      </c>
      <c r="AM373" s="433" t="s">
        <v>139</v>
      </c>
      <c r="AN373" s="434"/>
      <c r="AO373" s="438" t="s">
        <v>139</v>
      </c>
      <c r="AP373" s="439" t="s">
        <v>139</v>
      </c>
      <c r="AQ373" s="431" t="s">
        <v>139</v>
      </c>
      <c r="AR373" s="440"/>
      <c r="AS373" s="469" t="s">
        <v>139</v>
      </c>
      <c r="AT373" s="431" t="s">
        <v>139</v>
      </c>
      <c r="AU373" s="469" t="s">
        <v>139</v>
      </c>
      <c r="AV373" s="431" t="s">
        <v>139</v>
      </c>
      <c r="AW373" s="442" t="s">
        <v>139</v>
      </c>
      <c r="AX373" s="431" t="s">
        <v>139</v>
      </c>
      <c r="AY373" s="443"/>
      <c r="AZ373" s="469" t="s">
        <v>139</v>
      </c>
      <c r="BA373" s="431" t="s">
        <v>139</v>
      </c>
      <c r="BB373" s="440"/>
      <c r="BC373" s="469" t="s">
        <v>139</v>
      </c>
      <c r="BD373" s="445" t="s">
        <v>139</v>
      </c>
      <c r="BE373" s="469" t="s">
        <v>139</v>
      </c>
      <c r="BF373" s="445" t="s">
        <v>139</v>
      </c>
      <c r="BG373" s="445"/>
      <c r="BH373" s="469" t="s">
        <v>139</v>
      </c>
      <c r="BI373" s="431" t="s">
        <v>139</v>
      </c>
      <c r="BJ373" s="440"/>
      <c r="BK373" s="441" t="s">
        <v>139</v>
      </c>
      <c r="BL373" s="431" t="s">
        <v>139</v>
      </c>
      <c r="BM373" s="446"/>
      <c r="BN373" s="447" t="s">
        <v>139</v>
      </c>
      <c r="BO373" t="s">
        <v>139</v>
      </c>
    </row>
    <row r="374" spans="1:67" ht="15.75" customHeight="1">
      <c r="A374" s="7" t="s">
        <v>1030</v>
      </c>
      <c r="B374" s="453">
        <v>17</v>
      </c>
      <c r="C374" s="436" t="s">
        <v>174</v>
      </c>
      <c r="D374" s="454" t="s">
        <v>176</v>
      </c>
      <c r="E374" s="436">
        <v>80</v>
      </c>
      <c r="F374" s="436">
        <v>36.940000000000168</v>
      </c>
      <c r="G374" s="436" t="s">
        <v>61</v>
      </c>
      <c r="H374" s="430">
        <v>80.615666666666669</v>
      </c>
      <c r="I374" s="436">
        <v>141</v>
      </c>
      <c r="J374" s="436">
        <v>3.6700000000007549</v>
      </c>
      <c r="K374" s="436" t="s">
        <v>62</v>
      </c>
      <c r="L374" s="430">
        <v>141.06116666666668</v>
      </c>
      <c r="M374" s="430">
        <v>-141.06116666666668</v>
      </c>
      <c r="N374" s="427">
        <v>395</v>
      </c>
      <c r="Q374" s="457" t="s">
        <v>156</v>
      </c>
      <c r="R374">
        <v>14</v>
      </c>
      <c r="S374" s="474">
        <v>161.43199999999999</v>
      </c>
      <c r="T374" s="290">
        <v>-1.4529000000000001</v>
      </c>
      <c r="U374" s="290">
        <v>-1.4454</v>
      </c>
      <c r="V374" s="290">
        <v>26.549595</v>
      </c>
      <c r="W374" s="290">
        <v>26.567038</v>
      </c>
      <c r="X374" s="290">
        <v>33.176405849221069</v>
      </c>
      <c r="Y374" s="290">
        <v>33.192058830738276</v>
      </c>
      <c r="Z374">
        <v>1.823</v>
      </c>
      <c r="AA374" s="447">
        <v>6.3536352089044827</v>
      </c>
      <c r="AB374" s="447">
        <v>75.348798826195988</v>
      </c>
      <c r="AC374" s="447">
        <v>3.5239134400000004E-2</v>
      </c>
      <c r="AD374" s="290">
        <v>6.3600000000000004E-2</v>
      </c>
      <c r="AE374" s="447">
        <v>89.568799999999996</v>
      </c>
      <c r="AF374">
        <v>4.5761000000000003</v>
      </c>
      <c r="AG374" s="447">
        <v>3.4367999999999999</v>
      </c>
      <c r="AH374">
        <v>0.20449999999999999</v>
      </c>
      <c r="AI374" s="447">
        <v>6.3701999999999995E-2</v>
      </c>
      <c r="AJ374" s="447">
        <v>98.53</v>
      </c>
      <c r="AK374" s="447">
        <v>17.846</v>
      </c>
      <c r="AL374" s="429">
        <v>33.197700500488281</v>
      </c>
      <c r="AM374" s="433" t="s">
        <v>139</v>
      </c>
      <c r="AN374" s="434"/>
      <c r="AO374" s="438" t="s">
        <v>139</v>
      </c>
      <c r="AP374" s="439" t="s">
        <v>139</v>
      </c>
      <c r="AQ374" s="431" t="s">
        <v>139</v>
      </c>
      <c r="AR374" s="440"/>
      <c r="AS374" s="469" t="s">
        <v>139</v>
      </c>
      <c r="AT374" s="431" t="s">
        <v>139</v>
      </c>
      <c r="AU374" s="469" t="s">
        <v>139</v>
      </c>
      <c r="AV374" s="431" t="s">
        <v>139</v>
      </c>
      <c r="AW374" s="442" t="s">
        <v>139</v>
      </c>
      <c r="AX374" s="431" t="s">
        <v>139</v>
      </c>
      <c r="AY374" s="443"/>
      <c r="AZ374" s="469" t="s">
        <v>139</v>
      </c>
      <c r="BA374" s="431" t="s">
        <v>139</v>
      </c>
      <c r="BB374" s="440"/>
      <c r="BC374" s="469" t="s">
        <v>139</v>
      </c>
      <c r="BD374" s="445" t="s">
        <v>139</v>
      </c>
      <c r="BE374" s="469" t="s">
        <v>139</v>
      </c>
      <c r="BF374" s="445" t="s">
        <v>139</v>
      </c>
      <c r="BG374" s="445"/>
      <c r="BH374" s="469" t="s">
        <v>139</v>
      </c>
      <c r="BI374" s="431" t="s">
        <v>139</v>
      </c>
      <c r="BJ374" s="440"/>
      <c r="BK374" s="441" t="s">
        <v>139</v>
      </c>
      <c r="BL374" s="431" t="s">
        <v>139</v>
      </c>
      <c r="BM374" s="446"/>
      <c r="BN374" s="447" t="s">
        <v>139</v>
      </c>
      <c r="BO374" t="s">
        <v>139</v>
      </c>
    </row>
    <row r="375" spans="1:67" ht="15.75" customHeight="1">
      <c r="A375" s="7" t="s">
        <v>1030</v>
      </c>
      <c r="B375" s="453">
        <v>17</v>
      </c>
      <c r="C375" s="436" t="s">
        <v>174</v>
      </c>
      <c r="D375" s="454" t="s">
        <v>176</v>
      </c>
      <c r="E375" s="436">
        <v>80</v>
      </c>
      <c r="F375" s="436">
        <v>36.940000000000168</v>
      </c>
      <c r="G375" s="436" t="s">
        <v>61</v>
      </c>
      <c r="H375" s="430">
        <v>80.615666666666669</v>
      </c>
      <c r="I375" s="436">
        <v>141</v>
      </c>
      <c r="J375" s="436">
        <v>3.6700000000007549</v>
      </c>
      <c r="K375" s="436" t="s">
        <v>62</v>
      </c>
      <c r="L375" s="430">
        <v>141.06116666666668</v>
      </c>
      <c r="M375" s="430">
        <v>-141.06116666666668</v>
      </c>
      <c r="N375" s="427">
        <v>396</v>
      </c>
      <c r="Q375" s="457" t="s">
        <v>156</v>
      </c>
      <c r="R375">
        <v>15</v>
      </c>
      <c r="S375" s="474">
        <v>160.321</v>
      </c>
      <c r="T375" s="290">
        <v>-1.4584999999999999</v>
      </c>
      <c r="U375" s="290">
        <v>-1.4587000000000001</v>
      </c>
      <c r="V375" s="290">
        <v>26.532837999999998</v>
      </c>
      <c r="W375" s="290">
        <v>26.532443000000001</v>
      </c>
      <c r="X375" s="290">
        <v>33.160260586952553</v>
      </c>
      <c r="Y375" s="290">
        <v>33.15993943232791</v>
      </c>
      <c r="Z375">
        <v>1.8257000000000001</v>
      </c>
      <c r="AA375" s="447">
        <v>6.3682846658211476</v>
      </c>
      <c r="AB375" s="447">
        <v>75.502480606437501</v>
      </c>
      <c r="AC375" s="447">
        <v>3.5408484800000001E-2</v>
      </c>
      <c r="AD375" s="290">
        <v>6.4000000000000001E-2</v>
      </c>
      <c r="AE375" s="447">
        <v>89.566900000000004</v>
      </c>
      <c r="AF375">
        <v>4.5759999999999996</v>
      </c>
      <c r="AG375" s="447">
        <v>3.4062999999999999</v>
      </c>
      <c r="AH375">
        <v>0.20330000000000001</v>
      </c>
      <c r="AI375" s="447">
        <v>6.3701999999999995E-2</v>
      </c>
      <c r="AJ375" s="447">
        <v>98.54</v>
      </c>
      <c r="AK375" s="447">
        <v>17.846</v>
      </c>
      <c r="AL375" s="429">
        <v>33.225986480712891</v>
      </c>
      <c r="AM375" s="433" t="s">
        <v>139</v>
      </c>
      <c r="AN375" s="434"/>
      <c r="AO375" s="438" t="s">
        <v>139</v>
      </c>
      <c r="AP375" s="439" t="s">
        <v>139</v>
      </c>
      <c r="AQ375" s="431" t="s">
        <v>139</v>
      </c>
      <c r="AR375" s="440"/>
      <c r="AS375" s="469" t="s">
        <v>139</v>
      </c>
      <c r="AT375" s="431" t="s">
        <v>139</v>
      </c>
      <c r="AU375" s="469" t="s">
        <v>139</v>
      </c>
      <c r="AV375" s="431" t="s">
        <v>139</v>
      </c>
      <c r="AW375" s="442" t="s">
        <v>139</v>
      </c>
      <c r="AX375" s="431" t="s">
        <v>139</v>
      </c>
      <c r="AY375" s="443"/>
      <c r="AZ375" s="469" t="s">
        <v>139</v>
      </c>
      <c r="BA375" s="431" t="s">
        <v>139</v>
      </c>
      <c r="BB375" s="440"/>
      <c r="BC375" s="469" t="s">
        <v>139</v>
      </c>
      <c r="BD375" s="445" t="s">
        <v>139</v>
      </c>
      <c r="BE375" s="469" t="s">
        <v>139</v>
      </c>
      <c r="BF375" s="445" t="s">
        <v>139</v>
      </c>
      <c r="BG375" s="445"/>
      <c r="BH375" s="469" t="s">
        <v>139</v>
      </c>
      <c r="BI375" s="431" t="s">
        <v>139</v>
      </c>
      <c r="BJ375" s="440"/>
      <c r="BK375" s="441" t="s">
        <v>139</v>
      </c>
      <c r="BL375" s="431" t="s">
        <v>139</v>
      </c>
      <c r="BM375" s="446"/>
      <c r="BN375" s="447" t="s">
        <v>139</v>
      </c>
      <c r="BO375" t="s">
        <v>139</v>
      </c>
    </row>
    <row r="376" spans="1:67" ht="15.75" customHeight="1">
      <c r="A376" s="7" t="s">
        <v>1030</v>
      </c>
      <c r="B376" s="453">
        <v>17</v>
      </c>
      <c r="C376" s="436" t="s">
        <v>174</v>
      </c>
      <c r="D376" s="454" t="s">
        <v>176</v>
      </c>
      <c r="E376" s="436">
        <v>80</v>
      </c>
      <c r="F376" s="436">
        <v>36.940000000000168</v>
      </c>
      <c r="G376" s="436" t="s">
        <v>61</v>
      </c>
      <c r="H376" s="430">
        <v>80.615666666666669</v>
      </c>
      <c r="I376" s="436">
        <v>141</v>
      </c>
      <c r="J376" s="436">
        <v>3.6700000000007549</v>
      </c>
      <c r="K376" s="436" t="s">
        <v>62</v>
      </c>
      <c r="L376" s="430">
        <v>141.06116666666668</v>
      </c>
      <c r="M376" s="430">
        <v>-141.06116666666668</v>
      </c>
      <c r="N376" s="427">
        <v>397</v>
      </c>
      <c r="Q376" s="457" t="s">
        <v>156</v>
      </c>
      <c r="R376">
        <v>16</v>
      </c>
      <c r="S376" s="474">
        <v>159.11099999999999</v>
      </c>
      <c r="T376" s="290">
        <v>-1.4643999999999999</v>
      </c>
      <c r="U376" s="290">
        <v>-1.4623999999999999</v>
      </c>
      <c r="V376" s="290">
        <v>26.515539</v>
      </c>
      <c r="W376" s="290">
        <v>26.518763</v>
      </c>
      <c r="X376" s="290">
        <v>33.143758553297701</v>
      </c>
      <c r="Y376" s="290">
        <v>33.145972516721415</v>
      </c>
      <c r="Z376">
        <v>1.8286</v>
      </c>
      <c r="AA376" s="447">
        <v>6.3835195040145525</v>
      </c>
      <c r="AB376" s="447">
        <v>75.662208688417337</v>
      </c>
      <c r="AC376" s="447">
        <v>3.5535047199999996E-2</v>
      </c>
      <c r="AD376" s="290">
        <v>6.4299999999999996E-2</v>
      </c>
      <c r="AE376" s="447">
        <v>89.555700000000002</v>
      </c>
      <c r="AF376">
        <v>4.5754999999999999</v>
      </c>
      <c r="AG376" s="447">
        <v>3.5143</v>
      </c>
      <c r="AH376">
        <v>0.20760000000000001</v>
      </c>
      <c r="AI376" s="447">
        <v>6.3701999999999995E-2</v>
      </c>
      <c r="AJ376" s="447">
        <v>15.72</v>
      </c>
      <c r="AK376" s="447">
        <v>17.846</v>
      </c>
      <c r="AL376" s="429">
        <v>33.232345581054688</v>
      </c>
      <c r="AM376" s="433" t="s">
        <v>139</v>
      </c>
      <c r="AN376" s="434"/>
      <c r="AO376" s="438" t="s">
        <v>139</v>
      </c>
      <c r="AP376" s="439" t="s">
        <v>139</v>
      </c>
      <c r="AQ376" s="431" t="s">
        <v>139</v>
      </c>
      <c r="AR376" s="440"/>
      <c r="AS376" s="469" t="s">
        <v>139</v>
      </c>
      <c r="AT376" s="431" t="s">
        <v>139</v>
      </c>
      <c r="AU376" s="469" t="s">
        <v>139</v>
      </c>
      <c r="AV376" s="431" t="s">
        <v>139</v>
      </c>
      <c r="AW376" s="442" t="s">
        <v>139</v>
      </c>
      <c r="AX376" s="431" t="s">
        <v>139</v>
      </c>
      <c r="AY376" s="443"/>
      <c r="AZ376" s="469" t="s">
        <v>139</v>
      </c>
      <c r="BA376" s="431" t="s">
        <v>139</v>
      </c>
      <c r="BB376" s="440"/>
      <c r="BC376" s="469" t="s">
        <v>139</v>
      </c>
      <c r="BD376" s="445" t="s">
        <v>139</v>
      </c>
      <c r="BE376" s="469" t="s">
        <v>139</v>
      </c>
      <c r="BF376" s="445" t="s">
        <v>139</v>
      </c>
      <c r="BG376" s="445"/>
      <c r="BH376" s="469" t="s">
        <v>139</v>
      </c>
      <c r="BI376" s="431" t="s">
        <v>139</v>
      </c>
      <c r="BJ376" s="440"/>
      <c r="BK376" s="441" t="s">
        <v>139</v>
      </c>
      <c r="BL376" s="431" t="s">
        <v>139</v>
      </c>
      <c r="BM376" s="446"/>
      <c r="BN376" s="447" t="s">
        <v>139</v>
      </c>
      <c r="BO376" t="s">
        <v>139</v>
      </c>
    </row>
    <row r="377" spans="1:67" ht="15.75" customHeight="1">
      <c r="A377" s="7" t="s">
        <v>1030</v>
      </c>
      <c r="B377" s="453">
        <v>17</v>
      </c>
      <c r="C377" s="436" t="s">
        <v>174</v>
      </c>
      <c r="D377" s="454" t="s">
        <v>176</v>
      </c>
      <c r="E377" s="436">
        <v>80</v>
      </c>
      <c r="F377" s="436">
        <v>36.940000000000168</v>
      </c>
      <c r="G377" s="436" t="s">
        <v>61</v>
      </c>
      <c r="H377" s="430">
        <v>80.615666666666669</v>
      </c>
      <c r="I377" s="436">
        <v>141</v>
      </c>
      <c r="J377" s="436">
        <v>3.6700000000007549</v>
      </c>
      <c r="K377" s="436" t="s">
        <v>62</v>
      </c>
      <c r="L377" s="430">
        <v>141.06116666666668</v>
      </c>
      <c r="M377" s="430">
        <v>-141.06116666666668</v>
      </c>
      <c r="N377" s="427">
        <v>398</v>
      </c>
      <c r="Q377" s="457" t="s">
        <v>156</v>
      </c>
      <c r="R377">
        <v>17</v>
      </c>
      <c r="S377" s="474">
        <v>53.508000000000003</v>
      </c>
      <c r="T377" s="290">
        <v>-0.8216</v>
      </c>
      <c r="U377" s="290">
        <v>-0.83150000000000002</v>
      </c>
      <c r="V377" s="290">
        <v>25.976347000000001</v>
      </c>
      <c r="W377" s="290">
        <v>25.973602000000003</v>
      </c>
      <c r="X377" s="290">
        <v>31.777736860543815</v>
      </c>
      <c r="Y377" s="290">
        <v>31.784486450602202</v>
      </c>
      <c r="Z377">
        <v>2.1488999999999998</v>
      </c>
      <c r="AA377" s="447">
        <v>7.699612418383567</v>
      </c>
      <c r="AB377" s="447">
        <v>91.953961776668947</v>
      </c>
      <c r="AC377" s="447">
        <v>0.13981030400000002</v>
      </c>
      <c r="AD377" s="290">
        <v>0.29580000000000001</v>
      </c>
      <c r="AE377" s="447">
        <v>89.267200000000003</v>
      </c>
      <c r="AF377">
        <v>4.5609000000000002</v>
      </c>
      <c r="AG377" s="447">
        <v>3.1173999999999999</v>
      </c>
      <c r="AH377">
        <v>0.19170000000000001</v>
      </c>
      <c r="AI377" s="447">
        <v>6.3701999999999995E-2</v>
      </c>
      <c r="AJ377" s="447">
        <v>98.55</v>
      </c>
      <c r="AK377" s="447">
        <v>19.829000000000001</v>
      </c>
      <c r="AL377" s="429">
        <v>31.790019989013672</v>
      </c>
      <c r="AM377" s="433" t="s">
        <v>139</v>
      </c>
      <c r="AN377" s="434"/>
      <c r="AO377" s="438" t="s">
        <v>139</v>
      </c>
      <c r="AP377" s="439" t="s">
        <v>139</v>
      </c>
      <c r="AQ377" s="431" t="s">
        <v>139</v>
      </c>
      <c r="AR377" s="440"/>
      <c r="AS377" s="469" t="s">
        <v>139</v>
      </c>
      <c r="AT377" s="431" t="s">
        <v>139</v>
      </c>
      <c r="AU377" s="469" t="s">
        <v>139</v>
      </c>
      <c r="AV377" s="431" t="s">
        <v>139</v>
      </c>
      <c r="AW377" s="442" t="s">
        <v>139</v>
      </c>
      <c r="AX377" s="431" t="s">
        <v>139</v>
      </c>
      <c r="AY377" s="443"/>
      <c r="AZ377" s="469" t="s">
        <v>139</v>
      </c>
      <c r="BA377" s="431" t="s">
        <v>139</v>
      </c>
      <c r="BB377" s="440"/>
      <c r="BC377" s="469" t="s">
        <v>139</v>
      </c>
      <c r="BD377" s="445" t="s">
        <v>139</v>
      </c>
      <c r="BE377" s="469" t="s">
        <v>139</v>
      </c>
      <c r="BF377" s="445" t="s">
        <v>139</v>
      </c>
      <c r="BG377" s="445"/>
      <c r="BH377" s="469" t="s">
        <v>139</v>
      </c>
      <c r="BI377" s="431" t="s">
        <v>139</v>
      </c>
      <c r="BJ377" s="440"/>
      <c r="BK377" s="441" t="s">
        <v>139</v>
      </c>
      <c r="BL377" s="431" t="s">
        <v>139</v>
      </c>
      <c r="BM377" s="446"/>
      <c r="BN377" s="447" t="s">
        <v>139</v>
      </c>
      <c r="BO377" t="s">
        <v>139</v>
      </c>
    </row>
    <row r="378" spans="1:67" ht="15.75" customHeight="1">
      <c r="A378" s="7" t="s">
        <v>1030</v>
      </c>
      <c r="B378" s="453">
        <v>17</v>
      </c>
      <c r="C378" s="436" t="s">
        <v>174</v>
      </c>
      <c r="D378" s="454" t="s">
        <v>176</v>
      </c>
      <c r="E378" s="436">
        <v>80</v>
      </c>
      <c r="F378" s="436">
        <v>36.940000000000168</v>
      </c>
      <c r="G378" s="436" t="s">
        <v>61</v>
      </c>
      <c r="H378" s="430">
        <v>80.615666666666669</v>
      </c>
      <c r="I378" s="436">
        <v>141</v>
      </c>
      <c r="J378" s="436">
        <v>3.6700000000007549</v>
      </c>
      <c r="K378" s="436" t="s">
        <v>62</v>
      </c>
      <c r="L378" s="430">
        <v>141.06116666666668</v>
      </c>
      <c r="M378" s="430">
        <v>-141.06116666666668</v>
      </c>
      <c r="N378" s="427">
        <v>399</v>
      </c>
      <c r="Q378" s="457" t="s">
        <v>156</v>
      </c>
      <c r="R378">
        <v>18</v>
      </c>
      <c r="S378" s="474">
        <v>52.624000000000002</v>
      </c>
      <c r="T378" s="290">
        <v>-0.7923</v>
      </c>
      <c r="U378" s="290">
        <v>-0.81110000000000004</v>
      </c>
      <c r="V378" s="290">
        <v>25.981066999999999</v>
      </c>
      <c r="W378" s="290">
        <v>25.975802000000002</v>
      </c>
      <c r="X378" s="290">
        <v>31.753720629910248</v>
      </c>
      <c r="Y378" s="290">
        <v>31.766451703882332</v>
      </c>
      <c r="Z378">
        <v>2.1591</v>
      </c>
      <c r="AA378" s="447">
        <v>7.7401239961838888</v>
      </c>
      <c r="AB378" s="447">
        <v>92.494406017795711</v>
      </c>
      <c r="AC378" s="447">
        <v>0.16514980800000001</v>
      </c>
      <c r="AD378" s="290">
        <v>0.35199999999999998</v>
      </c>
      <c r="AE378" s="447">
        <v>89.270899999999997</v>
      </c>
      <c r="AF378">
        <v>4.5610999999999997</v>
      </c>
      <c r="AG378" s="447">
        <v>2.9367000000000001</v>
      </c>
      <c r="AH378">
        <v>0.1845</v>
      </c>
      <c r="AI378" s="447">
        <v>6.3701999999999995E-2</v>
      </c>
      <c r="AJ378" s="447">
        <v>82.48</v>
      </c>
      <c r="AK378" s="447">
        <v>19.829000000000001</v>
      </c>
      <c r="AL378" s="429">
        <v>31.775812149047852</v>
      </c>
      <c r="AM378" s="433" t="s">
        <v>139</v>
      </c>
      <c r="AN378" s="434"/>
      <c r="AO378" s="438" t="s">
        <v>139</v>
      </c>
      <c r="AP378" s="439" t="s">
        <v>139</v>
      </c>
      <c r="AQ378" s="431" t="s">
        <v>139</v>
      </c>
      <c r="AR378" s="440"/>
      <c r="AS378" s="469" t="s">
        <v>139</v>
      </c>
      <c r="AT378" s="431" t="s">
        <v>139</v>
      </c>
      <c r="AU378" s="469" t="s">
        <v>139</v>
      </c>
      <c r="AV378" s="431" t="s">
        <v>139</v>
      </c>
      <c r="AW378" s="442" t="s">
        <v>139</v>
      </c>
      <c r="AX378" s="431" t="s">
        <v>139</v>
      </c>
      <c r="AY378" s="443"/>
      <c r="AZ378" s="469" t="s">
        <v>139</v>
      </c>
      <c r="BA378" s="431" t="s">
        <v>139</v>
      </c>
      <c r="BB378" s="440"/>
      <c r="BC378" s="469" t="s">
        <v>139</v>
      </c>
      <c r="BD378" s="445" t="s">
        <v>139</v>
      </c>
      <c r="BE378" s="469" t="s">
        <v>139</v>
      </c>
      <c r="BF378" s="445" t="s">
        <v>139</v>
      </c>
      <c r="BG378" s="445"/>
      <c r="BH378" s="469" t="s">
        <v>139</v>
      </c>
      <c r="BI378" s="431" t="s">
        <v>139</v>
      </c>
      <c r="BJ378" s="440"/>
      <c r="BK378" s="441" t="s">
        <v>139</v>
      </c>
      <c r="BL378" s="431" t="s">
        <v>139</v>
      </c>
      <c r="BM378" s="446"/>
      <c r="BN378" s="447" t="s">
        <v>139</v>
      </c>
      <c r="BO378" t="s">
        <v>139</v>
      </c>
    </row>
    <row r="379" spans="1:67" ht="15.75" customHeight="1">
      <c r="A379" s="7" t="s">
        <v>1030</v>
      </c>
      <c r="B379" s="453">
        <v>17</v>
      </c>
      <c r="C379" s="436" t="s">
        <v>174</v>
      </c>
      <c r="D379" s="454" t="s">
        <v>176</v>
      </c>
      <c r="E379" s="436">
        <v>80</v>
      </c>
      <c r="F379" s="436">
        <v>36.940000000000168</v>
      </c>
      <c r="G379" s="436" t="s">
        <v>61</v>
      </c>
      <c r="H379" s="430">
        <v>80.615666666666669</v>
      </c>
      <c r="I379" s="436">
        <v>141</v>
      </c>
      <c r="J379" s="436">
        <v>3.6700000000007549</v>
      </c>
      <c r="K379" s="436" t="s">
        <v>62</v>
      </c>
      <c r="L379" s="430">
        <v>141.06116666666668</v>
      </c>
      <c r="M379" s="430">
        <v>-141.06116666666668</v>
      </c>
      <c r="N379" s="427">
        <v>400</v>
      </c>
      <c r="Q379" s="457" t="s">
        <v>156</v>
      </c>
      <c r="R379">
        <v>19</v>
      </c>
      <c r="S379" s="474">
        <v>51.622999999999998</v>
      </c>
      <c r="T379" s="290">
        <v>-0.75839999999999996</v>
      </c>
      <c r="U379" s="290">
        <v>-0.77200000000000002</v>
      </c>
      <c r="V379" s="290">
        <v>25.988585</v>
      </c>
      <c r="W379" s="290">
        <v>25.983714000000003</v>
      </c>
      <c r="X379" s="290">
        <v>31.728722712186002</v>
      </c>
      <c r="Y379" s="290">
        <v>31.736490603917105</v>
      </c>
      <c r="Z379">
        <v>2.1703999999999999</v>
      </c>
      <c r="AA379" s="447">
        <v>7.7847313849071771</v>
      </c>
      <c r="AB379" s="447">
        <v>93.095195738531004</v>
      </c>
      <c r="AC379" s="447">
        <v>0.16498316000000002</v>
      </c>
      <c r="AD379" s="290">
        <v>0.35170000000000001</v>
      </c>
      <c r="AE379" s="447">
        <v>89.226299999999995</v>
      </c>
      <c r="AF379">
        <v>4.5587999999999997</v>
      </c>
      <c r="AG379" s="447">
        <v>2.8567999999999998</v>
      </c>
      <c r="AH379">
        <v>0.18129999999999999</v>
      </c>
      <c r="AI379" s="447">
        <v>6.3701999999999995E-2</v>
      </c>
      <c r="AJ379" s="447">
        <v>98.54</v>
      </c>
      <c r="AK379" s="447">
        <v>19.829000000000001</v>
      </c>
      <c r="AL379" s="429">
        <v>31.820949554443359</v>
      </c>
      <c r="AM379" s="433" t="s">
        <v>139</v>
      </c>
      <c r="AN379" s="434"/>
      <c r="AO379" s="438" t="s">
        <v>139</v>
      </c>
      <c r="AP379" s="439" t="s">
        <v>139</v>
      </c>
      <c r="AQ379" s="431" t="s">
        <v>139</v>
      </c>
      <c r="AR379" s="440"/>
      <c r="AS379" s="469" t="s">
        <v>139</v>
      </c>
      <c r="AT379" s="431" t="s">
        <v>139</v>
      </c>
      <c r="AU379" s="469" t="s">
        <v>139</v>
      </c>
      <c r="AV379" s="431" t="s">
        <v>139</v>
      </c>
      <c r="AW379" s="442" t="s">
        <v>139</v>
      </c>
      <c r="AX379" s="431" t="s">
        <v>139</v>
      </c>
      <c r="AY379" s="443"/>
      <c r="AZ379" s="469" t="s">
        <v>139</v>
      </c>
      <c r="BA379" s="431" t="s">
        <v>139</v>
      </c>
      <c r="BB379" s="440"/>
      <c r="BC379" s="469" t="s">
        <v>139</v>
      </c>
      <c r="BD379" s="445" t="s">
        <v>139</v>
      </c>
      <c r="BE379" s="469" t="s">
        <v>139</v>
      </c>
      <c r="BF379" s="445" t="s">
        <v>139</v>
      </c>
      <c r="BG379" s="445"/>
      <c r="BH379" s="469" t="s">
        <v>139</v>
      </c>
      <c r="BI379" s="431" t="s">
        <v>139</v>
      </c>
      <c r="BJ379" s="440"/>
      <c r="BK379" s="441" t="s">
        <v>139</v>
      </c>
      <c r="BL379" s="431" t="s">
        <v>139</v>
      </c>
      <c r="BM379" s="446"/>
      <c r="BN379" s="447" t="s">
        <v>139</v>
      </c>
      <c r="BO379" t="s">
        <v>139</v>
      </c>
    </row>
    <row r="380" spans="1:67" ht="15.75" customHeight="1">
      <c r="A380" s="7" t="s">
        <v>1030</v>
      </c>
      <c r="B380" s="453">
        <v>17</v>
      </c>
      <c r="C380" s="436" t="s">
        <v>174</v>
      </c>
      <c r="D380" s="454" t="s">
        <v>176</v>
      </c>
      <c r="E380" s="436">
        <v>80</v>
      </c>
      <c r="F380" s="436">
        <v>36.940000000000168</v>
      </c>
      <c r="G380" s="436" t="s">
        <v>61</v>
      </c>
      <c r="H380" s="430">
        <v>80.615666666666669</v>
      </c>
      <c r="I380" s="436">
        <v>141</v>
      </c>
      <c r="J380" s="436">
        <v>3.6700000000007549</v>
      </c>
      <c r="K380" s="436" t="s">
        <v>62</v>
      </c>
      <c r="L380" s="430">
        <v>141.06116666666668</v>
      </c>
      <c r="M380" s="430">
        <v>-141.06116666666668</v>
      </c>
      <c r="N380" s="427">
        <v>401</v>
      </c>
      <c r="Q380" s="457" t="s">
        <v>156</v>
      </c>
      <c r="R380">
        <v>20</v>
      </c>
      <c r="S380" s="474">
        <v>50.463000000000001</v>
      </c>
      <c r="T380" s="290">
        <v>-0.72919999999999996</v>
      </c>
      <c r="U380" s="290">
        <v>-0.74470000000000003</v>
      </c>
      <c r="V380" s="290">
        <v>25.99811</v>
      </c>
      <c r="W380" s="290">
        <v>25.991234000000002</v>
      </c>
      <c r="X380" s="290">
        <v>31.711483739929879</v>
      </c>
      <c r="Y380" s="290">
        <v>31.718549656979999</v>
      </c>
      <c r="Z380">
        <v>2.1930999999999998</v>
      </c>
      <c r="AA380" s="447">
        <v>7.877584254676389</v>
      </c>
      <c r="AB380" s="447">
        <v>94.267491622911933</v>
      </c>
      <c r="AC380" s="447">
        <v>0.17991392</v>
      </c>
      <c r="AD380" s="290">
        <v>0.38479999999999998</v>
      </c>
      <c r="AE380" s="447">
        <v>89.183400000000006</v>
      </c>
      <c r="AF380">
        <v>4.5567000000000002</v>
      </c>
      <c r="AG380" s="447">
        <v>3.0047000000000001</v>
      </c>
      <c r="AH380">
        <v>0.18720000000000001</v>
      </c>
      <c r="AI380" s="447">
        <v>6.7336999999999994E-2</v>
      </c>
      <c r="AJ380" s="447">
        <v>98.54</v>
      </c>
      <c r="AK380" s="447">
        <v>19.829000000000001</v>
      </c>
      <c r="AL380" s="429">
        <v>31.774066925048828</v>
      </c>
      <c r="AM380" s="433" t="s">
        <v>139</v>
      </c>
      <c r="AN380" s="434"/>
      <c r="AO380" s="438" t="s">
        <v>139</v>
      </c>
      <c r="AP380" s="439" t="s">
        <v>139</v>
      </c>
      <c r="AQ380" s="431" t="s">
        <v>139</v>
      </c>
      <c r="AR380" s="440"/>
      <c r="AS380" s="469" t="s">
        <v>139</v>
      </c>
      <c r="AT380" s="431" t="s">
        <v>139</v>
      </c>
      <c r="AU380" s="469" t="s">
        <v>139</v>
      </c>
      <c r="AV380" s="431" t="s">
        <v>139</v>
      </c>
      <c r="AW380" s="442" t="s">
        <v>139</v>
      </c>
      <c r="AX380" s="431" t="s">
        <v>139</v>
      </c>
      <c r="AY380" s="443"/>
      <c r="AZ380" s="469" t="s">
        <v>139</v>
      </c>
      <c r="BA380" s="431" t="s">
        <v>139</v>
      </c>
      <c r="BB380" s="440"/>
      <c r="BC380" s="469" t="s">
        <v>139</v>
      </c>
      <c r="BD380" s="445" t="s">
        <v>139</v>
      </c>
      <c r="BE380" s="469" t="s">
        <v>139</v>
      </c>
      <c r="BF380" s="445" t="s">
        <v>139</v>
      </c>
      <c r="BG380" s="445"/>
      <c r="BH380" s="469" t="s">
        <v>139</v>
      </c>
      <c r="BI380" s="431" t="s">
        <v>139</v>
      </c>
      <c r="BJ380" s="440"/>
      <c r="BK380" s="441" t="s">
        <v>139</v>
      </c>
      <c r="BL380" s="431" t="s">
        <v>139</v>
      </c>
      <c r="BM380" s="446"/>
      <c r="BN380" s="447" t="s">
        <v>139</v>
      </c>
      <c r="BO380" t="s">
        <v>139</v>
      </c>
    </row>
    <row r="381" spans="1:67" ht="15.75" customHeight="1">
      <c r="A381" s="7" t="s">
        <v>1030</v>
      </c>
      <c r="B381" s="453">
        <v>17</v>
      </c>
      <c r="C381" s="436" t="s">
        <v>174</v>
      </c>
      <c r="D381" s="454" t="s">
        <v>176</v>
      </c>
      <c r="E381" s="436">
        <v>80</v>
      </c>
      <c r="F381" s="436">
        <v>36.940000000000168</v>
      </c>
      <c r="G381" s="436" t="s">
        <v>61</v>
      </c>
      <c r="H381" s="430">
        <v>80.615666666666669</v>
      </c>
      <c r="I381" s="436">
        <v>141</v>
      </c>
      <c r="J381" s="436">
        <v>3.6700000000007549</v>
      </c>
      <c r="K381" s="436" t="s">
        <v>62</v>
      </c>
      <c r="L381" s="430">
        <v>141.06116666666668</v>
      </c>
      <c r="M381" s="430">
        <v>-141.06116666666668</v>
      </c>
      <c r="N381" s="427">
        <v>402</v>
      </c>
      <c r="P381" s="428"/>
      <c r="Q381" s="457" t="s">
        <v>240</v>
      </c>
      <c r="R381">
        <v>21</v>
      </c>
      <c r="S381" s="474">
        <v>3.7589999999999999</v>
      </c>
      <c r="T381" s="290">
        <v>-1.5399</v>
      </c>
      <c r="U381" s="290">
        <v>-1.5419</v>
      </c>
      <c r="V381" s="290">
        <v>23.31718</v>
      </c>
      <c r="W381" s="290">
        <v>23.311497000000003</v>
      </c>
      <c r="X381" s="290">
        <v>28.939471550614691</v>
      </c>
      <c r="Y381" s="290">
        <v>28.933694729959303</v>
      </c>
      <c r="Z381">
        <v>2.2926000000000002</v>
      </c>
      <c r="AA381" s="447">
        <v>8.7686101641511573</v>
      </c>
      <c r="AB381" s="447">
        <v>100.66658918070539</v>
      </c>
      <c r="AC381" s="447">
        <v>0.116799368</v>
      </c>
      <c r="AD381" s="290">
        <v>0.2447</v>
      </c>
      <c r="AE381" s="447">
        <v>89.261600000000001</v>
      </c>
      <c r="AF381">
        <v>4.5606</v>
      </c>
      <c r="AG381" s="447">
        <v>1.7016</v>
      </c>
      <c r="AH381">
        <v>0.13500000000000001</v>
      </c>
      <c r="AI381" s="447">
        <v>1.5159</v>
      </c>
      <c r="AJ381" s="447">
        <v>98.54</v>
      </c>
      <c r="AK381" s="447">
        <v>21.812000000000001</v>
      </c>
      <c r="AL381" s="429">
        <v>28.943086624145508</v>
      </c>
      <c r="AM381" s="433" t="s">
        <v>139</v>
      </c>
      <c r="AN381" s="434"/>
      <c r="AO381" s="438" t="s">
        <v>139</v>
      </c>
      <c r="AP381" s="439" t="s">
        <v>139</v>
      </c>
      <c r="AQ381" s="431" t="s">
        <v>139</v>
      </c>
      <c r="AR381" s="440"/>
      <c r="AS381" s="469" t="s">
        <v>139</v>
      </c>
      <c r="AT381" s="431" t="s">
        <v>139</v>
      </c>
      <c r="AU381" s="469" t="s">
        <v>139</v>
      </c>
      <c r="AV381" s="431" t="s">
        <v>139</v>
      </c>
      <c r="AW381" s="442" t="s">
        <v>139</v>
      </c>
      <c r="AX381" s="431" t="s">
        <v>139</v>
      </c>
      <c r="AY381" s="443"/>
      <c r="AZ381" s="469" t="s">
        <v>139</v>
      </c>
      <c r="BA381" s="431" t="s">
        <v>139</v>
      </c>
      <c r="BB381" s="440"/>
      <c r="BC381" s="469" t="s">
        <v>139</v>
      </c>
      <c r="BD381" s="445" t="s">
        <v>139</v>
      </c>
      <c r="BE381" s="469" t="s">
        <v>139</v>
      </c>
      <c r="BF381" s="445" t="s">
        <v>139</v>
      </c>
      <c r="BG381" s="445"/>
      <c r="BH381" s="469" t="s">
        <v>139</v>
      </c>
      <c r="BI381" s="431" t="s">
        <v>139</v>
      </c>
      <c r="BJ381" s="440"/>
      <c r="BK381" s="441" t="s">
        <v>139</v>
      </c>
      <c r="BL381" s="431" t="s">
        <v>139</v>
      </c>
      <c r="BM381" s="446"/>
      <c r="BN381" s="447" t="s">
        <v>139</v>
      </c>
      <c r="BO381" t="s">
        <v>139</v>
      </c>
    </row>
    <row r="382" spans="1:67" ht="15.75" customHeight="1">
      <c r="A382" s="7" t="s">
        <v>1030</v>
      </c>
      <c r="B382" s="453">
        <v>17</v>
      </c>
      <c r="C382" s="436" t="s">
        <v>174</v>
      </c>
      <c r="D382" s="454" t="s">
        <v>176</v>
      </c>
      <c r="E382" s="436">
        <v>80</v>
      </c>
      <c r="F382" s="436">
        <v>36.940000000000168</v>
      </c>
      <c r="G382" s="436" t="s">
        <v>61</v>
      </c>
      <c r="H382" s="430">
        <v>80.615666666666669</v>
      </c>
      <c r="I382" s="436">
        <v>141</v>
      </c>
      <c r="J382" s="436">
        <v>3.6700000000007549</v>
      </c>
      <c r="K382" s="436" t="s">
        <v>62</v>
      </c>
      <c r="L382" s="430">
        <v>141.06116666666668</v>
      </c>
      <c r="M382" s="430">
        <v>-141.06116666666668</v>
      </c>
      <c r="N382" s="427">
        <v>403</v>
      </c>
      <c r="P382" s="428"/>
      <c r="Q382" s="457" t="s">
        <v>240</v>
      </c>
      <c r="R382">
        <v>22</v>
      </c>
      <c r="S382" s="474">
        <v>3.7189999999999999</v>
      </c>
      <c r="T382" s="290">
        <v>-1.5398000000000001</v>
      </c>
      <c r="U382" s="290">
        <v>-1.5404</v>
      </c>
      <c r="V382" s="290">
        <v>23.317571000000001</v>
      </c>
      <c r="W382" s="290">
        <v>23.314649000000003</v>
      </c>
      <c r="X382" s="290">
        <v>28.93992782753347</v>
      </c>
      <c r="Y382" s="290">
        <v>28.936540683140709</v>
      </c>
      <c r="Z382">
        <v>2.2926000000000002</v>
      </c>
      <c r="AA382" s="447">
        <v>8.7686101641511573</v>
      </c>
      <c r="AB382" s="447">
        <v>100.66718998384398</v>
      </c>
      <c r="AC382" s="447">
        <v>0.11963238400000001</v>
      </c>
      <c r="AD382" s="290">
        <v>0.251</v>
      </c>
      <c r="AE382" s="447">
        <v>89.250500000000002</v>
      </c>
      <c r="AF382">
        <v>4.5599999999999996</v>
      </c>
      <c r="AG382" s="447">
        <v>1.6734</v>
      </c>
      <c r="AH382">
        <v>0.13389999999999999</v>
      </c>
      <c r="AI382" s="447">
        <v>1.458</v>
      </c>
      <c r="AJ382" s="447">
        <v>98.54</v>
      </c>
      <c r="AK382" s="447">
        <v>21.812000000000001</v>
      </c>
      <c r="AL382" s="429">
        <v>28.943471908569336</v>
      </c>
      <c r="AM382" s="433" t="s">
        <v>139</v>
      </c>
      <c r="AN382" s="434"/>
      <c r="AO382" s="438" t="s">
        <v>139</v>
      </c>
      <c r="AP382" s="439" t="s">
        <v>139</v>
      </c>
      <c r="AQ382" s="431" t="s">
        <v>139</v>
      </c>
      <c r="AR382" s="440"/>
      <c r="AS382" s="469" t="s">
        <v>139</v>
      </c>
      <c r="AT382" s="431" t="s">
        <v>139</v>
      </c>
      <c r="AU382" s="469" t="s">
        <v>139</v>
      </c>
      <c r="AV382" s="431" t="s">
        <v>139</v>
      </c>
      <c r="AW382" s="442" t="s">
        <v>139</v>
      </c>
      <c r="AX382" s="431" t="s">
        <v>139</v>
      </c>
      <c r="AY382" s="443"/>
      <c r="AZ382" s="469" t="s">
        <v>139</v>
      </c>
      <c r="BA382" s="431" t="s">
        <v>139</v>
      </c>
      <c r="BB382" s="440"/>
      <c r="BC382" s="469" t="s">
        <v>139</v>
      </c>
      <c r="BD382" s="445" t="s">
        <v>139</v>
      </c>
      <c r="BE382" s="469" t="s">
        <v>139</v>
      </c>
      <c r="BF382" s="445" t="s">
        <v>139</v>
      </c>
      <c r="BG382" s="445"/>
      <c r="BH382" s="469" t="s">
        <v>139</v>
      </c>
      <c r="BI382" s="431" t="s">
        <v>139</v>
      </c>
      <c r="BJ382" s="440"/>
      <c r="BK382" s="441" t="s">
        <v>139</v>
      </c>
      <c r="BL382" s="431" t="s">
        <v>139</v>
      </c>
      <c r="BM382" s="446"/>
      <c r="BN382" s="447" t="s">
        <v>139</v>
      </c>
      <c r="BO382" t="s">
        <v>139</v>
      </c>
    </row>
    <row r="383" spans="1:67" ht="15.75" customHeight="1">
      <c r="A383" s="7" t="s">
        <v>1030</v>
      </c>
      <c r="B383" s="453">
        <v>17</v>
      </c>
      <c r="C383" s="436" t="s">
        <v>174</v>
      </c>
      <c r="D383" s="454" t="s">
        <v>176</v>
      </c>
      <c r="E383" s="436">
        <v>80</v>
      </c>
      <c r="F383" s="436">
        <v>36.940000000000168</v>
      </c>
      <c r="G383" s="436" t="s">
        <v>61</v>
      </c>
      <c r="H383" s="430">
        <v>80.615666666666669</v>
      </c>
      <c r="I383" s="436">
        <v>141</v>
      </c>
      <c r="J383" s="436">
        <v>3.6700000000007549</v>
      </c>
      <c r="K383" s="436" t="s">
        <v>62</v>
      </c>
      <c r="L383" s="430">
        <v>141.06116666666668</v>
      </c>
      <c r="M383" s="430">
        <v>-141.06116666666668</v>
      </c>
      <c r="N383" s="427">
        <v>404</v>
      </c>
      <c r="P383" s="428"/>
      <c r="Q383" s="457" t="s">
        <v>240</v>
      </c>
      <c r="R383">
        <v>23</v>
      </c>
      <c r="S383" s="474">
        <v>3.6859999999999999</v>
      </c>
      <c r="T383" s="290">
        <v>-1.5423</v>
      </c>
      <c r="U383" s="290">
        <v>-1.5407999999999999</v>
      </c>
      <c r="V383" s="290">
        <v>23.312239999999999</v>
      </c>
      <c r="W383" s="290">
        <v>23.313939000000001</v>
      </c>
      <c r="X383" s="290">
        <v>28.935134550401891</v>
      </c>
      <c r="Y383" s="290">
        <v>28.935983463815418</v>
      </c>
      <c r="Z383">
        <v>2.2926000000000002</v>
      </c>
      <c r="AA383" s="447">
        <v>8.7686101641511573</v>
      </c>
      <c r="AB383" s="447">
        <v>100.65690188229097</v>
      </c>
      <c r="AC383" s="447">
        <v>0.109439832</v>
      </c>
      <c r="AD383" s="290">
        <v>0.2283</v>
      </c>
      <c r="AE383" s="447">
        <v>89.261600000000001</v>
      </c>
      <c r="AF383">
        <v>4.5606</v>
      </c>
      <c r="AG383" s="447">
        <v>1.6475</v>
      </c>
      <c r="AH383">
        <v>0.13289999999999999</v>
      </c>
      <c r="AI383" s="447">
        <v>1.4683999999999999</v>
      </c>
      <c r="AJ383" s="447">
        <v>98.54</v>
      </c>
      <c r="AK383" s="447">
        <v>21.812000000000001</v>
      </c>
      <c r="AL383" s="429">
        <v>28.944503784179688</v>
      </c>
      <c r="AM383" s="433" t="s">
        <v>139</v>
      </c>
      <c r="AN383" s="434"/>
      <c r="AO383" s="438" t="s">
        <v>139</v>
      </c>
      <c r="AP383" s="439" t="s">
        <v>139</v>
      </c>
      <c r="AQ383" s="431" t="s">
        <v>139</v>
      </c>
      <c r="AR383" s="440"/>
      <c r="AS383" s="469" t="s">
        <v>139</v>
      </c>
      <c r="AT383" s="431" t="s">
        <v>139</v>
      </c>
      <c r="AU383" s="469" t="s">
        <v>139</v>
      </c>
      <c r="AV383" s="431" t="s">
        <v>139</v>
      </c>
      <c r="AW383" s="442" t="s">
        <v>139</v>
      </c>
      <c r="AX383" s="431" t="s">
        <v>139</v>
      </c>
      <c r="AY383" s="443"/>
      <c r="AZ383" s="469" t="s">
        <v>139</v>
      </c>
      <c r="BA383" s="431" t="s">
        <v>139</v>
      </c>
      <c r="BB383" s="440"/>
      <c r="BC383" s="469" t="s">
        <v>139</v>
      </c>
      <c r="BD383" s="445" t="s">
        <v>139</v>
      </c>
      <c r="BE383" s="469" t="s">
        <v>139</v>
      </c>
      <c r="BF383" s="445" t="s">
        <v>139</v>
      </c>
      <c r="BG383" s="445"/>
      <c r="BH383" s="469" t="s">
        <v>139</v>
      </c>
      <c r="BI383" s="431" t="s">
        <v>139</v>
      </c>
      <c r="BJ383" s="440"/>
      <c r="BK383" s="441" t="s">
        <v>139</v>
      </c>
      <c r="BL383" s="431" t="s">
        <v>139</v>
      </c>
      <c r="BM383" s="446"/>
      <c r="BN383" s="447" t="s">
        <v>139</v>
      </c>
      <c r="BO383" t="s">
        <v>139</v>
      </c>
    </row>
    <row r="384" spans="1:67" ht="15.75" customHeight="1">
      <c r="A384" s="7" t="s">
        <v>1030</v>
      </c>
      <c r="B384" s="453">
        <v>17</v>
      </c>
      <c r="C384" s="436" t="s">
        <v>174</v>
      </c>
      <c r="D384" s="454" t="s">
        <v>176</v>
      </c>
      <c r="E384" s="436">
        <v>80</v>
      </c>
      <c r="F384" s="436">
        <v>36.940000000000168</v>
      </c>
      <c r="G384" s="436" t="s">
        <v>61</v>
      </c>
      <c r="H384" s="430">
        <v>80.615666666666669</v>
      </c>
      <c r="I384" s="436">
        <v>141</v>
      </c>
      <c r="J384" s="436">
        <v>3.6700000000007549</v>
      </c>
      <c r="K384" s="436" t="s">
        <v>62</v>
      </c>
      <c r="L384" s="430">
        <v>141.06116666666668</v>
      </c>
      <c r="M384" s="430">
        <v>-141.06116666666668</v>
      </c>
      <c r="N384" s="427">
        <v>405</v>
      </c>
      <c r="P384" s="428"/>
      <c r="Q384" s="457" t="s">
        <v>240</v>
      </c>
      <c r="R384">
        <v>24</v>
      </c>
      <c r="S384" s="474">
        <v>3.6789999999999998</v>
      </c>
      <c r="T384" s="290">
        <v>-1.5415000000000001</v>
      </c>
      <c r="U384" s="290">
        <v>-1.5408999999999999</v>
      </c>
      <c r="V384" s="290">
        <v>23.313783999999998</v>
      </c>
      <c r="W384" s="290">
        <v>23.314197</v>
      </c>
      <c r="X384" s="290">
        <v>28.936458160421367</v>
      </c>
      <c r="Y384" s="290">
        <v>28.936435359758118</v>
      </c>
      <c r="Z384">
        <v>2.2926000000000002</v>
      </c>
      <c r="AA384" s="447">
        <v>8.7686101641511573</v>
      </c>
      <c r="AB384" s="447">
        <v>100.66004360657605</v>
      </c>
      <c r="AC384" s="447">
        <v>0.10880476800000001</v>
      </c>
      <c r="AD384" s="290">
        <v>0.22689999999999999</v>
      </c>
      <c r="AE384" s="447">
        <v>89.254199999999997</v>
      </c>
      <c r="AF384">
        <v>4.5602</v>
      </c>
      <c r="AG384" s="447">
        <v>1.6382000000000001</v>
      </c>
      <c r="AH384">
        <v>0.13250000000000001</v>
      </c>
      <c r="AI384" s="447">
        <v>1.4353</v>
      </c>
      <c r="AJ384" s="447">
        <v>96.83</v>
      </c>
      <c r="AK384" s="447">
        <v>21.812000000000001</v>
      </c>
      <c r="AL384" s="429">
        <v>28.949954986572266</v>
      </c>
      <c r="AM384" s="433" t="s">
        <v>139</v>
      </c>
      <c r="AN384" s="434"/>
      <c r="AO384" s="438" t="s">
        <v>139</v>
      </c>
      <c r="AP384" s="439" t="s">
        <v>139</v>
      </c>
      <c r="AQ384" s="431" t="s">
        <v>139</v>
      </c>
      <c r="AR384" s="440"/>
      <c r="AS384" s="469" t="s">
        <v>139</v>
      </c>
      <c r="AT384" s="431" t="s">
        <v>139</v>
      </c>
      <c r="AU384" s="469" t="s">
        <v>139</v>
      </c>
      <c r="AV384" s="431" t="s">
        <v>139</v>
      </c>
      <c r="AW384" s="442" t="s">
        <v>139</v>
      </c>
      <c r="AX384" s="431" t="s">
        <v>139</v>
      </c>
      <c r="AY384" s="443"/>
      <c r="AZ384" s="469" t="s">
        <v>139</v>
      </c>
      <c r="BA384" s="431" t="s">
        <v>139</v>
      </c>
      <c r="BB384" s="440"/>
      <c r="BC384" s="469" t="s">
        <v>139</v>
      </c>
      <c r="BD384" s="445" t="s">
        <v>139</v>
      </c>
      <c r="BE384" s="469" t="s">
        <v>139</v>
      </c>
      <c r="BF384" s="445" t="s">
        <v>139</v>
      </c>
      <c r="BG384" s="445"/>
      <c r="BH384" s="469" t="s">
        <v>139</v>
      </c>
      <c r="BI384" s="431" t="s">
        <v>139</v>
      </c>
      <c r="BJ384" s="440"/>
      <c r="BK384" s="441" t="s">
        <v>139</v>
      </c>
      <c r="BL384" s="431" t="s">
        <v>139</v>
      </c>
      <c r="BM384" s="446"/>
      <c r="BN384" s="447" t="s">
        <v>139</v>
      </c>
      <c r="BO384" t="s">
        <v>139</v>
      </c>
    </row>
    <row r="385" spans="1:67" ht="15.75" customHeight="1">
      <c r="A385" s="7" t="s">
        <v>1030</v>
      </c>
      <c r="B385" s="453">
        <v>18</v>
      </c>
      <c r="C385" s="436" t="s">
        <v>178</v>
      </c>
      <c r="D385" s="454" t="s">
        <v>179</v>
      </c>
      <c r="E385" s="436">
        <v>79</v>
      </c>
      <c r="F385" s="436">
        <v>59.739999999999895</v>
      </c>
      <c r="G385" s="436" t="s">
        <v>61</v>
      </c>
      <c r="H385" s="430">
        <v>79.995666666666665</v>
      </c>
      <c r="I385" s="436">
        <v>149</v>
      </c>
      <c r="J385" s="436">
        <v>58.599999999999568</v>
      </c>
      <c r="K385" s="436" t="s">
        <v>62</v>
      </c>
      <c r="L385" s="430">
        <v>149.97666666666666</v>
      </c>
      <c r="M385" s="430">
        <v>-149.97666666666666</v>
      </c>
      <c r="N385" s="427">
        <v>406</v>
      </c>
      <c r="Q385" s="428" t="s">
        <v>156</v>
      </c>
      <c r="R385">
        <v>1</v>
      </c>
      <c r="S385" s="474">
        <v>3783.3330000000001</v>
      </c>
      <c r="T385" s="290">
        <v>-0.25750000000000001</v>
      </c>
      <c r="U385" s="290">
        <v>-0.25800000000000001</v>
      </c>
      <c r="V385" s="290">
        <v>30.331409999999998</v>
      </c>
      <c r="W385" s="290">
        <v>30.331167999999998</v>
      </c>
      <c r="X385" s="290">
        <v>34.956599106346466</v>
      </c>
      <c r="Y385" s="290">
        <v>34.956838130193489</v>
      </c>
      <c r="Z385">
        <v>1.3435999999999999</v>
      </c>
      <c r="AA385" s="447">
        <v>6.5304490260964299</v>
      </c>
      <c r="AB385" s="447">
        <v>80.956000916367316</v>
      </c>
      <c r="AC385" s="447">
        <v>2.65247952E-2</v>
      </c>
      <c r="AD385" s="290">
        <v>4.4299999999999999E-2</v>
      </c>
      <c r="AE385" s="447">
        <v>89.691599999999994</v>
      </c>
      <c r="AF385">
        <v>4.5823</v>
      </c>
      <c r="AG385" s="447">
        <v>1.9669000000000001</v>
      </c>
      <c r="AH385">
        <v>0.1457</v>
      </c>
      <c r="AI385" s="447">
        <v>6.3701999999999995E-2</v>
      </c>
      <c r="AJ385" s="447">
        <v>98.53</v>
      </c>
      <c r="AK385" s="447">
        <v>9.9144000000000005</v>
      </c>
      <c r="AL385" s="429">
        <v>34.956394195556641</v>
      </c>
      <c r="AM385" s="433" t="s">
        <v>139</v>
      </c>
      <c r="AN385" s="434"/>
      <c r="AO385" s="438">
        <v>-0.3</v>
      </c>
      <c r="AP385" s="439">
        <v>6.5350000000000001</v>
      </c>
      <c r="AQ385" s="431" t="s">
        <v>139</v>
      </c>
      <c r="AR385" s="440"/>
      <c r="AS385" s="469">
        <v>14.829662527167018</v>
      </c>
      <c r="AT385" s="431"/>
      <c r="AU385" s="469">
        <v>13.782530129600236</v>
      </c>
      <c r="AV385" s="431"/>
      <c r="AW385" s="442">
        <v>1.012</v>
      </c>
      <c r="AX385" s="431"/>
      <c r="AY385" s="443"/>
      <c r="AZ385" s="469" t="s">
        <v>139</v>
      </c>
      <c r="BA385" s="431" t="s">
        <v>139</v>
      </c>
      <c r="BB385" s="440"/>
      <c r="BC385" s="469" t="s">
        <v>139</v>
      </c>
      <c r="BD385" s="445" t="s">
        <v>139</v>
      </c>
      <c r="BE385" s="469" t="s">
        <v>139</v>
      </c>
      <c r="BF385" s="445" t="s">
        <v>139</v>
      </c>
      <c r="BG385" s="445"/>
      <c r="BH385" s="469" t="s">
        <v>139</v>
      </c>
      <c r="BI385" s="431" t="s">
        <v>139</v>
      </c>
      <c r="BJ385" s="440"/>
      <c r="BK385" s="441" t="s">
        <v>139</v>
      </c>
      <c r="BL385" s="431" t="s">
        <v>139</v>
      </c>
      <c r="BM385" s="446"/>
      <c r="BN385" s="447" t="s">
        <v>139</v>
      </c>
      <c r="BO385" t="s">
        <v>139</v>
      </c>
    </row>
    <row r="386" spans="1:67" ht="15.75" customHeight="1">
      <c r="A386" s="7" t="s">
        <v>1030</v>
      </c>
      <c r="B386" s="453">
        <v>18</v>
      </c>
      <c r="C386" s="436" t="s">
        <v>178</v>
      </c>
      <c r="D386" s="454" t="s">
        <v>179</v>
      </c>
      <c r="E386" s="436">
        <v>79</v>
      </c>
      <c r="F386" s="436">
        <v>59.739999999999895</v>
      </c>
      <c r="G386" s="436" t="s">
        <v>61</v>
      </c>
      <c r="H386" s="430">
        <v>79.995666666666665</v>
      </c>
      <c r="I386" s="436">
        <v>149</v>
      </c>
      <c r="J386" s="436">
        <v>58.599999999999568</v>
      </c>
      <c r="K386" s="436" t="s">
        <v>62</v>
      </c>
      <c r="L386" s="430">
        <v>149.97666666666666</v>
      </c>
      <c r="M386" s="430">
        <v>-149.97666666666666</v>
      </c>
      <c r="N386" s="427">
        <v>407</v>
      </c>
      <c r="Q386" s="428" t="s">
        <v>156</v>
      </c>
      <c r="R386">
        <v>2</v>
      </c>
      <c r="S386" s="474">
        <v>2543.623</v>
      </c>
      <c r="T386" s="290">
        <v>-0.37690000000000001</v>
      </c>
      <c r="U386" s="290">
        <v>-0.37759999999999999</v>
      </c>
      <c r="V386" s="290">
        <v>29.765688999999998</v>
      </c>
      <c r="W386" s="290">
        <v>29.765072999999997</v>
      </c>
      <c r="X386" s="290">
        <v>34.952847912114748</v>
      </c>
      <c r="Y386" s="290">
        <v>34.952824711686674</v>
      </c>
      <c r="Z386">
        <v>1.5126999999999999</v>
      </c>
      <c r="AA386" s="447">
        <v>6.5895915011387922</v>
      </c>
      <c r="AB386" s="447">
        <v>81.431573698432288</v>
      </c>
      <c r="AC386" s="447">
        <v>2.6059532000000003E-2</v>
      </c>
      <c r="AD386" s="290">
        <v>4.3200000000000002E-2</v>
      </c>
      <c r="AE386" s="447">
        <v>89.766099999999994</v>
      </c>
      <c r="AF386">
        <v>4.5861000000000001</v>
      </c>
      <c r="AG386" s="447">
        <v>1.9621999999999999</v>
      </c>
      <c r="AH386">
        <v>0.14549999999999999</v>
      </c>
      <c r="AI386" s="447">
        <v>6.3701999999999995E-2</v>
      </c>
      <c r="AJ386" s="447">
        <v>98.53</v>
      </c>
      <c r="AK386" s="447">
        <v>10.218999999999999</v>
      </c>
      <c r="AL386" s="429">
        <v>34.951751708984375</v>
      </c>
      <c r="AM386" s="433" t="s">
        <v>139</v>
      </c>
      <c r="AN386" s="434"/>
      <c r="AO386" s="438">
        <v>-0.5</v>
      </c>
      <c r="AP386" s="439">
        <v>6.5970000000000004</v>
      </c>
      <c r="AQ386" s="431" t="s">
        <v>139</v>
      </c>
      <c r="AR386" s="440"/>
      <c r="AS386" s="469">
        <v>14.747620015345875</v>
      </c>
      <c r="AT386" s="431"/>
      <c r="AU386" s="469">
        <v>13.064349156518009</v>
      </c>
      <c r="AV386" s="431"/>
      <c r="AW386" s="442">
        <v>1.008</v>
      </c>
      <c r="AX386" s="431"/>
      <c r="AY386" s="443"/>
      <c r="AZ386" s="469" t="s">
        <v>139</v>
      </c>
      <c r="BA386" s="431" t="s">
        <v>139</v>
      </c>
      <c r="BB386" s="440"/>
      <c r="BC386" s="469" t="s">
        <v>139</v>
      </c>
      <c r="BD386" s="445" t="s">
        <v>139</v>
      </c>
      <c r="BE386" s="469" t="s">
        <v>139</v>
      </c>
      <c r="BF386" s="445" t="s">
        <v>139</v>
      </c>
      <c r="BG386" s="445"/>
      <c r="BH386" s="469" t="s">
        <v>139</v>
      </c>
      <c r="BI386" s="431" t="s">
        <v>139</v>
      </c>
      <c r="BJ386" s="440"/>
      <c r="BK386" s="441" t="s">
        <v>139</v>
      </c>
      <c r="BL386" s="431" t="s">
        <v>139</v>
      </c>
      <c r="BM386" s="446"/>
      <c r="BN386" s="447" t="s">
        <v>139</v>
      </c>
      <c r="BO386" t="s">
        <v>139</v>
      </c>
    </row>
    <row r="387" spans="1:67" ht="15.75" customHeight="1">
      <c r="A387" s="7" t="s">
        <v>1030</v>
      </c>
      <c r="B387" s="453">
        <v>18</v>
      </c>
      <c r="C387" s="436" t="s">
        <v>178</v>
      </c>
      <c r="D387" s="454" t="s">
        <v>179</v>
      </c>
      <c r="E387" s="436">
        <v>79</v>
      </c>
      <c r="F387" s="436">
        <v>59.739999999999895</v>
      </c>
      <c r="G387" s="436" t="s">
        <v>61</v>
      </c>
      <c r="H387" s="430">
        <v>79.995666666666665</v>
      </c>
      <c r="I387" s="436">
        <v>149</v>
      </c>
      <c r="J387" s="436">
        <v>58.599999999999568</v>
      </c>
      <c r="K387" s="436" t="s">
        <v>62</v>
      </c>
      <c r="L387" s="430">
        <v>149.97666666666666</v>
      </c>
      <c r="M387" s="430">
        <v>-149.97666666666666</v>
      </c>
      <c r="N387" s="427">
        <v>408</v>
      </c>
      <c r="Q387" s="428" t="s">
        <v>156</v>
      </c>
      <c r="R387">
        <v>3</v>
      </c>
      <c r="S387" s="474">
        <v>1523.4359999999999</v>
      </c>
      <c r="T387" s="290">
        <v>-0.29799999999999999</v>
      </c>
      <c r="U387" s="290">
        <v>-0.29849999999999999</v>
      </c>
      <c r="V387" s="290">
        <v>29.388317999999998</v>
      </c>
      <c r="W387" s="290">
        <v>29.387433999999999</v>
      </c>
      <c r="X387" s="290">
        <v>34.910588647425278</v>
      </c>
      <c r="Y387" s="290">
        <v>34.909986933952801</v>
      </c>
      <c r="Z387">
        <v>1.7209000000000001</v>
      </c>
      <c r="AA387" s="447">
        <v>6.8519015003755914</v>
      </c>
      <c r="AB387" s="447">
        <v>84.823387360072815</v>
      </c>
      <c r="AC387" s="447">
        <v>2.6143756800000001E-2</v>
      </c>
      <c r="AD387" s="290">
        <v>4.3400000000000001E-2</v>
      </c>
      <c r="AE387" s="447">
        <v>89.766099999999994</v>
      </c>
      <c r="AF387">
        <v>4.5861000000000001</v>
      </c>
      <c r="AG387" s="447">
        <v>2.0749</v>
      </c>
      <c r="AH387">
        <v>0.15</v>
      </c>
      <c r="AI387" s="447">
        <v>6.3701999999999995E-2</v>
      </c>
      <c r="AJ387" s="447">
        <v>96.22</v>
      </c>
      <c r="AK387" s="447">
        <v>11.134</v>
      </c>
      <c r="AL387" s="429">
        <v>34.912166595458984</v>
      </c>
      <c r="AM387" s="433" t="s">
        <v>139</v>
      </c>
      <c r="AN387" s="434"/>
      <c r="AO387" s="438">
        <v>-0.4</v>
      </c>
      <c r="AP387" s="439">
        <v>6.8659999999999997</v>
      </c>
      <c r="AQ387" s="431" t="s">
        <v>139</v>
      </c>
      <c r="AR387" s="440"/>
      <c r="AS387" s="469">
        <v>13.528211021735718</v>
      </c>
      <c r="AT387" s="431"/>
      <c r="AU387" s="469">
        <v>8.795779511890796</v>
      </c>
      <c r="AV387" s="431"/>
      <c r="AW387" s="442">
        <v>0.91600000000000004</v>
      </c>
      <c r="AX387" s="431"/>
      <c r="AY387" s="443"/>
      <c r="AZ387" s="469" t="s">
        <v>139</v>
      </c>
      <c r="BA387" s="431" t="s">
        <v>139</v>
      </c>
      <c r="BB387" s="440"/>
      <c r="BC387" s="469" t="s">
        <v>139</v>
      </c>
      <c r="BD387" s="445" t="s">
        <v>139</v>
      </c>
      <c r="BE387" s="469" t="s">
        <v>139</v>
      </c>
      <c r="BF387" s="445" t="s">
        <v>139</v>
      </c>
      <c r="BG387" s="445"/>
      <c r="BH387" s="469" t="s">
        <v>139</v>
      </c>
      <c r="BI387" s="431" t="s">
        <v>139</v>
      </c>
      <c r="BJ387" s="440"/>
      <c r="BK387" s="441" t="s">
        <v>139</v>
      </c>
      <c r="BL387" s="431" t="s">
        <v>139</v>
      </c>
      <c r="BM387" s="446"/>
      <c r="BN387" s="447" t="s">
        <v>139</v>
      </c>
      <c r="BO387" t="s">
        <v>139</v>
      </c>
    </row>
    <row r="388" spans="1:67" ht="15.75" customHeight="1">
      <c r="A388" s="7" t="s">
        <v>1030</v>
      </c>
      <c r="B388" s="453">
        <v>18</v>
      </c>
      <c r="C388" s="436" t="s">
        <v>178</v>
      </c>
      <c r="D388" s="454" t="s">
        <v>179</v>
      </c>
      <c r="E388" s="436">
        <v>79</v>
      </c>
      <c r="F388" s="436">
        <v>59.739999999999895</v>
      </c>
      <c r="G388" s="436" t="s">
        <v>61</v>
      </c>
      <c r="H388" s="430">
        <v>79.995666666666665</v>
      </c>
      <c r="I388" s="436">
        <v>149</v>
      </c>
      <c r="J388" s="436">
        <v>58.599999999999568</v>
      </c>
      <c r="K388" s="436" t="s">
        <v>62</v>
      </c>
      <c r="L388" s="430">
        <v>149.97666666666666</v>
      </c>
      <c r="M388" s="430">
        <v>-149.97666666666666</v>
      </c>
      <c r="N388" s="427">
        <v>409</v>
      </c>
      <c r="Q388" s="428" t="s">
        <v>156</v>
      </c>
      <c r="R388">
        <v>4</v>
      </c>
      <c r="S388" s="474">
        <v>1015.21</v>
      </c>
      <c r="T388" s="290">
        <v>-1.5699999999999999E-2</v>
      </c>
      <c r="U388" s="290">
        <v>-1.6400000000000001E-2</v>
      </c>
      <c r="V388" s="290">
        <v>29.387269</v>
      </c>
      <c r="W388" s="290">
        <v>29.386377</v>
      </c>
      <c r="X388" s="290">
        <v>34.876754850115347</v>
      </c>
      <c r="Y388" s="290">
        <v>34.876370983823954</v>
      </c>
      <c r="Z388">
        <v>1.8429</v>
      </c>
      <c r="AA388" s="447">
        <v>6.9428881454327032</v>
      </c>
      <c r="AB388" s="447">
        <v>86.566178130364463</v>
      </c>
      <c r="AC388" s="447">
        <v>2.7497659200000003E-2</v>
      </c>
      <c r="AD388" s="290">
        <v>4.6399999999999997E-2</v>
      </c>
      <c r="AE388" s="447">
        <v>89.7624</v>
      </c>
      <c r="AF388">
        <v>4.5858999999999996</v>
      </c>
      <c r="AG388" s="447">
        <v>2.1570999999999998</v>
      </c>
      <c r="AH388">
        <v>0.1532</v>
      </c>
      <c r="AI388" s="447">
        <v>6.3701999999999995E-2</v>
      </c>
      <c r="AJ388" s="447">
        <v>98.55</v>
      </c>
      <c r="AK388" s="447">
        <v>11.592000000000001</v>
      </c>
      <c r="AL388" s="429">
        <v>34.879142761230469</v>
      </c>
      <c r="AM388" s="433" t="s">
        <v>139</v>
      </c>
      <c r="AN388" s="434"/>
      <c r="AO388" s="438">
        <v>0</v>
      </c>
      <c r="AP388" s="439">
        <v>6.9340000000000002</v>
      </c>
      <c r="AQ388" s="431" t="s">
        <v>139</v>
      </c>
      <c r="AR388" s="440"/>
      <c r="AS388" s="469">
        <v>12.650939004725014</v>
      </c>
      <c r="AT388" s="431"/>
      <c r="AU388" s="469">
        <v>7.0692648559674662</v>
      </c>
      <c r="AV388" s="431"/>
      <c r="AW388" s="442">
        <v>0.85599999999999998</v>
      </c>
      <c r="AX388" s="431"/>
      <c r="AY388" s="443"/>
      <c r="AZ388" s="469" t="s">
        <v>139</v>
      </c>
      <c r="BA388" s="431" t="s">
        <v>139</v>
      </c>
      <c r="BB388" s="440"/>
      <c r="BC388" s="469" t="s">
        <v>139</v>
      </c>
      <c r="BD388" s="445" t="s">
        <v>139</v>
      </c>
      <c r="BE388" s="469" t="s">
        <v>139</v>
      </c>
      <c r="BF388" s="445" t="s">
        <v>139</v>
      </c>
      <c r="BG388" s="445"/>
      <c r="BH388" s="469" t="s">
        <v>139</v>
      </c>
      <c r="BI388" s="431" t="s">
        <v>139</v>
      </c>
      <c r="BJ388" s="440"/>
      <c r="BK388" s="441" t="s">
        <v>139</v>
      </c>
      <c r="BL388" s="431" t="s">
        <v>139</v>
      </c>
      <c r="BM388" s="446"/>
      <c r="BN388" s="447" t="s">
        <v>139</v>
      </c>
      <c r="BO388" t="s">
        <v>139</v>
      </c>
    </row>
    <row r="389" spans="1:67" ht="15.75" customHeight="1">
      <c r="A389" s="7" t="s">
        <v>1030</v>
      </c>
      <c r="B389" s="453">
        <v>18</v>
      </c>
      <c r="C389" s="436" t="s">
        <v>178</v>
      </c>
      <c r="D389" s="454" t="s">
        <v>179</v>
      </c>
      <c r="E389" s="436">
        <v>79</v>
      </c>
      <c r="F389" s="436">
        <v>59.739999999999895</v>
      </c>
      <c r="G389" s="436" t="s">
        <v>61</v>
      </c>
      <c r="H389" s="430">
        <v>79.995666666666665</v>
      </c>
      <c r="I389" s="436">
        <v>149</v>
      </c>
      <c r="J389" s="436">
        <v>58.599999999999568</v>
      </c>
      <c r="K389" s="436" t="s">
        <v>62</v>
      </c>
      <c r="L389" s="430">
        <v>149.97666666666666</v>
      </c>
      <c r="M389" s="430">
        <v>-149.97666666666666</v>
      </c>
      <c r="N389" s="427">
        <v>410</v>
      </c>
      <c r="Q389" s="428" t="s">
        <v>156</v>
      </c>
      <c r="R389">
        <v>5</v>
      </c>
      <c r="S389" s="474">
        <v>811.87599999999998</v>
      </c>
      <c r="T389" s="290">
        <v>0.21940000000000001</v>
      </c>
      <c r="U389" s="290">
        <v>0.22009999999999999</v>
      </c>
      <c r="V389" s="290">
        <v>29.492183000000001</v>
      </c>
      <c r="W389" s="290">
        <v>29.492431999999997</v>
      </c>
      <c r="X389" s="290">
        <v>34.866385871745948</v>
      </c>
      <c r="Y389" s="290">
        <v>34.865924199170763</v>
      </c>
      <c r="Z389">
        <v>1.8869</v>
      </c>
      <c r="AA389" s="447">
        <v>6.9135231992853594</v>
      </c>
      <c r="AB389" s="447">
        <v>86.722870796235867</v>
      </c>
      <c r="AC389" s="447">
        <v>2.7497659200000003E-2</v>
      </c>
      <c r="AD389" s="290">
        <v>4.6399999999999997E-2</v>
      </c>
      <c r="AE389" s="447">
        <v>89.756799999999998</v>
      </c>
      <c r="AF389">
        <v>4.5856000000000003</v>
      </c>
      <c r="AG389" s="447">
        <v>1.9950000000000001</v>
      </c>
      <c r="AH389">
        <v>0.14680000000000001</v>
      </c>
      <c r="AI389" s="447">
        <v>6.3701999999999995E-2</v>
      </c>
      <c r="AJ389" s="447">
        <v>98.54</v>
      </c>
      <c r="AK389" s="447">
        <v>11.897</v>
      </c>
      <c r="AL389" s="429">
        <v>34.869422912597656</v>
      </c>
      <c r="AM389" s="433" t="s">
        <v>139</v>
      </c>
      <c r="AN389" s="434"/>
      <c r="AO389" s="438">
        <v>0.2</v>
      </c>
      <c r="AP389" s="439">
        <v>6.9329999999999998</v>
      </c>
      <c r="AQ389" s="431" t="s">
        <v>139</v>
      </c>
      <c r="AR389" s="440"/>
      <c r="AS389" s="469">
        <v>12.496847639202642</v>
      </c>
      <c r="AT389" s="431"/>
      <c r="AU389" s="469">
        <v>6.5886993312281774</v>
      </c>
      <c r="AV389" s="431"/>
      <c r="AW389" s="442">
        <v>0.83699999999999997</v>
      </c>
      <c r="AX389" s="431"/>
      <c r="AY389" s="443"/>
      <c r="AZ389" s="469" t="s">
        <v>139</v>
      </c>
      <c r="BA389" s="431" t="s">
        <v>139</v>
      </c>
      <c r="BB389" s="440"/>
      <c r="BC389" s="469" t="s">
        <v>139</v>
      </c>
      <c r="BD389" s="445" t="s">
        <v>139</v>
      </c>
      <c r="BE389" s="469" t="s">
        <v>139</v>
      </c>
      <c r="BF389" s="445" t="s">
        <v>139</v>
      </c>
      <c r="BG389" s="445"/>
      <c r="BH389" s="469" t="s">
        <v>139</v>
      </c>
      <c r="BI389" s="431" t="s">
        <v>139</v>
      </c>
      <c r="BJ389" s="440"/>
      <c r="BK389" s="441" t="s">
        <v>139</v>
      </c>
      <c r="BL389" s="431" t="s">
        <v>139</v>
      </c>
      <c r="BM389" s="446"/>
      <c r="BN389" s="447" t="s">
        <v>139</v>
      </c>
      <c r="BO389" t="s">
        <v>139</v>
      </c>
    </row>
    <row r="390" spans="1:67" ht="15.75" customHeight="1">
      <c r="A390" s="7" t="s">
        <v>1030</v>
      </c>
      <c r="B390" s="453">
        <v>18</v>
      </c>
      <c r="C390" s="436" t="s">
        <v>178</v>
      </c>
      <c r="D390" s="454" t="s">
        <v>179</v>
      </c>
      <c r="E390" s="436">
        <v>79</v>
      </c>
      <c r="F390" s="436">
        <v>59.739999999999895</v>
      </c>
      <c r="G390" s="436" t="s">
        <v>61</v>
      </c>
      <c r="H390" s="430">
        <v>79.995666666666665</v>
      </c>
      <c r="I390" s="436">
        <v>149</v>
      </c>
      <c r="J390" s="436">
        <v>58.599999999999568</v>
      </c>
      <c r="K390" s="436" t="s">
        <v>62</v>
      </c>
      <c r="L390" s="430">
        <v>149.97666666666666</v>
      </c>
      <c r="M390" s="430">
        <v>-149.97666666666666</v>
      </c>
      <c r="N390" s="427">
        <v>411</v>
      </c>
      <c r="Q390" s="428" t="s">
        <v>156</v>
      </c>
      <c r="R390">
        <v>6</v>
      </c>
      <c r="S390" s="474">
        <v>609.09</v>
      </c>
      <c r="T390" s="290">
        <v>0.57669999999999999</v>
      </c>
      <c r="U390" s="290">
        <v>0.57609999999999995</v>
      </c>
      <c r="V390" s="290">
        <v>29.701995</v>
      </c>
      <c r="W390" s="290">
        <v>29.701129999999999</v>
      </c>
      <c r="X390" s="290">
        <v>34.856097254654834</v>
      </c>
      <c r="Y390" s="290">
        <v>34.855645870159776</v>
      </c>
      <c r="Z390">
        <v>1.9246000000000001</v>
      </c>
      <c r="AA390" s="447">
        <v>6.8233162432057499</v>
      </c>
      <c r="AB390" s="447">
        <v>86.380392490935691</v>
      </c>
      <c r="AC390" s="447">
        <v>2.7370646399999997E-2</v>
      </c>
      <c r="AD390" s="290">
        <v>4.6100000000000002E-2</v>
      </c>
      <c r="AE390" s="447">
        <v>89.743799999999993</v>
      </c>
      <c r="AF390">
        <v>4.585</v>
      </c>
      <c r="AG390" s="447">
        <v>1.9621999999999999</v>
      </c>
      <c r="AH390">
        <v>0.14549999999999999</v>
      </c>
      <c r="AI390" s="447">
        <v>6.3701999999999995E-2</v>
      </c>
      <c r="AJ390" s="447">
        <v>98.54</v>
      </c>
      <c r="AK390" s="447">
        <v>11.592000000000001</v>
      </c>
      <c r="AL390" s="429">
        <v>34.859527587890625</v>
      </c>
      <c r="AM390" s="433" t="s">
        <v>139</v>
      </c>
      <c r="AN390" s="434"/>
      <c r="AO390" s="438">
        <v>0.5</v>
      </c>
      <c r="AP390" s="439">
        <v>6.8579999999999997</v>
      </c>
      <c r="AQ390" s="431" t="s">
        <v>139</v>
      </c>
      <c r="AR390" s="440"/>
      <c r="AS390" s="469">
        <v>12.589714468255645</v>
      </c>
      <c r="AT390" s="431"/>
      <c r="AU390" s="469">
        <v>6.7083790892216717</v>
      </c>
      <c r="AV390" s="431"/>
      <c r="AW390" s="442">
        <v>0.83599999999999997</v>
      </c>
      <c r="AX390" s="431"/>
      <c r="AY390" s="443"/>
      <c r="AZ390" s="469" t="s">
        <v>139</v>
      </c>
      <c r="BA390" s="431" t="s">
        <v>139</v>
      </c>
      <c r="BB390" s="440"/>
      <c r="BC390" s="469" t="s">
        <v>139</v>
      </c>
      <c r="BD390" s="445" t="s">
        <v>139</v>
      </c>
      <c r="BE390" s="469" t="s">
        <v>139</v>
      </c>
      <c r="BF390" s="445" t="s">
        <v>139</v>
      </c>
      <c r="BG390" s="445"/>
      <c r="BH390" s="469" t="s">
        <v>139</v>
      </c>
      <c r="BI390" s="431" t="s">
        <v>139</v>
      </c>
      <c r="BJ390" s="440"/>
      <c r="BK390" s="441" t="s">
        <v>139</v>
      </c>
      <c r="BL390" s="431" t="s">
        <v>139</v>
      </c>
      <c r="BM390" s="446"/>
      <c r="BN390" s="447" t="s">
        <v>139</v>
      </c>
      <c r="BO390" t="s">
        <v>139</v>
      </c>
    </row>
    <row r="391" spans="1:67" ht="15.75" customHeight="1">
      <c r="A391" s="7" t="s">
        <v>1030</v>
      </c>
      <c r="B391" s="453">
        <v>18</v>
      </c>
      <c r="C391" s="436" t="s">
        <v>178</v>
      </c>
      <c r="D391" s="454" t="s">
        <v>179</v>
      </c>
      <c r="E391" s="436">
        <v>79</v>
      </c>
      <c r="F391" s="436">
        <v>59.739999999999895</v>
      </c>
      <c r="G391" s="436" t="s">
        <v>61</v>
      </c>
      <c r="H391" s="430">
        <v>79.995666666666665</v>
      </c>
      <c r="I391" s="436">
        <v>149</v>
      </c>
      <c r="J391" s="436">
        <v>58.599999999999568</v>
      </c>
      <c r="K391" s="436" t="s">
        <v>62</v>
      </c>
      <c r="L391" s="430">
        <v>149.97666666666666</v>
      </c>
      <c r="M391" s="430">
        <v>-149.97666666666666</v>
      </c>
      <c r="N391" s="427">
        <v>412</v>
      </c>
      <c r="Q391" s="428" t="s">
        <v>156</v>
      </c>
      <c r="R391">
        <v>7</v>
      </c>
      <c r="S391" s="474">
        <v>507.73700000000002</v>
      </c>
      <c r="T391" s="290">
        <v>0.80020000000000002</v>
      </c>
      <c r="U391" s="290">
        <v>0.80200000000000005</v>
      </c>
      <c r="V391" s="290">
        <v>29.843297</v>
      </c>
      <c r="W391" s="290">
        <v>29.844214999999998</v>
      </c>
      <c r="X391" s="290">
        <v>34.847900737958867</v>
      </c>
      <c r="Y391" s="290">
        <v>34.847075463243002</v>
      </c>
      <c r="Z391">
        <v>1.9468000000000001</v>
      </c>
      <c r="AA391" s="447">
        <v>6.7775807122319867</v>
      </c>
      <c r="AB391" s="447">
        <v>86.291579350324739</v>
      </c>
      <c r="AC391" s="447">
        <v>2.7285971200000002E-2</v>
      </c>
      <c r="AD391" s="290">
        <v>4.5900000000000003E-2</v>
      </c>
      <c r="AE391" s="447">
        <v>89.7624</v>
      </c>
      <c r="AF391">
        <v>4.5858999999999996</v>
      </c>
      <c r="AG391" s="447">
        <v>2.1006999999999998</v>
      </c>
      <c r="AH391">
        <v>0.151</v>
      </c>
      <c r="AI391" s="447">
        <v>6.3701999999999995E-2</v>
      </c>
      <c r="AJ391" s="447">
        <v>98.54</v>
      </c>
      <c r="AK391" s="447">
        <v>11.897</v>
      </c>
      <c r="AL391" s="429">
        <v>34.850517272949219</v>
      </c>
      <c r="AM391" s="433" t="s">
        <v>139</v>
      </c>
      <c r="AN391" s="434"/>
      <c r="AO391" s="438">
        <v>0.5</v>
      </c>
      <c r="AP391" s="439">
        <v>6.8079999999999998</v>
      </c>
      <c r="AQ391" s="431" t="s">
        <v>139</v>
      </c>
      <c r="AR391" s="440"/>
      <c r="AS391" s="469">
        <v>12.649608837861249</v>
      </c>
      <c r="AT391" s="431"/>
      <c r="AU391" s="469">
        <v>6.7660296116519421</v>
      </c>
      <c r="AV391" s="431"/>
      <c r="AW391" s="442">
        <v>0.83499999999999996</v>
      </c>
      <c r="AX391" s="431"/>
      <c r="AY391" s="443"/>
      <c r="AZ391" s="469" t="s">
        <v>139</v>
      </c>
      <c r="BA391" s="431" t="s">
        <v>139</v>
      </c>
      <c r="BB391" s="440"/>
      <c r="BC391" s="469" t="s">
        <v>139</v>
      </c>
      <c r="BD391" s="445" t="s">
        <v>139</v>
      </c>
      <c r="BE391" s="469" t="s">
        <v>139</v>
      </c>
      <c r="BF391" s="445" t="s">
        <v>139</v>
      </c>
      <c r="BG391" s="445"/>
      <c r="BH391" s="469" t="s">
        <v>139</v>
      </c>
      <c r="BI391" s="431" t="s">
        <v>139</v>
      </c>
      <c r="BJ391" s="440"/>
      <c r="BK391" s="441" t="s">
        <v>139</v>
      </c>
      <c r="BL391" s="431" t="s">
        <v>139</v>
      </c>
      <c r="BM391" s="446"/>
      <c r="BN391" s="447" t="s">
        <v>139</v>
      </c>
      <c r="BO391" t="s">
        <v>139</v>
      </c>
    </row>
    <row r="392" spans="1:67" ht="15.75" customHeight="1">
      <c r="A392" s="7" t="s">
        <v>1030</v>
      </c>
      <c r="B392" s="453">
        <v>18</v>
      </c>
      <c r="C392" s="436" t="s">
        <v>178</v>
      </c>
      <c r="D392" s="454" t="s">
        <v>179</v>
      </c>
      <c r="E392" s="436">
        <v>79</v>
      </c>
      <c r="F392" s="436">
        <v>59.739999999999895</v>
      </c>
      <c r="G392" s="436" t="s">
        <v>61</v>
      </c>
      <c r="H392" s="430">
        <v>79.995666666666665</v>
      </c>
      <c r="I392" s="436">
        <v>149</v>
      </c>
      <c r="J392" s="436">
        <v>58.599999999999568</v>
      </c>
      <c r="K392" s="436" t="s">
        <v>62</v>
      </c>
      <c r="L392" s="430">
        <v>149.97666666666666</v>
      </c>
      <c r="M392" s="430">
        <v>-149.97666666666666</v>
      </c>
      <c r="N392" s="427">
        <v>413</v>
      </c>
      <c r="Q392" s="428" t="s">
        <v>156</v>
      </c>
      <c r="R392">
        <v>8</v>
      </c>
      <c r="S392" s="474">
        <v>438.26799999999997</v>
      </c>
      <c r="T392" s="290">
        <v>0.82950000000000002</v>
      </c>
      <c r="U392" s="290">
        <v>0.82869999999999999</v>
      </c>
      <c r="V392" s="290">
        <v>29.825513000000001</v>
      </c>
      <c r="W392" s="290">
        <v>29.824302999999997</v>
      </c>
      <c r="X392" s="290">
        <v>34.832612653440329</v>
      </c>
      <c r="Y392" s="290">
        <v>34.831942702001932</v>
      </c>
      <c r="Z392">
        <v>1.9508000000000001</v>
      </c>
      <c r="AA392" s="447">
        <v>6.7228166963217353</v>
      </c>
      <c r="AB392" s="447">
        <v>85.649654844513762</v>
      </c>
      <c r="AC392" s="447">
        <v>2.8047597600000002E-2</v>
      </c>
      <c r="AD392" s="290">
        <v>4.7600000000000003E-2</v>
      </c>
      <c r="AE392" s="447">
        <v>89.743799999999993</v>
      </c>
      <c r="AF392">
        <v>4.585</v>
      </c>
      <c r="AG392" s="447">
        <v>2.0514000000000001</v>
      </c>
      <c r="AH392">
        <v>0.14899999999999999</v>
      </c>
      <c r="AI392" s="447">
        <v>6.3701999999999995E-2</v>
      </c>
      <c r="AJ392" s="447">
        <v>98.55</v>
      </c>
      <c r="AK392" s="447">
        <v>11.897</v>
      </c>
      <c r="AL392" s="429">
        <v>34.835479736328125</v>
      </c>
      <c r="AM392" s="433" t="s">
        <v>139</v>
      </c>
      <c r="AN392" s="434"/>
      <c r="AO392" s="438">
        <v>0.5</v>
      </c>
      <c r="AP392" s="439">
        <v>6.758</v>
      </c>
      <c r="AQ392" s="431" t="s">
        <v>139</v>
      </c>
      <c r="AR392" s="440"/>
      <c r="AS392" s="469">
        <v>12.60144533822468</v>
      </c>
      <c r="AT392" s="431"/>
      <c r="AU392" s="469">
        <v>6.7016088627119323</v>
      </c>
      <c r="AV392" s="431"/>
      <c r="AW392" s="442">
        <v>0.83299999999999996</v>
      </c>
      <c r="AX392" s="431"/>
      <c r="AY392" s="443"/>
      <c r="AZ392" s="469" t="s">
        <v>139</v>
      </c>
      <c r="BA392" s="431" t="s">
        <v>139</v>
      </c>
      <c r="BB392" s="440"/>
      <c r="BC392" s="469" t="s">
        <v>139</v>
      </c>
      <c r="BD392" s="445" t="s">
        <v>139</v>
      </c>
      <c r="BE392" s="469" t="s">
        <v>139</v>
      </c>
      <c r="BF392" s="445" t="s">
        <v>139</v>
      </c>
      <c r="BG392" s="445"/>
      <c r="BH392" s="469" t="s">
        <v>139</v>
      </c>
      <c r="BI392" s="431" t="s">
        <v>139</v>
      </c>
      <c r="BJ392" s="440"/>
      <c r="BK392" s="441" t="s">
        <v>139</v>
      </c>
      <c r="BL392" s="431" t="s">
        <v>139</v>
      </c>
      <c r="BM392" s="446"/>
      <c r="BN392" s="447" t="s">
        <v>139</v>
      </c>
      <c r="BO392" t="s">
        <v>139</v>
      </c>
    </row>
    <row r="393" spans="1:67" ht="15.75" customHeight="1">
      <c r="A393" s="7" t="s">
        <v>1030</v>
      </c>
      <c r="B393" s="453">
        <v>18</v>
      </c>
      <c r="C393" s="436" t="s">
        <v>178</v>
      </c>
      <c r="D393" s="454" t="s">
        <v>179</v>
      </c>
      <c r="E393" s="436">
        <v>79</v>
      </c>
      <c r="F393" s="436">
        <v>59.739999999999895</v>
      </c>
      <c r="G393" s="436" t="s">
        <v>61</v>
      </c>
      <c r="H393" s="430">
        <v>79.995666666666665</v>
      </c>
      <c r="I393" s="436">
        <v>149</v>
      </c>
      <c r="J393" s="436">
        <v>58.599999999999568</v>
      </c>
      <c r="K393" s="436" t="s">
        <v>62</v>
      </c>
      <c r="L393" s="430">
        <v>149.97666666666666</v>
      </c>
      <c r="M393" s="430">
        <v>-149.97666666666666</v>
      </c>
      <c r="N393" s="427">
        <v>414</v>
      </c>
      <c r="Q393" s="428" t="s">
        <v>156</v>
      </c>
      <c r="R393">
        <v>9</v>
      </c>
      <c r="S393" s="474">
        <v>361.77199999999999</v>
      </c>
      <c r="T393" s="290">
        <v>0.66990000000000005</v>
      </c>
      <c r="U393" s="290">
        <v>0.66759999999999997</v>
      </c>
      <c r="V393" s="290">
        <v>29.612362000000001</v>
      </c>
      <c r="W393" s="290">
        <v>29.609537999999997</v>
      </c>
      <c r="X393" s="290">
        <v>34.779815298318283</v>
      </c>
      <c r="Y393" s="290">
        <v>34.778722297265347</v>
      </c>
      <c r="Z393">
        <v>1.9313</v>
      </c>
      <c r="AA393" s="447">
        <v>6.6019936165353048</v>
      </c>
      <c r="AB393" s="447">
        <v>83.735049532269898</v>
      </c>
      <c r="AC393" s="447">
        <v>2.8216948000000006E-2</v>
      </c>
      <c r="AD393" s="290">
        <v>4.8000000000000001E-2</v>
      </c>
      <c r="AE393" s="447">
        <v>89.7196</v>
      </c>
      <c r="AF393">
        <v>4.5837000000000003</v>
      </c>
      <c r="AG393" s="447">
        <v>2.0773000000000001</v>
      </c>
      <c r="AH393">
        <v>0.15010000000000001</v>
      </c>
      <c r="AI393" s="447">
        <v>6.3701999999999995E-2</v>
      </c>
      <c r="AJ393" s="447">
        <v>47.42</v>
      </c>
      <c r="AK393" s="447">
        <v>11.592000000000001</v>
      </c>
      <c r="AL393" s="429">
        <v>34.781444549560547</v>
      </c>
      <c r="AM393" s="433" t="s">
        <v>139</v>
      </c>
      <c r="AN393" s="434"/>
      <c r="AO393" s="438">
        <v>0.6</v>
      </c>
      <c r="AP393" s="439">
        <v>6.6159999999999997</v>
      </c>
      <c r="AQ393" s="431" t="s">
        <v>139</v>
      </c>
      <c r="AR393" s="440"/>
      <c r="AS393" s="469">
        <v>12.72781684084603</v>
      </c>
      <c r="AT393" s="431"/>
      <c r="AU393" s="469">
        <v>7.7202759384391486</v>
      </c>
      <c r="AV393" s="431"/>
      <c r="AW393" s="442">
        <v>0.85299999999999998</v>
      </c>
      <c r="AX393" s="431"/>
      <c r="AY393" s="443"/>
      <c r="AZ393" s="469" t="s">
        <v>139</v>
      </c>
      <c r="BA393" s="431" t="s">
        <v>139</v>
      </c>
      <c r="BB393" s="440"/>
      <c r="BC393" s="469" t="s">
        <v>139</v>
      </c>
      <c r="BD393" s="445" t="s">
        <v>139</v>
      </c>
      <c r="BE393" s="469" t="s">
        <v>139</v>
      </c>
      <c r="BF393" s="445" t="s">
        <v>139</v>
      </c>
      <c r="BG393" s="445"/>
      <c r="BH393" s="469" t="s">
        <v>139</v>
      </c>
      <c r="BI393" s="431" t="s">
        <v>139</v>
      </c>
      <c r="BJ393" s="440"/>
      <c r="BK393" s="441" t="s">
        <v>139</v>
      </c>
      <c r="BL393" s="431" t="s">
        <v>139</v>
      </c>
      <c r="BM393" s="446"/>
      <c r="BN393" s="447" t="s">
        <v>139</v>
      </c>
      <c r="BO393" t="s">
        <v>139</v>
      </c>
    </row>
    <row r="394" spans="1:67" ht="15.75" customHeight="1">
      <c r="A394" s="7" t="s">
        <v>1030</v>
      </c>
      <c r="B394" s="453">
        <v>18</v>
      </c>
      <c r="C394" s="436" t="s">
        <v>178</v>
      </c>
      <c r="D394" s="454" t="s">
        <v>179</v>
      </c>
      <c r="E394" s="436">
        <v>79</v>
      </c>
      <c r="F394" s="436">
        <v>59.739999999999895</v>
      </c>
      <c r="G394" s="436" t="s">
        <v>61</v>
      </c>
      <c r="H394" s="430">
        <v>79.995666666666665</v>
      </c>
      <c r="I394" s="436">
        <v>149</v>
      </c>
      <c r="J394" s="436">
        <v>58.599999999999568</v>
      </c>
      <c r="K394" s="436" t="s">
        <v>62</v>
      </c>
      <c r="L394" s="430">
        <v>149.97666666666666</v>
      </c>
      <c r="M394" s="430">
        <v>-149.97666666666666</v>
      </c>
      <c r="N394" s="427">
        <v>415</v>
      </c>
      <c r="Q394" s="428" t="s">
        <v>156</v>
      </c>
      <c r="R394">
        <v>10</v>
      </c>
      <c r="S394" s="474">
        <v>325.483</v>
      </c>
      <c r="T394" s="290">
        <v>0.46810000000000002</v>
      </c>
      <c r="U394" s="290">
        <v>0.47</v>
      </c>
      <c r="V394" s="290">
        <v>29.374189999999999</v>
      </c>
      <c r="W394" s="290">
        <v>29.375941999999998</v>
      </c>
      <c r="X394" s="290">
        <v>34.717203950411701</v>
      </c>
      <c r="Y394" s="290">
        <v>34.717360791218411</v>
      </c>
      <c r="Z394">
        <v>1.8946000000000001</v>
      </c>
      <c r="AA394" s="447">
        <v>6.442088192907633</v>
      </c>
      <c r="AB394" s="447">
        <v>81.247001591506603</v>
      </c>
      <c r="AC394" s="447">
        <v>3.07972896E-2</v>
      </c>
      <c r="AD394" s="290">
        <v>5.3699999999999998E-2</v>
      </c>
      <c r="AE394" s="447">
        <v>89.717699999999994</v>
      </c>
      <c r="AF394">
        <v>4.5835999999999997</v>
      </c>
      <c r="AG394" s="447">
        <v>2.1711999999999998</v>
      </c>
      <c r="AH394">
        <v>0.15379999999999999</v>
      </c>
      <c r="AI394" s="447">
        <v>6.3701999999999995E-2</v>
      </c>
      <c r="AJ394" s="447">
        <v>92.98</v>
      </c>
      <c r="AK394" s="447">
        <v>11.744</v>
      </c>
      <c r="AL394" s="429">
        <v>34.712699890136719</v>
      </c>
      <c r="AM394" s="433" t="s">
        <v>139</v>
      </c>
      <c r="AN394" s="434"/>
      <c r="AO394" s="438">
        <v>0.4</v>
      </c>
      <c r="AP394" s="439">
        <v>6.4219999999999997</v>
      </c>
      <c r="AQ394" s="431" t="s">
        <v>139</v>
      </c>
      <c r="AR394" s="440"/>
      <c r="AS394" s="469">
        <v>12.926045741366861</v>
      </c>
      <c r="AT394" s="431"/>
      <c r="AU394" s="469">
        <v>9.9589000362081332</v>
      </c>
      <c r="AV394" s="431"/>
      <c r="AW394" s="442">
        <v>0.90200000000000002</v>
      </c>
      <c r="AX394" s="431"/>
      <c r="AY394" s="443"/>
      <c r="AZ394" s="469" t="s">
        <v>139</v>
      </c>
      <c r="BA394" s="431" t="s">
        <v>139</v>
      </c>
      <c r="BB394" s="440"/>
      <c r="BC394" s="469" t="s">
        <v>139</v>
      </c>
      <c r="BD394" s="445" t="s">
        <v>139</v>
      </c>
      <c r="BE394" s="469" t="s">
        <v>139</v>
      </c>
      <c r="BF394" s="445" t="s">
        <v>139</v>
      </c>
      <c r="BG394" s="445"/>
      <c r="BH394" s="469">
        <v>2172.8705320954391</v>
      </c>
      <c r="BI394" s="431" t="s">
        <v>139</v>
      </c>
      <c r="BJ394" s="440"/>
      <c r="BK394" s="441">
        <v>2294.1946408886929</v>
      </c>
      <c r="BL394" s="431" t="s">
        <v>139</v>
      </c>
      <c r="BM394" s="446"/>
      <c r="BN394" s="447" t="s">
        <v>139</v>
      </c>
      <c r="BO394" t="s">
        <v>139</v>
      </c>
    </row>
    <row r="395" spans="1:67" ht="15.75" customHeight="1">
      <c r="A395" s="7" t="s">
        <v>1030</v>
      </c>
      <c r="B395" s="453">
        <v>18</v>
      </c>
      <c r="C395" s="436" t="s">
        <v>178</v>
      </c>
      <c r="D395" s="454" t="s">
        <v>179</v>
      </c>
      <c r="E395" s="436">
        <v>79</v>
      </c>
      <c r="F395" s="436">
        <v>59.739999999999895</v>
      </c>
      <c r="G395" s="436" t="s">
        <v>61</v>
      </c>
      <c r="H395" s="430">
        <v>79.995666666666665</v>
      </c>
      <c r="I395" s="436">
        <v>149</v>
      </c>
      <c r="J395" s="436">
        <v>58.599999999999568</v>
      </c>
      <c r="K395" s="436" t="s">
        <v>62</v>
      </c>
      <c r="L395" s="430">
        <v>149.97666666666666</v>
      </c>
      <c r="M395" s="430">
        <v>-149.97666666666666</v>
      </c>
      <c r="N395" s="427">
        <v>416</v>
      </c>
      <c r="Q395" s="428" t="s">
        <v>156</v>
      </c>
      <c r="R395">
        <v>11</v>
      </c>
      <c r="S395" s="474">
        <v>257.62599999999998</v>
      </c>
      <c r="T395" s="290">
        <v>-0.38040000000000002</v>
      </c>
      <c r="U395" s="290">
        <v>-0.35210000000000002</v>
      </c>
      <c r="V395" s="290">
        <v>28.379904</v>
      </c>
      <c r="W395" s="290">
        <v>28.412573999999999</v>
      </c>
      <c r="X395" s="290">
        <v>34.398626623852529</v>
      </c>
      <c r="Y395" s="290">
        <v>34.410360379717282</v>
      </c>
      <c r="Z395">
        <v>1.8420000000000001</v>
      </c>
      <c r="AA395" s="447">
        <v>6.2644337132256247</v>
      </c>
      <c r="AB395" s="447">
        <v>77.105071141024865</v>
      </c>
      <c r="AC395" s="447">
        <v>3.1389565600000002E-2</v>
      </c>
      <c r="AD395" s="290">
        <v>5.5E-2</v>
      </c>
      <c r="AE395" s="447">
        <v>89.648799999999994</v>
      </c>
      <c r="AF395">
        <v>4.5801999999999996</v>
      </c>
      <c r="AG395" s="447">
        <v>2.6619000000000002</v>
      </c>
      <c r="AH395">
        <v>0.17349999999999999</v>
      </c>
      <c r="AI395" s="447">
        <v>6.3701999999999995E-2</v>
      </c>
      <c r="AJ395" s="447">
        <v>90.38</v>
      </c>
      <c r="AK395" s="447">
        <v>10.981999999999999</v>
      </c>
      <c r="AL395" s="429">
        <v>34.398616790771484</v>
      </c>
      <c r="AM395" s="433" t="s">
        <v>139</v>
      </c>
      <c r="AN395" s="434"/>
      <c r="AO395" s="438">
        <v>-0.2</v>
      </c>
      <c r="AP395" s="439">
        <v>6.2789999999999999</v>
      </c>
      <c r="AQ395" s="431" t="s">
        <v>139</v>
      </c>
      <c r="AR395" s="440"/>
      <c r="AS395" s="469">
        <v>12.379792730248706</v>
      </c>
      <c r="AT395" s="431"/>
      <c r="AU395" s="469">
        <v>14.373358588700468</v>
      </c>
      <c r="AV395" s="431"/>
      <c r="AW395" s="442">
        <v>1.0009999999999999</v>
      </c>
      <c r="AX395" s="431"/>
      <c r="AY395" s="443"/>
      <c r="AZ395" s="469" t="s">
        <v>139</v>
      </c>
      <c r="BA395" s="431" t="s">
        <v>139</v>
      </c>
      <c r="BB395" s="440"/>
      <c r="BC395" s="469" t="s">
        <v>139</v>
      </c>
      <c r="BD395" s="445" t="s">
        <v>139</v>
      </c>
      <c r="BE395" s="469" t="s">
        <v>139</v>
      </c>
      <c r="BF395" s="445" t="s">
        <v>139</v>
      </c>
      <c r="BG395" s="445"/>
      <c r="BH395" s="469">
        <v>2190.5636332720883</v>
      </c>
      <c r="BI395" s="431" t="s">
        <v>139</v>
      </c>
      <c r="BJ395" s="440"/>
      <c r="BK395" s="441">
        <v>2286.7256417885546</v>
      </c>
      <c r="BL395" s="431" t="s">
        <v>139</v>
      </c>
      <c r="BM395" s="446"/>
      <c r="BN395" s="447" t="s">
        <v>139</v>
      </c>
      <c r="BO395" t="s">
        <v>139</v>
      </c>
    </row>
    <row r="396" spans="1:67" ht="15.75" customHeight="1">
      <c r="A396" s="7" t="s">
        <v>1030</v>
      </c>
      <c r="B396" s="453">
        <v>18</v>
      </c>
      <c r="C396" s="436" t="s">
        <v>178</v>
      </c>
      <c r="D396" s="454" t="s">
        <v>179</v>
      </c>
      <c r="E396" s="436">
        <v>79</v>
      </c>
      <c r="F396" s="436">
        <v>59.739999999999895</v>
      </c>
      <c r="G396" s="436" t="s">
        <v>61</v>
      </c>
      <c r="H396" s="430">
        <v>79.995666666666665</v>
      </c>
      <c r="I396" s="436">
        <v>149</v>
      </c>
      <c r="J396" s="436">
        <v>58.599999999999568</v>
      </c>
      <c r="K396" s="436" t="s">
        <v>62</v>
      </c>
      <c r="L396" s="430">
        <v>149.97666666666666</v>
      </c>
      <c r="M396" s="430">
        <v>-149.97666666666666</v>
      </c>
      <c r="N396" s="427">
        <v>417</v>
      </c>
      <c r="Q396" s="428" t="s">
        <v>156</v>
      </c>
      <c r="R396">
        <v>12</v>
      </c>
      <c r="S396" s="474">
        <v>233.524</v>
      </c>
      <c r="T396" s="290">
        <v>-0.78280000000000005</v>
      </c>
      <c r="U396" s="290">
        <v>-0.75990000000000002</v>
      </c>
      <c r="V396" s="290">
        <v>27.855853</v>
      </c>
      <c r="W396" s="290">
        <v>27.884902999999998</v>
      </c>
      <c r="X396" s="290">
        <v>34.162914480204705</v>
      </c>
      <c r="Y396" s="290">
        <v>34.17632261505657</v>
      </c>
      <c r="Z396">
        <v>1.8101</v>
      </c>
      <c r="AA396" s="447">
        <v>6.1878968287109908</v>
      </c>
      <c r="AB396" s="447">
        <v>75.232875161591281</v>
      </c>
      <c r="AC396" s="447">
        <v>3.3124055999999999E-2</v>
      </c>
      <c r="AD396" s="290">
        <v>5.8900000000000001E-2</v>
      </c>
      <c r="AE396" s="447">
        <v>89.669300000000007</v>
      </c>
      <c r="AF396">
        <v>4.5811999999999999</v>
      </c>
      <c r="AG396" s="447">
        <v>2.9670999999999998</v>
      </c>
      <c r="AH396">
        <v>0.1857</v>
      </c>
      <c r="AI396" s="447">
        <v>6.3701999999999995E-2</v>
      </c>
      <c r="AJ396" s="447">
        <v>98.54</v>
      </c>
      <c r="AK396" s="447">
        <v>11.439</v>
      </c>
      <c r="AL396" s="429">
        <v>34.158271789550781</v>
      </c>
      <c r="AM396" s="433" t="s">
        <v>139</v>
      </c>
      <c r="AN396" s="434"/>
      <c r="AO396" s="438">
        <v>-0.5</v>
      </c>
      <c r="AP396" s="439">
        <v>6.226</v>
      </c>
      <c r="AQ396" s="431" t="s">
        <v>139</v>
      </c>
      <c r="AR396" s="440"/>
      <c r="AS396" s="469">
        <v>15.002315328636882</v>
      </c>
      <c r="AT396" s="431">
        <v>3</v>
      </c>
      <c r="AU396" s="469">
        <v>30.104746466307848</v>
      </c>
      <c r="AV396" s="431">
        <v>3</v>
      </c>
      <c r="AW396" s="442">
        <v>1.591</v>
      </c>
      <c r="AX396" s="431">
        <v>3</v>
      </c>
      <c r="AY396" s="443" t="s">
        <v>1073</v>
      </c>
      <c r="AZ396" s="469" t="s">
        <v>139</v>
      </c>
      <c r="BA396" s="431" t="s">
        <v>139</v>
      </c>
      <c r="BB396" s="440"/>
      <c r="BC396" s="469" t="s">
        <v>139</v>
      </c>
      <c r="BD396" s="445" t="s">
        <v>139</v>
      </c>
      <c r="BE396" s="469" t="s">
        <v>139</v>
      </c>
      <c r="BF396" s="445" t="s">
        <v>139</v>
      </c>
      <c r="BG396" s="445"/>
      <c r="BH396" s="469">
        <v>2200.2630507268846</v>
      </c>
      <c r="BI396" s="431" t="s">
        <v>139</v>
      </c>
      <c r="BJ396" s="440"/>
      <c r="BK396" s="441">
        <v>2279.3513658511679</v>
      </c>
      <c r="BL396" s="431" t="s">
        <v>139</v>
      </c>
      <c r="BM396" s="446"/>
      <c r="BN396" s="447" t="s">
        <v>139</v>
      </c>
      <c r="BO396" t="s">
        <v>139</v>
      </c>
    </row>
    <row r="397" spans="1:67" ht="15.75" customHeight="1">
      <c r="A397" s="7" t="s">
        <v>1030</v>
      </c>
      <c r="B397" s="453">
        <v>18</v>
      </c>
      <c r="C397" s="436" t="s">
        <v>178</v>
      </c>
      <c r="D397" s="454" t="s">
        <v>179</v>
      </c>
      <c r="E397" s="436">
        <v>79</v>
      </c>
      <c r="F397" s="436">
        <v>59.739999999999895</v>
      </c>
      <c r="G397" s="436" t="s">
        <v>61</v>
      </c>
      <c r="H397" s="430">
        <v>79.995666666666665</v>
      </c>
      <c r="I397" s="436">
        <v>149</v>
      </c>
      <c r="J397" s="436">
        <v>58.599999999999568</v>
      </c>
      <c r="K397" s="436" t="s">
        <v>62</v>
      </c>
      <c r="L397" s="430">
        <v>149.97666666666666</v>
      </c>
      <c r="M397" s="430">
        <v>-149.97666666666666</v>
      </c>
      <c r="N397" s="427">
        <v>418</v>
      </c>
      <c r="Q397" s="428" t="s">
        <v>156</v>
      </c>
      <c r="R397">
        <v>13</v>
      </c>
      <c r="S397" s="474">
        <v>209.06899999999999</v>
      </c>
      <c r="T397" s="290">
        <v>-1.1963999999999999</v>
      </c>
      <c r="U397" s="290">
        <v>-1.1597</v>
      </c>
      <c r="V397" s="290">
        <v>27.151453</v>
      </c>
      <c r="W397" s="290">
        <v>27.206631999999999</v>
      </c>
      <c r="X397" s="290">
        <v>33.685898332935977</v>
      </c>
      <c r="Y397" s="290">
        <v>33.720081006964747</v>
      </c>
      <c r="Z397">
        <v>1.7927</v>
      </c>
      <c r="AA397" s="447">
        <v>6.1736571089462631</v>
      </c>
      <c r="AB397" s="447">
        <v>73.987234894548948</v>
      </c>
      <c r="AC397" s="447">
        <v>3.4816208799999998E-2</v>
      </c>
      <c r="AD397" s="290">
        <v>6.2700000000000006E-2</v>
      </c>
      <c r="AE397" s="447">
        <v>89.572500000000005</v>
      </c>
      <c r="AF397">
        <v>4.5762999999999998</v>
      </c>
      <c r="AG397" s="447">
        <v>3.2936000000000001</v>
      </c>
      <c r="AH397">
        <v>0.19869999999999999</v>
      </c>
      <c r="AI397" s="447">
        <v>6.3701999999999995E-2</v>
      </c>
      <c r="AJ397" s="447">
        <v>98.53</v>
      </c>
      <c r="AK397" s="447">
        <v>11.134</v>
      </c>
      <c r="AL397" s="429">
        <v>33.67059326171875</v>
      </c>
      <c r="AM397" s="433" t="s">
        <v>139</v>
      </c>
      <c r="AN397" s="434"/>
      <c r="AO397" s="438">
        <v>-0.8</v>
      </c>
      <c r="AP397" s="439">
        <v>6.1420000000000003</v>
      </c>
      <c r="AQ397" s="431" t="s">
        <v>139</v>
      </c>
      <c r="AR397" s="440"/>
      <c r="AS397" s="469">
        <v>15.020623396549638</v>
      </c>
      <c r="AT397" s="431"/>
      <c r="AU397" s="469">
        <v>30.07593461023567</v>
      </c>
      <c r="AV397" s="431"/>
      <c r="AW397" s="442">
        <v>1.595</v>
      </c>
      <c r="AX397" s="431"/>
      <c r="AY397" s="443"/>
      <c r="AZ397" s="469" t="s">
        <v>139</v>
      </c>
      <c r="BA397" s="431" t="s">
        <v>139</v>
      </c>
      <c r="BB397" s="440"/>
      <c r="BC397" s="469" t="s">
        <v>139</v>
      </c>
      <c r="BD397" s="445" t="s">
        <v>139</v>
      </c>
      <c r="BE397" s="469" t="s">
        <v>139</v>
      </c>
      <c r="BF397" s="445" t="s">
        <v>139</v>
      </c>
      <c r="BG397" s="445"/>
      <c r="BH397" s="469">
        <v>2226.9461143247431</v>
      </c>
      <c r="BI397" s="431" t="s">
        <v>139</v>
      </c>
      <c r="BJ397" s="440"/>
      <c r="BK397" s="441">
        <v>2284.1833739712738</v>
      </c>
      <c r="BL397" s="431" t="s">
        <v>139</v>
      </c>
      <c r="BM397" s="446"/>
      <c r="BN397" s="447" t="s">
        <v>139</v>
      </c>
      <c r="BO397" t="s">
        <v>139</v>
      </c>
    </row>
    <row r="398" spans="1:67" ht="15.75" customHeight="1">
      <c r="A398" s="7" t="s">
        <v>1030</v>
      </c>
      <c r="B398" s="453">
        <v>18</v>
      </c>
      <c r="C398" s="436" t="s">
        <v>178</v>
      </c>
      <c r="D398" s="454" t="s">
        <v>179</v>
      </c>
      <c r="E398" s="436">
        <v>79</v>
      </c>
      <c r="F398" s="436">
        <v>59.739999999999895</v>
      </c>
      <c r="G398" s="436" t="s">
        <v>61</v>
      </c>
      <c r="H398" s="430">
        <v>79.995666666666665</v>
      </c>
      <c r="I398" s="436">
        <v>149</v>
      </c>
      <c r="J398" s="436">
        <v>58.599999999999568</v>
      </c>
      <c r="K398" s="436" t="s">
        <v>62</v>
      </c>
      <c r="L398" s="430">
        <v>149.97666666666666</v>
      </c>
      <c r="M398" s="430">
        <v>-149.97666666666666</v>
      </c>
      <c r="N398" s="427">
        <v>419</v>
      </c>
      <c r="Q398" s="428" t="s">
        <v>156</v>
      </c>
      <c r="R398">
        <v>14</v>
      </c>
      <c r="S398" s="474">
        <v>183.75399999999999</v>
      </c>
      <c r="T398" s="290">
        <v>-1.4850000000000001</v>
      </c>
      <c r="U398" s="290">
        <v>-1.4795</v>
      </c>
      <c r="V398" s="290">
        <v>26.508382999999998</v>
      </c>
      <c r="W398" s="290">
        <v>26.525480999999999</v>
      </c>
      <c r="X398" s="290">
        <v>33.141677008321338</v>
      </c>
      <c r="Y398" s="290">
        <v>33.159096758429357</v>
      </c>
      <c r="Z398">
        <v>1.8259000000000001</v>
      </c>
      <c r="AA398" s="447">
        <v>6.3837662004273561</v>
      </c>
      <c r="AB398" s="447">
        <v>75.62204003174611</v>
      </c>
      <c r="AC398" s="447">
        <v>3.5662060000000002E-2</v>
      </c>
      <c r="AD398" s="290">
        <v>6.4500000000000002E-2</v>
      </c>
      <c r="AE398" s="447">
        <v>89.527799999999999</v>
      </c>
      <c r="AF398">
        <v>4.5740999999999996</v>
      </c>
      <c r="AG398" s="447">
        <v>3.2888999999999999</v>
      </c>
      <c r="AH398">
        <v>0.19850000000000001</v>
      </c>
      <c r="AI398" s="447">
        <v>6.3701999999999995E-2</v>
      </c>
      <c r="AJ398" s="447">
        <v>98.54</v>
      </c>
      <c r="AK398" s="447">
        <v>11.592000000000001</v>
      </c>
      <c r="AL398" s="429">
        <v>33.137245178222656</v>
      </c>
      <c r="AM398" s="433" t="s">
        <v>139</v>
      </c>
      <c r="AN398" s="434"/>
      <c r="AO398" s="438">
        <v>-1.1000000000000001</v>
      </c>
      <c r="AP398" s="439">
        <v>6.3890000000000002</v>
      </c>
      <c r="AQ398" s="431" t="s">
        <v>139</v>
      </c>
      <c r="AR398" s="440"/>
      <c r="AS398" s="469">
        <v>15.694596111557157</v>
      </c>
      <c r="AT398" s="431"/>
      <c r="AU398" s="469">
        <v>35.245279300103803</v>
      </c>
      <c r="AV398" s="431"/>
      <c r="AW398" s="442">
        <v>1.835</v>
      </c>
      <c r="AX398" s="431"/>
      <c r="AY398" s="443"/>
      <c r="AZ398" s="469" t="s">
        <v>139</v>
      </c>
      <c r="BA398" s="431" t="s">
        <v>139</v>
      </c>
      <c r="BB398" s="440"/>
      <c r="BC398" s="469" t="s">
        <v>139</v>
      </c>
      <c r="BD398" s="445" t="s">
        <v>139</v>
      </c>
      <c r="BE398" s="469" t="s">
        <v>139</v>
      </c>
      <c r="BF398" s="445" t="s">
        <v>139</v>
      </c>
      <c r="BG398" s="445"/>
      <c r="BH398" s="469">
        <v>2228.9986679025133</v>
      </c>
      <c r="BI398" s="431" t="s">
        <v>139</v>
      </c>
      <c r="BJ398" s="440"/>
      <c r="BK398" s="441">
        <v>2278.2880397098402</v>
      </c>
      <c r="BL398" s="431" t="s">
        <v>139</v>
      </c>
      <c r="BM398" s="446"/>
      <c r="BN398" s="447" t="s">
        <v>139</v>
      </c>
      <c r="BO398" t="s">
        <v>139</v>
      </c>
    </row>
    <row r="399" spans="1:67" ht="15.75" customHeight="1">
      <c r="A399" s="7" t="s">
        <v>1030</v>
      </c>
      <c r="B399" s="453">
        <v>18</v>
      </c>
      <c r="C399" s="436" t="s">
        <v>178</v>
      </c>
      <c r="D399" s="454" t="s">
        <v>179</v>
      </c>
      <c r="E399" s="436">
        <v>79</v>
      </c>
      <c r="F399" s="436">
        <v>59.739999999999895</v>
      </c>
      <c r="G399" s="436" t="s">
        <v>61</v>
      </c>
      <c r="H399" s="430">
        <v>79.995666666666665</v>
      </c>
      <c r="I399" s="436">
        <v>149</v>
      </c>
      <c r="J399" s="436">
        <v>58.599999999999568</v>
      </c>
      <c r="K399" s="436" t="s">
        <v>62</v>
      </c>
      <c r="L399" s="430">
        <v>149.97666666666666</v>
      </c>
      <c r="M399" s="430">
        <v>-149.97666666666666</v>
      </c>
      <c r="N399" s="427">
        <v>420</v>
      </c>
      <c r="Q399" s="428" t="s">
        <v>156</v>
      </c>
      <c r="R399">
        <v>15</v>
      </c>
      <c r="S399" s="474">
        <v>167.68799999999999</v>
      </c>
      <c r="T399" s="290">
        <v>-1.4925999999999999</v>
      </c>
      <c r="U399" s="290">
        <v>-1.4944</v>
      </c>
      <c r="V399" s="290">
        <v>26.355097000000001</v>
      </c>
      <c r="W399" s="290">
        <v>26.371170999999997</v>
      </c>
      <c r="X399" s="290">
        <v>32.948994403818453</v>
      </c>
      <c r="Y399" s="290">
        <v>32.97310132525427</v>
      </c>
      <c r="Z399">
        <v>1.841</v>
      </c>
      <c r="AA399" s="447">
        <v>6.4550358018824268</v>
      </c>
      <c r="AB399" s="447">
        <v>76.346010064152736</v>
      </c>
      <c r="AC399" s="447">
        <v>3.6000760800000003E-2</v>
      </c>
      <c r="AD399" s="290">
        <v>6.5299999999999997E-2</v>
      </c>
      <c r="AE399" s="447">
        <v>89.501800000000003</v>
      </c>
      <c r="AF399">
        <v>4.5727000000000002</v>
      </c>
      <c r="AG399" s="447">
        <v>3.4954999999999998</v>
      </c>
      <c r="AH399">
        <v>0.20680000000000001</v>
      </c>
      <c r="AI399" s="447">
        <v>6.3701999999999995E-2</v>
      </c>
      <c r="AJ399" s="447">
        <v>98.54</v>
      </c>
      <c r="AK399" s="447">
        <v>11.287000000000001</v>
      </c>
      <c r="AL399" s="429">
        <v>32.944358825683594</v>
      </c>
      <c r="AM399" s="433" t="s">
        <v>139</v>
      </c>
      <c r="AN399" s="434"/>
      <c r="AO399" s="438">
        <v>-1.1000000000000001</v>
      </c>
      <c r="AP399" s="439">
        <v>6.4450000000000003</v>
      </c>
      <c r="AQ399" s="431" t="s">
        <v>139</v>
      </c>
      <c r="AR399" s="440"/>
      <c r="AS399" s="469">
        <v>15.484870303920699</v>
      </c>
      <c r="AT399" s="431"/>
      <c r="AU399" s="469">
        <v>34.448500659304564</v>
      </c>
      <c r="AV399" s="431"/>
      <c r="AW399" s="442">
        <v>1.8480000000000001</v>
      </c>
      <c r="AX399" s="431"/>
      <c r="AY399" s="443"/>
      <c r="AZ399" s="469" t="s">
        <v>139</v>
      </c>
      <c r="BA399" s="431" t="s">
        <v>139</v>
      </c>
      <c r="BB399" s="440"/>
      <c r="BC399" s="469" t="s">
        <v>139</v>
      </c>
      <c r="BD399" s="445" t="s">
        <v>139</v>
      </c>
      <c r="BE399" s="469" t="s">
        <v>139</v>
      </c>
      <c r="BF399" s="445" t="s">
        <v>139</v>
      </c>
      <c r="BG399" s="445"/>
      <c r="BH399" s="469">
        <v>2219.7274781220922</v>
      </c>
      <c r="BI399" s="431" t="s">
        <v>139</v>
      </c>
      <c r="BJ399" s="440"/>
      <c r="BK399" s="441">
        <v>2263.8378581027223</v>
      </c>
      <c r="BL399" s="431" t="s">
        <v>139</v>
      </c>
      <c r="BM399" s="446"/>
      <c r="BN399" s="447" t="s">
        <v>139</v>
      </c>
      <c r="BO399" t="s">
        <v>139</v>
      </c>
    </row>
    <row r="400" spans="1:67" ht="15.75" customHeight="1">
      <c r="A400" s="7" t="s">
        <v>1030</v>
      </c>
      <c r="B400" s="453">
        <v>18</v>
      </c>
      <c r="C400" s="436" t="s">
        <v>178</v>
      </c>
      <c r="D400" s="454" t="s">
        <v>179</v>
      </c>
      <c r="E400" s="436">
        <v>79</v>
      </c>
      <c r="F400" s="436">
        <v>59.739999999999895</v>
      </c>
      <c r="G400" s="436" t="s">
        <v>61</v>
      </c>
      <c r="H400" s="430">
        <v>79.995666666666665</v>
      </c>
      <c r="I400" s="436">
        <v>149</v>
      </c>
      <c r="J400" s="436">
        <v>58.599999999999568</v>
      </c>
      <c r="K400" s="436" t="s">
        <v>62</v>
      </c>
      <c r="L400" s="430">
        <v>149.97666666666666</v>
      </c>
      <c r="M400" s="430">
        <v>-149.97666666666666</v>
      </c>
      <c r="N400" s="427">
        <v>421</v>
      </c>
      <c r="Q400" s="428" t="s">
        <v>156</v>
      </c>
      <c r="R400">
        <v>16</v>
      </c>
      <c r="S400" s="474">
        <v>135.12700000000001</v>
      </c>
      <c r="T400" s="290">
        <v>-1.3933</v>
      </c>
      <c r="U400" s="290">
        <v>-1.415</v>
      </c>
      <c r="V400" s="290">
        <v>26.201430999999999</v>
      </c>
      <c r="W400" s="290">
        <v>26.190038999999999</v>
      </c>
      <c r="X400" s="290">
        <v>32.648632856605481</v>
      </c>
      <c r="Y400" s="290">
        <v>32.656743264039001</v>
      </c>
      <c r="Z400">
        <v>1.8845000000000001</v>
      </c>
      <c r="AA400" s="447">
        <v>6.6241497151080235</v>
      </c>
      <c r="AB400" s="447">
        <v>78.388625427501822</v>
      </c>
      <c r="AC400" s="447">
        <v>3.7650576000000005E-2</v>
      </c>
      <c r="AD400" s="290">
        <v>6.9000000000000006E-2</v>
      </c>
      <c r="AE400" s="447">
        <v>89.466399999999993</v>
      </c>
      <c r="AF400">
        <v>4.5709</v>
      </c>
      <c r="AG400" s="447">
        <v>3.3757000000000001</v>
      </c>
      <c r="AH400">
        <v>0.20200000000000001</v>
      </c>
      <c r="AI400" s="447">
        <v>6.3701999999999995E-2</v>
      </c>
      <c r="AJ400" s="447">
        <v>98.54</v>
      </c>
      <c r="AK400" s="447">
        <v>11.592000000000001</v>
      </c>
      <c r="AL400" s="429">
        <v>32.6419677734375</v>
      </c>
      <c r="AM400" s="433" t="s">
        <v>139</v>
      </c>
      <c r="AN400" s="434"/>
      <c r="AO400" s="438">
        <v>-1</v>
      </c>
      <c r="AP400" s="439">
        <v>6.4770000000000003</v>
      </c>
      <c r="AQ400" s="431" t="s">
        <v>139</v>
      </c>
      <c r="AR400" s="440"/>
      <c r="AS400" s="469">
        <v>14.321003619853727</v>
      </c>
      <c r="AT400" s="431"/>
      <c r="AU400" s="469">
        <v>32.817073227912317</v>
      </c>
      <c r="AV400" s="431"/>
      <c r="AW400" s="442">
        <v>1.84</v>
      </c>
      <c r="AX400" s="431"/>
      <c r="AY400" s="443"/>
      <c r="AZ400" s="469" t="s">
        <v>139</v>
      </c>
      <c r="BA400" s="431" t="s">
        <v>139</v>
      </c>
      <c r="BB400" s="440"/>
      <c r="BC400" s="469" t="s">
        <v>139</v>
      </c>
      <c r="BD400" s="445" t="s">
        <v>139</v>
      </c>
      <c r="BE400" s="469" t="s">
        <v>139</v>
      </c>
      <c r="BF400" s="445" t="s">
        <v>139</v>
      </c>
      <c r="BG400" s="445"/>
      <c r="BH400" s="469">
        <v>2202.2946118676136</v>
      </c>
      <c r="BI400" s="431">
        <v>6</v>
      </c>
      <c r="BJ400" s="440"/>
      <c r="BK400" s="441">
        <v>2247.49907915727</v>
      </c>
      <c r="BL400" s="431">
        <v>6</v>
      </c>
      <c r="BM400" s="446"/>
      <c r="BN400" s="447" t="s">
        <v>139</v>
      </c>
      <c r="BO400" t="s">
        <v>139</v>
      </c>
    </row>
    <row r="401" spans="1:67" ht="15.75" customHeight="1">
      <c r="A401" s="7" t="s">
        <v>1030</v>
      </c>
      <c r="B401" s="453">
        <v>18</v>
      </c>
      <c r="C401" s="436" t="s">
        <v>178</v>
      </c>
      <c r="D401" s="454" t="s">
        <v>179</v>
      </c>
      <c r="E401" s="436">
        <v>79</v>
      </c>
      <c r="F401" s="436">
        <v>59.739999999999895</v>
      </c>
      <c r="G401" s="436" t="s">
        <v>61</v>
      </c>
      <c r="H401" s="430">
        <v>79.995666666666665</v>
      </c>
      <c r="I401" s="436">
        <v>149</v>
      </c>
      <c r="J401" s="436">
        <v>58.599999999999568</v>
      </c>
      <c r="K401" s="436" t="s">
        <v>62</v>
      </c>
      <c r="L401" s="430">
        <v>149.97666666666666</v>
      </c>
      <c r="M401" s="430">
        <v>-149.97666666666666</v>
      </c>
      <c r="N401" s="427">
        <v>422</v>
      </c>
      <c r="Q401" s="428" t="s">
        <v>156</v>
      </c>
      <c r="R401">
        <v>17</v>
      </c>
      <c r="S401" s="474">
        <v>104.941</v>
      </c>
      <c r="T401" s="290">
        <v>-1.1546000000000001</v>
      </c>
      <c r="U401" s="290">
        <v>-1.1549</v>
      </c>
      <c r="V401" s="290">
        <v>26.151600999999999</v>
      </c>
      <c r="W401" s="290">
        <v>26.152743999999998</v>
      </c>
      <c r="X401" s="290">
        <v>32.33952670646665</v>
      </c>
      <c r="Y401" s="290">
        <v>32.34140511938817</v>
      </c>
      <c r="Z401">
        <v>1.9581</v>
      </c>
      <c r="AA401" s="447">
        <v>6.8925216498422675</v>
      </c>
      <c r="AB401" s="447">
        <v>81.909673929269061</v>
      </c>
      <c r="AC401" s="447">
        <v>3.7438888000000003E-2</v>
      </c>
      <c r="AD401" s="290">
        <v>6.8500000000000005E-2</v>
      </c>
      <c r="AE401" s="447">
        <v>89.436599999999999</v>
      </c>
      <c r="AF401">
        <v>4.5694999999999997</v>
      </c>
      <c r="AG401" s="447">
        <v>3.2395</v>
      </c>
      <c r="AH401">
        <v>0.1966</v>
      </c>
      <c r="AI401" s="447">
        <v>6.3701999999999995E-2</v>
      </c>
      <c r="AJ401" s="447">
        <v>98.54</v>
      </c>
      <c r="AK401" s="447">
        <v>11.439</v>
      </c>
      <c r="AL401" s="429">
        <v>32.340805053710938</v>
      </c>
      <c r="AM401" s="433" t="s">
        <v>139</v>
      </c>
      <c r="AN401" s="434"/>
      <c r="AO401" s="438">
        <v>-0.7</v>
      </c>
      <c r="AP401" s="439">
        <v>6.8840000000000003</v>
      </c>
      <c r="AQ401" s="431" t="s">
        <v>139</v>
      </c>
      <c r="AR401" s="440"/>
      <c r="AS401" s="469">
        <v>11.702689642176344</v>
      </c>
      <c r="AT401" s="431"/>
      <c r="AU401" s="469">
        <v>24.345119756249904</v>
      </c>
      <c r="AV401" s="431"/>
      <c r="AW401" s="442">
        <v>1.649</v>
      </c>
      <c r="AX401" s="431"/>
      <c r="AY401" s="443"/>
      <c r="AZ401" s="469" t="s">
        <v>139</v>
      </c>
      <c r="BA401" s="431" t="s">
        <v>139</v>
      </c>
      <c r="BB401" s="440"/>
      <c r="BC401" s="469">
        <v>1.6898679888627113E-2</v>
      </c>
      <c r="BD401" s="445" t="s">
        <v>139</v>
      </c>
      <c r="BE401" s="469">
        <v>1.5274109711372882E-2</v>
      </c>
      <c r="BF401" s="445" t="s">
        <v>139</v>
      </c>
      <c r="BG401" s="445"/>
      <c r="BH401" s="469">
        <v>2164.4594060877275</v>
      </c>
      <c r="BI401" s="431" t="s">
        <v>139</v>
      </c>
      <c r="BJ401" s="440"/>
      <c r="BK401" s="441">
        <v>2230.3882081847551</v>
      </c>
      <c r="BL401" s="431" t="s">
        <v>139</v>
      </c>
      <c r="BM401" s="446"/>
      <c r="BN401" s="447" t="s">
        <v>139</v>
      </c>
      <c r="BO401" t="s">
        <v>139</v>
      </c>
    </row>
    <row r="402" spans="1:67" ht="15.75" customHeight="1">
      <c r="A402" s="7" t="s">
        <v>1030</v>
      </c>
      <c r="B402" s="453">
        <v>18</v>
      </c>
      <c r="C402" s="436" t="s">
        <v>178</v>
      </c>
      <c r="D402" s="454" t="s">
        <v>179</v>
      </c>
      <c r="E402" s="436">
        <v>79</v>
      </c>
      <c r="F402" s="436">
        <v>59.739999999999895</v>
      </c>
      <c r="G402" s="436" t="s">
        <v>61</v>
      </c>
      <c r="H402" s="430">
        <v>79.995666666666665</v>
      </c>
      <c r="I402" s="436">
        <v>149</v>
      </c>
      <c r="J402" s="436">
        <v>58.599999999999568</v>
      </c>
      <c r="K402" s="436" t="s">
        <v>62</v>
      </c>
      <c r="L402" s="430">
        <v>149.97666666666666</v>
      </c>
      <c r="M402" s="430">
        <v>-149.97666666666666</v>
      </c>
      <c r="N402" s="427">
        <v>423</v>
      </c>
      <c r="P402" s="458"/>
      <c r="Q402" s="428" t="s">
        <v>156</v>
      </c>
      <c r="R402">
        <v>18</v>
      </c>
      <c r="S402" s="474">
        <v>78.56</v>
      </c>
      <c r="T402" s="290">
        <v>-0.96789999999999998</v>
      </c>
      <c r="U402" s="290">
        <v>-0.97070000000000001</v>
      </c>
      <c r="V402" s="290">
        <v>25.966784000000001</v>
      </c>
      <c r="W402" s="290">
        <v>25.965446</v>
      </c>
      <c r="X402" s="290">
        <v>31.904888991455881</v>
      </c>
      <c r="Y402" s="290">
        <v>31.906052681637021</v>
      </c>
      <c r="Z402">
        <v>2.1086999999999998</v>
      </c>
      <c r="AA402" s="447">
        <v>7.5338587395656891</v>
      </c>
      <c r="AB402" s="447">
        <v>89.703839643501325</v>
      </c>
      <c r="AC402" s="447">
        <v>4.9875783200000003E-2</v>
      </c>
      <c r="AD402" s="290">
        <v>9.6100000000000005E-2</v>
      </c>
      <c r="AE402" s="447">
        <v>89.524100000000004</v>
      </c>
      <c r="AF402">
        <v>4.5739000000000001</v>
      </c>
      <c r="AG402" s="447">
        <v>3.1244999999999998</v>
      </c>
      <c r="AH402">
        <v>0.192</v>
      </c>
      <c r="AI402" s="447">
        <v>6.3701999999999995E-2</v>
      </c>
      <c r="AJ402" s="447">
        <v>98.53</v>
      </c>
      <c r="AK402" s="447">
        <v>11.134</v>
      </c>
      <c r="AL402" s="429">
        <v>31.936935424804688</v>
      </c>
      <c r="AM402" s="433" t="s">
        <v>139</v>
      </c>
      <c r="AN402" s="434"/>
      <c r="AO402" s="438">
        <v>-0.5</v>
      </c>
      <c r="AP402" s="439">
        <v>7.3860000000000001</v>
      </c>
      <c r="AQ402" s="431">
        <v>2</v>
      </c>
      <c r="AR402" s="440"/>
      <c r="AS402" s="469">
        <v>7.9983788069976898</v>
      </c>
      <c r="AT402" s="431"/>
      <c r="AU402" s="469">
        <v>16.305009829209137</v>
      </c>
      <c r="AV402" s="431"/>
      <c r="AW402" s="442">
        <v>1.333</v>
      </c>
      <c r="AX402" s="431"/>
      <c r="AY402" s="443"/>
      <c r="AZ402" s="469" t="s">
        <v>139</v>
      </c>
      <c r="BA402" s="431" t="s">
        <v>139</v>
      </c>
      <c r="BB402" s="440"/>
      <c r="BC402" s="469">
        <v>8.8997003036943093E-2</v>
      </c>
      <c r="BD402" s="445" t="s">
        <v>139</v>
      </c>
      <c r="BE402" s="469">
        <v>0</v>
      </c>
      <c r="BF402" s="445" t="s">
        <v>139</v>
      </c>
      <c r="BG402" s="445" t="s">
        <v>1074</v>
      </c>
      <c r="BH402" s="469">
        <v>2130.6485859719319</v>
      </c>
      <c r="BI402" s="431" t="s">
        <v>139</v>
      </c>
      <c r="BJ402" s="440"/>
      <c r="BK402" s="441">
        <v>2213.3392668069878</v>
      </c>
      <c r="BL402" s="431" t="s">
        <v>139</v>
      </c>
      <c r="BM402" s="446"/>
      <c r="BN402" s="447" t="s">
        <v>139</v>
      </c>
      <c r="BO402" t="s">
        <v>139</v>
      </c>
    </row>
    <row r="403" spans="1:67" ht="15.75" customHeight="1">
      <c r="A403" s="7" t="s">
        <v>1030</v>
      </c>
      <c r="B403" s="453">
        <v>18</v>
      </c>
      <c r="C403" s="436" t="s">
        <v>178</v>
      </c>
      <c r="D403" s="454" t="s">
        <v>179</v>
      </c>
      <c r="E403" s="436">
        <v>79</v>
      </c>
      <c r="F403" s="436">
        <v>59.739999999999895</v>
      </c>
      <c r="G403" s="436" t="s">
        <v>61</v>
      </c>
      <c r="H403" s="430">
        <v>79.995666666666665</v>
      </c>
      <c r="I403" s="436">
        <v>149</v>
      </c>
      <c r="J403" s="436">
        <v>58.599999999999568</v>
      </c>
      <c r="K403" s="436" t="s">
        <v>62</v>
      </c>
      <c r="L403" s="430">
        <v>149.97666666666666</v>
      </c>
      <c r="M403" s="430">
        <v>-149.97666666666666</v>
      </c>
      <c r="N403" s="427">
        <v>425</v>
      </c>
      <c r="P403" s="458"/>
      <c r="Q403" s="428" t="s">
        <v>156</v>
      </c>
      <c r="R403">
        <v>20</v>
      </c>
      <c r="S403" s="474">
        <v>57.015999999999998</v>
      </c>
      <c r="T403" s="290">
        <v>-0.377</v>
      </c>
      <c r="U403" s="290">
        <v>-0.37140000000000001</v>
      </c>
      <c r="V403" s="290">
        <v>25.965799999999998</v>
      </c>
      <c r="W403" s="290">
        <v>25.966628</v>
      </c>
      <c r="X403" s="290">
        <v>31.298155954169598</v>
      </c>
      <c r="Y403" s="290">
        <v>31.293483448623483</v>
      </c>
      <c r="Z403">
        <v>2.347</v>
      </c>
      <c r="AA403" s="447">
        <v>8.4982955145541492</v>
      </c>
      <c r="AB403" s="447">
        <v>102.3532740197434</v>
      </c>
      <c r="AC403" s="447">
        <v>0.16561822400000001</v>
      </c>
      <c r="AD403" s="290">
        <v>0.35299999999999998</v>
      </c>
      <c r="AE403" s="447">
        <v>89.1648</v>
      </c>
      <c r="AF403">
        <v>4.5556999999999999</v>
      </c>
      <c r="AG403" s="447">
        <v>2.7206000000000001</v>
      </c>
      <c r="AH403">
        <v>0.17580000000000001</v>
      </c>
      <c r="AI403" s="447">
        <v>6.3701999999999995E-2</v>
      </c>
      <c r="AJ403" s="447">
        <v>98.53</v>
      </c>
      <c r="AK403" s="447">
        <v>11.439</v>
      </c>
      <c r="AL403" s="429">
        <v>31.469135284423828</v>
      </c>
      <c r="AM403" s="433" t="s">
        <v>139</v>
      </c>
      <c r="AN403" s="434"/>
      <c r="AO403" s="438" t="s">
        <v>139</v>
      </c>
      <c r="AP403" s="439" t="s">
        <v>139</v>
      </c>
      <c r="AQ403" s="431" t="s">
        <v>139</v>
      </c>
      <c r="AR403" s="440"/>
      <c r="AS403" s="469" t="s">
        <v>139</v>
      </c>
      <c r="AT403" s="431" t="s">
        <v>139</v>
      </c>
      <c r="AU403" s="469" t="s">
        <v>139</v>
      </c>
      <c r="AV403" s="431" t="s">
        <v>139</v>
      </c>
      <c r="AW403" s="442" t="s">
        <v>139</v>
      </c>
      <c r="AX403" s="431" t="s">
        <v>139</v>
      </c>
      <c r="AY403" s="443"/>
      <c r="AZ403" s="469" t="s">
        <v>139</v>
      </c>
      <c r="BA403" s="431" t="s">
        <v>139</v>
      </c>
      <c r="BB403" s="440"/>
      <c r="BC403" s="469" t="s">
        <v>139</v>
      </c>
      <c r="BD403" s="445" t="s">
        <v>139</v>
      </c>
      <c r="BE403" s="469" t="s">
        <v>139</v>
      </c>
      <c r="BF403" s="445" t="s">
        <v>139</v>
      </c>
      <c r="BG403" s="445"/>
      <c r="BH403" s="469" t="s">
        <v>139</v>
      </c>
      <c r="BI403" s="431" t="s">
        <v>139</v>
      </c>
      <c r="BJ403" s="440"/>
      <c r="BK403" s="441" t="s">
        <v>139</v>
      </c>
      <c r="BL403" s="431" t="s">
        <v>139</v>
      </c>
      <c r="BM403" s="446"/>
      <c r="BN403" s="447" t="s">
        <v>139</v>
      </c>
      <c r="BO403" t="s">
        <v>139</v>
      </c>
    </row>
    <row r="404" spans="1:67" ht="15.75" customHeight="1">
      <c r="A404" s="7" t="s">
        <v>1030</v>
      </c>
      <c r="B404" s="453">
        <v>18</v>
      </c>
      <c r="C404" s="436" t="s">
        <v>178</v>
      </c>
      <c r="D404" s="454" t="s">
        <v>179</v>
      </c>
      <c r="E404" s="436">
        <v>79</v>
      </c>
      <c r="F404" s="436">
        <v>59.739999999999895</v>
      </c>
      <c r="G404" s="436" t="s">
        <v>61</v>
      </c>
      <c r="H404" s="430">
        <v>79.995666666666665</v>
      </c>
      <c r="I404" s="436">
        <v>149</v>
      </c>
      <c r="J404" s="436">
        <v>58.599999999999568</v>
      </c>
      <c r="K404" s="436" t="s">
        <v>62</v>
      </c>
      <c r="L404" s="430">
        <v>149.97666666666666</v>
      </c>
      <c r="M404" s="430">
        <v>-149.97666666666666</v>
      </c>
      <c r="N404" s="427">
        <v>426</v>
      </c>
      <c r="P404" s="458"/>
      <c r="Q404" s="428" t="s">
        <v>156</v>
      </c>
      <c r="R404">
        <v>21</v>
      </c>
      <c r="S404" s="474">
        <v>41.914999999999999</v>
      </c>
      <c r="T404" s="290">
        <v>-0.34789999999999999</v>
      </c>
      <c r="U404" s="290">
        <v>-0.34439999999999998</v>
      </c>
      <c r="V404" s="290">
        <v>25.265287000000001</v>
      </c>
      <c r="W404" s="290">
        <v>25.278814999999998</v>
      </c>
      <c r="X404" s="290">
        <v>30.350839772609099</v>
      </c>
      <c r="Y404" s="290">
        <v>30.365190830239516</v>
      </c>
      <c r="Z404">
        <v>2.3898999999999999</v>
      </c>
      <c r="AA404" s="447">
        <v>8.8893511956509368</v>
      </c>
      <c r="AB404" s="447">
        <v>106.43463199514289</v>
      </c>
      <c r="AC404" s="447">
        <v>0.172806608</v>
      </c>
      <c r="AD404" s="290">
        <v>0.36899999999999999</v>
      </c>
      <c r="AE404" s="447">
        <v>88.904200000000003</v>
      </c>
      <c r="AF404">
        <v>4.5426000000000002</v>
      </c>
      <c r="AG404" s="447">
        <v>2.3260999999999998</v>
      </c>
      <c r="AH404">
        <v>0.16009999999999999</v>
      </c>
      <c r="AI404" s="447">
        <v>6.3701999999999995E-2</v>
      </c>
      <c r="AJ404" s="447">
        <v>98.54</v>
      </c>
      <c r="AK404" s="447">
        <v>11.287000000000001</v>
      </c>
      <c r="AL404" s="429">
        <v>30.377944946289063</v>
      </c>
      <c r="AM404" s="433" t="s">
        <v>139</v>
      </c>
      <c r="AN404" s="434"/>
      <c r="AO404" s="438">
        <v>0.3</v>
      </c>
      <c r="AP404" s="439">
        <v>8.7390000000000008</v>
      </c>
      <c r="AQ404" s="431" t="s">
        <v>139</v>
      </c>
      <c r="AR404" s="440"/>
      <c r="AS404" s="469">
        <v>0.11564848659896</v>
      </c>
      <c r="AT404" s="431"/>
      <c r="AU404" s="469">
        <v>4.913992497750959</v>
      </c>
      <c r="AV404" s="431"/>
      <c r="AW404" s="442">
        <v>0.72799999999999998</v>
      </c>
      <c r="AX404" s="431"/>
      <c r="AY404" s="443"/>
      <c r="AZ404" s="469" t="s">
        <v>139</v>
      </c>
      <c r="BA404" s="431" t="s">
        <v>139</v>
      </c>
      <c r="BB404" s="440"/>
      <c r="BC404" s="469">
        <v>0.20266834817885171</v>
      </c>
      <c r="BD404" s="445" t="s">
        <v>139</v>
      </c>
      <c r="BE404" s="469">
        <v>0.40564069887997184</v>
      </c>
      <c r="BF404" s="445" t="s">
        <v>139</v>
      </c>
      <c r="BG404" s="445"/>
      <c r="BH404" s="469">
        <v>2029.2171919405814</v>
      </c>
      <c r="BI404" s="431" t="s">
        <v>139</v>
      </c>
      <c r="BJ404" s="440"/>
      <c r="BK404" s="441">
        <v>2153.1037934553633</v>
      </c>
      <c r="BL404" s="431" t="s">
        <v>139</v>
      </c>
      <c r="BM404" s="446"/>
      <c r="BN404" s="447" t="s">
        <v>139</v>
      </c>
      <c r="BO404" t="s">
        <v>139</v>
      </c>
    </row>
    <row r="405" spans="1:67" ht="15.75" customHeight="1">
      <c r="A405" s="7" t="s">
        <v>1030</v>
      </c>
      <c r="B405" s="453">
        <v>18</v>
      </c>
      <c r="C405" s="436" t="s">
        <v>178</v>
      </c>
      <c r="D405" s="454" t="s">
        <v>179</v>
      </c>
      <c r="E405" s="436">
        <v>79</v>
      </c>
      <c r="F405" s="436">
        <v>59.739999999999895</v>
      </c>
      <c r="G405" s="436" t="s">
        <v>61</v>
      </c>
      <c r="H405" s="430">
        <v>79.995666666666665</v>
      </c>
      <c r="I405" s="436">
        <v>149</v>
      </c>
      <c r="J405" s="436">
        <v>58.599999999999568</v>
      </c>
      <c r="K405" s="436" t="s">
        <v>62</v>
      </c>
      <c r="L405" s="430">
        <v>149.97666666666666</v>
      </c>
      <c r="M405" s="430">
        <v>-149.97666666666666</v>
      </c>
      <c r="N405" s="427">
        <v>428</v>
      </c>
      <c r="Q405" s="457" t="s">
        <v>156</v>
      </c>
      <c r="R405">
        <v>23</v>
      </c>
      <c r="S405" s="474">
        <v>1.1060000000000001</v>
      </c>
      <c r="T405" s="290">
        <v>-1.4571000000000001</v>
      </c>
      <c r="U405" s="290">
        <v>-1.4588000000000001</v>
      </c>
      <c r="V405" s="290">
        <v>22.570246999999998</v>
      </c>
      <c r="W405" s="290">
        <v>22.567566999999997</v>
      </c>
      <c r="X405" s="290">
        <v>27.850189167032241</v>
      </c>
      <c r="Y405" s="290">
        <v>27.848162298740213</v>
      </c>
      <c r="Z405">
        <v>2.2707000000000002</v>
      </c>
      <c r="AA405" s="447">
        <v>8.7028311088850749</v>
      </c>
      <c r="AB405" s="447">
        <v>99.365402269771835</v>
      </c>
      <c r="AC405" s="447">
        <v>0.11692548</v>
      </c>
      <c r="AD405" s="290">
        <v>0.245</v>
      </c>
      <c r="AE405" s="447">
        <v>89.123900000000006</v>
      </c>
      <c r="AF405">
        <v>4.5537000000000001</v>
      </c>
      <c r="AG405" s="447">
        <v>1.7016</v>
      </c>
      <c r="AH405">
        <v>0.13500000000000001</v>
      </c>
      <c r="AI405" s="447">
        <v>0.50049999999999994</v>
      </c>
      <c r="AJ405" s="447">
        <v>98.54</v>
      </c>
      <c r="AK405" s="447">
        <v>11.592000000000001</v>
      </c>
      <c r="AL405" s="429">
        <v>27.859237670898438</v>
      </c>
      <c r="AM405" s="433" t="s">
        <v>139</v>
      </c>
      <c r="AN405" s="434"/>
      <c r="AP405" s="439" t="s">
        <v>139</v>
      </c>
      <c r="AQ405" s="431">
        <v>9</v>
      </c>
      <c r="AR405" s="449" t="s">
        <v>1075</v>
      </c>
      <c r="AS405" s="469" t="s">
        <v>139</v>
      </c>
      <c r="AT405" s="431" t="s">
        <v>139</v>
      </c>
      <c r="AU405" s="469" t="s">
        <v>139</v>
      </c>
      <c r="AV405" s="431" t="s">
        <v>139</v>
      </c>
      <c r="AW405" s="442" t="s">
        <v>139</v>
      </c>
      <c r="AX405" s="431" t="s">
        <v>139</v>
      </c>
      <c r="AY405" s="443"/>
      <c r="AZ405" s="469" t="s">
        <v>139</v>
      </c>
      <c r="BA405" s="431" t="s">
        <v>139</v>
      </c>
      <c r="BB405" s="440"/>
      <c r="BC405" s="469" t="s">
        <v>139</v>
      </c>
      <c r="BD405" s="445" t="s">
        <v>139</v>
      </c>
      <c r="BE405" s="469" t="s">
        <v>139</v>
      </c>
      <c r="BF405" s="445" t="s">
        <v>139</v>
      </c>
      <c r="BG405" s="445"/>
      <c r="BH405" s="469" t="s">
        <v>139</v>
      </c>
      <c r="BI405" s="431" t="s">
        <v>139</v>
      </c>
      <c r="BJ405" s="440"/>
      <c r="BK405" s="441" t="s">
        <v>139</v>
      </c>
      <c r="BL405" s="431" t="s">
        <v>139</v>
      </c>
      <c r="BM405" s="446"/>
      <c r="BN405" s="447" t="s">
        <v>139</v>
      </c>
      <c r="BO405" t="s">
        <v>139</v>
      </c>
    </row>
    <row r="406" spans="1:67" ht="15.75" customHeight="1">
      <c r="A406" s="7" t="s">
        <v>1030</v>
      </c>
      <c r="B406" s="453">
        <v>18</v>
      </c>
      <c r="C406" s="436" t="s">
        <v>178</v>
      </c>
      <c r="D406" s="454" t="s">
        <v>179</v>
      </c>
      <c r="E406" s="436">
        <v>79</v>
      </c>
      <c r="F406" s="436">
        <v>59.739999999999895</v>
      </c>
      <c r="G406" s="436" t="s">
        <v>61</v>
      </c>
      <c r="H406" s="430">
        <v>79.995666666666665</v>
      </c>
      <c r="I406" s="436">
        <v>149</v>
      </c>
      <c r="J406" s="436">
        <v>58.599999999999568</v>
      </c>
      <c r="K406" s="436" t="s">
        <v>62</v>
      </c>
      <c r="L406" s="430">
        <v>149.97666666666666</v>
      </c>
      <c r="M406" s="430">
        <v>-149.97666666666666</v>
      </c>
      <c r="N406" s="427">
        <v>429</v>
      </c>
      <c r="Q406" s="457" t="s">
        <v>156</v>
      </c>
      <c r="R406">
        <v>24</v>
      </c>
      <c r="S406" s="474">
        <v>1.1180000000000001</v>
      </c>
      <c r="T406" s="290">
        <v>-1.4589000000000001</v>
      </c>
      <c r="U406" s="290">
        <v>-1.4609000000000001</v>
      </c>
      <c r="V406" s="290">
        <v>22.569229</v>
      </c>
      <c r="W406" s="290">
        <v>22.566610999999998</v>
      </c>
      <c r="X406" s="290">
        <v>27.850492934660576</v>
      </c>
      <c r="Y406" s="290">
        <v>27.84883035860619</v>
      </c>
      <c r="Z406">
        <v>2.2707000000000002</v>
      </c>
      <c r="AA406" s="447">
        <v>8.7028311088850749</v>
      </c>
      <c r="AB406" s="447">
        <v>99.360736450849771</v>
      </c>
      <c r="AC406" s="447">
        <v>0.11942069599999999</v>
      </c>
      <c r="AD406" s="290">
        <v>0.2505</v>
      </c>
      <c r="AE406" s="447">
        <v>89.125699999999995</v>
      </c>
      <c r="AF406">
        <v>4.5537000000000001</v>
      </c>
      <c r="AG406" s="447">
        <v>1.5536000000000001</v>
      </c>
      <c r="AH406">
        <v>0.12909999999999999</v>
      </c>
      <c r="AI406" s="447">
        <v>0.49490000000000001</v>
      </c>
      <c r="AJ406" s="447">
        <v>98.54</v>
      </c>
      <c r="AK406" s="447">
        <v>11.744</v>
      </c>
      <c r="AL406" s="429">
        <v>27.860378265380859</v>
      </c>
      <c r="AM406" s="433" t="s">
        <v>139</v>
      </c>
      <c r="AN406" s="434"/>
      <c r="AO406" s="438">
        <v>1</v>
      </c>
      <c r="AP406" s="439">
        <v>8.6929999999999996</v>
      </c>
      <c r="AQ406" s="431" t="s">
        <v>139</v>
      </c>
      <c r="AR406" s="440"/>
      <c r="AS406" s="469">
        <v>0</v>
      </c>
      <c r="AT406" s="431"/>
      <c r="AU406" s="469">
        <v>3.4366488197616381</v>
      </c>
      <c r="AV406" s="431"/>
      <c r="AW406" s="442">
        <v>0.54500000000000004</v>
      </c>
      <c r="AX406" s="431"/>
      <c r="AY406" s="443"/>
      <c r="AZ406" s="469" t="s">
        <v>139</v>
      </c>
      <c r="BA406" s="431" t="s">
        <v>139</v>
      </c>
      <c r="BB406" s="440"/>
      <c r="BC406" s="469">
        <v>0.15214561180947991</v>
      </c>
      <c r="BD406" s="445" t="s">
        <v>139</v>
      </c>
      <c r="BE406" s="469">
        <v>0.12065310613923809</v>
      </c>
      <c r="BF406" s="445" t="s">
        <v>139</v>
      </c>
      <c r="BG406" s="445"/>
      <c r="BH406" s="469">
        <v>1909.4700690178436</v>
      </c>
      <c r="BI406" s="431" t="s">
        <v>139</v>
      </c>
      <c r="BJ406" s="440"/>
      <c r="BK406" s="441">
        <v>1990.644187764688</v>
      </c>
      <c r="BL406" s="431" t="s">
        <v>139</v>
      </c>
      <c r="BM406" s="446"/>
      <c r="BN406" s="447">
        <v>-3.3211318645304351</v>
      </c>
      <c r="BO406" t="s">
        <v>139</v>
      </c>
    </row>
    <row r="407" spans="1:67" ht="15.75" customHeight="1">
      <c r="A407" s="7" t="s">
        <v>1030</v>
      </c>
      <c r="B407" s="453">
        <v>19</v>
      </c>
      <c r="C407" s="436" t="s">
        <v>180</v>
      </c>
      <c r="D407" s="454" t="s">
        <v>181</v>
      </c>
      <c r="E407" s="436">
        <v>78</v>
      </c>
      <c r="F407" s="436">
        <v>59.180000000000064</v>
      </c>
      <c r="G407" s="436" t="s">
        <v>61</v>
      </c>
      <c r="H407" s="430">
        <v>78.986333333333334</v>
      </c>
      <c r="I407" s="436">
        <v>149</v>
      </c>
      <c r="J407" s="436">
        <v>58.919999999999959</v>
      </c>
      <c r="K407" s="436" t="s">
        <v>62</v>
      </c>
      <c r="L407" s="430">
        <v>149.982</v>
      </c>
      <c r="M407" s="430">
        <v>-149.982</v>
      </c>
      <c r="N407" s="427">
        <v>430</v>
      </c>
      <c r="Q407" s="428" t="s">
        <v>156</v>
      </c>
      <c r="R407">
        <v>1</v>
      </c>
      <c r="S407" s="474">
        <v>3781.63</v>
      </c>
      <c r="T407" s="290">
        <v>-0.2576</v>
      </c>
      <c r="U407" s="290">
        <v>-0.25790000000000002</v>
      </c>
      <c r="V407" s="290">
        <v>30.330794999999998</v>
      </c>
      <c r="W407" s="290">
        <v>30.330501999999999</v>
      </c>
      <c r="X407" s="290">
        <v>34.956693729943034</v>
      </c>
      <c r="Y407" s="290">
        <v>34.956646866671775</v>
      </c>
      <c r="Z407">
        <v>1.3443000000000001</v>
      </c>
      <c r="AA407" s="447">
        <v>6.5345045336251024</v>
      </c>
      <c r="AB407" s="447">
        <v>81.006117431910212</v>
      </c>
      <c r="AC407" s="447">
        <v>2.6355444800000002E-2</v>
      </c>
      <c r="AD407" s="290">
        <v>4.3900000000000002E-2</v>
      </c>
      <c r="AE407" s="447">
        <v>89.738200000000006</v>
      </c>
      <c r="AF407">
        <v>4.5846999999999998</v>
      </c>
      <c r="AG407" s="447">
        <v>2.0749</v>
      </c>
      <c r="AH407">
        <v>0.15</v>
      </c>
      <c r="AI407" s="447">
        <v>6.3701999999999995E-2</v>
      </c>
      <c r="AJ407" s="447">
        <v>98.53</v>
      </c>
      <c r="AK407" s="447">
        <v>109.06</v>
      </c>
      <c r="AL407" s="429">
        <v>34.956584930419922</v>
      </c>
      <c r="AM407" s="433" t="s">
        <v>139</v>
      </c>
      <c r="AN407" s="434"/>
      <c r="AO407" s="438">
        <v>0.1</v>
      </c>
      <c r="AP407" s="439">
        <v>6.532</v>
      </c>
      <c r="AQ407" s="431" t="s">
        <v>139</v>
      </c>
      <c r="AR407" s="440"/>
      <c r="AS407" s="469">
        <v>14.858659911921103</v>
      </c>
      <c r="AT407" s="431"/>
      <c r="AU407" s="469">
        <v>13.756846402361289</v>
      </c>
      <c r="AV407" s="431"/>
      <c r="AW407" s="442">
        <v>1.012</v>
      </c>
      <c r="AX407" s="431"/>
      <c r="AY407" s="443"/>
      <c r="AZ407" s="469" t="s">
        <v>139</v>
      </c>
      <c r="BA407" s="431" t="s">
        <v>139</v>
      </c>
      <c r="BB407" s="440"/>
      <c r="BC407" s="469" t="s">
        <v>139</v>
      </c>
      <c r="BD407" s="445" t="s">
        <v>139</v>
      </c>
      <c r="BE407" s="469" t="s">
        <v>139</v>
      </c>
      <c r="BF407" s="445" t="s">
        <v>139</v>
      </c>
      <c r="BG407" s="445"/>
      <c r="BH407" s="469" t="s">
        <v>139</v>
      </c>
      <c r="BI407" s="431" t="s">
        <v>139</v>
      </c>
      <c r="BJ407" s="440"/>
      <c r="BK407" s="441" t="s">
        <v>139</v>
      </c>
      <c r="BL407" s="431" t="s">
        <v>139</v>
      </c>
      <c r="BM407" s="446"/>
      <c r="BN407" s="447" t="s">
        <v>139</v>
      </c>
      <c r="BO407" t="s">
        <v>139</v>
      </c>
    </row>
    <row r="408" spans="1:67" ht="15.75" customHeight="1">
      <c r="A408" s="7" t="s">
        <v>1030</v>
      </c>
      <c r="B408" s="453">
        <v>19</v>
      </c>
      <c r="C408" s="436" t="s">
        <v>180</v>
      </c>
      <c r="D408" s="454" t="s">
        <v>181</v>
      </c>
      <c r="E408" s="436">
        <v>78</v>
      </c>
      <c r="F408" s="436">
        <v>59.180000000000064</v>
      </c>
      <c r="G408" s="436" t="s">
        <v>61</v>
      </c>
      <c r="H408" s="430">
        <v>78.986333333333334</v>
      </c>
      <c r="I408" s="436">
        <v>149</v>
      </c>
      <c r="J408" s="436">
        <v>58.919999999999959</v>
      </c>
      <c r="K408" s="436" t="s">
        <v>62</v>
      </c>
      <c r="L408" s="430">
        <v>149.982</v>
      </c>
      <c r="M408" s="430">
        <v>-149.982</v>
      </c>
      <c r="N408" s="427">
        <v>431</v>
      </c>
      <c r="Q408" s="428" t="s">
        <v>156</v>
      </c>
      <c r="R408">
        <v>2</v>
      </c>
      <c r="S408" s="474">
        <v>2543.3389999999999</v>
      </c>
      <c r="T408" s="290">
        <v>-0.377</v>
      </c>
      <c r="U408" s="290">
        <v>-0.3775</v>
      </c>
      <c r="V408" s="290">
        <v>29.765709999999999</v>
      </c>
      <c r="W408" s="290">
        <v>29.764989</v>
      </c>
      <c r="X408" s="290">
        <v>34.95313166795534</v>
      </c>
      <c r="Y408" s="290">
        <v>34.952747810646393</v>
      </c>
      <c r="Z408">
        <v>1.512</v>
      </c>
      <c r="AA408" s="447">
        <v>6.5845221381960881</v>
      </c>
      <c r="AB408" s="447">
        <v>81.368877258334322</v>
      </c>
      <c r="AC408" s="447">
        <v>2.6186094399999998E-2</v>
      </c>
      <c r="AD408" s="290">
        <v>4.3499999999999997E-2</v>
      </c>
      <c r="AE408" s="447">
        <v>89.831299999999999</v>
      </c>
      <c r="AF408">
        <v>4.5892999999999997</v>
      </c>
      <c r="AG408" s="447">
        <v>2.0491000000000001</v>
      </c>
      <c r="AH408">
        <v>0.14899999999999999</v>
      </c>
      <c r="AI408" s="447">
        <v>6.3701999999999995E-2</v>
      </c>
      <c r="AJ408" s="447">
        <v>98.53</v>
      </c>
      <c r="AK408" s="447">
        <v>107.08</v>
      </c>
      <c r="AL408" s="429">
        <v>34.953578948974609</v>
      </c>
      <c r="AM408" s="433" t="s">
        <v>139</v>
      </c>
      <c r="AN408" s="434"/>
      <c r="AO408" s="438">
        <v>0</v>
      </c>
      <c r="AP408" s="439">
        <v>6.5890000000000004</v>
      </c>
      <c r="AQ408" s="431" t="s">
        <v>139</v>
      </c>
      <c r="AR408" s="440"/>
      <c r="AS408" s="469">
        <v>14.830614961697117</v>
      </c>
      <c r="AT408" s="431"/>
      <c r="AU408" s="469">
        <v>13.076126545686142</v>
      </c>
      <c r="AV408" s="431"/>
      <c r="AW408" s="442">
        <v>1.01</v>
      </c>
      <c r="AX408" s="431"/>
      <c r="AY408" s="443"/>
      <c r="AZ408" s="469" t="s">
        <v>139</v>
      </c>
      <c r="BA408" s="431" t="s">
        <v>139</v>
      </c>
      <c r="BB408" s="440"/>
      <c r="BC408" s="469" t="s">
        <v>139</v>
      </c>
      <c r="BD408" s="445" t="s">
        <v>139</v>
      </c>
      <c r="BE408" s="469" t="s">
        <v>139</v>
      </c>
      <c r="BF408" s="445" t="s">
        <v>139</v>
      </c>
      <c r="BG408" s="445"/>
      <c r="BH408" s="469" t="s">
        <v>139</v>
      </c>
      <c r="BI408" s="431" t="s">
        <v>139</v>
      </c>
      <c r="BJ408" s="440"/>
      <c r="BK408" s="441" t="s">
        <v>139</v>
      </c>
      <c r="BL408" s="431" t="s">
        <v>139</v>
      </c>
      <c r="BM408" s="446"/>
      <c r="BN408" s="447" t="s">
        <v>139</v>
      </c>
      <c r="BO408" t="s">
        <v>139</v>
      </c>
    </row>
    <row r="409" spans="1:67" ht="15.75" customHeight="1">
      <c r="A409" s="7" t="s">
        <v>1030</v>
      </c>
      <c r="B409" s="453">
        <v>19</v>
      </c>
      <c r="C409" s="436" t="s">
        <v>180</v>
      </c>
      <c r="D409" s="454" t="s">
        <v>181</v>
      </c>
      <c r="E409" s="436">
        <v>78</v>
      </c>
      <c r="F409" s="436">
        <v>59.180000000000064</v>
      </c>
      <c r="G409" s="436" t="s">
        <v>61</v>
      </c>
      <c r="H409" s="430">
        <v>78.986333333333334</v>
      </c>
      <c r="I409" s="436">
        <v>149</v>
      </c>
      <c r="J409" s="436">
        <v>58.919999999999959</v>
      </c>
      <c r="K409" s="436" t="s">
        <v>62</v>
      </c>
      <c r="L409" s="430">
        <v>149.982</v>
      </c>
      <c r="M409" s="430">
        <v>-149.982</v>
      </c>
      <c r="N409" s="427">
        <v>432</v>
      </c>
      <c r="Q409" s="428" t="s">
        <v>156</v>
      </c>
      <c r="R409">
        <v>3</v>
      </c>
      <c r="S409" s="474">
        <v>1523.213</v>
      </c>
      <c r="T409" s="290">
        <v>-0.30690000000000001</v>
      </c>
      <c r="U409" s="290">
        <v>-0.30730000000000002</v>
      </c>
      <c r="V409" s="290">
        <v>29.382331999999998</v>
      </c>
      <c r="W409" s="290">
        <v>29.381497</v>
      </c>
      <c r="X409" s="290">
        <v>34.912852400174089</v>
      </c>
      <c r="Y409" s="290">
        <v>34.912202384219754</v>
      </c>
      <c r="Z409">
        <v>1.7195</v>
      </c>
      <c r="AA409" s="447">
        <v>6.8458996176368041</v>
      </c>
      <c r="AB409" s="447">
        <v>84.730655593692077</v>
      </c>
      <c r="AC409" s="447">
        <v>2.6736032799999997E-2</v>
      </c>
      <c r="AD409" s="290">
        <v>4.4699999999999997E-2</v>
      </c>
      <c r="AE409" s="447">
        <v>89.838700000000003</v>
      </c>
      <c r="AF409">
        <v>4.5896999999999997</v>
      </c>
      <c r="AG409" s="447">
        <v>2.1406000000000001</v>
      </c>
      <c r="AH409">
        <v>0.15260000000000001</v>
      </c>
      <c r="AI409" s="447">
        <v>6.3701999999999995E-2</v>
      </c>
      <c r="AJ409" s="447">
        <v>98.54</v>
      </c>
      <c r="AK409" s="447">
        <v>150.69999999999999</v>
      </c>
      <c r="AL409" s="429">
        <v>34.914451599121094</v>
      </c>
      <c r="AM409" s="433" t="s">
        <v>139</v>
      </c>
      <c r="AN409" s="434"/>
      <c r="AO409" s="438">
        <v>0.1</v>
      </c>
      <c r="AP409" s="439">
        <v>6.851</v>
      </c>
      <c r="AQ409" s="431" t="s">
        <v>139</v>
      </c>
      <c r="AR409" s="440"/>
      <c r="AS409" s="469">
        <v>13.637225135456758</v>
      </c>
      <c r="AT409" s="431"/>
      <c r="AU409" s="469">
        <v>8.9156701206534059</v>
      </c>
      <c r="AV409" s="431"/>
      <c r="AW409" s="442">
        <v>0.92200000000000004</v>
      </c>
      <c r="AX409" s="431"/>
      <c r="AY409" s="443"/>
      <c r="AZ409" s="469" t="s">
        <v>139</v>
      </c>
      <c r="BA409" s="431" t="s">
        <v>139</v>
      </c>
      <c r="BB409" s="440"/>
      <c r="BC409" s="469" t="s">
        <v>139</v>
      </c>
      <c r="BD409" s="445" t="s">
        <v>139</v>
      </c>
      <c r="BE409" s="469" t="s">
        <v>139</v>
      </c>
      <c r="BF409" s="445" t="s">
        <v>139</v>
      </c>
      <c r="BG409" s="445"/>
      <c r="BH409" s="469" t="s">
        <v>139</v>
      </c>
      <c r="BI409" s="431" t="s">
        <v>139</v>
      </c>
      <c r="BJ409" s="440"/>
      <c r="BK409" s="441" t="s">
        <v>139</v>
      </c>
      <c r="BL409" s="431" t="s">
        <v>139</v>
      </c>
      <c r="BM409" s="446"/>
      <c r="BN409" s="447" t="s">
        <v>139</v>
      </c>
      <c r="BO409" t="s">
        <v>139</v>
      </c>
    </row>
    <row r="410" spans="1:67" ht="15.75" customHeight="1">
      <c r="A410" s="7" t="s">
        <v>1030</v>
      </c>
      <c r="B410" s="453">
        <v>19</v>
      </c>
      <c r="C410" s="436" t="s">
        <v>180</v>
      </c>
      <c r="D410" s="454" t="s">
        <v>181</v>
      </c>
      <c r="E410" s="436">
        <v>78</v>
      </c>
      <c r="F410" s="436">
        <v>59.180000000000064</v>
      </c>
      <c r="G410" s="436" t="s">
        <v>61</v>
      </c>
      <c r="H410" s="430">
        <v>78.986333333333334</v>
      </c>
      <c r="I410" s="436">
        <v>149</v>
      </c>
      <c r="J410" s="436">
        <v>58.919999999999959</v>
      </c>
      <c r="K410" s="436" t="s">
        <v>62</v>
      </c>
      <c r="L410" s="430">
        <v>149.982</v>
      </c>
      <c r="M410" s="430">
        <v>-149.982</v>
      </c>
      <c r="N410" s="427">
        <v>433</v>
      </c>
      <c r="Q410" s="428" t="s">
        <v>156</v>
      </c>
      <c r="R410">
        <v>4</v>
      </c>
      <c r="S410" s="474">
        <v>1014.736</v>
      </c>
      <c r="T410" s="290">
        <v>-2.5399999999999999E-2</v>
      </c>
      <c r="U410" s="290">
        <v>-2.6200000000000001E-2</v>
      </c>
      <c r="V410" s="290">
        <v>29.380409999999998</v>
      </c>
      <c r="W410" s="290">
        <v>29.379176999999999</v>
      </c>
      <c r="X410" s="290">
        <v>34.878941423972961</v>
      </c>
      <c r="Y410" s="290">
        <v>34.878221605338496</v>
      </c>
      <c r="Z410">
        <v>1.8344</v>
      </c>
      <c r="AA410" s="447">
        <v>6.9047687149247503</v>
      </c>
      <c r="AB410" s="447">
        <v>86.070428230413953</v>
      </c>
      <c r="AC410" s="447">
        <v>2.7582334400000005E-2</v>
      </c>
      <c r="AD410" s="290">
        <v>4.6600000000000003E-2</v>
      </c>
      <c r="AE410" s="447">
        <v>89.834999999999994</v>
      </c>
      <c r="AF410">
        <v>4.5895000000000001</v>
      </c>
      <c r="AG410" s="447">
        <v>2.1429999999999998</v>
      </c>
      <c r="AH410">
        <v>0.1527</v>
      </c>
      <c r="AI410" s="447">
        <v>6.3701999999999995E-2</v>
      </c>
      <c r="AJ410" s="447">
        <v>98.54</v>
      </c>
      <c r="AK410" s="447">
        <v>186.39</v>
      </c>
      <c r="AL410" s="429">
        <v>34.881599426269531</v>
      </c>
      <c r="AM410" s="433" t="s">
        <v>139</v>
      </c>
      <c r="AN410" s="434"/>
      <c r="AO410" s="438">
        <v>0.3</v>
      </c>
      <c r="AP410" s="439">
        <v>6.9080000000000004</v>
      </c>
      <c r="AQ410" s="431" t="s">
        <v>139</v>
      </c>
      <c r="AR410" s="440"/>
      <c r="AS410" s="469">
        <v>12.86392993438651</v>
      </c>
      <c r="AT410" s="431"/>
      <c r="AU410" s="469">
        <v>7.1966259715295697</v>
      </c>
      <c r="AV410" s="431"/>
      <c r="AW410" s="442">
        <v>0.86499999999999999</v>
      </c>
      <c r="AX410" s="431"/>
      <c r="AY410" s="443"/>
      <c r="AZ410" s="469" t="s">
        <v>139</v>
      </c>
      <c r="BA410" s="431" t="s">
        <v>139</v>
      </c>
      <c r="BB410" s="440"/>
      <c r="BC410" s="469" t="s">
        <v>139</v>
      </c>
      <c r="BD410" s="445" t="s">
        <v>139</v>
      </c>
      <c r="BE410" s="469" t="s">
        <v>139</v>
      </c>
      <c r="BF410" s="445" t="s">
        <v>139</v>
      </c>
      <c r="BG410" s="445"/>
      <c r="BH410" s="469" t="s">
        <v>139</v>
      </c>
      <c r="BI410" s="431" t="s">
        <v>139</v>
      </c>
      <c r="BJ410" s="440"/>
      <c r="BK410" s="441" t="s">
        <v>139</v>
      </c>
      <c r="BL410" s="431" t="s">
        <v>139</v>
      </c>
      <c r="BM410" s="446"/>
      <c r="BN410" s="447" t="s">
        <v>139</v>
      </c>
      <c r="BO410" t="s">
        <v>139</v>
      </c>
    </row>
    <row r="411" spans="1:67" ht="15.75" customHeight="1">
      <c r="A411" s="7" t="s">
        <v>1030</v>
      </c>
      <c r="B411" s="453">
        <v>19</v>
      </c>
      <c r="C411" s="436" t="s">
        <v>180</v>
      </c>
      <c r="D411" s="454" t="s">
        <v>181</v>
      </c>
      <c r="E411" s="436">
        <v>78</v>
      </c>
      <c r="F411" s="436">
        <v>59.180000000000064</v>
      </c>
      <c r="G411" s="436" t="s">
        <v>61</v>
      </c>
      <c r="H411" s="430">
        <v>78.986333333333334</v>
      </c>
      <c r="I411" s="436">
        <v>149</v>
      </c>
      <c r="J411" s="436">
        <v>58.919999999999959</v>
      </c>
      <c r="K411" s="436" t="s">
        <v>62</v>
      </c>
      <c r="L411" s="430">
        <v>149.982</v>
      </c>
      <c r="M411" s="430">
        <v>-149.982</v>
      </c>
      <c r="N411" s="427">
        <v>434</v>
      </c>
      <c r="Q411" s="428" t="s">
        <v>156</v>
      </c>
      <c r="R411">
        <v>5</v>
      </c>
      <c r="S411" s="474">
        <v>811.68600000000004</v>
      </c>
      <c r="T411" s="290">
        <v>0.21540000000000001</v>
      </c>
      <c r="U411" s="290">
        <v>0.2152</v>
      </c>
      <c r="V411" s="290">
        <v>29.489024000000001</v>
      </c>
      <c r="W411" s="290">
        <v>29.488173</v>
      </c>
      <c r="X411" s="290">
        <v>34.866860335629028</v>
      </c>
      <c r="Y411" s="290">
        <v>34.865970994860056</v>
      </c>
      <c r="Z411">
        <v>1.8812</v>
      </c>
      <c r="AA411" s="447">
        <v>6.8870540397976718</v>
      </c>
      <c r="AB411" s="447">
        <v>86.382154913348202</v>
      </c>
      <c r="AC411" s="447">
        <v>2.7370646399999997E-2</v>
      </c>
      <c r="AD411" s="290">
        <v>4.6100000000000002E-2</v>
      </c>
      <c r="AE411" s="447">
        <v>89.827500000000001</v>
      </c>
      <c r="AF411">
        <v>4.5891000000000002</v>
      </c>
      <c r="AG411" s="447">
        <v>1.9575</v>
      </c>
      <c r="AH411">
        <v>0.14530000000000001</v>
      </c>
      <c r="AI411" s="447">
        <v>6.3701999999999995E-2</v>
      </c>
      <c r="AJ411" s="447">
        <v>59.42</v>
      </c>
      <c r="AK411" s="447">
        <v>206.22</v>
      </c>
      <c r="AL411" s="429">
        <v>34.869796752929688</v>
      </c>
      <c r="AM411" s="433" t="s">
        <v>139</v>
      </c>
      <c r="AN411" s="434"/>
      <c r="AO411" s="438">
        <v>0.5</v>
      </c>
      <c r="AP411" s="439">
        <v>6.9039999999999999</v>
      </c>
      <c r="AQ411" s="431" t="s">
        <v>139</v>
      </c>
      <c r="AR411" s="440"/>
      <c r="AS411" s="469">
        <v>12.638827757130201</v>
      </c>
      <c r="AT411" s="431"/>
      <c r="AU411" s="469">
        <v>6.6807202354871533</v>
      </c>
      <c r="AV411" s="431"/>
      <c r="AW411" s="442">
        <v>0.84599999999999997</v>
      </c>
      <c r="AX411" s="431"/>
      <c r="AY411" s="443"/>
      <c r="AZ411" s="469" t="s">
        <v>139</v>
      </c>
      <c r="BA411" s="431" t="s">
        <v>139</v>
      </c>
      <c r="BB411" s="440"/>
      <c r="BC411" s="469" t="s">
        <v>139</v>
      </c>
      <c r="BD411" s="445" t="s">
        <v>139</v>
      </c>
      <c r="BE411" s="469" t="s">
        <v>139</v>
      </c>
      <c r="BF411" s="445" t="s">
        <v>139</v>
      </c>
      <c r="BG411" s="445"/>
      <c r="BH411" s="469" t="s">
        <v>139</v>
      </c>
      <c r="BI411" s="431" t="s">
        <v>139</v>
      </c>
      <c r="BJ411" s="440"/>
      <c r="BK411" s="441" t="s">
        <v>139</v>
      </c>
      <c r="BL411" s="431" t="s">
        <v>139</v>
      </c>
      <c r="BM411" s="446"/>
      <c r="BN411" s="447" t="s">
        <v>139</v>
      </c>
      <c r="BO411" t="s">
        <v>139</v>
      </c>
    </row>
    <row r="412" spans="1:67" ht="15.75" customHeight="1">
      <c r="A412" s="7" t="s">
        <v>1030</v>
      </c>
      <c r="B412" s="453">
        <v>19</v>
      </c>
      <c r="C412" s="436" t="s">
        <v>180</v>
      </c>
      <c r="D412" s="454" t="s">
        <v>181</v>
      </c>
      <c r="E412" s="436">
        <v>78</v>
      </c>
      <c r="F412" s="436">
        <v>59.180000000000064</v>
      </c>
      <c r="G412" s="436" t="s">
        <v>61</v>
      </c>
      <c r="H412" s="430">
        <v>78.986333333333334</v>
      </c>
      <c r="I412" s="436">
        <v>149</v>
      </c>
      <c r="J412" s="436">
        <v>58.919999999999959</v>
      </c>
      <c r="K412" s="436" t="s">
        <v>62</v>
      </c>
      <c r="L412" s="430">
        <v>149.982</v>
      </c>
      <c r="M412" s="430">
        <v>-149.982</v>
      </c>
      <c r="N412" s="427">
        <v>435</v>
      </c>
      <c r="Q412" s="428" t="s">
        <v>156</v>
      </c>
      <c r="R412">
        <v>6</v>
      </c>
      <c r="S412" s="474">
        <v>608.37199999999996</v>
      </c>
      <c r="T412" s="290">
        <v>0.58040000000000003</v>
      </c>
      <c r="U412" s="290">
        <v>0.57999999999999996</v>
      </c>
      <c r="V412" s="290">
        <v>29.706693999999999</v>
      </c>
      <c r="W412" s="290">
        <v>29.705679999999997</v>
      </c>
      <c r="X412" s="290">
        <v>34.858471747856534</v>
      </c>
      <c r="Y412" s="290">
        <v>34.857602695054332</v>
      </c>
      <c r="Z412">
        <v>1.9307000000000001</v>
      </c>
      <c r="AA412" s="447">
        <v>6.8467030958608799</v>
      </c>
      <c r="AB412" s="447">
        <v>86.686169200059112</v>
      </c>
      <c r="AC412" s="447">
        <v>2.7412984000000001E-2</v>
      </c>
      <c r="AD412" s="290">
        <v>4.6199999999999998E-2</v>
      </c>
      <c r="AE412" s="447">
        <v>89.801500000000004</v>
      </c>
      <c r="AF412">
        <v>4.5879000000000003</v>
      </c>
      <c r="AG412" s="447">
        <v>1.927</v>
      </c>
      <c r="AH412">
        <v>0.14410000000000001</v>
      </c>
      <c r="AI412" s="447">
        <v>6.3701999999999995E-2</v>
      </c>
      <c r="AJ412" s="447">
        <v>98.54</v>
      </c>
      <c r="AK412" s="447">
        <v>234.74</v>
      </c>
      <c r="AL412" s="429">
        <v>34.861183166503906</v>
      </c>
      <c r="AM412" s="433" t="s">
        <v>139</v>
      </c>
      <c r="AN412" s="434"/>
      <c r="AO412" s="438">
        <v>0.7</v>
      </c>
      <c r="AP412" s="439">
        <v>6.8659999999999997</v>
      </c>
      <c r="AQ412" s="431" t="s">
        <v>139</v>
      </c>
      <c r="AR412" s="440"/>
      <c r="AS412" s="469">
        <v>12.57474330687768</v>
      </c>
      <c r="AT412" s="431"/>
      <c r="AU412" s="469">
        <v>6.6057008665856056</v>
      </c>
      <c r="AV412" s="431"/>
      <c r="AW412" s="442">
        <v>0.83499999999999996</v>
      </c>
      <c r="AX412" s="431"/>
      <c r="AY412" s="443"/>
      <c r="AZ412" s="469" t="s">
        <v>139</v>
      </c>
      <c r="BA412" s="431" t="s">
        <v>139</v>
      </c>
      <c r="BB412" s="440"/>
      <c r="BC412" s="469" t="s">
        <v>139</v>
      </c>
      <c r="BD412" s="445" t="s">
        <v>139</v>
      </c>
      <c r="BE412" s="469" t="s">
        <v>139</v>
      </c>
      <c r="BF412" s="445" t="s">
        <v>139</v>
      </c>
      <c r="BG412" s="445"/>
      <c r="BH412" s="469" t="s">
        <v>139</v>
      </c>
      <c r="BI412" s="431" t="s">
        <v>139</v>
      </c>
      <c r="BJ412" s="440"/>
      <c r="BK412" s="441" t="s">
        <v>139</v>
      </c>
      <c r="BL412" s="431" t="s">
        <v>139</v>
      </c>
      <c r="BM412" s="446"/>
      <c r="BN412" s="447" t="s">
        <v>139</v>
      </c>
      <c r="BO412" t="s">
        <v>139</v>
      </c>
    </row>
    <row r="413" spans="1:67" ht="15.75" customHeight="1">
      <c r="A413" s="7" t="s">
        <v>1030</v>
      </c>
      <c r="B413" s="453">
        <v>19</v>
      </c>
      <c r="C413" s="436" t="s">
        <v>180</v>
      </c>
      <c r="D413" s="454" t="s">
        <v>181</v>
      </c>
      <c r="E413" s="436">
        <v>78</v>
      </c>
      <c r="F413" s="436">
        <v>59.180000000000064</v>
      </c>
      <c r="G413" s="436" t="s">
        <v>61</v>
      </c>
      <c r="H413" s="430">
        <v>78.986333333333334</v>
      </c>
      <c r="I413" s="436">
        <v>149</v>
      </c>
      <c r="J413" s="436">
        <v>58.919999999999959</v>
      </c>
      <c r="K413" s="436" t="s">
        <v>62</v>
      </c>
      <c r="L413" s="430">
        <v>149.982</v>
      </c>
      <c r="M413" s="430">
        <v>-149.982</v>
      </c>
      <c r="N413" s="427">
        <v>436</v>
      </c>
      <c r="Q413" s="428" t="s">
        <v>156</v>
      </c>
      <c r="R413">
        <v>7</v>
      </c>
      <c r="S413" s="474">
        <v>507.4</v>
      </c>
      <c r="T413" s="290">
        <v>0.79769999999999996</v>
      </c>
      <c r="U413" s="290">
        <v>0.80249999999999999</v>
      </c>
      <c r="V413" s="290">
        <v>29.843434999999999</v>
      </c>
      <c r="W413" s="290">
        <v>29.846912999999997</v>
      </c>
      <c r="X413" s="290">
        <v>34.851069650699813</v>
      </c>
      <c r="Y413" s="290">
        <v>34.850199999817249</v>
      </c>
      <c r="Z413">
        <v>1.9548000000000001</v>
      </c>
      <c r="AA413" s="447">
        <v>6.8090830668782276</v>
      </c>
      <c r="AB413" s="447">
        <v>86.68900824001166</v>
      </c>
      <c r="AC413" s="447">
        <v>2.7412984000000001E-2</v>
      </c>
      <c r="AD413" s="290">
        <v>4.6199999999999998E-2</v>
      </c>
      <c r="AE413" s="447">
        <v>89.790300000000002</v>
      </c>
      <c r="AF413">
        <v>4.5872999999999999</v>
      </c>
      <c r="AG413" s="447">
        <v>1.9903</v>
      </c>
      <c r="AH413">
        <v>0.14660000000000001</v>
      </c>
      <c r="AI413" s="447">
        <v>6.3701999999999995E-2</v>
      </c>
      <c r="AJ413" s="447">
        <v>98.54</v>
      </c>
      <c r="AK413" s="447">
        <v>251.83</v>
      </c>
      <c r="AL413" s="429">
        <v>34.854415893554688</v>
      </c>
      <c r="AM413" s="433" t="s">
        <v>139</v>
      </c>
      <c r="AN413" s="434"/>
      <c r="AO413" s="438">
        <v>0.9</v>
      </c>
      <c r="AP413" s="439">
        <v>6.82</v>
      </c>
      <c r="AQ413" s="431" t="s">
        <v>139</v>
      </c>
      <c r="AR413" s="440"/>
      <c r="AS413" s="469">
        <v>12.634648143367359</v>
      </c>
      <c r="AT413" s="431"/>
      <c r="AU413" s="469">
        <v>6.6408989509819492</v>
      </c>
      <c r="AV413" s="431"/>
      <c r="AW413" s="442">
        <v>0.83299999999999996</v>
      </c>
      <c r="AX413" s="431"/>
      <c r="AY413" s="443"/>
      <c r="AZ413" s="469" t="s">
        <v>139</v>
      </c>
      <c r="BA413" s="431" t="s">
        <v>139</v>
      </c>
      <c r="BB413" s="440"/>
      <c r="BC413" s="469" t="s">
        <v>139</v>
      </c>
      <c r="BD413" s="445" t="s">
        <v>139</v>
      </c>
      <c r="BE413" s="469" t="s">
        <v>139</v>
      </c>
      <c r="BF413" s="445" t="s">
        <v>139</v>
      </c>
      <c r="BG413" s="445"/>
      <c r="BH413" s="469" t="s">
        <v>139</v>
      </c>
      <c r="BI413" s="431" t="s">
        <v>139</v>
      </c>
      <c r="BJ413" s="440"/>
      <c r="BK413" s="441" t="s">
        <v>139</v>
      </c>
      <c r="BL413" s="431" t="s">
        <v>139</v>
      </c>
      <c r="BM413" s="446"/>
      <c r="BN413" s="447" t="s">
        <v>139</v>
      </c>
      <c r="BO413" t="s">
        <v>139</v>
      </c>
    </row>
    <row r="414" spans="1:67" ht="15.75" customHeight="1">
      <c r="A414" s="7" t="s">
        <v>1030</v>
      </c>
      <c r="B414" s="453">
        <v>19</v>
      </c>
      <c r="C414" s="436" t="s">
        <v>180</v>
      </c>
      <c r="D414" s="454" t="s">
        <v>181</v>
      </c>
      <c r="E414" s="436">
        <v>78</v>
      </c>
      <c r="F414" s="436">
        <v>59.180000000000064</v>
      </c>
      <c r="G414" s="436" t="s">
        <v>61</v>
      </c>
      <c r="H414" s="430">
        <v>78.986333333333334</v>
      </c>
      <c r="I414" s="436">
        <v>149</v>
      </c>
      <c r="J414" s="436">
        <v>58.919999999999959</v>
      </c>
      <c r="K414" s="436" t="s">
        <v>62</v>
      </c>
      <c r="L414" s="430">
        <v>149.982</v>
      </c>
      <c r="M414" s="430">
        <v>-149.982</v>
      </c>
      <c r="N414" s="427">
        <v>437</v>
      </c>
      <c r="Q414" s="428" t="s">
        <v>156</v>
      </c>
      <c r="R414">
        <v>8</v>
      </c>
      <c r="S414" s="474">
        <v>485.48399999999998</v>
      </c>
      <c r="T414" s="290">
        <v>0.87760000000000005</v>
      </c>
      <c r="U414" s="290">
        <v>0.87729999999999997</v>
      </c>
      <c r="V414" s="290">
        <v>29.902058999999998</v>
      </c>
      <c r="W414" s="290">
        <v>29.901118999999998</v>
      </c>
      <c r="X414" s="290">
        <v>34.850244457989568</v>
      </c>
      <c r="Y414" s="290">
        <v>34.849366580792491</v>
      </c>
      <c r="Z414">
        <v>1.9578</v>
      </c>
      <c r="AA414" s="447">
        <v>6.7875393386197462</v>
      </c>
      <c r="AB414" s="447">
        <v>86.591663512990152</v>
      </c>
      <c r="AC414" s="447">
        <v>2.7412984000000001E-2</v>
      </c>
      <c r="AD414" s="290">
        <v>4.6199999999999998E-2</v>
      </c>
      <c r="AE414" s="447">
        <v>89.781000000000006</v>
      </c>
      <c r="AF414">
        <v>4.5868000000000002</v>
      </c>
      <c r="AG414" s="447">
        <v>2.0514000000000001</v>
      </c>
      <c r="AH414">
        <v>0.14910000000000001</v>
      </c>
      <c r="AI414" s="447">
        <v>6.3701999999999995E-2</v>
      </c>
      <c r="AJ414" s="447">
        <v>98.55</v>
      </c>
      <c r="AK414" s="447">
        <v>255.79</v>
      </c>
      <c r="AL414" s="429">
        <v>34.85284423828125</v>
      </c>
      <c r="AM414" s="433" t="s">
        <v>139</v>
      </c>
      <c r="AN414" s="434"/>
      <c r="AO414" s="438">
        <v>0.9</v>
      </c>
      <c r="AP414" s="439">
        <v>6.8129999999999997</v>
      </c>
      <c r="AQ414" s="431" t="s">
        <v>139</v>
      </c>
      <c r="AR414" s="440"/>
      <c r="AS414" s="469">
        <v>12.497663492567499</v>
      </c>
      <c r="AT414" s="431"/>
      <c r="AU414" s="469">
        <v>6.4365342440926279</v>
      </c>
      <c r="AV414" s="431"/>
      <c r="AW414" s="442">
        <v>0.82499999999999996</v>
      </c>
      <c r="AX414" s="431"/>
      <c r="AY414" s="443"/>
      <c r="AZ414" s="469" t="s">
        <v>139</v>
      </c>
      <c r="BA414" s="431" t="s">
        <v>139</v>
      </c>
      <c r="BB414" s="440"/>
      <c r="BC414" s="469" t="s">
        <v>139</v>
      </c>
      <c r="BD414" s="445" t="s">
        <v>139</v>
      </c>
      <c r="BE414" s="469" t="s">
        <v>139</v>
      </c>
      <c r="BF414" s="445" t="s">
        <v>139</v>
      </c>
      <c r="BG414" s="445"/>
      <c r="BH414" s="469" t="s">
        <v>139</v>
      </c>
      <c r="BI414" s="431" t="s">
        <v>139</v>
      </c>
      <c r="BJ414" s="440"/>
      <c r="BK414" s="441" t="s">
        <v>139</v>
      </c>
      <c r="BL414" s="431" t="s">
        <v>139</v>
      </c>
      <c r="BM414" s="446"/>
      <c r="BN414" s="447" t="s">
        <v>139</v>
      </c>
      <c r="BO414" t="s">
        <v>139</v>
      </c>
    </row>
    <row r="415" spans="1:67" ht="15.75" customHeight="1">
      <c r="A415" s="7" t="s">
        <v>1030</v>
      </c>
      <c r="B415" s="453">
        <v>19</v>
      </c>
      <c r="C415" s="436" t="s">
        <v>180</v>
      </c>
      <c r="D415" s="454" t="s">
        <v>181</v>
      </c>
      <c r="E415" s="436">
        <v>78</v>
      </c>
      <c r="F415" s="436">
        <v>59.180000000000064</v>
      </c>
      <c r="G415" s="436" t="s">
        <v>61</v>
      </c>
      <c r="H415" s="430">
        <v>78.986333333333334</v>
      </c>
      <c r="I415" s="436">
        <v>149</v>
      </c>
      <c r="J415" s="436">
        <v>58.919999999999959</v>
      </c>
      <c r="K415" s="436" t="s">
        <v>62</v>
      </c>
      <c r="L415" s="430">
        <v>149.982</v>
      </c>
      <c r="M415" s="430">
        <v>-149.982</v>
      </c>
      <c r="N415" s="427">
        <v>438</v>
      </c>
      <c r="Q415" s="428" t="s">
        <v>156</v>
      </c>
      <c r="R415">
        <v>9</v>
      </c>
      <c r="S415" s="474">
        <v>348.08699999999999</v>
      </c>
      <c r="T415" s="290">
        <v>0.6804</v>
      </c>
      <c r="U415" s="290">
        <v>0.67630000000000001</v>
      </c>
      <c r="V415" s="290">
        <v>29.617321</v>
      </c>
      <c r="W415" s="290">
        <v>29.612065999999999</v>
      </c>
      <c r="X415" s="290">
        <v>34.78256356827859</v>
      </c>
      <c r="Y415" s="290">
        <v>34.780329129913213</v>
      </c>
      <c r="Z415">
        <v>1.9323999999999999</v>
      </c>
      <c r="AA415" s="447">
        <v>6.5883610658519292</v>
      </c>
      <c r="AB415" s="447">
        <v>83.586344624364244</v>
      </c>
      <c r="AC415" s="447">
        <v>2.8343510400000001E-2</v>
      </c>
      <c r="AD415" s="290">
        <v>4.8300000000000003E-2</v>
      </c>
      <c r="AE415" s="447">
        <v>89.766099999999994</v>
      </c>
      <c r="AF415">
        <v>4.5861000000000001</v>
      </c>
      <c r="AG415" s="447">
        <v>2.0185</v>
      </c>
      <c r="AH415">
        <v>0.1477</v>
      </c>
      <c r="AI415" s="447">
        <v>6.3701999999999995E-2</v>
      </c>
      <c r="AJ415" s="447">
        <v>98.41</v>
      </c>
      <c r="AK415" s="447">
        <v>237.95</v>
      </c>
      <c r="AL415" s="429">
        <v>34.788284301757813</v>
      </c>
      <c r="AM415" s="433" t="s">
        <v>139</v>
      </c>
      <c r="AN415" s="434"/>
      <c r="AO415" s="438">
        <v>1</v>
      </c>
      <c r="AP415" s="439">
        <v>6.609</v>
      </c>
      <c r="AQ415" s="431" t="s">
        <v>139</v>
      </c>
      <c r="AR415" s="440"/>
      <c r="AS415" s="469">
        <v>12.763838645987668</v>
      </c>
      <c r="AT415" s="431"/>
      <c r="AU415" s="469">
        <v>7.7417174010423224</v>
      </c>
      <c r="AV415" s="431"/>
      <c r="AW415" s="442">
        <v>0.85299999999999998</v>
      </c>
      <c r="AX415" s="431"/>
      <c r="AY415" s="443"/>
      <c r="AZ415" s="469" t="s">
        <v>139</v>
      </c>
      <c r="BA415" s="431" t="s">
        <v>139</v>
      </c>
      <c r="BB415" s="440"/>
      <c r="BC415" s="469" t="s">
        <v>139</v>
      </c>
      <c r="BD415" s="445" t="s">
        <v>139</v>
      </c>
      <c r="BE415" s="469" t="s">
        <v>139</v>
      </c>
      <c r="BF415" s="445" t="s">
        <v>139</v>
      </c>
      <c r="BG415" s="445"/>
      <c r="BH415" s="469" t="s">
        <v>139</v>
      </c>
      <c r="BI415" s="431" t="s">
        <v>139</v>
      </c>
      <c r="BJ415" s="440"/>
      <c r="BK415" s="441" t="s">
        <v>139</v>
      </c>
      <c r="BL415" s="431" t="s">
        <v>139</v>
      </c>
      <c r="BM415" s="446"/>
      <c r="BN415" s="447" t="s">
        <v>139</v>
      </c>
      <c r="BO415" t="s">
        <v>139</v>
      </c>
    </row>
    <row r="416" spans="1:67" ht="15.75" customHeight="1">
      <c r="A416" s="7" t="s">
        <v>1030</v>
      </c>
      <c r="B416" s="453">
        <v>19</v>
      </c>
      <c r="C416" s="436" t="s">
        <v>180</v>
      </c>
      <c r="D416" s="454" t="s">
        <v>181</v>
      </c>
      <c r="E416" s="436">
        <v>78</v>
      </c>
      <c r="F416" s="436">
        <v>59.180000000000064</v>
      </c>
      <c r="G416" s="436" t="s">
        <v>61</v>
      </c>
      <c r="H416" s="430">
        <v>78.986333333333334</v>
      </c>
      <c r="I416" s="436">
        <v>149</v>
      </c>
      <c r="J416" s="436">
        <v>58.919999999999959</v>
      </c>
      <c r="K416" s="436" t="s">
        <v>62</v>
      </c>
      <c r="L416" s="430">
        <v>149.982</v>
      </c>
      <c r="M416" s="430">
        <v>-149.982</v>
      </c>
      <c r="N416" s="427">
        <v>439</v>
      </c>
      <c r="Q416" s="428" t="s">
        <v>156</v>
      </c>
      <c r="R416">
        <v>10</v>
      </c>
      <c r="S416" s="474">
        <v>306.81200000000001</v>
      </c>
      <c r="T416" s="290">
        <v>0.44890000000000002</v>
      </c>
      <c r="U416" s="290">
        <v>0.45569999999999999</v>
      </c>
      <c r="V416" s="290">
        <v>29.341502999999999</v>
      </c>
      <c r="W416" s="290">
        <v>29.348381</v>
      </c>
      <c r="X416" s="290">
        <v>34.707119782685766</v>
      </c>
      <c r="Y416" s="290">
        <v>34.708479273069536</v>
      </c>
      <c r="Z416">
        <v>1.8667</v>
      </c>
      <c r="AA416" s="447">
        <v>6.2937780475170282</v>
      </c>
      <c r="AB416" s="447">
        <v>79.331534752611716</v>
      </c>
      <c r="AC416" s="447">
        <v>2.9485724800000002E-2</v>
      </c>
      <c r="AD416" s="290">
        <v>5.0799999999999998E-2</v>
      </c>
      <c r="AE416" s="447">
        <v>89.717699999999994</v>
      </c>
      <c r="AF416">
        <v>4.5835999999999997</v>
      </c>
      <c r="AG416" s="447">
        <v>2.258</v>
      </c>
      <c r="AH416">
        <v>0.1573</v>
      </c>
      <c r="AI416" s="447">
        <v>6.3701999999999995E-2</v>
      </c>
      <c r="AJ416" s="447">
        <v>98.53</v>
      </c>
      <c r="AK416" s="447">
        <v>224.07</v>
      </c>
      <c r="AL416" s="429">
        <v>34.707138061523438</v>
      </c>
      <c r="AM416" s="433" t="s">
        <v>139</v>
      </c>
      <c r="AN416" s="434"/>
      <c r="AO416" s="438">
        <v>0.7</v>
      </c>
      <c r="AP416" s="439">
        <v>6.3040000000000003</v>
      </c>
      <c r="AQ416" s="431" t="s">
        <v>139</v>
      </c>
      <c r="AR416" s="440"/>
      <c r="AS416" s="469">
        <v>13.098876819940019</v>
      </c>
      <c r="AT416" s="431"/>
      <c r="AU416" s="469">
        <v>11.574781719223866</v>
      </c>
      <c r="AV416" s="431"/>
      <c r="AW416" s="442">
        <v>0.92</v>
      </c>
      <c r="AX416" s="431"/>
      <c r="AY416" s="443"/>
      <c r="AZ416" s="469" t="s">
        <v>139</v>
      </c>
      <c r="BA416" s="431" t="s">
        <v>139</v>
      </c>
      <c r="BB416" s="440"/>
      <c r="BC416" s="469" t="s">
        <v>139</v>
      </c>
      <c r="BD416" s="445" t="s">
        <v>139</v>
      </c>
      <c r="BE416" s="469" t="s">
        <v>139</v>
      </c>
      <c r="BF416" s="445" t="s">
        <v>139</v>
      </c>
      <c r="BG416" s="445"/>
      <c r="BH416" s="469">
        <v>2175.2101492017264</v>
      </c>
      <c r="BI416" s="431" t="s">
        <v>139</v>
      </c>
      <c r="BJ416" s="440"/>
      <c r="BK416" s="441">
        <v>2293.0579010961478</v>
      </c>
      <c r="BL416" s="431" t="s">
        <v>139</v>
      </c>
      <c r="BM416" s="446"/>
      <c r="BN416" s="447">
        <v>8.7644283836287487E-2</v>
      </c>
      <c r="BO416" t="s">
        <v>139</v>
      </c>
    </row>
    <row r="417" spans="1:68" ht="15.75" customHeight="1">
      <c r="A417" s="7" t="s">
        <v>1030</v>
      </c>
      <c r="B417" s="453">
        <v>19</v>
      </c>
      <c r="C417" s="436" t="s">
        <v>180</v>
      </c>
      <c r="D417" s="454" t="s">
        <v>181</v>
      </c>
      <c r="E417" s="436">
        <v>78</v>
      </c>
      <c r="F417" s="436">
        <v>59.180000000000064</v>
      </c>
      <c r="G417" s="436" t="s">
        <v>61</v>
      </c>
      <c r="H417" s="430">
        <v>78.986333333333334</v>
      </c>
      <c r="I417" s="436">
        <v>149</v>
      </c>
      <c r="J417" s="436">
        <v>58.919999999999959</v>
      </c>
      <c r="K417" s="436" t="s">
        <v>62</v>
      </c>
      <c r="L417" s="430">
        <v>149.982</v>
      </c>
      <c r="M417" s="430">
        <v>-149.982</v>
      </c>
      <c r="N417" s="427">
        <v>440</v>
      </c>
      <c r="Q417" s="428" t="s">
        <v>156</v>
      </c>
      <c r="R417">
        <v>11</v>
      </c>
      <c r="S417" s="474">
        <v>251.727</v>
      </c>
      <c r="T417" s="290">
        <v>-0.247</v>
      </c>
      <c r="U417" s="290">
        <v>-0.21829999999999999</v>
      </c>
      <c r="V417" s="290">
        <v>28.530313</v>
      </c>
      <c r="W417" s="290">
        <v>28.560093999999999</v>
      </c>
      <c r="X417" s="290">
        <v>34.452477111407369</v>
      </c>
      <c r="Y417" s="290">
        <v>34.459777500620866</v>
      </c>
      <c r="Z417">
        <v>1.8151999999999999</v>
      </c>
      <c r="AA417" s="447">
        <v>6.1316392596069509</v>
      </c>
      <c r="AB417" s="447">
        <v>75.764152453884677</v>
      </c>
      <c r="AC417" s="447">
        <v>3.1897166400000003E-2</v>
      </c>
      <c r="AD417" s="290">
        <v>5.62E-2</v>
      </c>
      <c r="AE417" s="447">
        <v>89.624600000000001</v>
      </c>
      <c r="AF417">
        <v>4.5789999999999997</v>
      </c>
      <c r="AG417" s="447">
        <v>2.6877</v>
      </c>
      <c r="AH417">
        <v>0.17449999999999999</v>
      </c>
      <c r="AI417" s="447">
        <v>6.3701999999999995E-2</v>
      </c>
      <c r="AJ417" s="447">
        <v>12.3</v>
      </c>
      <c r="AK417" s="447">
        <v>202.25</v>
      </c>
      <c r="AL417" s="429">
        <v>34.448585510253906</v>
      </c>
      <c r="AM417" s="433" t="s">
        <v>139</v>
      </c>
      <c r="AN417" s="434"/>
      <c r="AO417" s="438">
        <v>0.3</v>
      </c>
      <c r="AP417" s="439">
        <v>6.0629999999999997</v>
      </c>
      <c r="AQ417" s="431" t="s">
        <v>139</v>
      </c>
      <c r="AR417" s="440"/>
      <c r="AS417" s="469">
        <v>12.941059142569241</v>
      </c>
      <c r="AT417" s="431"/>
      <c r="AU417" s="469">
        <v>16.832632346053842</v>
      </c>
      <c r="AV417" s="431"/>
      <c r="AW417" s="442">
        <v>1.054</v>
      </c>
      <c r="AX417" s="431"/>
      <c r="AY417" s="443"/>
      <c r="AZ417" s="469" t="s">
        <v>139</v>
      </c>
      <c r="BA417" s="431" t="s">
        <v>139</v>
      </c>
      <c r="BB417" s="440"/>
      <c r="BC417" s="469" t="s">
        <v>139</v>
      </c>
      <c r="BD417" s="445" t="s">
        <v>139</v>
      </c>
      <c r="BE417" s="469" t="s">
        <v>139</v>
      </c>
      <c r="BF417" s="445" t="s">
        <v>139</v>
      </c>
      <c r="BG417" s="445"/>
      <c r="BH417" s="469">
        <v>2194.4818347871305</v>
      </c>
      <c r="BI417" s="431" t="s">
        <v>139</v>
      </c>
      <c r="BJ417" s="440"/>
      <c r="BK417" s="441">
        <v>2282.2767318145716</v>
      </c>
      <c r="BL417" s="431" t="s">
        <v>139</v>
      </c>
      <c r="BM417" s="446"/>
      <c r="BN417" s="447">
        <v>-0.14474945516869736</v>
      </c>
      <c r="BO417" t="s">
        <v>139</v>
      </c>
    </row>
    <row r="418" spans="1:68" ht="15.75" customHeight="1">
      <c r="A418" s="7" t="s">
        <v>1030</v>
      </c>
      <c r="B418" s="453">
        <v>19</v>
      </c>
      <c r="C418" s="436" t="s">
        <v>180</v>
      </c>
      <c r="D418" s="454" t="s">
        <v>181</v>
      </c>
      <c r="E418" s="436">
        <v>78</v>
      </c>
      <c r="F418" s="436">
        <v>59.180000000000064</v>
      </c>
      <c r="G418" s="436" t="s">
        <v>61</v>
      </c>
      <c r="H418" s="430">
        <v>78.986333333333334</v>
      </c>
      <c r="I418" s="436">
        <v>149</v>
      </c>
      <c r="J418" s="436">
        <v>58.919999999999959</v>
      </c>
      <c r="K418" s="436" t="s">
        <v>62</v>
      </c>
      <c r="L418" s="430">
        <v>149.982</v>
      </c>
      <c r="M418" s="430">
        <v>-149.982</v>
      </c>
      <c r="N418" s="427">
        <v>441</v>
      </c>
      <c r="Q418" s="428" t="s">
        <v>156</v>
      </c>
      <c r="R418">
        <v>12</v>
      </c>
      <c r="S418" s="474">
        <v>225.12100000000001</v>
      </c>
      <c r="T418" s="290">
        <v>-0.66320000000000001</v>
      </c>
      <c r="U418" s="290">
        <v>-0.64900000000000002</v>
      </c>
      <c r="V418" s="290">
        <v>27.978928</v>
      </c>
      <c r="W418" s="290">
        <v>27.999837999999997</v>
      </c>
      <c r="X418" s="290">
        <v>34.19918799233951</v>
      </c>
      <c r="Y418" s="290">
        <v>34.211347018301247</v>
      </c>
      <c r="Z418">
        <v>1.7790999999999999</v>
      </c>
      <c r="AA418" s="447">
        <v>6.0257161376224797</v>
      </c>
      <c r="AB418" s="447">
        <v>73.51232019018822</v>
      </c>
      <c r="AC418" s="447">
        <v>3.3039380799999997E-2</v>
      </c>
      <c r="AD418" s="290">
        <v>5.8700000000000002E-2</v>
      </c>
      <c r="AE418" s="447">
        <v>89.620900000000006</v>
      </c>
      <c r="AF418">
        <v>4.5788000000000002</v>
      </c>
      <c r="AG418" s="447">
        <v>2.8803000000000001</v>
      </c>
      <c r="AH418">
        <v>0.1822</v>
      </c>
      <c r="AI418" s="447">
        <v>6.3701999999999995E-2</v>
      </c>
      <c r="AJ418" s="447">
        <v>98.54</v>
      </c>
      <c r="AK418" s="447">
        <v>192.34</v>
      </c>
      <c r="AL418" s="429">
        <v>34.190189361572266</v>
      </c>
      <c r="AM418" s="433" t="s">
        <v>139</v>
      </c>
      <c r="AN418" s="434"/>
      <c r="AO418" s="438">
        <v>-0.1</v>
      </c>
      <c r="AP418" s="439">
        <v>6.0380000000000003</v>
      </c>
      <c r="AQ418" s="431" t="s">
        <v>139</v>
      </c>
      <c r="AR418" s="440"/>
      <c r="AS418" s="469">
        <v>13.42594417594216</v>
      </c>
      <c r="AT418" s="431"/>
      <c r="AU418" s="469">
        <v>21.250954981220502</v>
      </c>
      <c r="AV418" s="431"/>
      <c r="AW418" s="442">
        <v>1.222</v>
      </c>
      <c r="AX418" s="431"/>
      <c r="AY418" s="443"/>
      <c r="AZ418" s="469" t="s">
        <v>139</v>
      </c>
      <c r="BA418" s="431" t="s">
        <v>139</v>
      </c>
      <c r="BB418" s="440"/>
      <c r="BC418" s="469" t="s">
        <v>139</v>
      </c>
      <c r="BD418" s="445" t="s">
        <v>139</v>
      </c>
      <c r="BE418" s="469" t="s">
        <v>139</v>
      </c>
      <c r="BF418" s="445" t="s">
        <v>139</v>
      </c>
      <c r="BG418" s="445"/>
      <c r="BH418" s="469">
        <v>2205.6537431014308</v>
      </c>
      <c r="BI418" s="431" t="s">
        <v>139</v>
      </c>
      <c r="BJ418" s="440"/>
      <c r="BK418" s="441">
        <v>2283.0286621929527</v>
      </c>
      <c r="BL418" s="431" t="s">
        <v>139</v>
      </c>
      <c r="BM418" s="446"/>
      <c r="BN418" s="447">
        <v>-0.41966752788605677</v>
      </c>
      <c r="BO418" t="s">
        <v>139</v>
      </c>
    </row>
    <row r="419" spans="1:68" ht="15.75" customHeight="1">
      <c r="A419" s="7" t="s">
        <v>1030</v>
      </c>
      <c r="B419" s="453">
        <v>19</v>
      </c>
      <c r="C419" s="436" t="s">
        <v>180</v>
      </c>
      <c r="D419" s="454" t="s">
        <v>181</v>
      </c>
      <c r="E419" s="436">
        <v>78</v>
      </c>
      <c r="F419" s="436">
        <v>59.180000000000064</v>
      </c>
      <c r="G419" s="436" t="s">
        <v>61</v>
      </c>
      <c r="H419" s="430">
        <v>78.986333333333334</v>
      </c>
      <c r="I419" s="436">
        <v>149</v>
      </c>
      <c r="J419" s="436">
        <v>58.919999999999959</v>
      </c>
      <c r="K419" s="436" t="s">
        <v>62</v>
      </c>
      <c r="L419" s="430">
        <v>149.982</v>
      </c>
      <c r="M419" s="430">
        <v>-149.982</v>
      </c>
      <c r="N419" s="427">
        <v>442</v>
      </c>
      <c r="Q419" s="428" t="s">
        <v>156</v>
      </c>
      <c r="R419">
        <v>13</v>
      </c>
      <c r="S419" s="474">
        <v>200.87100000000001</v>
      </c>
      <c r="T419" s="290">
        <v>-1.1769000000000001</v>
      </c>
      <c r="U419" s="290">
        <v>-1.1673</v>
      </c>
      <c r="V419" s="290">
        <v>27.159282000000001</v>
      </c>
      <c r="W419" s="290">
        <v>27.184176999999998</v>
      </c>
      <c r="X419" s="290">
        <v>33.679744272891476</v>
      </c>
      <c r="Y419" s="290">
        <v>33.702981697999569</v>
      </c>
      <c r="Z419">
        <v>1.7971999999999999</v>
      </c>
      <c r="AA419" s="447">
        <v>6.191535735118336</v>
      </c>
      <c r="AB419" s="447">
        <v>74.236979949002233</v>
      </c>
      <c r="AC419" s="447">
        <v>3.5027446400000002E-2</v>
      </c>
      <c r="AD419" s="290">
        <v>6.3100000000000003E-2</v>
      </c>
      <c r="AE419" s="447">
        <v>89.620900000000006</v>
      </c>
      <c r="AF419">
        <v>4.5788000000000002</v>
      </c>
      <c r="AG419" s="447">
        <v>3.3029999999999999</v>
      </c>
      <c r="AH419">
        <v>0.1991</v>
      </c>
      <c r="AI419" s="447">
        <v>6.3701999999999995E-2</v>
      </c>
      <c r="AJ419" s="447">
        <v>98.54</v>
      </c>
      <c r="AK419" s="447">
        <v>184.41</v>
      </c>
      <c r="AL419" s="429">
        <v>33.659996032714844</v>
      </c>
      <c r="AM419" s="433" t="s">
        <v>139</v>
      </c>
      <c r="AN419" s="434"/>
      <c r="AO419" s="438">
        <v>-0.4</v>
      </c>
      <c r="AP419" s="439">
        <v>6.1660000000000004</v>
      </c>
      <c r="AQ419" s="431" t="s">
        <v>139</v>
      </c>
      <c r="AR419" s="440"/>
      <c r="AS419" s="469">
        <v>15.051517539460503</v>
      </c>
      <c r="AT419" s="431"/>
      <c r="AU419" s="469">
        <v>30.630330031198604</v>
      </c>
      <c r="AV419" s="431"/>
      <c r="AW419" s="442">
        <v>1.609</v>
      </c>
      <c r="AX419" s="431"/>
      <c r="AY419" s="443"/>
      <c r="AZ419" s="469" t="s">
        <v>139</v>
      </c>
      <c r="BA419" s="431" t="s">
        <v>139</v>
      </c>
      <c r="BB419" s="440"/>
      <c r="BC419" s="469" t="s">
        <v>139</v>
      </c>
      <c r="BD419" s="445" t="s">
        <v>139</v>
      </c>
      <c r="BE419" s="469" t="s">
        <v>139</v>
      </c>
      <c r="BF419" s="445" t="s">
        <v>139</v>
      </c>
      <c r="BG419" s="445"/>
      <c r="BH419" s="469">
        <v>2225.879494769305</v>
      </c>
      <c r="BI419" s="431" t="s">
        <v>139</v>
      </c>
      <c r="BJ419" s="440"/>
      <c r="BK419" s="441">
        <v>2279.02263449265</v>
      </c>
      <c r="BL419" s="431" t="s">
        <v>139</v>
      </c>
      <c r="BM419" s="446"/>
      <c r="BN419" s="447">
        <v>-1.061469971878376</v>
      </c>
      <c r="BO419" t="s">
        <v>139</v>
      </c>
    </row>
    <row r="420" spans="1:68" ht="15.75" customHeight="1">
      <c r="A420" s="7" t="s">
        <v>1030</v>
      </c>
      <c r="B420" s="453">
        <v>19</v>
      </c>
      <c r="C420" s="436" t="s">
        <v>180</v>
      </c>
      <c r="D420" s="454" t="s">
        <v>181</v>
      </c>
      <c r="E420" s="436">
        <v>78</v>
      </c>
      <c r="F420" s="436">
        <v>59.180000000000064</v>
      </c>
      <c r="G420" s="436" t="s">
        <v>61</v>
      </c>
      <c r="H420" s="430">
        <v>78.986333333333334</v>
      </c>
      <c r="I420" s="436">
        <v>149</v>
      </c>
      <c r="J420" s="436">
        <v>58.919999999999959</v>
      </c>
      <c r="K420" s="436" t="s">
        <v>62</v>
      </c>
      <c r="L420" s="430">
        <v>149.982</v>
      </c>
      <c r="M420" s="430">
        <v>-149.982</v>
      </c>
      <c r="N420" s="427">
        <v>443</v>
      </c>
      <c r="Q420" s="428" t="s">
        <v>156</v>
      </c>
      <c r="R420">
        <v>14</v>
      </c>
      <c r="S420" s="474">
        <v>177.51</v>
      </c>
      <c r="T420" s="290">
        <v>-1.5273000000000001</v>
      </c>
      <c r="U420" s="290">
        <v>-1.5188999999999999</v>
      </c>
      <c r="V420" s="290">
        <v>26.462729</v>
      </c>
      <c r="W420" s="290">
        <v>26.478975999999999</v>
      </c>
      <c r="X420" s="290">
        <v>33.129636617276617</v>
      </c>
      <c r="Y420" s="290">
        <v>33.142686629663089</v>
      </c>
      <c r="Z420">
        <v>1.8211999999999999</v>
      </c>
      <c r="AA420" s="447">
        <v>6.365178621062328</v>
      </c>
      <c r="AB420" s="447">
        <v>75.309488237620243</v>
      </c>
      <c r="AC420" s="447">
        <v>3.6846612000000008E-2</v>
      </c>
      <c r="AD420" s="290">
        <v>6.7199999999999996E-2</v>
      </c>
      <c r="AE420" s="447">
        <v>89.393799999999999</v>
      </c>
      <c r="AF420">
        <v>4.5673000000000004</v>
      </c>
      <c r="AG420" s="447">
        <v>3.4649000000000001</v>
      </c>
      <c r="AH420">
        <v>0.2056</v>
      </c>
      <c r="AI420" s="447">
        <v>6.3701999999999995E-2</v>
      </c>
      <c r="AJ420" s="447">
        <v>98.54</v>
      </c>
      <c r="AK420" s="447">
        <v>180.44</v>
      </c>
      <c r="AL420" s="429">
        <v>33.099967956542969</v>
      </c>
      <c r="AM420" s="433" t="s">
        <v>139</v>
      </c>
      <c r="AN420" s="434"/>
      <c r="AO420" s="438">
        <v>-0.8</v>
      </c>
      <c r="AP420" s="439">
        <v>6.3810000000000002</v>
      </c>
      <c r="AQ420" s="431" t="s">
        <v>139</v>
      </c>
      <c r="AR420" s="440"/>
      <c r="AS420" s="469">
        <v>15.706444950628166</v>
      </c>
      <c r="AT420" s="431"/>
      <c r="AU420" s="469">
        <v>38.607091726612197</v>
      </c>
      <c r="AV420" s="431"/>
      <c r="AW420" s="442">
        <v>1.8979999999999999</v>
      </c>
      <c r="AX420" s="431"/>
      <c r="AY420" s="443"/>
      <c r="AZ420" s="469" t="s">
        <v>139</v>
      </c>
      <c r="BA420" s="431" t="s">
        <v>139</v>
      </c>
      <c r="BB420" s="440"/>
      <c r="BC420" s="469" t="s">
        <v>139</v>
      </c>
      <c r="BD420" s="445" t="s">
        <v>139</v>
      </c>
      <c r="BE420" s="469" t="s">
        <v>139</v>
      </c>
      <c r="BF420" s="445" t="s">
        <v>139</v>
      </c>
      <c r="BG420" s="445"/>
      <c r="BH420" s="469">
        <v>2232.3322318089222</v>
      </c>
      <c r="BI420" s="431" t="s">
        <v>139</v>
      </c>
      <c r="BJ420" s="440"/>
      <c r="BK420" s="441">
        <v>2262.4077986507596</v>
      </c>
      <c r="BL420" s="431" t="s">
        <v>139</v>
      </c>
      <c r="BM420" s="446"/>
      <c r="BN420" s="447">
        <v>-1.4609902838966651</v>
      </c>
      <c r="BO420" t="s">
        <v>139</v>
      </c>
    </row>
    <row r="421" spans="1:68" ht="15.75" customHeight="1">
      <c r="A421" s="7" t="s">
        <v>1030</v>
      </c>
      <c r="B421" s="453">
        <v>19</v>
      </c>
      <c r="C421" s="436" t="s">
        <v>180</v>
      </c>
      <c r="D421" s="454" t="s">
        <v>181</v>
      </c>
      <c r="E421" s="436">
        <v>78</v>
      </c>
      <c r="F421" s="436">
        <v>59.180000000000064</v>
      </c>
      <c r="G421" s="436" t="s">
        <v>61</v>
      </c>
      <c r="H421" s="430">
        <v>78.986333333333334</v>
      </c>
      <c r="I421" s="436">
        <v>149</v>
      </c>
      <c r="J421" s="436">
        <v>58.919999999999959</v>
      </c>
      <c r="K421" s="436" t="s">
        <v>62</v>
      </c>
      <c r="L421" s="430">
        <v>149.982</v>
      </c>
      <c r="M421" s="430">
        <v>-149.982</v>
      </c>
      <c r="N421" s="427">
        <v>444</v>
      </c>
      <c r="Q421" s="428" t="s">
        <v>156</v>
      </c>
      <c r="R421">
        <v>15</v>
      </c>
      <c r="S421" s="474">
        <v>163.55099999999999</v>
      </c>
      <c r="T421" s="290">
        <v>-1.5624</v>
      </c>
      <c r="U421" s="290">
        <v>-1.5644</v>
      </c>
      <c r="V421" s="290">
        <v>26.259504</v>
      </c>
      <c r="W421" s="290">
        <v>26.267616999999998</v>
      </c>
      <c r="X421" s="290">
        <v>32.896981569090478</v>
      </c>
      <c r="Y421" s="290">
        <v>32.910375422642673</v>
      </c>
      <c r="Z421">
        <v>1.8402000000000001</v>
      </c>
      <c r="AA421" s="447">
        <v>6.4623681829491542</v>
      </c>
      <c r="AB421" s="447">
        <v>76.260731389983889</v>
      </c>
      <c r="AC421" s="447">
        <v>3.6466024E-2</v>
      </c>
      <c r="AD421" s="290">
        <v>6.6299999999999998E-2</v>
      </c>
      <c r="AE421" s="447">
        <v>89.360299999999995</v>
      </c>
      <c r="AF421">
        <v>4.5655999999999999</v>
      </c>
      <c r="AG421" s="447">
        <v>3.4133</v>
      </c>
      <c r="AH421">
        <v>0.20349999999999999</v>
      </c>
      <c r="AI421" s="447">
        <v>6.3701999999999995E-2</v>
      </c>
      <c r="AJ421" s="447">
        <v>98.54</v>
      </c>
      <c r="AK421" s="447">
        <v>178.46</v>
      </c>
      <c r="AL421" s="429">
        <v>32.885932922363281</v>
      </c>
      <c r="AM421" s="433" t="s">
        <v>139</v>
      </c>
      <c r="AN421" s="434"/>
      <c r="AO421" s="438">
        <v>-0.8</v>
      </c>
      <c r="AP421" s="439">
        <v>6.4720000000000004</v>
      </c>
      <c r="AQ421" s="431" t="s">
        <v>139</v>
      </c>
      <c r="AR421" s="440"/>
      <c r="AS421" s="469">
        <v>15.443399795644002</v>
      </c>
      <c r="AT421" s="431"/>
      <c r="AU421" s="469">
        <v>37.783545199923452</v>
      </c>
      <c r="AV421" s="431"/>
      <c r="AW421" s="442">
        <v>1.915</v>
      </c>
      <c r="AX421" s="431"/>
      <c r="AY421" s="443"/>
      <c r="AZ421" s="469" t="s">
        <v>139</v>
      </c>
      <c r="BA421" s="431" t="s">
        <v>139</v>
      </c>
      <c r="BB421" s="440"/>
      <c r="BC421" s="469" t="s">
        <v>139</v>
      </c>
      <c r="BD421" s="445" t="s">
        <v>139</v>
      </c>
      <c r="BE421" s="469" t="s">
        <v>139</v>
      </c>
      <c r="BF421" s="445" t="s">
        <v>139</v>
      </c>
      <c r="BG421" s="445"/>
      <c r="BH421" s="469">
        <v>2219.3271931807408</v>
      </c>
      <c r="BI421" s="431" t="s">
        <v>139</v>
      </c>
      <c r="BJ421" s="440"/>
      <c r="BK421" s="441">
        <v>2257.3865255247078</v>
      </c>
      <c r="BL421" s="431" t="s">
        <v>139</v>
      </c>
      <c r="BM421" s="446"/>
      <c r="BN421" s="447">
        <v>-1.5242807143935322</v>
      </c>
      <c r="BO421" t="s">
        <v>139</v>
      </c>
    </row>
    <row r="422" spans="1:68" ht="15.75" customHeight="1">
      <c r="A422" s="7" t="s">
        <v>1030</v>
      </c>
      <c r="B422" s="453">
        <v>19</v>
      </c>
      <c r="C422" s="436" t="s">
        <v>180</v>
      </c>
      <c r="D422" s="454" t="s">
        <v>181</v>
      </c>
      <c r="E422" s="436">
        <v>78</v>
      </c>
      <c r="F422" s="436">
        <v>59.180000000000064</v>
      </c>
      <c r="G422" s="436" t="s">
        <v>61</v>
      </c>
      <c r="H422" s="430">
        <v>78.986333333333334</v>
      </c>
      <c r="I422" s="436">
        <v>149</v>
      </c>
      <c r="J422" s="436">
        <v>58.919999999999959</v>
      </c>
      <c r="K422" s="436" t="s">
        <v>62</v>
      </c>
      <c r="L422" s="430">
        <v>149.982</v>
      </c>
      <c r="M422" s="430">
        <v>-149.982</v>
      </c>
      <c r="N422" s="427">
        <v>445</v>
      </c>
      <c r="Q422" s="428" t="s">
        <v>156</v>
      </c>
      <c r="R422">
        <v>16</v>
      </c>
      <c r="S422" s="474">
        <v>131.94300000000001</v>
      </c>
      <c r="T422" s="290">
        <v>-1.407</v>
      </c>
      <c r="U422" s="290">
        <v>-1.4080999999999999</v>
      </c>
      <c r="V422" s="290">
        <v>26.164574999999999</v>
      </c>
      <c r="W422" s="290">
        <v>26.166197999999998</v>
      </c>
      <c r="X422" s="290">
        <v>32.615002988916423</v>
      </c>
      <c r="Y422" s="290">
        <v>32.618430475010221</v>
      </c>
      <c r="Z422">
        <v>1.8724000000000001</v>
      </c>
      <c r="AA422" s="447">
        <v>6.5675821636371632</v>
      </c>
      <c r="AB422" s="447">
        <v>77.671995682297563</v>
      </c>
      <c r="AC422" s="447">
        <v>3.71006376E-2</v>
      </c>
      <c r="AD422" s="290">
        <v>6.7699999999999996E-2</v>
      </c>
      <c r="AE422" s="447">
        <v>89.427300000000002</v>
      </c>
      <c r="AF422">
        <v>4.569</v>
      </c>
      <c r="AG422" s="447">
        <v>3.4062999999999999</v>
      </c>
      <c r="AH422">
        <v>0.20330000000000001</v>
      </c>
      <c r="AI422" s="447">
        <v>6.3701999999999995E-2</v>
      </c>
      <c r="AJ422" s="447">
        <v>98.54</v>
      </c>
      <c r="AK422" s="447">
        <v>178.46</v>
      </c>
      <c r="AL422" s="429">
        <v>32.588268280029297</v>
      </c>
      <c r="AM422" s="433" t="s">
        <v>139</v>
      </c>
      <c r="AN422" s="434"/>
      <c r="AO422" s="438">
        <v>-0.7</v>
      </c>
      <c r="AP422" s="439">
        <v>6.5940000000000003</v>
      </c>
      <c r="AQ422" s="431" t="s">
        <v>139</v>
      </c>
      <c r="AR422" s="440"/>
      <c r="AS422" s="469">
        <v>14.341656225802902</v>
      </c>
      <c r="AT422" s="431"/>
      <c r="AU422" s="469">
        <v>33.182400175215591</v>
      </c>
      <c r="AV422" s="431"/>
      <c r="AW422" s="442">
        <v>1.8480000000000001</v>
      </c>
      <c r="AX422" s="431"/>
      <c r="AY422" s="443"/>
      <c r="AZ422" s="469" t="s">
        <v>139</v>
      </c>
      <c r="BA422" s="431" t="s">
        <v>139</v>
      </c>
      <c r="BB422" s="440"/>
      <c r="BC422" s="469" t="s">
        <v>139</v>
      </c>
      <c r="BD422" s="445" t="s">
        <v>139</v>
      </c>
      <c r="BE422" s="469" t="s">
        <v>139</v>
      </c>
      <c r="BF422" s="445" t="s">
        <v>139</v>
      </c>
      <c r="BG422" s="445"/>
      <c r="BH422" s="469">
        <v>2197.8196886022388</v>
      </c>
      <c r="BI422" s="431">
        <v>6</v>
      </c>
      <c r="BJ422" s="440"/>
      <c r="BK422" s="441">
        <v>2241.7318931740447</v>
      </c>
      <c r="BL422" s="431">
        <v>6</v>
      </c>
      <c r="BM422" s="446"/>
      <c r="BN422" s="447">
        <v>-1.5776818088223585</v>
      </c>
      <c r="BO422" t="s">
        <v>139</v>
      </c>
    </row>
    <row r="423" spans="1:68" ht="15.75" customHeight="1">
      <c r="A423" s="7" t="s">
        <v>1030</v>
      </c>
      <c r="B423" s="453">
        <v>19</v>
      </c>
      <c r="C423" s="436" t="s">
        <v>180</v>
      </c>
      <c r="D423" s="454" t="s">
        <v>181</v>
      </c>
      <c r="E423" s="436">
        <v>78</v>
      </c>
      <c r="F423" s="436">
        <v>59.180000000000064</v>
      </c>
      <c r="G423" s="436" t="s">
        <v>61</v>
      </c>
      <c r="H423" s="430">
        <v>78.986333333333334</v>
      </c>
      <c r="I423" s="436">
        <v>149</v>
      </c>
      <c r="J423" s="436">
        <v>58.919999999999959</v>
      </c>
      <c r="K423" s="436" t="s">
        <v>62</v>
      </c>
      <c r="L423" s="430">
        <v>149.982</v>
      </c>
      <c r="M423" s="430">
        <v>-149.982</v>
      </c>
      <c r="N423" s="427">
        <v>446</v>
      </c>
      <c r="Q423" s="428" t="s">
        <v>156</v>
      </c>
      <c r="R423">
        <v>17</v>
      </c>
      <c r="S423" s="474">
        <v>104.718</v>
      </c>
      <c r="T423" s="290">
        <v>-1.1902999999999999</v>
      </c>
      <c r="U423" s="290">
        <v>-1.1901999999999999</v>
      </c>
      <c r="V423" s="290">
        <v>26.116094</v>
      </c>
      <c r="W423" s="290">
        <v>26.119921999999999</v>
      </c>
      <c r="X423" s="290">
        <v>32.329858613750268</v>
      </c>
      <c r="Y423" s="290">
        <v>32.334962939632952</v>
      </c>
      <c r="Z423">
        <v>1.9701</v>
      </c>
      <c r="AA423" s="447">
        <v>6.9554225268226464</v>
      </c>
      <c r="AB423" s="447">
        <v>82.572369105369944</v>
      </c>
      <c r="AC423" s="447">
        <v>3.9131040800000003E-2</v>
      </c>
      <c r="AD423" s="290">
        <v>7.22E-2</v>
      </c>
      <c r="AE423" s="447">
        <v>89.511099999999999</v>
      </c>
      <c r="AF423">
        <v>4.5731999999999999</v>
      </c>
      <c r="AG423" s="447">
        <v>3.1644000000000001</v>
      </c>
      <c r="AH423">
        <v>0.19359999999999999</v>
      </c>
      <c r="AI423" s="447">
        <v>6.9447999999999996E-2</v>
      </c>
      <c r="AJ423" s="447">
        <v>98.53</v>
      </c>
      <c r="AK423" s="447">
        <v>176.48</v>
      </c>
      <c r="AL423" s="429">
        <v>32.336082458496094</v>
      </c>
      <c r="AM423" s="433" t="s">
        <v>139</v>
      </c>
      <c r="AN423" s="434"/>
      <c r="AO423" s="438">
        <v>-0.5</v>
      </c>
      <c r="AP423" s="439">
        <v>6.931</v>
      </c>
      <c r="AQ423" s="431" t="s">
        <v>139</v>
      </c>
      <c r="AR423" s="440"/>
      <c r="AS423" s="469">
        <v>11.678671968406327</v>
      </c>
      <c r="AT423" s="431"/>
      <c r="AU423" s="469">
        <v>24.37746569078929</v>
      </c>
      <c r="AV423" s="431"/>
      <c r="AW423" s="442">
        <v>1.65</v>
      </c>
      <c r="AX423" s="431"/>
      <c r="AY423" s="443"/>
      <c r="AZ423" s="469" t="s">
        <v>139</v>
      </c>
      <c r="BA423" s="431" t="s">
        <v>139</v>
      </c>
      <c r="BB423" s="440"/>
      <c r="BC423" s="469">
        <v>2.0593719250431707E-2</v>
      </c>
      <c r="BD423" s="445" t="s">
        <v>139</v>
      </c>
      <c r="BE423" s="469">
        <v>2.889952579700663E-2</v>
      </c>
      <c r="BF423" s="445" t="s">
        <v>139</v>
      </c>
      <c r="BG423" s="445"/>
      <c r="BH423" s="469">
        <v>2167.97677154539</v>
      </c>
      <c r="BI423" s="431" t="s">
        <v>139</v>
      </c>
      <c r="BJ423" s="440"/>
      <c r="BK423" s="441">
        <v>2229.760946309716</v>
      </c>
      <c r="BL423" s="431" t="s">
        <v>139</v>
      </c>
      <c r="BM423" s="446"/>
      <c r="BN423" s="447">
        <v>-1.6627285900491164</v>
      </c>
      <c r="BO423" t="s">
        <v>139</v>
      </c>
    </row>
    <row r="424" spans="1:68" ht="15.75" customHeight="1">
      <c r="A424" s="7" t="s">
        <v>1030</v>
      </c>
      <c r="B424" s="453">
        <v>19</v>
      </c>
      <c r="C424" s="436" t="s">
        <v>180</v>
      </c>
      <c r="D424" s="454" t="s">
        <v>181</v>
      </c>
      <c r="E424" s="436">
        <v>78</v>
      </c>
      <c r="F424" s="436">
        <v>59.180000000000064</v>
      </c>
      <c r="G424" s="436" t="s">
        <v>61</v>
      </c>
      <c r="H424" s="430">
        <v>78.986333333333334</v>
      </c>
      <c r="I424" s="436">
        <v>149</v>
      </c>
      <c r="J424" s="436">
        <v>58.919999999999959</v>
      </c>
      <c r="K424" s="436" t="s">
        <v>62</v>
      </c>
      <c r="L424" s="430">
        <v>149.982</v>
      </c>
      <c r="M424" s="430">
        <v>-149.982</v>
      </c>
      <c r="N424" s="427">
        <v>447</v>
      </c>
      <c r="Q424" s="428" t="s">
        <v>156</v>
      </c>
      <c r="R424">
        <v>18</v>
      </c>
      <c r="S424" s="474">
        <v>84.378</v>
      </c>
      <c r="T424" s="290">
        <v>-1.0846</v>
      </c>
      <c r="U424" s="290">
        <v>-1.0900000000000001</v>
      </c>
      <c r="V424" s="290">
        <v>25.959333999999998</v>
      </c>
      <c r="W424" s="290">
        <v>25.958902999999999</v>
      </c>
      <c r="X424" s="290">
        <v>32.015542963811171</v>
      </c>
      <c r="Y424" s="290">
        <v>32.020720882700502</v>
      </c>
      <c r="Z424">
        <v>2.1690999999999998</v>
      </c>
      <c r="AA424" s="447">
        <v>7.787667517820192</v>
      </c>
      <c r="AB424" s="447">
        <v>92.508864920196359</v>
      </c>
      <c r="AC424" s="447">
        <v>4.3995811200000005E-2</v>
      </c>
      <c r="AD424" s="290">
        <v>8.3000000000000004E-2</v>
      </c>
      <c r="AE424" s="447">
        <v>89.539000000000001</v>
      </c>
      <c r="AF424">
        <v>4.5746000000000002</v>
      </c>
      <c r="AG424" s="447">
        <v>3.1855000000000002</v>
      </c>
      <c r="AH424">
        <v>0.19439999999999999</v>
      </c>
      <c r="AI424" s="447">
        <v>0.24009</v>
      </c>
      <c r="AJ424" s="447">
        <v>98.55</v>
      </c>
      <c r="AK424" s="447">
        <v>172.51</v>
      </c>
      <c r="AL424" s="429">
        <v>32.038139343261719</v>
      </c>
      <c r="AM424" s="433" t="s">
        <v>139</v>
      </c>
      <c r="AN424" s="434"/>
      <c r="AO424" s="438">
        <v>-0.2</v>
      </c>
      <c r="AP424" s="439">
        <v>7.4379999999999997</v>
      </c>
      <c r="AQ424" s="431">
        <v>2</v>
      </c>
      <c r="AR424" s="440"/>
      <c r="AS424" s="469">
        <v>8.3730231235306789</v>
      </c>
      <c r="AT424" s="431"/>
      <c r="AU424" s="469">
        <v>17.314985385125556</v>
      </c>
      <c r="AV424" s="431"/>
      <c r="AW424" s="442">
        <v>1.419</v>
      </c>
      <c r="AX424" s="431"/>
      <c r="AY424" s="443"/>
      <c r="AZ424" s="469" t="s">
        <v>139</v>
      </c>
      <c r="BA424" s="431" t="s">
        <v>139</v>
      </c>
      <c r="BB424" s="440"/>
      <c r="BC424" s="469">
        <v>3.4976634282479262E-2</v>
      </c>
      <c r="BD424" s="445" t="s">
        <v>139</v>
      </c>
      <c r="BE424" s="469">
        <v>2.6072302339911625E-2</v>
      </c>
      <c r="BF424" s="445" t="s">
        <v>139</v>
      </c>
      <c r="BG424" s="445"/>
      <c r="BH424" s="469">
        <v>2141.7304609780235</v>
      </c>
      <c r="BI424" s="431" t="s">
        <v>139</v>
      </c>
      <c r="BJ424" s="440"/>
      <c r="BK424" s="441">
        <v>2220.194541330603</v>
      </c>
      <c r="BL424" s="431" t="s">
        <v>139</v>
      </c>
      <c r="BM424" s="446"/>
      <c r="BN424" s="447">
        <v>-1.8199648838953844</v>
      </c>
      <c r="BO424" t="s">
        <v>139</v>
      </c>
    </row>
    <row r="425" spans="1:68" ht="15.75" customHeight="1">
      <c r="A425" s="7" t="s">
        <v>1030</v>
      </c>
      <c r="B425" s="453">
        <v>19</v>
      </c>
      <c r="C425" s="436" t="s">
        <v>180</v>
      </c>
      <c r="D425" s="454" t="s">
        <v>181</v>
      </c>
      <c r="E425" s="436">
        <v>78</v>
      </c>
      <c r="F425" s="436">
        <v>59.180000000000064</v>
      </c>
      <c r="G425" s="436" t="s">
        <v>61</v>
      </c>
      <c r="H425" s="430">
        <v>78.986333333333334</v>
      </c>
      <c r="I425" s="436">
        <v>149</v>
      </c>
      <c r="J425" s="436">
        <v>58.919999999999959</v>
      </c>
      <c r="K425" s="436" t="s">
        <v>62</v>
      </c>
      <c r="L425" s="430">
        <v>149.982</v>
      </c>
      <c r="M425" s="430">
        <v>-149.982</v>
      </c>
      <c r="N425" s="427">
        <v>448</v>
      </c>
      <c r="O425" s="427">
        <v>3</v>
      </c>
      <c r="P425" s="448" t="s">
        <v>284</v>
      </c>
      <c r="Q425" s="428" t="s">
        <v>156</v>
      </c>
      <c r="R425">
        <v>19</v>
      </c>
      <c r="S425" s="474">
        <v>61.561999999999998</v>
      </c>
      <c r="T425" s="290">
        <v>-0.2112</v>
      </c>
      <c r="U425" s="290">
        <v>-0.21299999999999999</v>
      </c>
      <c r="V425" s="290">
        <v>25.969944999999999</v>
      </c>
      <c r="W425" s="290">
        <v>25.968309999999999</v>
      </c>
      <c r="X425" s="290">
        <v>31.130920312502536</v>
      </c>
      <c r="Y425" s="290">
        <v>31.130604726971416</v>
      </c>
      <c r="Z425">
        <v>2.3477000000000001</v>
      </c>
      <c r="AA425" s="447">
        <v>8.4660742853822963</v>
      </c>
      <c r="AB425" s="447">
        <v>102.29337139918719</v>
      </c>
      <c r="AC425" s="447">
        <v>0.22830940000000002</v>
      </c>
      <c r="AD425" s="290">
        <v>0.49220000000000003</v>
      </c>
      <c r="AE425" s="447">
        <v>88.991699999999994</v>
      </c>
      <c r="AF425">
        <v>4.5469999999999997</v>
      </c>
      <c r="AG425" s="447">
        <v>2.7864</v>
      </c>
      <c r="AH425">
        <v>0.17849999999999999</v>
      </c>
      <c r="AI425" s="447">
        <v>1.0984</v>
      </c>
      <c r="AJ425" s="447">
        <v>98.54</v>
      </c>
      <c r="AK425" s="447">
        <v>164.58</v>
      </c>
      <c r="AL425" s="429">
        <v>31.467952728271484</v>
      </c>
      <c r="AM425" s="433">
        <v>3</v>
      </c>
      <c r="AN425" s="434" t="s">
        <v>1076</v>
      </c>
      <c r="AO425" s="438">
        <v>0.4</v>
      </c>
      <c r="AP425" s="439">
        <v>8.0530000000000008</v>
      </c>
      <c r="AQ425" s="431">
        <v>3</v>
      </c>
      <c r="AR425" s="449" t="s">
        <v>1077</v>
      </c>
      <c r="AS425" s="469">
        <v>2.3506092869768302</v>
      </c>
      <c r="AT425" s="431">
        <v>3</v>
      </c>
      <c r="AU425" s="469">
        <v>8.3835023924303975</v>
      </c>
      <c r="AV425" s="431">
        <v>3</v>
      </c>
      <c r="AW425" s="442">
        <v>0.94199999999999995</v>
      </c>
      <c r="AX425" s="431">
        <v>3</v>
      </c>
      <c r="AY425" s="443" t="s">
        <v>1078</v>
      </c>
      <c r="AZ425" s="469" t="s">
        <v>139</v>
      </c>
      <c r="BA425" s="431" t="s">
        <v>139</v>
      </c>
      <c r="BB425" s="440"/>
      <c r="BC425" s="469">
        <v>0.17635027832055533</v>
      </c>
      <c r="BD425" s="445">
        <v>3</v>
      </c>
      <c r="BE425" s="469">
        <v>0.32682605191641162</v>
      </c>
      <c r="BF425" s="445">
        <v>3</v>
      </c>
      <c r="BG425" s="445" t="s">
        <v>1041</v>
      </c>
      <c r="BH425" s="469">
        <v>2087.9223729053397</v>
      </c>
      <c r="BI425" s="431">
        <v>3</v>
      </c>
      <c r="BJ425" s="440" t="s">
        <v>1035</v>
      </c>
      <c r="BK425" s="441">
        <v>2190.1273422856757</v>
      </c>
      <c r="BL425" s="431">
        <v>3</v>
      </c>
      <c r="BM425" s="428" t="s">
        <v>1036</v>
      </c>
      <c r="BN425" s="447">
        <v>-2.1779511161466969</v>
      </c>
      <c r="BO425">
        <v>3</v>
      </c>
      <c r="BP425" t="s">
        <v>1037</v>
      </c>
    </row>
    <row r="426" spans="1:68" ht="15.75" customHeight="1">
      <c r="A426" s="7" t="s">
        <v>1030</v>
      </c>
      <c r="B426" s="453">
        <v>19</v>
      </c>
      <c r="C426" s="436" t="s">
        <v>180</v>
      </c>
      <c r="D426" s="454" t="s">
        <v>181</v>
      </c>
      <c r="E426" s="436">
        <v>78</v>
      </c>
      <c r="F426" s="436">
        <v>59.180000000000064</v>
      </c>
      <c r="G426" s="436" t="s">
        <v>61</v>
      </c>
      <c r="H426" s="430">
        <v>78.986333333333334</v>
      </c>
      <c r="I426" s="436">
        <v>149</v>
      </c>
      <c r="J426" s="436">
        <v>58.919999999999959</v>
      </c>
      <c r="K426" s="436" t="s">
        <v>62</v>
      </c>
      <c r="L426" s="430">
        <v>149.982</v>
      </c>
      <c r="M426" s="430">
        <v>-149.982</v>
      </c>
      <c r="N426" s="427">
        <v>449</v>
      </c>
      <c r="Q426" s="428" t="s">
        <v>156</v>
      </c>
      <c r="R426">
        <v>20</v>
      </c>
      <c r="S426" s="474">
        <v>60.262999999999998</v>
      </c>
      <c r="T426" s="290">
        <v>-0.20039999999999999</v>
      </c>
      <c r="U426" s="290">
        <v>-0.20280000000000001</v>
      </c>
      <c r="V426" s="290">
        <v>25.950772999999998</v>
      </c>
      <c r="W426" s="290">
        <v>25.950278999999998</v>
      </c>
      <c r="X426" s="290">
        <v>31.095362050579233</v>
      </c>
      <c r="Y426" s="290">
        <v>31.097160575349665</v>
      </c>
      <c r="Z426">
        <v>2.3607999999999998</v>
      </c>
      <c r="AA426" s="447">
        <v>8.5255305134932549</v>
      </c>
      <c r="AB426" s="447">
        <v>103.01545569726905</v>
      </c>
      <c r="AC426" s="447">
        <v>0.23808308</v>
      </c>
      <c r="AD426" s="290">
        <v>0.51400000000000001</v>
      </c>
      <c r="AE426" s="447">
        <v>88.988</v>
      </c>
      <c r="AF426">
        <v>4.5468000000000002</v>
      </c>
      <c r="AG426" s="447">
        <v>2.7183000000000002</v>
      </c>
      <c r="AH426">
        <v>0.1757</v>
      </c>
      <c r="AI426" s="447">
        <v>1.2107000000000001</v>
      </c>
      <c r="AJ426" s="447">
        <v>98.54</v>
      </c>
      <c r="AK426" s="447">
        <v>164.58</v>
      </c>
      <c r="AL426" s="429">
        <v>31.248756408691406</v>
      </c>
      <c r="AM426" s="433" t="s">
        <v>139</v>
      </c>
      <c r="AN426" s="434"/>
      <c r="AO426" s="438" t="s">
        <v>139</v>
      </c>
      <c r="AP426" s="439" t="s">
        <v>139</v>
      </c>
      <c r="AQ426" s="431" t="s">
        <v>139</v>
      </c>
      <c r="AR426" s="440"/>
      <c r="AS426" s="469" t="s">
        <v>139</v>
      </c>
      <c r="AT426" s="431" t="s">
        <v>139</v>
      </c>
      <c r="AU426" s="469" t="s">
        <v>139</v>
      </c>
      <c r="AV426" s="431" t="s">
        <v>139</v>
      </c>
      <c r="AW426" s="442" t="s">
        <v>139</v>
      </c>
      <c r="AX426" s="431" t="s">
        <v>139</v>
      </c>
      <c r="AY426" s="443"/>
      <c r="AZ426" s="469" t="s">
        <v>139</v>
      </c>
      <c r="BA426" s="431" t="s">
        <v>139</v>
      </c>
      <c r="BB426" s="440"/>
      <c r="BC426" s="469" t="s">
        <v>139</v>
      </c>
      <c r="BD426" s="445" t="s">
        <v>139</v>
      </c>
      <c r="BE426" s="469" t="s">
        <v>139</v>
      </c>
      <c r="BF426" s="445" t="s">
        <v>139</v>
      </c>
      <c r="BG426" s="445"/>
      <c r="BH426" s="469" t="s">
        <v>139</v>
      </c>
      <c r="BI426" s="431" t="s">
        <v>139</v>
      </c>
      <c r="BJ426" s="440"/>
      <c r="BK426" s="441" t="s">
        <v>139</v>
      </c>
      <c r="BL426" s="431" t="s">
        <v>139</v>
      </c>
      <c r="BM426" s="446"/>
      <c r="BN426" s="447" t="s">
        <v>139</v>
      </c>
      <c r="BO426" t="s">
        <v>139</v>
      </c>
    </row>
    <row r="427" spans="1:68" ht="15.75" customHeight="1">
      <c r="A427" s="7" t="s">
        <v>1030</v>
      </c>
      <c r="B427" s="453">
        <v>19</v>
      </c>
      <c r="C427" s="436" t="s">
        <v>180</v>
      </c>
      <c r="D427" s="454" t="s">
        <v>181</v>
      </c>
      <c r="E427" s="436">
        <v>78</v>
      </c>
      <c r="F427" s="436">
        <v>59.180000000000064</v>
      </c>
      <c r="G427" s="436" t="s">
        <v>61</v>
      </c>
      <c r="H427" s="430">
        <v>78.986333333333334</v>
      </c>
      <c r="I427" s="436">
        <v>149</v>
      </c>
      <c r="J427" s="436">
        <v>58.919999999999959</v>
      </c>
      <c r="K427" s="436" t="s">
        <v>62</v>
      </c>
      <c r="L427" s="430">
        <v>149.982</v>
      </c>
      <c r="M427" s="430">
        <v>-149.982</v>
      </c>
      <c r="N427" s="427">
        <v>450</v>
      </c>
      <c r="Q427" s="428" t="s">
        <v>156</v>
      </c>
      <c r="R427">
        <v>21</v>
      </c>
      <c r="S427" s="474">
        <v>40.945</v>
      </c>
      <c r="T427" s="290">
        <v>-1.0798000000000001</v>
      </c>
      <c r="U427" s="290">
        <v>-1.0860000000000001</v>
      </c>
      <c r="V427" s="290">
        <v>23.625959999999999</v>
      </c>
      <c r="W427" s="290">
        <v>23.598889</v>
      </c>
      <c r="X427" s="290">
        <v>28.890066407472055</v>
      </c>
      <c r="Y427" s="290">
        <v>28.859765209371975</v>
      </c>
      <c r="Z427">
        <v>2.3736999999999999</v>
      </c>
      <c r="AA427" s="447">
        <v>8.9465682566776792</v>
      </c>
      <c r="AB427" s="447">
        <v>103.96363286634688</v>
      </c>
      <c r="AC427" s="447">
        <v>0.137652888</v>
      </c>
      <c r="AD427" s="290">
        <v>0.29099999999999998</v>
      </c>
      <c r="AE427" s="447">
        <v>88.906099999999995</v>
      </c>
      <c r="AF427">
        <v>4.5427</v>
      </c>
      <c r="AG427" s="447">
        <v>1.9669000000000001</v>
      </c>
      <c r="AH427">
        <v>0.1457</v>
      </c>
      <c r="AI427" s="447">
        <v>4.3483000000000001</v>
      </c>
      <c r="AJ427" s="447">
        <v>98.54</v>
      </c>
      <c r="AK427" s="447">
        <v>158.63</v>
      </c>
      <c r="AL427" s="429">
        <v>29.056156158447266</v>
      </c>
      <c r="AM427" s="433" t="s">
        <v>139</v>
      </c>
      <c r="AN427" s="434"/>
      <c r="AO427" s="438">
        <v>0.1</v>
      </c>
      <c r="AP427" s="439">
        <v>8.9640000000000004</v>
      </c>
      <c r="AQ427" s="431" t="s">
        <v>139</v>
      </c>
      <c r="AR427" s="440"/>
      <c r="AS427" s="469">
        <v>0</v>
      </c>
      <c r="AT427" s="431"/>
      <c r="AU427" s="469">
        <v>3.7043376221767317</v>
      </c>
      <c r="AV427" s="431"/>
      <c r="AW427" s="442">
        <v>0.58499999999999996</v>
      </c>
      <c r="AX427" s="431"/>
      <c r="AY427" s="443"/>
      <c r="AZ427" s="469" t="s">
        <v>139</v>
      </c>
      <c r="BA427" s="431" t="s">
        <v>139</v>
      </c>
      <c r="BB427" s="440"/>
      <c r="BC427" s="469">
        <v>0.13251391996309542</v>
      </c>
      <c r="BD427" s="445" t="s">
        <v>139</v>
      </c>
      <c r="BE427" s="469">
        <v>0.15556152619075075</v>
      </c>
      <c r="BF427" s="445" t="s">
        <v>139</v>
      </c>
      <c r="BG427" s="445"/>
      <c r="BH427" s="469">
        <v>1976.7171977101245</v>
      </c>
      <c r="BI427" s="431" t="s">
        <v>139</v>
      </c>
      <c r="BJ427" s="440"/>
      <c r="BK427" s="441">
        <v>2071.245184680819</v>
      </c>
      <c r="BL427" s="431" t="s">
        <v>139</v>
      </c>
      <c r="BM427" s="446"/>
      <c r="BN427" s="447">
        <v>-3.2430079014810049</v>
      </c>
      <c r="BO427" t="s">
        <v>139</v>
      </c>
    </row>
    <row r="428" spans="1:68" ht="15.75" customHeight="1">
      <c r="A428" s="7" t="s">
        <v>1030</v>
      </c>
      <c r="B428" s="453">
        <v>19</v>
      </c>
      <c r="C428" s="436" t="s">
        <v>180</v>
      </c>
      <c r="D428" s="454" t="s">
        <v>181</v>
      </c>
      <c r="E428" s="436">
        <v>78</v>
      </c>
      <c r="F428" s="436">
        <v>59.180000000000064</v>
      </c>
      <c r="G428" s="436" t="s">
        <v>61</v>
      </c>
      <c r="H428" s="430">
        <v>78.986333333333334</v>
      </c>
      <c r="I428" s="436">
        <v>149</v>
      </c>
      <c r="J428" s="436">
        <v>58.919999999999959</v>
      </c>
      <c r="K428" s="436" t="s">
        <v>62</v>
      </c>
      <c r="L428" s="430">
        <v>149.982</v>
      </c>
      <c r="M428" s="430">
        <v>-149.982</v>
      </c>
      <c r="N428" s="427">
        <v>451</v>
      </c>
      <c r="Q428" s="428" t="s">
        <v>156</v>
      </c>
      <c r="R428">
        <v>22</v>
      </c>
      <c r="S428" s="474">
        <v>20.652999999999999</v>
      </c>
      <c r="T428" s="290">
        <v>-1.4598</v>
      </c>
      <c r="U428" s="290">
        <v>-1.4615</v>
      </c>
      <c r="V428" s="290">
        <v>22.465603999999999</v>
      </c>
      <c r="W428" s="290">
        <v>22.461412999999997</v>
      </c>
      <c r="X428" s="290">
        <v>27.70105967700464</v>
      </c>
      <c r="Y428" s="290">
        <v>27.696988873509824</v>
      </c>
      <c r="Z428">
        <v>2.2738</v>
      </c>
      <c r="AA428" s="447">
        <v>8.7472603629572596</v>
      </c>
      <c r="AB428" s="447">
        <v>99.759628871457167</v>
      </c>
      <c r="AC428" s="447">
        <v>9.1374287999999998E-2</v>
      </c>
      <c r="AD428" s="290">
        <v>0.18820000000000001</v>
      </c>
      <c r="AE428" s="447">
        <v>89.073599999999999</v>
      </c>
      <c r="AF428">
        <v>4.5511999999999997</v>
      </c>
      <c r="AG428" s="447">
        <v>1.5748</v>
      </c>
      <c r="AH428">
        <v>0.13</v>
      </c>
      <c r="AI428" s="447">
        <v>13.749000000000001</v>
      </c>
      <c r="AJ428" s="447">
        <v>97.23</v>
      </c>
      <c r="AK428" s="447">
        <v>150.69999999999999</v>
      </c>
      <c r="AL428" s="429">
        <v>27.707174301147461</v>
      </c>
      <c r="AM428" s="433" t="s">
        <v>139</v>
      </c>
      <c r="AN428" s="434"/>
      <c r="AO428" s="438">
        <v>-0.5</v>
      </c>
      <c r="AP428" s="439">
        <v>8.7029999999999994</v>
      </c>
      <c r="AQ428" s="431" t="s">
        <v>139</v>
      </c>
      <c r="AR428" s="440"/>
      <c r="AS428" s="469">
        <v>0</v>
      </c>
      <c r="AT428" s="431"/>
      <c r="AU428" s="469">
        <v>3.4894108896821119</v>
      </c>
      <c r="AV428" s="431"/>
      <c r="AW428" s="442">
        <v>0.54100000000000004</v>
      </c>
      <c r="AX428" s="431"/>
      <c r="AY428" s="443"/>
      <c r="AZ428" s="469" t="s">
        <v>139</v>
      </c>
      <c r="BA428" s="431" t="s">
        <v>139</v>
      </c>
      <c r="BB428" s="440"/>
      <c r="BC428" s="469">
        <v>8.2040224403007608E-2</v>
      </c>
      <c r="BD428" s="445" t="s">
        <v>139</v>
      </c>
      <c r="BE428" s="469">
        <v>6.191597023577565E-2</v>
      </c>
      <c r="BF428" s="445" t="s">
        <v>139</v>
      </c>
      <c r="BG428" s="445"/>
      <c r="BH428" s="469">
        <v>1904.8084058509969</v>
      </c>
      <c r="BI428" s="431" t="s">
        <v>139</v>
      </c>
      <c r="BJ428" s="440"/>
      <c r="BK428" s="441">
        <v>1982.9099988960736</v>
      </c>
      <c r="BL428" s="431" t="s">
        <v>139</v>
      </c>
      <c r="BM428" s="446"/>
      <c r="BN428" s="447">
        <v>-3.3933223202489411</v>
      </c>
      <c r="BO428" t="s">
        <v>139</v>
      </c>
    </row>
    <row r="429" spans="1:68" ht="15.75" customHeight="1">
      <c r="A429" s="7" t="s">
        <v>1030</v>
      </c>
      <c r="B429" s="453">
        <v>19</v>
      </c>
      <c r="C429" s="436" t="s">
        <v>180</v>
      </c>
      <c r="D429" s="454" t="s">
        <v>181</v>
      </c>
      <c r="E429" s="436">
        <v>78</v>
      </c>
      <c r="F429" s="436">
        <v>59.180000000000064</v>
      </c>
      <c r="G429" s="436" t="s">
        <v>61</v>
      </c>
      <c r="H429" s="430">
        <v>78.986333333333334</v>
      </c>
      <c r="I429" s="436">
        <v>149</v>
      </c>
      <c r="J429" s="436">
        <v>58.919999999999959</v>
      </c>
      <c r="K429" s="436" t="s">
        <v>62</v>
      </c>
      <c r="L429" s="430">
        <v>149.982</v>
      </c>
      <c r="M429" s="430">
        <v>-149.982</v>
      </c>
      <c r="N429" s="427">
        <v>452</v>
      </c>
      <c r="Q429" s="428" t="s">
        <v>184</v>
      </c>
      <c r="R429">
        <v>23</v>
      </c>
      <c r="S429" s="474">
        <v>4.7690000000000001</v>
      </c>
      <c r="T429" s="290">
        <v>-1.4589000000000001</v>
      </c>
      <c r="U429" s="290">
        <v>-1.458</v>
      </c>
      <c r="V429" s="290">
        <v>22.444786000000001</v>
      </c>
      <c r="W429" s="290">
        <v>22.443913999999999</v>
      </c>
      <c r="X429" s="290">
        <v>27.68061774508331</v>
      </c>
      <c r="Y429" s="290">
        <v>27.678604549337518</v>
      </c>
      <c r="Z429">
        <v>2.2738999999999998</v>
      </c>
      <c r="AA429" s="447">
        <v>8.72470118499775</v>
      </c>
      <c r="AB429" s="447">
        <v>99.490351733978642</v>
      </c>
      <c r="AC429" s="447">
        <v>8.5496567999999995E-2</v>
      </c>
      <c r="AD429" s="290">
        <v>0.17519999999999999</v>
      </c>
      <c r="AE429" s="447">
        <v>89.094099999999997</v>
      </c>
      <c r="AF429">
        <v>4.5522</v>
      </c>
      <c r="AG429" s="447">
        <v>1.3657999999999999</v>
      </c>
      <c r="AH429">
        <v>0.1216</v>
      </c>
      <c r="AI429" s="447">
        <v>29.45</v>
      </c>
      <c r="AJ429" s="447">
        <v>98.55</v>
      </c>
      <c r="AK429" s="447">
        <v>111.04</v>
      </c>
      <c r="AL429" s="429">
        <v>27.689420700073242</v>
      </c>
      <c r="AM429" s="433" t="s">
        <v>139</v>
      </c>
      <c r="AN429" s="434"/>
      <c r="AO429" s="438" t="s">
        <v>139</v>
      </c>
      <c r="AP429" s="439" t="s">
        <v>139</v>
      </c>
      <c r="AQ429" s="431" t="s">
        <v>139</v>
      </c>
      <c r="AR429" s="440"/>
      <c r="AS429" s="469" t="s">
        <v>139</v>
      </c>
      <c r="AT429" s="431" t="s">
        <v>139</v>
      </c>
      <c r="AU429" s="469" t="s">
        <v>139</v>
      </c>
      <c r="AV429" s="431" t="s">
        <v>139</v>
      </c>
      <c r="AW429" s="442" t="s">
        <v>139</v>
      </c>
      <c r="AX429" s="431" t="s">
        <v>139</v>
      </c>
      <c r="AY429" s="443"/>
      <c r="AZ429" s="469" t="s">
        <v>139</v>
      </c>
      <c r="BA429" s="431" t="s">
        <v>139</v>
      </c>
      <c r="BB429" s="440"/>
      <c r="BC429" s="469" t="s">
        <v>139</v>
      </c>
      <c r="BD429" s="445" t="s">
        <v>139</v>
      </c>
      <c r="BE429" s="469" t="s">
        <v>139</v>
      </c>
      <c r="BF429" s="445" t="s">
        <v>139</v>
      </c>
      <c r="BG429" s="445"/>
      <c r="BH429" s="469" t="s">
        <v>139</v>
      </c>
      <c r="BI429" s="431" t="s">
        <v>139</v>
      </c>
      <c r="BJ429" s="440"/>
      <c r="BK429" s="441" t="s">
        <v>139</v>
      </c>
      <c r="BL429" s="431" t="s">
        <v>139</v>
      </c>
      <c r="BM429" s="446"/>
      <c r="BN429" s="447" t="s">
        <v>139</v>
      </c>
      <c r="BO429" t="s">
        <v>139</v>
      </c>
    </row>
    <row r="430" spans="1:68" ht="15.75" customHeight="1">
      <c r="A430" s="7" t="s">
        <v>1030</v>
      </c>
      <c r="B430" s="453">
        <v>19</v>
      </c>
      <c r="C430" s="436" t="s">
        <v>180</v>
      </c>
      <c r="D430" s="454" t="s">
        <v>181</v>
      </c>
      <c r="E430" s="436">
        <v>78</v>
      </c>
      <c r="F430" s="436">
        <v>59.180000000000064</v>
      </c>
      <c r="G430" s="436" t="s">
        <v>61</v>
      </c>
      <c r="H430" s="430">
        <v>78.986333333333334</v>
      </c>
      <c r="I430" s="436">
        <v>149</v>
      </c>
      <c r="J430" s="436">
        <v>58.919999999999959</v>
      </c>
      <c r="K430" s="436" t="s">
        <v>62</v>
      </c>
      <c r="L430" s="430">
        <v>149.982</v>
      </c>
      <c r="M430" s="430">
        <v>-149.982</v>
      </c>
      <c r="N430" s="427">
        <v>453</v>
      </c>
      <c r="Q430" s="428" t="s">
        <v>184</v>
      </c>
      <c r="R430">
        <v>24</v>
      </c>
      <c r="S430" s="474">
        <v>4.7690000000000001</v>
      </c>
      <c r="T430" s="290">
        <v>-1.4589000000000001</v>
      </c>
      <c r="U430" s="290">
        <v>-1.4581</v>
      </c>
      <c r="V430" s="290">
        <v>22.445962999999999</v>
      </c>
      <c r="W430" s="290">
        <v>22.444406999999998</v>
      </c>
      <c r="X430" s="290">
        <v>27.682205377273203</v>
      </c>
      <c r="Y430" s="290">
        <v>27.679362520792701</v>
      </c>
      <c r="Z430">
        <v>2.2738999999999998</v>
      </c>
      <c r="AA430" s="447">
        <v>8.72470118499775</v>
      </c>
      <c r="AB430" s="447">
        <v>99.491473272088655</v>
      </c>
      <c r="AC430" s="447">
        <v>8.8203472000000005E-2</v>
      </c>
      <c r="AD430" s="290">
        <v>0.1812</v>
      </c>
      <c r="AE430" s="447">
        <v>89.084800000000001</v>
      </c>
      <c r="AF430">
        <v>4.5517000000000003</v>
      </c>
      <c r="AG430" s="447">
        <v>1.6264000000000001</v>
      </c>
      <c r="AH430">
        <v>0.1321</v>
      </c>
      <c r="AI430" s="447">
        <v>29.558</v>
      </c>
      <c r="AJ430" s="447">
        <v>58.16</v>
      </c>
      <c r="AK430" s="447">
        <v>111.04</v>
      </c>
      <c r="AL430" s="429">
        <v>27.687709808349609</v>
      </c>
      <c r="AM430" s="433" t="s">
        <v>139</v>
      </c>
      <c r="AN430" s="434"/>
      <c r="AO430" s="438">
        <v>-0.5</v>
      </c>
      <c r="AP430" s="439">
        <v>8.7050000000000001</v>
      </c>
      <c r="AQ430" s="431" t="s">
        <v>139</v>
      </c>
      <c r="AR430" s="440"/>
      <c r="AS430" s="469">
        <v>0</v>
      </c>
      <c r="AT430" s="431"/>
      <c r="AU430" s="469">
        <v>3.4881367202402389</v>
      </c>
      <c r="AV430" s="431"/>
      <c r="AW430" s="442">
        <v>0.54300000000000004</v>
      </c>
      <c r="AX430" s="431"/>
      <c r="AY430" s="443"/>
      <c r="AZ430" s="469" t="s">
        <v>139</v>
      </c>
      <c r="BA430" s="431" t="s">
        <v>139</v>
      </c>
      <c r="BB430" s="440"/>
      <c r="BC430" s="469">
        <v>8.3933840506426077E-2</v>
      </c>
      <c r="BD430" s="445" t="s">
        <v>139</v>
      </c>
      <c r="BE430" s="469">
        <v>6.2819997714955195E-2</v>
      </c>
      <c r="BF430" s="445" t="s">
        <v>139</v>
      </c>
      <c r="BG430" s="445"/>
      <c r="BH430" s="469">
        <v>1902.5389674933576</v>
      </c>
      <c r="BI430" s="431" t="s">
        <v>139</v>
      </c>
      <c r="BJ430" s="440"/>
      <c r="BK430" s="441">
        <v>1979.8569729161261</v>
      </c>
      <c r="BL430" s="431" t="s">
        <v>139</v>
      </c>
      <c r="BM430" s="446"/>
      <c r="BN430" s="447">
        <v>-3.3725552803654528</v>
      </c>
      <c r="BO430" t="s">
        <v>139</v>
      </c>
    </row>
    <row r="431" spans="1:68" ht="15.75" customHeight="1">
      <c r="A431" s="7" t="s">
        <v>1030</v>
      </c>
      <c r="B431" s="453">
        <v>20</v>
      </c>
      <c r="C431" s="436" t="s">
        <v>182</v>
      </c>
      <c r="D431" s="454" t="s">
        <v>183</v>
      </c>
      <c r="E431" s="436">
        <v>78</v>
      </c>
      <c r="F431" s="436">
        <v>18.669999999999902</v>
      </c>
      <c r="G431" s="436" t="s">
        <v>61</v>
      </c>
      <c r="H431" s="430">
        <v>78.311166666666665</v>
      </c>
      <c r="I431" s="436">
        <v>153</v>
      </c>
      <c r="J431" s="436">
        <v>6.3599999999996726</v>
      </c>
      <c r="K431" s="436" t="s">
        <v>62</v>
      </c>
      <c r="L431" s="430">
        <v>153.10599999999999</v>
      </c>
      <c r="M431" s="430">
        <v>-153.10599999999999</v>
      </c>
      <c r="N431" s="427">
        <v>454</v>
      </c>
      <c r="Q431" s="428" t="s">
        <v>156</v>
      </c>
      <c r="R431">
        <v>1</v>
      </c>
      <c r="S431" s="474">
        <v>2732.788</v>
      </c>
      <c r="T431" s="290">
        <v>-0.3513</v>
      </c>
      <c r="U431" s="290">
        <v>-0.3518</v>
      </c>
      <c r="V431" s="290">
        <v>29.861764999999998</v>
      </c>
      <c r="W431" s="290">
        <v>29.860980999999999</v>
      </c>
      <c r="X431" s="290">
        <v>34.954193010501008</v>
      </c>
      <c r="Y431" s="290">
        <v>34.953728138453414</v>
      </c>
      <c r="Z431">
        <v>1.4790000000000001</v>
      </c>
      <c r="AA431" s="447">
        <v>6.5408877011968052</v>
      </c>
      <c r="AB431" s="447">
        <v>80.884821978701467</v>
      </c>
      <c r="AC431" s="447">
        <v>2.62707696E-2</v>
      </c>
      <c r="AD431" s="290">
        <v>4.3700000000000003E-2</v>
      </c>
      <c r="AE431" s="447">
        <v>89.697199999999995</v>
      </c>
      <c r="AF431">
        <v>4.5826000000000002</v>
      </c>
      <c r="AG431" s="447">
        <v>2.0185</v>
      </c>
      <c r="AH431">
        <v>0.1477</v>
      </c>
      <c r="AI431" s="447">
        <v>6.3701999999999995E-2</v>
      </c>
      <c r="AJ431" s="447">
        <v>98.53</v>
      </c>
      <c r="AK431" s="447">
        <v>9.9144000000000005</v>
      </c>
      <c r="AL431" s="429">
        <v>34.956546783447266</v>
      </c>
      <c r="AM431" s="433" t="s">
        <v>139</v>
      </c>
      <c r="AN431" s="434"/>
      <c r="AO431" s="438">
        <v>0.1</v>
      </c>
      <c r="AP431" s="439">
        <v>6.5549999999999997</v>
      </c>
      <c r="AQ431" s="431" t="s">
        <v>139</v>
      </c>
      <c r="AR431" s="440"/>
      <c r="AS431" s="469">
        <v>14.839627691634197</v>
      </c>
      <c r="AT431" s="431"/>
      <c r="AU431" s="469">
        <v>13.553442058841398</v>
      </c>
      <c r="AV431" s="431"/>
      <c r="AW431" s="442">
        <v>1.0169999999999999</v>
      </c>
      <c r="AX431" s="431"/>
      <c r="AY431" s="443"/>
      <c r="AZ431" s="469" t="s">
        <v>139</v>
      </c>
      <c r="BA431" s="431" t="s">
        <v>139</v>
      </c>
      <c r="BB431" s="440"/>
      <c r="BC431" s="469" t="s">
        <v>139</v>
      </c>
      <c r="BD431" s="445" t="s">
        <v>139</v>
      </c>
      <c r="BE431" s="469" t="s">
        <v>139</v>
      </c>
      <c r="BF431" s="445" t="s">
        <v>139</v>
      </c>
      <c r="BG431" s="445"/>
      <c r="BH431" s="469" t="s">
        <v>139</v>
      </c>
      <c r="BI431" s="431" t="s">
        <v>139</v>
      </c>
      <c r="BJ431" s="440"/>
      <c r="BK431" s="441" t="s">
        <v>139</v>
      </c>
      <c r="BL431" s="431" t="s">
        <v>139</v>
      </c>
      <c r="BM431" s="446"/>
      <c r="BN431" s="447" t="s">
        <v>139</v>
      </c>
      <c r="BO431" t="s">
        <v>139</v>
      </c>
    </row>
    <row r="432" spans="1:68" ht="15.75" customHeight="1">
      <c r="A432" s="7" t="s">
        <v>1030</v>
      </c>
      <c r="B432" s="453">
        <v>20</v>
      </c>
      <c r="C432" s="436" t="s">
        <v>182</v>
      </c>
      <c r="D432" s="454" t="s">
        <v>183</v>
      </c>
      <c r="E432" s="436">
        <v>78</v>
      </c>
      <c r="F432" s="436">
        <v>18.669999999999902</v>
      </c>
      <c r="G432" s="436" t="s">
        <v>61</v>
      </c>
      <c r="H432" s="430">
        <v>78.311166666666665</v>
      </c>
      <c r="I432" s="436">
        <v>153</v>
      </c>
      <c r="J432" s="436">
        <v>6.3599999999996726</v>
      </c>
      <c r="K432" s="436" t="s">
        <v>62</v>
      </c>
      <c r="L432" s="430">
        <v>153.10599999999999</v>
      </c>
      <c r="M432" s="430">
        <v>-153.10599999999999</v>
      </c>
      <c r="N432" s="427">
        <v>455</v>
      </c>
      <c r="Q432" s="428" t="s">
        <v>156</v>
      </c>
      <c r="R432">
        <v>2</v>
      </c>
      <c r="S432" s="474">
        <v>2033.1669999999999</v>
      </c>
      <c r="T432" s="290">
        <v>-0.4017</v>
      </c>
      <c r="U432" s="290">
        <v>-0.4022</v>
      </c>
      <c r="V432" s="290">
        <v>29.533134999999998</v>
      </c>
      <c r="W432" s="290">
        <v>29.532139999999998</v>
      </c>
      <c r="X432" s="290">
        <v>34.94143748644909</v>
      </c>
      <c r="Y432" s="290">
        <v>34.940690924002013</v>
      </c>
      <c r="Z432">
        <v>1.5974999999999999</v>
      </c>
      <c r="AA432" s="447">
        <v>6.6499184983007673</v>
      </c>
      <c r="AB432" s="447">
        <v>82.116962544217671</v>
      </c>
      <c r="AC432" s="447">
        <v>2.6567132800000004E-2</v>
      </c>
      <c r="AD432" s="290">
        <v>4.4299999999999999E-2</v>
      </c>
      <c r="AE432" s="447">
        <v>89.6935</v>
      </c>
      <c r="AF432">
        <v>4.5823999999999998</v>
      </c>
      <c r="AG432" s="447">
        <v>2.1383000000000001</v>
      </c>
      <c r="AH432">
        <v>0.1525</v>
      </c>
      <c r="AI432" s="447">
        <v>6.3701999999999995E-2</v>
      </c>
      <c r="AJ432" s="447">
        <v>98.54</v>
      </c>
      <c r="AK432" s="447">
        <v>9.9144000000000005</v>
      </c>
      <c r="AL432" s="429">
        <v>34.942222595214844</v>
      </c>
      <c r="AM432" s="433" t="s">
        <v>139</v>
      </c>
      <c r="AN432" s="434"/>
      <c r="AO432" s="438">
        <v>0.2</v>
      </c>
      <c r="AP432" s="439">
        <v>6.6479999999999997</v>
      </c>
      <c r="AQ432" s="431" t="s">
        <v>139</v>
      </c>
      <c r="AR432" s="440"/>
      <c r="AS432" s="469">
        <v>14.583482122423101</v>
      </c>
      <c r="AT432" s="431"/>
      <c r="AU432" s="469">
        <v>12.223973437594282</v>
      </c>
      <c r="AV432" s="431"/>
      <c r="AW432" s="442">
        <v>0.996</v>
      </c>
      <c r="AX432" s="431"/>
      <c r="AY432" s="443"/>
      <c r="AZ432" s="469" t="s">
        <v>139</v>
      </c>
      <c r="BA432" s="431" t="s">
        <v>139</v>
      </c>
      <c r="BB432" s="440"/>
      <c r="BC432" s="469" t="s">
        <v>139</v>
      </c>
      <c r="BD432" s="445" t="s">
        <v>139</v>
      </c>
      <c r="BE432" s="469" t="s">
        <v>139</v>
      </c>
      <c r="BF432" s="445" t="s">
        <v>139</v>
      </c>
      <c r="BG432" s="445"/>
      <c r="BH432" s="469" t="s">
        <v>139</v>
      </c>
      <c r="BI432" s="431" t="s">
        <v>139</v>
      </c>
      <c r="BJ432" s="440"/>
      <c r="BK432" s="441" t="s">
        <v>139</v>
      </c>
      <c r="BL432" s="431" t="s">
        <v>139</v>
      </c>
      <c r="BM432" s="446"/>
      <c r="BN432" s="447" t="s">
        <v>139</v>
      </c>
      <c r="BO432" t="s">
        <v>139</v>
      </c>
    </row>
    <row r="433" spans="1:67" ht="15.75" customHeight="1">
      <c r="A433" s="7" t="s">
        <v>1030</v>
      </c>
      <c r="B433" s="453">
        <v>20</v>
      </c>
      <c r="C433" s="436" t="s">
        <v>182</v>
      </c>
      <c r="D433" s="454" t="s">
        <v>183</v>
      </c>
      <c r="E433" s="436">
        <v>78</v>
      </c>
      <c r="F433" s="436">
        <v>18.669999999999902</v>
      </c>
      <c r="G433" s="436" t="s">
        <v>61</v>
      </c>
      <c r="H433" s="430">
        <v>78.311166666666665</v>
      </c>
      <c r="I433" s="436">
        <v>153</v>
      </c>
      <c r="J433" s="436">
        <v>6.3599999999996726</v>
      </c>
      <c r="K433" s="436" t="s">
        <v>62</v>
      </c>
      <c r="L433" s="430">
        <v>153.10599999999999</v>
      </c>
      <c r="M433" s="430">
        <v>-153.10599999999999</v>
      </c>
      <c r="N433" s="427">
        <v>456</v>
      </c>
      <c r="Q433" s="428" t="s">
        <v>156</v>
      </c>
      <c r="R433">
        <v>3</v>
      </c>
      <c r="S433" s="474">
        <v>1523.4280000000001</v>
      </c>
      <c r="T433" s="290">
        <v>-0.3044</v>
      </c>
      <c r="U433" s="290">
        <v>-0.30499999999999999</v>
      </c>
      <c r="V433" s="290">
        <v>29.380462999999999</v>
      </c>
      <c r="W433" s="290">
        <v>29.379563999999998</v>
      </c>
      <c r="X433" s="290">
        <v>34.907451437681011</v>
      </c>
      <c r="Y433" s="290">
        <v>34.906942469550572</v>
      </c>
      <c r="Z433">
        <v>1.7259</v>
      </c>
      <c r="AA433" s="447">
        <v>6.8798928707002878</v>
      </c>
      <c r="AB433" s="447">
        <v>85.153735177620547</v>
      </c>
      <c r="AC433" s="447">
        <v>2.7074733599999998E-2</v>
      </c>
      <c r="AD433" s="290">
        <v>4.5499999999999999E-2</v>
      </c>
      <c r="AE433" s="447">
        <v>89.741900000000001</v>
      </c>
      <c r="AF433">
        <v>4.5849000000000002</v>
      </c>
      <c r="AG433" s="447">
        <v>2.0185</v>
      </c>
      <c r="AH433">
        <v>0.1477</v>
      </c>
      <c r="AI433" s="447">
        <v>6.3701999999999995E-2</v>
      </c>
      <c r="AJ433" s="447">
        <v>92.36</v>
      </c>
      <c r="AK433" s="447">
        <v>9.9144000000000005</v>
      </c>
      <c r="AL433" s="429">
        <v>34.910617828369141</v>
      </c>
      <c r="AM433" s="433" t="s">
        <v>139</v>
      </c>
      <c r="AN433" s="434"/>
      <c r="AO433" s="438">
        <v>0.3</v>
      </c>
      <c r="AP433" s="439">
        <v>6.8920000000000003</v>
      </c>
      <c r="AQ433" s="431" t="s">
        <v>139</v>
      </c>
      <c r="AR433" s="440"/>
      <c r="AS433" s="469">
        <v>13.361196660806129</v>
      </c>
      <c r="AT433" s="431"/>
      <c r="AU433" s="469">
        <v>8.7935809525638398</v>
      </c>
      <c r="AV433" s="431"/>
      <c r="AW433" s="442">
        <v>0.91</v>
      </c>
      <c r="AX433" s="431"/>
      <c r="AY433" s="443"/>
      <c r="AZ433" s="469" t="s">
        <v>139</v>
      </c>
      <c r="BA433" s="431" t="s">
        <v>139</v>
      </c>
      <c r="BB433" s="440"/>
      <c r="BC433" s="469" t="s">
        <v>139</v>
      </c>
      <c r="BD433" s="445" t="s">
        <v>139</v>
      </c>
      <c r="BE433" s="469" t="s">
        <v>139</v>
      </c>
      <c r="BF433" s="445" t="s">
        <v>139</v>
      </c>
      <c r="BG433" s="445"/>
      <c r="BH433" s="469" t="s">
        <v>139</v>
      </c>
      <c r="BI433" s="431" t="s">
        <v>139</v>
      </c>
      <c r="BJ433" s="440"/>
      <c r="BK433" s="441" t="s">
        <v>139</v>
      </c>
      <c r="BL433" s="431" t="s">
        <v>139</v>
      </c>
      <c r="BM433" s="446"/>
      <c r="BN433" s="447" t="s">
        <v>139</v>
      </c>
      <c r="BO433" t="s">
        <v>139</v>
      </c>
    </row>
    <row r="434" spans="1:67" ht="15.75" customHeight="1">
      <c r="A434" s="7" t="s">
        <v>1030</v>
      </c>
      <c r="B434" s="453">
        <v>20</v>
      </c>
      <c r="C434" s="436" t="s">
        <v>182</v>
      </c>
      <c r="D434" s="454" t="s">
        <v>183</v>
      </c>
      <c r="E434" s="436">
        <v>78</v>
      </c>
      <c r="F434" s="436">
        <v>18.669999999999902</v>
      </c>
      <c r="G434" s="436" t="s">
        <v>61</v>
      </c>
      <c r="H434" s="430">
        <v>78.311166666666665</v>
      </c>
      <c r="I434" s="436">
        <v>153</v>
      </c>
      <c r="J434" s="436">
        <v>6.3599999999996726</v>
      </c>
      <c r="K434" s="436" t="s">
        <v>62</v>
      </c>
      <c r="L434" s="430">
        <v>153.10599999999999</v>
      </c>
      <c r="M434" s="430">
        <v>-153.10599999999999</v>
      </c>
      <c r="N434" s="427">
        <v>457</v>
      </c>
      <c r="Q434" s="428" t="s">
        <v>156</v>
      </c>
      <c r="R434">
        <v>4</v>
      </c>
      <c r="S434" s="474">
        <v>1014.962</v>
      </c>
      <c r="T434" s="290">
        <v>1.0500000000000001E-2</v>
      </c>
      <c r="U434" s="290">
        <v>1.03E-2</v>
      </c>
      <c r="V434" s="290">
        <v>29.410986999999999</v>
      </c>
      <c r="W434" s="290">
        <v>29.4102</v>
      </c>
      <c r="X434" s="290">
        <v>34.878544087079213</v>
      </c>
      <c r="Y434" s="290">
        <v>34.877735286357172</v>
      </c>
      <c r="Z434">
        <v>1.8485</v>
      </c>
      <c r="AA434" s="447">
        <v>6.9663652852001894</v>
      </c>
      <c r="AB434" s="447">
        <v>86.91936084986051</v>
      </c>
      <c r="AC434" s="447">
        <v>2.7793572000000002E-2</v>
      </c>
      <c r="AD434" s="290">
        <v>4.7E-2</v>
      </c>
      <c r="AE434" s="447">
        <v>89.777299999999997</v>
      </c>
      <c r="AF434">
        <v>4.5867000000000004</v>
      </c>
      <c r="AG434" s="447">
        <v>2.0983999999999998</v>
      </c>
      <c r="AH434">
        <v>0.15090000000000001</v>
      </c>
      <c r="AI434" s="447">
        <v>6.3701999999999995E-2</v>
      </c>
      <c r="AJ434" s="447">
        <v>98.54</v>
      </c>
      <c r="AK434" s="447">
        <v>9.9144000000000005</v>
      </c>
      <c r="AL434" s="429">
        <v>34.879592895507813</v>
      </c>
      <c r="AM434" s="433" t="s">
        <v>139</v>
      </c>
      <c r="AN434" s="434"/>
      <c r="AO434" s="438">
        <v>0.5</v>
      </c>
      <c r="AP434" s="439">
        <v>6.9749999999999996</v>
      </c>
      <c r="AQ434" s="431" t="s">
        <v>139</v>
      </c>
      <c r="AR434" s="440"/>
      <c r="AS434" s="469">
        <v>12.427996708041992</v>
      </c>
      <c r="AT434" s="431"/>
      <c r="AU434" s="469">
        <v>6.6166971976654345</v>
      </c>
      <c r="AV434" s="431"/>
      <c r="AW434" s="442">
        <v>0.84199999999999997</v>
      </c>
      <c r="AX434" s="431"/>
      <c r="AY434" s="443"/>
      <c r="AZ434" s="469" t="s">
        <v>139</v>
      </c>
      <c r="BA434" s="431" t="s">
        <v>139</v>
      </c>
      <c r="BB434" s="440"/>
      <c r="BC434" s="469" t="s">
        <v>139</v>
      </c>
      <c r="BD434" s="445" t="s">
        <v>139</v>
      </c>
      <c r="BE434" s="469" t="s">
        <v>139</v>
      </c>
      <c r="BF434" s="445" t="s">
        <v>139</v>
      </c>
      <c r="BG434" s="445"/>
      <c r="BH434" s="469" t="s">
        <v>139</v>
      </c>
      <c r="BI434" s="431" t="s">
        <v>139</v>
      </c>
      <c r="BJ434" s="440"/>
      <c r="BK434" s="441" t="s">
        <v>139</v>
      </c>
      <c r="BL434" s="431" t="s">
        <v>139</v>
      </c>
      <c r="BM434" s="446"/>
      <c r="BN434" s="447" t="s">
        <v>139</v>
      </c>
      <c r="BO434" t="s">
        <v>139</v>
      </c>
    </row>
    <row r="435" spans="1:67" ht="15.75" customHeight="1">
      <c r="A435" s="7" t="s">
        <v>1030</v>
      </c>
      <c r="B435" s="453">
        <v>20</v>
      </c>
      <c r="C435" s="436" t="s">
        <v>182</v>
      </c>
      <c r="D435" s="454" t="s">
        <v>183</v>
      </c>
      <c r="E435" s="436">
        <v>78</v>
      </c>
      <c r="F435" s="436">
        <v>18.669999999999902</v>
      </c>
      <c r="G435" s="436" t="s">
        <v>61</v>
      </c>
      <c r="H435" s="430">
        <v>78.311166666666665</v>
      </c>
      <c r="I435" s="436">
        <v>153</v>
      </c>
      <c r="J435" s="436">
        <v>6.3599999999996726</v>
      </c>
      <c r="K435" s="436" t="s">
        <v>62</v>
      </c>
      <c r="L435" s="430">
        <v>153.10599999999999</v>
      </c>
      <c r="M435" s="430">
        <v>-153.10599999999999</v>
      </c>
      <c r="N435" s="427">
        <v>458</v>
      </c>
      <c r="Q435" s="428" t="s">
        <v>156</v>
      </c>
      <c r="R435">
        <v>5</v>
      </c>
      <c r="S435" s="474">
        <v>811.65700000000004</v>
      </c>
      <c r="T435" s="290">
        <v>0.2263</v>
      </c>
      <c r="U435" s="290">
        <v>0.2263</v>
      </c>
      <c r="V435" s="290">
        <v>29.500180999999998</v>
      </c>
      <c r="W435" s="290">
        <v>29.499543999999997</v>
      </c>
      <c r="X435" s="290">
        <v>34.869219250160128</v>
      </c>
      <c r="Y435" s="290">
        <v>34.868385322306821</v>
      </c>
      <c r="Z435">
        <v>1.8946000000000001</v>
      </c>
      <c r="AA435" s="447">
        <v>6.943775625374629</v>
      </c>
      <c r="AB435" s="447">
        <v>87.119692099331573</v>
      </c>
      <c r="AC435" s="447">
        <v>2.78359096E-2</v>
      </c>
      <c r="AD435" s="290">
        <v>4.7100000000000003E-2</v>
      </c>
      <c r="AE435" s="447">
        <v>89.773499999999999</v>
      </c>
      <c r="AF435">
        <v>4.5865</v>
      </c>
      <c r="AG435" s="447">
        <v>2.0162</v>
      </c>
      <c r="AH435">
        <v>0.14760000000000001</v>
      </c>
      <c r="AI435" s="447">
        <v>6.3701999999999995E-2</v>
      </c>
      <c r="AJ435" s="447">
        <v>98.21</v>
      </c>
      <c r="AK435" s="447">
        <v>9.9144000000000005</v>
      </c>
      <c r="AL435" s="429">
        <v>34.873611450195313</v>
      </c>
      <c r="AM435" s="433" t="s">
        <v>139</v>
      </c>
      <c r="AN435" s="434"/>
      <c r="AO435" s="438">
        <v>0.7</v>
      </c>
      <c r="AP435" s="439">
        <v>6.94</v>
      </c>
      <c r="AQ435" s="431" t="s">
        <v>139</v>
      </c>
      <c r="AR435" s="440"/>
      <c r="AS435" s="469">
        <v>12.396896246870552</v>
      </c>
      <c r="AT435" s="431"/>
      <c r="AU435" s="469">
        <v>6.4635564166854742</v>
      </c>
      <c r="AV435" s="431"/>
      <c r="AW435" s="442">
        <v>0.83299999999999996</v>
      </c>
      <c r="AX435" s="431"/>
      <c r="AY435" s="443"/>
      <c r="AZ435" s="469" t="s">
        <v>139</v>
      </c>
      <c r="BA435" s="431" t="s">
        <v>139</v>
      </c>
      <c r="BB435" s="440"/>
      <c r="BC435" s="469" t="s">
        <v>139</v>
      </c>
      <c r="BD435" s="445" t="s">
        <v>139</v>
      </c>
      <c r="BE435" s="469" t="s">
        <v>139</v>
      </c>
      <c r="BF435" s="445" t="s">
        <v>139</v>
      </c>
      <c r="BG435" s="445"/>
      <c r="BH435" s="469" t="s">
        <v>139</v>
      </c>
      <c r="BI435" s="431" t="s">
        <v>139</v>
      </c>
      <c r="BJ435" s="440"/>
      <c r="BK435" s="441" t="s">
        <v>139</v>
      </c>
      <c r="BL435" s="431" t="s">
        <v>139</v>
      </c>
      <c r="BM435" s="446"/>
      <c r="BN435" s="447" t="s">
        <v>139</v>
      </c>
      <c r="BO435" t="s">
        <v>139</v>
      </c>
    </row>
    <row r="436" spans="1:67" ht="15.75" customHeight="1">
      <c r="A436" s="7" t="s">
        <v>1030</v>
      </c>
      <c r="B436" s="453">
        <v>20</v>
      </c>
      <c r="C436" s="436" t="s">
        <v>182</v>
      </c>
      <c r="D436" s="454" t="s">
        <v>183</v>
      </c>
      <c r="E436" s="436">
        <v>78</v>
      </c>
      <c r="F436" s="436">
        <v>18.669999999999902</v>
      </c>
      <c r="G436" s="436" t="s">
        <v>61</v>
      </c>
      <c r="H436" s="430">
        <v>78.311166666666665</v>
      </c>
      <c r="I436" s="436">
        <v>153</v>
      </c>
      <c r="J436" s="436">
        <v>6.3599999999996726</v>
      </c>
      <c r="K436" s="436" t="s">
        <v>62</v>
      </c>
      <c r="L436" s="430">
        <v>153.10599999999999</v>
      </c>
      <c r="M436" s="430">
        <v>-153.10599999999999</v>
      </c>
      <c r="N436" s="427">
        <v>459</v>
      </c>
      <c r="Q436" s="428" t="s">
        <v>156</v>
      </c>
      <c r="R436">
        <v>6</v>
      </c>
      <c r="S436" s="474">
        <v>710.35900000000004</v>
      </c>
      <c r="T436" s="290">
        <v>0.37359999999999999</v>
      </c>
      <c r="U436" s="290">
        <v>0.37269999999999998</v>
      </c>
      <c r="V436" s="290">
        <v>29.579149000000001</v>
      </c>
      <c r="W436" s="290">
        <v>29.577650999999999</v>
      </c>
      <c r="X436" s="290">
        <v>34.865357469841122</v>
      </c>
      <c r="Y436" s="290">
        <v>34.864413504413577</v>
      </c>
      <c r="Z436">
        <v>1.9113</v>
      </c>
      <c r="AA436" s="447">
        <v>6.900541498413201</v>
      </c>
      <c r="AB436" s="447">
        <v>86.906256972971391</v>
      </c>
      <c r="AC436" s="447">
        <v>2.7370646399999997E-2</v>
      </c>
      <c r="AD436" s="290">
        <v>4.6100000000000002E-2</v>
      </c>
      <c r="AE436" s="447">
        <v>89.738200000000006</v>
      </c>
      <c r="AF436">
        <v>4.5846999999999998</v>
      </c>
      <c r="AG436" s="447">
        <v>2.0137999999999998</v>
      </c>
      <c r="AH436">
        <v>0.14749999999999999</v>
      </c>
      <c r="AI436" s="447">
        <v>6.3701999999999995E-2</v>
      </c>
      <c r="AJ436" s="447">
        <v>98.55</v>
      </c>
      <c r="AK436" s="447">
        <v>9.9144000000000005</v>
      </c>
      <c r="AL436" s="429">
        <v>34.870346069335938</v>
      </c>
      <c r="AM436" s="433" t="s">
        <v>139</v>
      </c>
      <c r="AN436" s="434"/>
      <c r="AO436" s="438">
        <v>0.9</v>
      </c>
      <c r="AP436" s="439">
        <v>6.9180000000000001</v>
      </c>
      <c r="AQ436" s="431" t="s">
        <v>139</v>
      </c>
      <c r="AR436" s="440"/>
      <c r="AS436" s="469">
        <v>12.355859632964375</v>
      </c>
      <c r="AT436" s="431"/>
      <c r="AU436" s="469">
        <v>6.4142831903806297</v>
      </c>
      <c r="AV436" s="431"/>
      <c r="AW436" s="442">
        <v>0.82699999999999996</v>
      </c>
      <c r="AX436" s="431"/>
      <c r="AY436" s="443"/>
      <c r="AZ436" s="469" t="s">
        <v>139</v>
      </c>
      <c r="BA436" s="431" t="s">
        <v>139</v>
      </c>
      <c r="BB436" s="440"/>
      <c r="BC436" s="469" t="s">
        <v>139</v>
      </c>
      <c r="BD436" s="445" t="s">
        <v>139</v>
      </c>
      <c r="BE436" s="469" t="s">
        <v>139</v>
      </c>
      <c r="BF436" s="445" t="s">
        <v>139</v>
      </c>
      <c r="BG436" s="445"/>
      <c r="BH436" s="469" t="s">
        <v>139</v>
      </c>
      <c r="BI436" s="431" t="s">
        <v>139</v>
      </c>
      <c r="BJ436" s="440"/>
      <c r="BK436" s="441" t="s">
        <v>139</v>
      </c>
      <c r="BL436" s="431" t="s">
        <v>139</v>
      </c>
      <c r="BM436" s="446"/>
      <c r="BN436" s="447" t="s">
        <v>139</v>
      </c>
      <c r="BO436" t="s">
        <v>139</v>
      </c>
    </row>
    <row r="437" spans="1:67" ht="15.75" customHeight="1">
      <c r="A437" s="7" t="s">
        <v>1030</v>
      </c>
      <c r="B437" s="453">
        <v>20</v>
      </c>
      <c r="C437" s="436" t="s">
        <v>182</v>
      </c>
      <c r="D437" s="454" t="s">
        <v>183</v>
      </c>
      <c r="E437" s="436">
        <v>78</v>
      </c>
      <c r="F437" s="436">
        <v>18.669999999999902</v>
      </c>
      <c r="G437" s="436" t="s">
        <v>61</v>
      </c>
      <c r="H437" s="430">
        <v>78.311166666666665</v>
      </c>
      <c r="I437" s="436">
        <v>153</v>
      </c>
      <c r="J437" s="436">
        <v>6.3599999999996726</v>
      </c>
      <c r="K437" s="436" t="s">
        <v>62</v>
      </c>
      <c r="L437" s="430">
        <v>153.10599999999999</v>
      </c>
      <c r="M437" s="430">
        <v>-153.10599999999999</v>
      </c>
      <c r="N437" s="427">
        <v>460</v>
      </c>
      <c r="Q437" s="428" t="s">
        <v>156</v>
      </c>
      <c r="R437">
        <v>7</v>
      </c>
      <c r="S437" s="474">
        <v>609.10799999999995</v>
      </c>
      <c r="T437" s="290">
        <v>0.57240000000000002</v>
      </c>
      <c r="U437" s="290">
        <v>0.57299999999999995</v>
      </c>
      <c r="V437" s="290">
        <v>29.702083999999999</v>
      </c>
      <c r="W437" s="290">
        <v>29.701632</v>
      </c>
      <c r="X437" s="290">
        <v>34.861022971432448</v>
      </c>
      <c r="Y437" s="290">
        <v>34.859762905766495</v>
      </c>
      <c r="Z437">
        <v>1.9355</v>
      </c>
      <c r="AA437" s="447">
        <v>6.8740943805046104</v>
      </c>
      <c r="AB437" s="447">
        <v>87.016557986095407</v>
      </c>
      <c r="AC437" s="447">
        <v>2.7497659200000003E-2</v>
      </c>
      <c r="AD437" s="290">
        <v>4.6399999999999997E-2</v>
      </c>
      <c r="AE437" s="447">
        <v>89.712100000000007</v>
      </c>
      <c r="AF437">
        <v>4.5833000000000004</v>
      </c>
      <c r="AG437" s="447">
        <v>2.0114999999999998</v>
      </c>
      <c r="AH437">
        <v>0.1474</v>
      </c>
      <c r="AI437" s="447">
        <v>6.3701999999999995E-2</v>
      </c>
      <c r="AJ437" s="447">
        <v>98.54</v>
      </c>
      <c r="AK437" s="447">
        <v>9.9144000000000005</v>
      </c>
      <c r="AL437" s="429">
        <v>34.865531921386719</v>
      </c>
      <c r="AM437" s="433" t="s">
        <v>139</v>
      </c>
      <c r="AN437" s="434"/>
      <c r="AO437" s="438">
        <v>1</v>
      </c>
      <c r="AP437" s="439">
        <v>6.8869999999999996</v>
      </c>
      <c r="AQ437" s="431" t="s">
        <v>139</v>
      </c>
      <c r="AR437" s="440"/>
      <c r="AS437" s="469">
        <v>12.318818171958455</v>
      </c>
      <c r="AT437" s="431"/>
      <c r="AU437" s="469">
        <v>6.402452639720968</v>
      </c>
      <c r="AV437" s="431"/>
      <c r="AW437" s="442">
        <v>0.82099999999999995</v>
      </c>
      <c r="AX437" s="431"/>
      <c r="AY437" s="443"/>
      <c r="AZ437" s="469" t="s">
        <v>139</v>
      </c>
      <c r="BA437" s="431" t="s">
        <v>139</v>
      </c>
      <c r="BB437" s="440"/>
      <c r="BC437" s="469" t="s">
        <v>139</v>
      </c>
      <c r="BD437" s="445" t="s">
        <v>139</v>
      </c>
      <c r="BE437" s="469" t="s">
        <v>139</v>
      </c>
      <c r="BF437" s="445" t="s">
        <v>139</v>
      </c>
      <c r="BG437" s="445"/>
      <c r="BH437" s="469" t="s">
        <v>139</v>
      </c>
      <c r="BI437" s="431" t="s">
        <v>139</v>
      </c>
      <c r="BJ437" s="440"/>
      <c r="BK437" s="441" t="s">
        <v>139</v>
      </c>
      <c r="BL437" s="431" t="s">
        <v>139</v>
      </c>
      <c r="BM437" s="446"/>
      <c r="BN437" s="447" t="s">
        <v>139</v>
      </c>
      <c r="BO437" t="s">
        <v>139</v>
      </c>
    </row>
    <row r="438" spans="1:67" ht="15.75" customHeight="1">
      <c r="A438" s="7" t="s">
        <v>1030</v>
      </c>
      <c r="B438" s="453">
        <v>20</v>
      </c>
      <c r="C438" s="436" t="s">
        <v>182</v>
      </c>
      <c r="D438" s="454" t="s">
        <v>183</v>
      </c>
      <c r="E438" s="436">
        <v>78</v>
      </c>
      <c r="F438" s="436">
        <v>18.669999999999902</v>
      </c>
      <c r="G438" s="436" t="s">
        <v>61</v>
      </c>
      <c r="H438" s="430">
        <v>78.311166666666665</v>
      </c>
      <c r="I438" s="436">
        <v>153</v>
      </c>
      <c r="J438" s="436">
        <v>6.3599999999996726</v>
      </c>
      <c r="K438" s="436" t="s">
        <v>62</v>
      </c>
      <c r="L438" s="430">
        <v>153.10599999999999</v>
      </c>
      <c r="M438" s="430">
        <v>-153.10599999999999</v>
      </c>
      <c r="N438" s="427">
        <v>461</v>
      </c>
      <c r="Q438" s="428" t="s">
        <v>156</v>
      </c>
      <c r="R438">
        <v>8</v>
      </c>
      <c r="S438" s="474">
        <v>507.43</v>
      </c>
      <c r="T438" s="290">
        <v>0.81299999999999994</v>
      </c>
      <c r="U438" s="290">
        <v>0.81200000000000006</v>
      </c>
      <c r="V438" s="290">
        <v>29.858542</v>
      </c>
      <c r="W438" s="290">
        <v>29.856897999999997</v>
      </c>
      <c r="X438" s="290">
        <v>34.853476245451972</v>
      </c>
      <c r="Y438" s="290">
        <v>34.852469388282771</v>
      </c>
      <c r="Z438">
        <v>1.9538</v>
      </c>
      <c r="AA438" s="447">
        <v>6.8095130838265323</v>
      </c>
      <c r="AB438" s="447">
        <v>86.73001412370094</v>
      </c>
      <c r="AC438" s="447">
        <v>2.76670096E-2</v>
      </c>
      <c r="AD438" s="290">
        <v>4.6800000000000001E-2</v>
      </c>
      <c r="AE438" s="447">
        <v>89.700900000000004</v>
      </c>
      <c r="AF438">
        <v>4.5827999999999998</v>
      </c>
      <c r="AG438" s="447">
        <v>2.0444</v>
      </c>
      <c r="AH438">
        <v>0.14879999999999999</v>
      </c>
      <c r="AI438" s="447">
        <v>6.3701999999999995E-2</v>
      </c>
      <c r="AJ438" s="447">
        <v>98.54</v>
      </c>
      <c r="AK438" s="447">
        <v>9.9144000000000005</v>
      </c>
      <c r="AL438" s="429">
        <v>34.858329772949219</v>
      </c>
      <c r="AM438" s="433" t="s">
        <v>139</v>
      </c>
      <c r="AN438" s="434"/>
      <c r="AO438" s="438">
        <v>1.2</v>
      </c>
      <c r="AP438" s="439">
        <v>6.8129999999999997</v>
      </c>
      <c r="AQ438" s="431" t="s">
        <v>139</v>
      </c>
      <c r="AR438" s="440"/>
      <c r="AS438" s="469">
        <v>12.483703281958441</v>
      </c>
      <c r="AT438" s="431"/>
      <c r="AU438" s="469">
        <v>6.5467823004374006</v>
      </c>
      <c r="AV438" s="431"/>
      <c r="AW438" s="442">
        <v>0.82499999999999996</v>
      </c>
      <c r="AX438" s="431"/>
      <c r="AY438" s="443"/>
      <c r="AZ438" s="469" t="s">
        <v>139</v>
      </c>
      <c r="BA438" s="431" t="s">
        <v>139</v>
      </c>
      <c r="BB438" s="440"/>
      <c r="BC438" s="469" t="s">
        <v>139</v>
      </c>
      <c r="BD438" s="445" t="s">
        <v>139</v>
      </c>
      <c r="BE438" s="469" t="s">
        <v>139</v>
      </c>
      <c r="BF438" s="445" t="s">
        <v>139</v>
      </c>
      <c r="BG438" s="445"/>
      <c r="BH438" s="469" t="s">
        <v>139</v>
      </c>
      <c r="BI438" s="431" t="s">
        <v>139</v>
      </c>
      <c r="BJ438" s="440"/>
      <c r="BK438" s="441" t="s">
        <v>139</v>
      </c>
      <c r="BL438" s="431" t="s">
        <v>139</v>
      </c>
      <c r="BM438" s="446"/>
      <c r="BN438" s="447" t="s">
        <v>139</v>
      </c>
      <c r="BO438" t="s">
        <v>139</v>
      </c>
    </row>
    <row r="439" spans="1:67" ht="15.75" customHeight="1">
      <c r="A439" s="7" t="s">
        <v>1030</v>
      </c>
      <c r="B439" s="453">
        <v>20</v>
      </c>
      <c r="C439" s="436" t="s">
        <v>182</v>
      </c>
      <c r="D439" s="454" t="s">
        <v>183</v>
      </c>
      <c r="E439" s="436">
        <v>78</v>
      </c>
      <c r="F439" s="436">
        <v>18.669999999999902</v>
      </c>
      <c r="G439" s="436" t="s">
        <v>61</v>
      </c>
      <c r="H439" s="430">
        <v>78.311166666666665</v>
      </c>
      <c r="I439" s="436">
        <v>153</v>
      </c>
      <c r="J439" s="436">
        <v>6.3599999999996726</v>
      </c>
      <c r="K439" s="436" t="s">
        <v>62</v>
      </c>
      <c r="L439" s="430">
        <v>153.10599999999999</v>
      </c>
      <c r="M439" s="430">
        <v>-153.10599999999999</v>
      </c>
      <c r="N439" s="427">
        <v>462</v>
      </c>
      <c r="Q439" s="428" t="s">
        <v>156</v>
      </c>
      <c r="R439">
        <v>9</v>
      </c>
      <c r="S439" s="474">
        <v>442.37299999999999</v>
      </c>
      <c r="T439" s="290">
        <v>0.88800000000000001</v>
      </c>
      <c r="U439" s="290">
        <v>0.88739999999999997</v>
      </c>
      <c r="V439" s="290">
        <v>29.884156000000001</v>
      </c>
      <c r="W439" s="290">
        <v>29.882755999999997</v>
      </c>
      <c r="X439" s="290">
        <v>34.840602051113791</v>
      </c>
      <c r="Y439" s="290">
        <v>34.83946537502738</v>
      </c>
      <c r="Z439">
        <v>1.956</v>
      </c>
      <c r="AA439" s="447">
        <v>6.7376356842876932</v>
      </c>
      <c r="AB439" s="447">
        <v>85.972189380792273</v>
      </c>
      <c r="AC439" s="447">
        <v>2.7539996800000001E-2</v>
      </c>
      <c r="AD439" s="290">
        <v>4.65E-2</v>
      </c>
      <c r="AE439" s="447">
        <v>89.721400000000003</v>
      </c>
      <c r="AF439">
        <v>4.5838000000000001</v>
      </c>
      <c r="AG439" s="447">
        <v>2.1429999999999998</v>
      </c>
      <c r="AH439">
        <v>0.1527</v>
      </c>
      <c r="AI439" s="447">
        <v>6.3701999999999995E-2</v>
      </c>
      <c r="AJ439" s="447">
        <v>98.54</v>
      </c>
      <c r="AK439" s="447">
        <v>9.9144000000000005</v>
      </c>
      <c r="AL439" s="429">
        <v>34.84259033203125</v>
      </c>
      <c r="AM439" s="433" t="s">
        <v>139</v>
      </c>
      <c r="AN439" s="434"/>
      <c r="AO439" s="438">
        <v>1.3</v>
      </c>
      <c r="AP439" s="439">
        <v>6.7640000000000002</v>
      </c>
      <c r="AQ439" s="431" t="s">
        <v>139</v>
      </c>
      <c r="AR439" s="440"/>
      <c r="AS439" s="469">
        <v>12.527549458789919</v>
      </c>
      <c r="AT439" s="431"/>
      <c r="AU439" s="469">
        <v>6.5733412606419535</v>
      </c>
      <c r="AV439" s="431"/>
      <c r="AW439" s="442">
        <v>0.82499999999999996</v>
      </c>
      <c r="AX439" s="431"/>
      <c r="AY439" s="443"/>
      <c r="AZ439" s="469" t="s">
        <v>139</v>
      </c>
      <c r="BA439" s="431" t="s">
        <v>139</v>
      </c>
      <c r="BB439" s="440"/>
      <c r="BC439" s="469" t="s">
        <v>139</v>
      </c>
      <c r="BD439" s="445" t="s">
        <v>139</v>
      </c>
      <c r="BE439" s="469" t="s">
        <v>139</v>
      </c>
      <c r="BF439" s="445" t="s">
        <v>139</v>
      </c>
      <c r="BG439" s="445"/>
      <c r="BH439" s="469" t="s">
        <v>139</v>
      </c>
      <c r="BI439" s="431" t="s">
        <v>139</v>
      </c>
      <c r="BJ439" s="440"/>
      <c r="BK439" s="441" t="s">
        <v>139</v>
      </c>
      <c r="BL439" s="431" t="s">
        <v>139</v>
      </c>
      <c r="BM439" s="446"/>
      <c r="BN439" s="447" t="s">
        <v>139</v>
      </c>
      <c r="BO439" t="s">
        <v>139</v>
      </c>
    </row>
    <row r="440" spans="1:67" ht="15.75" customHeight="1">
      <c r="A440" s="7" t="s">
        <v>1030</v>
      </c>
      <c r="B440" s="453">
        <v>20</v>
      </c>
      <c r="C440" s="436" t="s">
        <v>182</v>
      </c>
      <c r="D440" s="454" t="s">
        <v>183</v>
      </c>
      <c r="E440" s="436">
        <v>78</v>
      </c>
      <c r="F440" s="436">
        <v>18.669999999999902</v>
      </c>
      <c r="G440" s="436" t="s">
        <v>61</v>
      </c>
      <c r="H440" s="430">
        <v>78.311166666666665</v>
      </c>
      <c r="I440" s="436">
        <v>153</v>
      </c>
      <c r="J440" s="436">
        <v>6.3599999999996726</v>
      </c>
      <c r="K440" s="436" t="s">
        <v>62</v>
      </c>
      <c r="L440" s="430">
        <v>153.10599999999999</v>
      </c>
      <c r="M440" s="430">
        <v>-153.10599999999999</v>
      </c>
      <c r="N440" s="427">
        <v>463</v>
      </c>
      <c r="Q440" s="428" t="s">
        <v>156</v>
      </c>
      <c r="R440">
        <v>10</v>
      </c>
      <c r="S440" s="474">
        <v>348.52300000000002</v>
      </c>
      <c r="T440" s="290">
        <v>0.7127</v>
      </c>
      <c r="U440" s="290">
        <v>0.7107</v>
      </c>
      <c r="V440" s="290">
        <v>29.650119</v>
      </c>
      <c r="W440" s="290">
        <v>29.647351999999998</v>
      </c>
      <c r="X440" s="290">
        <v>34.788720273719299</v>
      </c>
      <c r="Y440" s="290">
        <v>34.787368200944265</v>
      </c>
      <c r="Z440">
        <v>1.9292</v>
      </c>
      <c r="AA440" s="447">
        <v>6.5710874992843635</v>
      </c>
      <c r="AB440" s="447">
        <v>83.440125381712321</v>
      </c>
      <c r="AC440" s="447">
        <v>2.8132272800000004E-2</v>
      </c>
      <c r="AD440" s="290">
        <v>4.7800000000000002E-2</v>
      </c>
      <c r="AE440" s="447">
        <v>89.658100000000005</v>
      </c>
      <c r="AF440">
        <v>4.5805999999999996</v>
      </c>
      <c r="AG440" s="447">
        <v>1.9903</v>
      </c>
      <c r="AH440">
        <v>0.14660000000000001</v>
      </c>
      <c r="AI440" s="447">
        <v>6.3701999999999995E-2</v>
      </c>
      <c r="AJ440" s="447">
        <v>98.54</v>
      </c>
      <c r="AK440" s="447">
        <v>9.9144000000000005</v>
      </c>
      <c r="AL440" s="429">
        <v>34.791881561279297</v>
      </c>
      <c r="AM440" s="433" t="s">
        <v>139</v>
      </c>
      <c r="AN440" s="434"/>
      <c r="AO440" s="438">
        <v>1.2</v>
      </c>
      <c r="AP440" s="439">
        <v>6.5839999999999996</v>
      </c>
      <c r="AQ440" s="431" t="s">
        <v>139</v>
      </c>
      <c r="AR440" s="440"/>
      <c r="AS440" s="469">
        <v>12.686928068420045</v>
      </c>
      <c r="AT440" s="431"/>
      <c r="AU440" s="469">
        <v>7.8231262196790414</v>
      </c>
      <c r="AV440" s="431"/>
      <c r="AW440" s="442">
        <v>0.84599999999999997</v>
      </c>
      <c r="AX440" s="431"/>
      <c r="AY440" s="443"/>
      <c r="AZ440" s="469" t="s">
        <v>139</v>
      </c>
      <c r="BA440" s="431" t="s">
        <v>139</v>
      </c>
      <c r="BB440" s="440"/>
      <c r="BC440" s="469" t="s">
        <v>139</v>
      </c>
      <c r="BD440" s="445" t="s">
        <v>139</v>
      </c>
      <c r="BE440" s="469" t="s">
        <v>139</v>
      </c>
      <c r="BF440" s="445" t="s">
        <v>139</v>
      </c>
      <c r="BG440" s="445"/>
      <c r="BH440" s="469" t="s">
        <v>139</v>
      </c>
      <c r="BI440" s="431" t="s">
        <v>139</v>
      </c>
      <c r="BJ440" s="440"/>
      <c r="BK440" s="441" t="s">
        <v>139</v>
      </c>
      <c r="BL440" s="431" t="s">
        <v>139</v>
      </c>
      <c r="BM440" s="446"/>
      <c r="BN440" s="447" t="s">
        <v>139</v>
      </c>
      <c r="BO440" t="s">
        <v>139</v>
      </c>
    </row>
    <row r="441" spans="1:67" ht="15.75" customHeight="1">
      <c r="A441" s="7" t="s">
        <v>1030</v>
      </c>
      <c r="B441" s="453">
        <v>20</v>
      </c>
      <c r="C441" s="436" t="s">
        <v>182</v>
      </c>
      <c r="D441" s="454" t="s">
        <v>183</v>
      </c>
      <c r="E441" s="436">
        <v>78</v>
      </c>
      <c r="F441" s="436">
        <v>18.669999999999902</v>
      </c>
      <c r="G441" s="436" t="s">
        <v>61</v>
      </c>
      <c r="H441" s="430">
        <v>78.311166666666665</v>
      </c>
      <c r="I441" s="436">
        <v>153</v>
      </c>
      <c r="J441" s="436">
        <v>6.3599999999996726</v>
      </c>
      <c r="K441" s="436" t="s">
        <v>62</v>
      </c>
      <c r="L441" s="430">
        <v>153.10599999999999</v>
      </c>
      <c r="M441" s="430">
        <v>-153.10599999999999</v>
      </c>
      <c r="N441" s="427">
        <v>464</v>
      </c>
      <c r="Q441" s="428" t="s">
        <v>156</v>
      </c>
      <c r="R441">
        <v>11</v>
      </c>
      <c r="S441" s="474">
        <v>307.75900000000001</v>
      </c>
      <c r="T441" s="290">
        <v>0.42459999999999998</v>
      </c>
      <c r="U441" s="290">
        <v>0.42309999999999998</v>
      </c>
      <c r="V441" s="290">
        <v>29.321465</v>
      </c>
      <c r="W441" s="290">
        <v>29.318888999999999</v>
      </c>
      <c r="X441" s="290">
        <v>34.707632146998122</v>
      </c>
      <c r="Y441" s="290">
        <v>34.705945657815363</v>
      </c>
      <c r="Z441">
        <v>1.8665</v>
      </c>
      <c r="AA441" s="447">
        <v>6.2942086150863981</v>
      </c>
      <c r="AB441" s="447">
        <v>79.287375145086472</v>
      </c>
      <c r="AC441" s="447">
        <v>2.9697412800000003E-2</v>
      </c>
      <c r="AD441" s="290">
        <v>5.1299999999999998E-2</v>
      </c>
      <c r="AE441" s="447">
        <v>89.643199999999993</v>
      </c>
      <c r="AF441">
        <v>4.5799000000000003</v>
      </c>
      <c r="AG441" s="447">
        <v>2.1735000000000002</v>
      </c>
      <c r="AH441">
        <v>0.15390000000000001</v>
      </c>
      <c r="AI441" s="447">
        <v>6.3701999999999995E-2</v>
      </c>
      <c r="AJ441" s="447">
        <v>98.54</v>
      </c>
      <c r="AK441" s="447">
        <v>9.9144000000000005</v>
      </c>
      <c r="AL441" s="429">
        <v>34.708889007568359</v>
      </c>
      <c r="AM441" s="433" t="s">
        <v>139</v>
      </c>
      <c r="AN441" s="434"/>
      <c r="AO441" s="438">
        <v>0.5</v>
      </c>
      <c r="AP441" s="439">
        <v>6.2880000000000003</v>
      </c>
      <c r="AQ441" s="431" t="s">
        <v>139</v>
      </c>
      <c r="AR441" s="440"/>
      <c r="AS441" s="469">
        <v>13.036902099319526</v>
      </c>
      <c r="AT441" s="431"/>
      <c r="AU441" s="469">
        <v>11.766246249929587</v>
      </c>
      <c r="AV441" s="431"/>
      <c r="AW441" s="442">
        <v>0.91700000000000004</v>
      </c>
      <c r="AX441" s="431"/>
      <c r="AY441" s="443"/>
      <c r="AZ441" s="469" t="s">
        <v>139</v>
      </c>
      <c r="BA441" s="431" t="s">
        <v>139</v>
      </c>
      <c r="BB441" s="440"/>
      <c r="BC441" s="469" t="s">
        <v>139</v>
      </c>
      <c r="BD441" s="445" t="s">
        <v>139</v>
      </c>
      <c r="BE441" s="469" t="s">
        <v>139</v>
      </c>
      <c r="BF441" s="445" t="s">
        <v>139</v>
      </c>
      <c r="BG441" s="445"/>
      <c r="BH441" s="469">
        <v>2180.4017403053963</v>
      </c>
      <c r="BI441" s="431" t="s">
        <v>139</v>
      </c>
      <c r="BJ441" s="440"/>
      <c r="BK441" s="441">
        <v>2286.9710159708407</v>
      </c>
      <c r="BL441" s="431" t="s">
        <v>139</v>
      </c>
      <c r="BM441" s="446"/>
      <c r="BN441" s="447">
        <v>8.9621962430096527E-2</v>
      </c>
      <c r="BO441" t="s">
        <v>139</v>
      </c>
    </row>
    <row r="442" spans="1:67" ht="15.75" customHeight="1">
      <c r="A442" s="7" t="s">
        <v>1030</v>
      </c>
      <c r="B442" s="453">
        <v>20</v>
      </c>
      <c r="C442" s="436" t="s">
        <v>182</v>
      </c>
      <c r="D442" s="454" t="s">
        <v>183</v>
      </c>
      <c r="E442" s="436">
        <v>78</v>
      </c>
      <c r="F442" s="436">
        <v>18.669999999999902</v>
      </c>
      <c r="G442" s="436" t="s">
        <v>61</v>
      </c>
      <c r="H442" s="430">
        <v>78.311166666666665</v>
      </c>
      <c r="I442" s="436">
        <v>153</v>
      </c>
      <c r="J442" s="436">
        <v>6.3599999999996726</v>
      </c>
      <c r="K442" s="436" t="s">
        <v>62</v>
      </c>
      <c r="L442" s="430">
        <v>153.10599999999999</v>
      </c>
      <c r="M442" s="430">
        <v>-153.10599999999999</v>
      </c>
      <c r="N442" s="427">
        <v>465</v>
      </c>
      <c r="Q442" s="428" t="s">
        <v>156</v>
      </c>
      <c r="R442">
        <v>12</v>
      </c>
      <c r="S442" s="474">
        <v>253.64500000000001</v>
      </c>
      <c r="T442" s="290">
        <v>-0.25290000000000001</v>
      </c>
      <c r="U442" s="290">
        <v>-0.23730000000000001</v>
      </c>
      <c r="V442" s="290">
        <v>28.514081000000001</v>
      </c>
      <c r="W442" s="290">
        <v>28.531656999999999</v>
      </c>
      <c r="X442" s="290">
        <v>34.436326735288318</v>
      </c>
      <c r="Y442" s="290">
        <v>34.442157251050205</v>
      </c>
      <c r="Z442">
        <v>1.7867</v>
      </c>
      <c r="AA442" s="447">
        <v>6.0014915902599952</v>
      </c>
      <c r="AB442" s="447">
        <v>74.136124491919986</v>
      </c>
      <c r="AC442" s="447">
        <v>3.2320092000000002E-2</v>
      </c>
      <c r="AD442" s="290">
        <v>5.7099999999999998E-2</v>
      </c>
      <c r="AE442" s="447">
        <v>89.628299999999996</v>
      </c>
      <c r="AF442">
        <v>4.5792000000000002</v>
      </c>
      <c r="AG442" s="447">
        <v>2.6642999999999999</v>
      </c>
      <c r="AH442">
        <v>0.1736</v>
      </c>
      <c r="AI442" s="447">
        <v>6.3701999999999995E-2</v>
      </c>
      <c r="AJ442" s="447">
        <v>98.54</v>
      </c>
      <c r="AK442" s="447">
        <v>9.9144000000000005</v>
      </c>
      <c r="AL442" s="429">
        <v>34.437976837158203</v>
      </c>
      <c r="AM442" s="433" t="s">
        <v>139</v>
      </c>
      <c r="AN442" s="434"/>
      <c r="AO442" s="438">
        <v>-99</v>
      </c>
      <c r="AP442" s="439">
        <v>6.0030000000000001</v>
      </c>
      <c r="AQ442" s="431">
        <v>2</v>
      </c>
      <c r="AR442" s="440"/>
      <c r="AS442" s="469">
        <v>13.480583225689758</v>
      </c>
      <c r="AT442" s="431"/>
      <c r="AU442" s="469">
        <v>17.661475376660757</v>
      </c>
      <c r="AV442" s="431"/>
      <c r="AW442" s="442">
        <v>1.1020000000000001</v>
      </c>
      <c r="AX442" s="431"/>
      <c r="AY442" s="443"/>
      <c r="AZ442" s="469" t="s">
        <v>139</v>
      </c>
      <c r="BA442" s="431" t="s">
        <v>139</v>
      </c>
      <c r="BB442" s="440"/>
      <c r="BC442" s="469" t="s">
        <v>139</v>
      </c>
      <c r="BD442" s="445" t="s">
        <v>139</v>
      </c>
      <c r="BE442" s="469" t="s">
        <v>139</v>
      </c>
      <c r="BF442" s="445" t="s">
        <v>139</v>
      </c>
      <c r="BG442" s="445"/>
      <c r="BH442" s="469">
        <v>2194.1423960258453</v>
      </c>
      <c r="BI442" s="431" t="s">
        <v>139</v>
      </c>
      <c r="BJ442" s="440"/>
      <c r="BK442" s="441">
        <v>2281.9064422983583</v>
      </c>
      <c r="BL442" s="431" t="s">
        <v>139</v>
      </c>
      <c r="BM442" s="446"/>
      <c r="BN442" s="447">
        <v>-0.16749511674499032</v>
      </c>
      <c r="BO442" t="s">
        <v>139</v>
      </c>
    </row>
    <row r="443" spans="1:67" ht="15.75" customHeight="1">
      <c r="A443" s="7" t="s">
        <v>1030</v>
      </c>
      <c r="B443" s="453">
        <v>20</v>
      </c>
      <c r="C443" s="436" t="s">
        <v>182</v>
      </c>
      <c r="D443" s="454" t="s">
        <v>183</v>
      </c>
      <c r="E443" s="436">
        <v>78</v>
      </c>
      <c r="F443" s="436">
        <v>18.669999999999902</v>
      </c>
      <c r="G443" s="436" t="s">
        <v>61</v>
      </c>
      <c r="H443" s="430">
        <v>78.311166666666665</v>
      </c>
      <c r="I443" s="436">
        <v>153</v>
      </c>
      <c r="J443" s="436">
        <v>6.3599999999996726</v>
      </c>
      <c r="K443" s="436" t="s">
        <v>62</v>
      </c>
      <c r="L443" s="430">
        <v>153.10599999999999</v>
      </c>
      <c r="M443" s="430">
        <v>-153.10599999999999</v>
      </c>
      <c r="N443" s="427">
        <v>466</v>
      </c>
      <c r="Q443" s="428" t="s">
        <v>156</v>
      </c>
      <c r="R443">
        <v>13</v>
      </c>
      <c r="S443" s="474">
        <v>231.447</v>
      </c>
      <c r="T443" s="290">
        <v>-0.70369999999999999</v>
      </c>
      <c r="U443" s="290">
        <v>-0.68500000000000005</v>
      </c>
      <c r="V443" s="290">
        <v>27.916754000000001</v>
      </c>
      <c r="W443" s="290">
        <v>27.940377999999999</v>
      </c>
      <c r="X443" s="290">
        <v>34.157149610106281</v>
      </c>
      <c r="Y443" s="290">
        <v>34.167927514113053</v>
      </c>
      <c r="Z443">
        <v>1.7876000000000001</v>
      </c>
      <c r="AA443" s="447">
        <v>6.0685240540978773</v>
      </c>
      <c r="AB443" s="447">
        <v>73.933325280615293</v>
      </c>
      <c r="AC443" s="447">
        <v>3.3377631200000001E-2</v>
      </c>
      <c r="AD443" s="290">
        <v>5.9499999999999997E-2</v>
      </c>
      <c r="AE443" s="447">
        <v>89.600399999999993</v>
      </c>
      <c r="AF443">
        <v>4.5777000000000001</v>
      </c>
      <c r="AG443" s="447">
        <v>2.8803000000000001</v>
      </c>
      <c r="AH443">
        <v>0.1822</v>
      </c>
      <c r="AI443" s="447">
        <v>6.3701999999999995E-2</v>
      </c>
      <c r="AJ443" s="447">
        <v>83.63</v>
      </c>
      <c r="AK443" s="447">
        <v>9.9144000000000005</v>
      </c>
      <c r="AL443" s="429">
        <v>34.146369934082031</v>
      </c>
      <c r="AM443" s="433" t="s">
        <v>139</v>
      </c>
      <c r="AN443" s="434"/>
      <c r="AO443" s="438">
        <v>0.2</v>
      </c>
      <c r="AP443" s="439">
        <v>6.0670000000000002</v>
      </c>
      <c r="AQ443" s="431" t="s">
        <v>139</v>
      </c>
      <c r="AR443" s="440"/>
      <c r="AS443" s="469">
        <v>13.827164805269231</v>
      </c>
      <c r="AT443" s="431"/>
      <c r="AU443" s="469">
        <v>21.700717608380447</v>
      </c>
      <c r="AV443" s="431"/>
      <c r="AW443" s="442">
        <v>1.2629999999999999</v>
      </c>
      <c r="AX443" s="431"/>
      <c r="AY443" s="443"/>
      <c r="AZ443" s="469" t="s">
        <v>139</v>
      </c>
      <c r="BA443" s="431" t="s">
        <v>139</v>
      </c>
      <c r="BB443" s="440"/>
      <c r="BC443" s="469" t="s">
        <v>139</v>
      </c>
      <c r="BD443" s="445" t="s">
        <v>139</v>
      </c>
      <c r="BE443" s="469" t="s">
        <v>139</v>
      </c>
      <c r="BF443" s="445" t="s">
        <v>139</v>
      </c>
      <c r="BG443" s="445"/>
      <c r="BH443" s="469">
        <v>2205.9487329835561</v>
      </c>
      <c r="BI443" s="431" t="s">
        <v>139</v>
      </c>
      <c r="BJ443" s="440"/>
      <c r="BK443" s="441">
        <v>2283.5322119939119</v>
      </c>
      <c r="BL443" s="431" t="s">
        <v>139</v>
      </c>
      <c r="BM443" s="446"/>
      <c r="BN443" s="447">
        <v>-0.49878033023239182</v>
      </c>
      <c r="BO443" t="s">
        <v>139</v>
      </c>
    </row>
    <row r="444" spans="1:67" ht="15.75" customHeight="1">
      <c r="A444" s="7" t="s">
        <v>1030</v>
      </c>
      <c r="B444" s="453">
        <v>20</v>
      </c>
      <c r="C444" s="436" t="s">
        <v>182</v>
      </c>
      <c r="D444" s="454" t="s">
        <v>183</v>
      </c>
      <c r="E444" s="436">
        <v>78</v>
      </c>
      <c r="F444" s="436">
        <v>18.669999999999902</v>
      </c>
      <c r="G444" s="436" t="s">
        <v>61</v>
      </c>
      <c r="H444" s="430">
        <v>78.311166666666665</v>
      </c>
      <c r="I444" s="436">
        <v>153</v>
      </c>
      <c r="J444" s="436">
        <v>6.3599999999996726</v>
      </c>
      <c r="K444" s="436" t="s">
        <v>62</v>
      </c>
      <c r="L444" s="430">
        <v>153.10599999999999</v>
      </c>
      <c r="M444" s="430">
        <v>-153.10599999999999</v>
      </c>
      <c r="N444" s="427">
        <v>467</v>
      </c>
      <c r="Q444" s="428" t="s">
        <v>156</v>
      </c>
      <c r="R444">
        <v>14</v>
      </c>
      <c r="S444" s="474">
        <v>207.875</v>
      </c>
      <c r="T444" s="290">
        <v>-1.163</v>
      </c>
      <c r="U444" s="290">
        <v>-1.1581999999999999</v>
      </c>
      <c r="V444" s="290">
        <v>27.192544999999999</v>
      </c>
      <c r="W444" s="290">
        <v>27.200322999999997</v>
      </c>
      <c r="X444" s="290">
        <v>33.705279050734852</v>
      </c>
      <c r="Y444" s="290">
        <v>33.710512395366251</v>
      </c>
      <c r="Z444">
        <v>1.8</v>
      </c>
      <c r="AA444" s="447">
        <v>6.2043234329687138</v>
      </c>
      <c r="AB444" s="447">
        <v>74.431432077325496</v>
      </c>
      <c r="AC444" s="447">
        <v>3.5323809599999999E-2</v>
      </c>
      <c r="AD444" s="290">
        <v>6.3799999999999996E-2</v>
      </c>
      <c r="AE444" s="447">
        <v>89.565100000000001</v>
      </c>
      <c r="AF444">
        <v>4.5758999999999999</v>
      </c>
      <c r="AG444" s="447">
        <v>3.2841999999999998</v>
      </c>
      <c r="AH444">
        <v>0.19839999999999999</v>
      </c>
      <c r="AI444" s="447">
        <v>6.3701999999999995E-2</v>
      </c>
      <c r="AJ444" s="447">
        <v>98.54</v>
      </c>
      <c r="AK444" s="447">
        <v>9.9144000000000005</v>
      </c>
      <c r="AL444" s="429">
        <v>33.695930480957031</v>
      </c>
      <c r="AM444" s="433" t="s">
        <v>139</v>
      </c>
      <c r="AN444" s="434"/>
      <c r="AO444" s="438">
        <v>-0.3</v>
      </c>
      <c r="AP444" s="439">
        <v>6.19</v>
      </c>
      <c r="AQ444" s="431" t="s">
        <v>139</v>
      </c>
      <c r="AR444" s="440"/>
      <c r="AS444" s="469">
        <v>14.905977303466035</v>
      </c>
      <c r="AT444" s="431"/>
      <c r="AU444" s="469">
        <v>28.964396877749962</v>
      </c>
      <c r="AV444" s="431"/>
      <c r="AW444" s="442">
        <v>1.5629999999999999</v>
      </c>
      <c r="AX444" s="431"/>
      <c r="AY444" s="443"/>
      <c r="AZ444" s="469" t="s">
        <v>139</v>
      </c>
      <c r="BA444" s="431" t="s">
        <v>139</v>
      </c>
      <c r="BB444" s="440"/>
      <c r="BC444" s="469" t="s">
        <v>139</v>
      </c>
      <c r="BD444" s="445" t="s">
        <v>139</v>
      </c>
      <c r="BE444" s="469" t="s">
        <v>139</v>
      </c>
      <c r="BF444" s="445" t="s">
        <v>139</v>
      </c>
      <c r="BG444" s="445"/>
      <c r="BH444" s="469">
        <v>2221.6590307905644</v>
      </c>
      <c r="BI444" s="431" t="s">
        <v>139</v>
      </c>
      <c r="BJ444" s="440"/>
      <c r="BK444" s="441">
        <v>2280.8425228306587</v>
      </c>
      <c r="BL444" s="431" t="s">
        <v>139</v>
      </c>
      <c r="BM444" s="446"/>
      <c r="BN444" s="447">
        <v>-1.0466369108753104</v>
      </c>
      <c r="BO444" t="s">
        <v>139</v>
      </c>
    </row>
    <row r="445" spans="1:67" ht="15.75" customHeight="1">
      <c r="A445" s="7" t="s">
        <v>1030</v>
      </c>
      <c r="B445" s="453">
        <v>20</v>
      </c>
      <c r="C445" s="436" t="s">
        <v>182</v>
      </c>
      <c r="D445" s="454" t="s">
        <v>183</v>
      </c>
      <c r="E445" s="436">
        <v>78</v>
      </c>
      <c r="F445" s="436">
        <v>18.669999999999902</v>
      </c>
      <c r="G445" s="436" t="s">
        <v>61</v>
      </c>
      <c r="H445" s="430">
        <v>78.311166666666665</v>
      </c>
      <c r="I445" s="436">
        <v>153</v>
      </c>
      <c r="J445" s="436">
        <v>6.3599999999996726</v>
      </c>
      <c r="K445" s="436" t="s">
        <v>62</v>
      </c>
      <c r="L445" s="430">
        <v>153.10599999999999</v>
      </c>
      <c r="M445" s="430">
        <v>-153.10599999999999</v>
      </c>
      <c r="N445" s="427">
        <v>468</v>
      </c>
      <c r="Q445" s="428" t="s">
        <v>156</v>
      </c>
      <c r="R445">
        <v>15</v>
      </c>
      <c r="S445" s="474">
        <v>183.006</v>
      </c>
      <c r="T445" s="290">
        <v>-1.4874000000000001</v>
      </c>
      <c r="U445" s="290">
        <v>-1.4869000000000001</v>
      </c>
      <c r="V445" s="290">
        <v>26.543848999999998</v>
      </c>
      <c r="W445" s="290">
        <v>26.544882999999999</v>
      </c>
      <c r="X445" s="290">
        <v>33.193623437855301</v>
      </c>
      <c r="Y445" s="290">
        <v>33.194490574623529</v>
      </c>
      <c r="Z445">
        <v>1.8258000000000001</v>
      </c>
      <c r="AA445" s="447">
        <v>6.3847373163247259</v>
      </c>
      <c r="AB445" s="447">
        <v>75.6565820155447</v>
      </c>
      <c r="AC445" s="447">
        <v>3.5958423200000006E-2</v>
      </c>
      <c r="AD445" s="290">
        <v>6.5199999999999994E-2</v>
      </c>
      <c r="AE445" s="447">
        <v>89.486900000000006</v>
      </c>
      <c r="AF445">
        <v>4.5720000000000001</v>
      </c>
      <c r="AG445" s="447">
        <v>3.3428</v>
      </c>
      <c r="AH445">
        <v>0.20069999999999999</v>
      </c>
      <c r="AI445" s="447">
        <v>6.3701999999999995E-2</v>
      </c>
      <c r="AJ445" s="447">
        <v>98.53</v>
      </c>
      <c r="AK445" s="447">
        <v>9.9144000000000005</v>
      </c>
      <c r="AL445" s="429">
        <v>33.20751953125</v>
      </c>
      <c r="AM445" s="433" t="s">
        <v>139</v>
      </c>
      <c r="AN445" s="434"/>
      <c r="AO445" s="438">
        <v>-0.5</v>
      </c>
      <c r="AP445" s="439">
        <v>6.3879999999999999</v>
      </c>
      <c r="AQ445" s="431" t="s">
        <v>139</v>
      </c>
      <c r="AR445" s="440"/>
      <c r="AS445" s="469">
        <v>15.47250537598636</v>
      </c>
      <c r="AT445" s="431"/>
      <c r="AU445" s="469">
        <v>35.275439758892489</v>
      </c>
      <c r="AV445" s="431"/>
      <c r="AW445" s="442">
        <v>1.8120000000000001</v>
      </c>
      <c r="AX445" s="431"/>
      <c r="AY445" s="443"/>
      <c r="AZ445" s="469" t="s">
        <v>139</v>
      </c>
      <c r="BA445" s="431" t="s">
        <v>139</v>
      </c>
      <c r="BB445" s="440"/>
      <c r="BC445" s="469" t="s">
        <v>139</v>
      </c>
      <c r="BD445" s="445" t="s">
        <v>139</v>
      </c>
      <c r="BE445" s="469" t="s">
        <v>139</v>
      </c>
      <c r="BF445" s="445" t="s">
        <v>139</v>
      </c>
      <c r="BG445" s="445"/>
      <c r="BH445" s="469">
        <v>2232.7337308734159</v>
      </c>
      <c r="BI445" s="431" t="s">
        <v>139</v>
      </c>
      <c r="BJ445" s="440"/>
      <c r="BK445" s="441">
        <v>2274.528891375785</v>
      </c>
      <c r="BL445" s="431" t="s">
        <v>139</v>
      </c>
      <c r="BM445" s="446"/>
      <c r="BN445" s="447">
        <v>-1.4342902082317497</v>
      </c>
      <c r="BO445" t="s">
        <v>139</v>
      </c>
    </row>
    <row r="446" spans="1:67" ht="15.75" customHeight="1">
      <c r="A446" s="7" t="s">
        <v>1030</v>
      </c>
      <c r="B446" s="453">
        <v>20</v>
      </c>
      <c r="C446" s="436" t="s">
        <v>182</v>
      </c>
      <c r="D446" s="454" t="s">
        <v>183</v>
      </c>
      <c r="E446" s="436">
        <v>78</v>
      </c>
      <c r="F446" s="436">
        <v>18.669999999999902</v>
      </c>
      <c r="G446" s="436" t="s">
        <v>61</v>
      </c>
      <c r="H446" s="430">
        <v>78.311166666666665</v>
      </c>
      <c r="I446" s="436">
        <v>153</v>
      </c>
      <c r="J446" s="436">
        <v>6.3599999999996726</v>
      </c>
      <c r="K446" s="436" t="s">
        <v>62</v>
      </c>
      <c r="L446" s="430">
        <v>153.10599999999999</v>
      </c>
      <c r="M446" s="430">
        <v>-153.10599999999999</v>
      </c>
      <c r="N446" s="427">
        <v>469</v>
      </c>
      <c r="Q446" s="428" t="s">
        <v>156</v>
      </c>
      <c r="R446">
        <v>16</v>
      </c>
      <c r="S446" s="474">
        <v>162.62799999999999</v>
      </c>
      <c r="T446" s="290">
        <v>-1.4966999999999999</v>
      </c>
      <c r="U446" s="290">
        <v>-1.4975000000000001</v>
      </c>
      <c r="V446" s="290">
        <v>26.332775999999999</v>
      </c>
      <c r="W446" s="290">
        <v>26.330949999999998</v>
      </c>
      <c r="X446" s="290">
        <v>32.925902353167807</v>
      </c>
      <c r="Y446" s="290">
        <v>32.924273099275638</v>
      </c>
      <c r="Z446">
        <v>1.8391999999999999</v>
      </c>
      <c r="AA446" s="447">
        <v>6.4477401960715683</v>
      </c>
      <c r="AB446" s="447">
        <v>76.238778636908549</v>
      </c>
      <c r="AC446" s="447">
        <v>3.6634923999999999E-2</v>
      </c>
      <c r="AD446" s="290">
        <v>6.6699999999999995E-2</v>
      </c>
      <c r="AE446" s="447">
        <v>89.498000000000005</v>
      </c>
      <c r="AF446">
        <v>4.5724999999999998</v>
      </c>
      <c r="AG446" s="447">
        <v>3.4485000000000001</v>
      </c>
      <c r="AH446">
        <v>0.2049</v>
      </c>
      <c r="AI446" s="447">
        <v>6.3701999999999995E-2</v>
      </c>
      <c r="AJ446" s="447">
        <v>98.54</v>
      </c>
      <c r="AK446" s="447">
        <v>9.9144000000000005</v>
      </c>
      <c r="AL446" s="429">
        <v>32.925674438476563</v>
      </c>
      <c r="AM446" s="433" t="s">
        <v>139</v>
      </c>
      <c r="AN446" s="434"/>
      <c r="AO446" s="438">
        <v>-0.7</v>
      </c>
      <c r="AP446" s="439">
        <v>6.4489999999999998</v>
      </c>
      <c r="AQ446" s="431" t="s">
        <v>139</v>
      </c>
      <c r="AR446" s="440"/>
      <c r="AS446" s="469">
        <v>15.424731358402617</v>
      </c>
      <c r="AT446" s="431"/>
      <c r="AU446" s="469">
        <v>34.522091713743905</v>
      </c>
      <c r="AV446" s="431"/>
      <c r="AW446" s="442">
        <v>1.8540000000000001</v>
      </c>
      <c r="AX446" s="431"/>
      <c r="AY446" s="443"/>
      <c r="AZ446" s="469" t="s">
        <v>139</v>
      </c>
      <c r="BA446" s="431" t="s">
        <v>139</v>
      </c>
      <c r="BB446" s="440"/>
      <c r="BC446" s="469" t="s">
        <v>139</v>
      </c>
      <c r="BD446" s="445" t="s">
        <v>139</v>
      </c>
      <c r="BE446" s="469" t="s">
        <v>139</v>
      </c>
      <c r="BF446" s="445" t="s">
        <v>139</v>
      </c>
      <c r="BG446" s="445"/>
      <c r="BH446" s="469">
        <v>2220.9134336864504</v>
      </c>
      <c r="BI446" s="431" t="s">
        <v>139</v>
      </c>
      <c r="BJ446" s="440"/>
      <c r="BK446" s="441">
        <v>2262.0092516801355</v>
      </c>
      <c r="BL446" s="431" t="s">
        <v>139</v>
      </c>
      <c r="BM446" s="446"/>
      <c r="BN446" s="447">
        <v>-1.5223030357997231</v>
      </c>
      <c r="BO446" t="s">
        <v>139</v>
      </c>
    </row>
    <row r="447" spans="1:67" ht="15.75" customHeight="1">
      <c r="A447" s="7" t="s">
        <v>1030</v>
      </c>
      <c r="B447" s="453">
        <v>20</v>
      </c>
      <c r="C447" s="436" t="s">
        <v>182</v>
      </c>
      <c r="D447" s="454" t="s">
        <v>183</v>
      </c>
      <c r="E447" s="436">
        <v>78</v>
      </c>
      <c r="F447" s="436">
        <v>18.669999999999902</v>
      </c>
      <c r="G447" s="436" t="s">
        <v>61</v>
      </c>
      <c r="H447" s="430">
        <v>78.311166666666665</v>
      </c>
      <c r="I447" s="436">
        <v>153</v>
      </c>
      <c r="J447" s="436">
        <v>6.3599999999996726</v>
      </c>
      <c r="K447" s="436" t="s">
        <v>62</v>
      </c>
      <c r="L447" s="430">
        <v>153.10599999999999</v>
      </c>
      <c r="M447" s="430">
        <v>-153.10599999999999</v>
      </c>
      <c r="N447" s="427">
        <v>470</v>
      </c>
      <c r="Q447" s="428" t="s">
        <v>156</v>
      </c>
      <c r="R447">
        <v>17</v>
      </c>
      <c r="S447" s="474">
        <v>131.34899999999999</v>
      </c>
      <c r="T447" s="290">
        <v>-1.3687</v>
      </c>
      <c r="U447" s="290">
        <v>-1.3696999999999999</v>
      </c>
      <c r="V447" s="290">
        <v>26.197848</v>
      </c>
      <c r="W447" s="290">
        <v>26.196081</v>
      </c>
      <c r="X447" s="290">
        <v>32.619133261330504</v>
      </c>
      <c r="Y447" s="290">
        <v>32.617804711538589</v>
      </c>
      <c r="Z447">
        <v>1.8880999999999999</v>
      </c>
      <c r="AA447" s="447">
        <v>6.6344497082384466</v>
      </c>
      <c r="AB447" s="447">
        <v>78.546074919015624</v>
      </c>
      <c r="AC447" s="447">
        <v>3.91733784E-2</v>
      </c>
      <c r="AD447" s="290">
        <v>7.2300000000000003E-2</v>
      </c>
      <c r="AE447" s="447">
        <v>89.4422</v>
      </c>
      <c r="AF447">
        <v>4.5697000000000001</v>
      </c>
      <c r="AG447" s="447">
        <v>3.3052999999999999</v>
      </c>
      <c r="AH447">
        <v>0.19919999999999999</v>
      </c>
      <c r="AI447" s="447">
        <v>6.3701999999999995E-2</v>
      </c>
      <c r="AJ447" s="447">
        <v>98.55</v>
      </c>
      <c r="AK447" s="447">
        <v>9.9144000000000005</v>
      </c>
      <c r="AL447" s="429">
        <v>32.651782989501953</v>
      </c>
      <c r="AM447" s="433" t="s">
        <v>139</v>
      </c>
      <c r="AN447" s="434"/>
      <c r="AO447" s="438">
        <v>-0.5</v>
      </c>
      <c r="AP447" s="439">
        <v>6.5730000000000004</v>
      </c>
      <c r="AQ447" s="431" t="s">
        <v>139</v>
      </c>
      <c r="AR447" s="440"/>
      <c r="AS447" s="469">
        <v>14.113129660272804</v>
      </c>
      <c r="AT447" s="431"/>
      <c r="AU447" s="469">
        <v>30.99164848004818</v>
      </c>
      <c r="AV447" s="431"/>
      <c r="AW447" s="442">
        <v>1.7949999999999999</v>
      </c>
      <c r="AX447" s="431"/>
      <c r="AY447" s="443"/>
      <c r="AZ447" s="469" t="s">
        <v>139</v>
      </c>
      <c r="BA447" s="431" t="s">
        <v>139</v>
      </c>
      <c r="BB447" s="440"/>
      <c r="BC447" s="469">
        <v>1.8995341378740288E-2</v>
      </c>
      <c r="BD447" s="445" t="s">
        <v>139</v>
      </c>
      <c r="BE447" s="469">
        <v>2.0325015275252108E-2</v>
      </c>
      <c r="BF447" s="445" t="s">
        <v>139</v>
      </c>
      <c r="BG447" s="445"/>
      <c r="BH447" s="469">
        <v>2204.4196621877295</v>
      </c>
      <c r="BI447" s="431" t="s">
        <v>139</v>
      </c>
      <c r="BJ447" s="440"/>
      <c r="BK447" s="441">
        <v>2246.2806831529474</v>
      </c>
      <c r="BL447" s="431" t="s">
        <v>139</v>
      </c>
      <c r="BM447" s="446"/>
      <c r="BN447" s="447">
        <v>-1.6043828275862697</v>
      </c>
      <c r="BO447" t="s">
        <v>139</v>
      </c>
    </row>
    <row r="448" spans="1:67" ht="15.75" customHeight="1">
      <c r="A448" s="7" t="s">
        <v>1030</v>
      </c>
      <c r="B448" s="453">
        <v>20</v>
      </c>
      <c r="C448" s="436" t="s">
        <v>182</v>
      </c>
      <c r="D448" s="454" t="s">
        <v>183</v>
      </c>
      <c r="E448" s="436">
        <v>78</v>
      </c>
      <c r="F448" s="436">
        <v>18.669999999999902</v>
      </c>
      <c r="G448" s="436" t="s">
        <v>61</v>
      </c>
      <c r="H448" s="430">
        <v>78.311166666666665</v>
      </c>
      <c r="I448" s="436">
        <v>153</v>
      </c>
      <c r="J448" s="436">
        <v>6.3599999999996726</v>
      </c>
      <c r="K448" s="436" t="s">
        <v>62</v>
      </c>
      <c r="L448" s="430">
        <v>153.10599999999999</v>
      </c>
      <c r="M448" s="430">
        <v>-153.10599999999999</v>
      </c>
      <c r="N448" s="427">
        <v>471</v>
      </c>
      <c r="Q448" s="428" t="s">
        <v>156</v>
      </c>
      <c r="R448">
        <v>18</v>
      </c>
      <c r="S448" s="474">
        <v>103.871</v>
      </c>
      <c r="T448" s="290">
        <v>-1.2144999999999999</v>
      </c>
      <c r="U448" s="290">
        <v>-1.2136</v>
      </c>
      <c r="V448" s="290">
        <v>26.098027999999999</v>
      </c>
      <c r="W448" s="290">
        <v>26.095129999999997</v>
      </c>
      <c r="X448" s="290">
        <v>32.331881376256739</v>
      </c>
      <c r="Y448" s="290">
        <v>32.32696100468079</v>
      </c>
      <c r="Z448">
        <v>1.9639</v>
      </c>
      <c r="AA448" s="447">
        <v>6.926039969010966</v>
      </c>
      <c r="AB448" s="447">
        <v>82.171314773091581</v>
      </c>
      <c r="AC448" s="447">
        <v>3.6719599200000001E-2</v>
      </c>
      <c r="AD448" s="290">
        <v>6.6900000000000001E-2</v>
      </c>
      <c r="AE448" s="447">
        <v>89.546400000000006</v>
      </c>
      <c r="AF448">
        <v>4.5750000000000002</v>
      </c>
      <c r="AG448" s="447">
        <v>3.3803999999999998</v>
      </c>
      <c r="AH448">
        <v>0.20219999999999999</v>
      </c>
      <c r="AI448" s="447">
        <v>6.3701999999999995E-2</v>
      </c>
      <c r="AJ448" s="447">
        <v>98.54</v>
      </c>
      <c r="AK448" s="447">
        <v>9.9144000000000005</v>
      </c>
      <c r="AL448" s="429">
        <v>32.327800750732422</v>
      </c>
      <c r="AM448" s="433" t="s">
        <v>139</v>
      </c>
      <c r="AN448" s="434"/>
      <c r="AO448" s="438">
        <v>-0.3</v>
      </c>
      <c r="AP448" s="439">
        <v>6.9429999999999996</v>
      </c>
      <c r="AQ448" s="431" t="s">
        <v>139</v>
      </c>
      <c r="AR448" s="440"/>
      <c r="AS448" s="469">
        <v>11.729580047978098</v>
      </c>
      <c r="AT448" s="431"/>
      <c r="AU448" s="469">
        <v>24.186189350927169</v>
      </c>
      <c r="AV448" s="431"/>
      <c r="AW448" s="442">
        <v>1.625</v>
      </c>
      <c r="AX448" s="431"/>
      <c r="AY448" s="443"/>
      <c r="AZ448" s="469" t="s">
        <v>139</v>
      </c>
      <c r="BA448" s="431" t="s">
        <v>139</v>
      </c>
      <c r="BB448" s="440"/>
      <c r="BC448" s="469">
        <v>1.5422096209038338E-2</v>
      </c>
      <c r="BD448" s="445" t="s">
        <v>139</v>
      </c>
      <c r="BE448" s="469">
        <v>1.7626143448104516E-2</v>
      </c>
      <c r="BF448" s="445" t="s">
        <v>139</v>
      </c>
      <c r="BG448" s="445"/>
      <c r="BH448" s="469">
        <v>2166.6501502396027</v>
      </c>
      <c r="BI448" s="431" t="s">
        <v>139</v>
      </c>
      <c r="BJ448" s="440"/>
      <c r="BK448" s="441">
        <v>2228.5046687151826</v>
      </c>
      <c r="BL448" s="431" t="s">
        <v>139</v>
      </c>
      <c r="BM448" s="446"/>
      <c r="BN448" s="447">
        <v>-1.6854733085264137</v>
      </c>
      <c r="BO448" t="s">
        <v>139</v>
      </c>
    </row>
    <row r="449" spans="1:67" ht="15.75" customHeight="1">
      <c r="A449" s="7" t="s">
        <v>1030</v>
      </c>
      <c r="B449" s="453">
        <v>20</v>
      </c>
      <c r="C449" s="436" t="s">
        <v>182</v>
      </c>
      <c r="D449" s="454" t="s">
        <v>183</v>
      </c>
      <c r="E449" s="436">
        <v>78</v>
      </c>
      <c r="F449" s="436">
        <v>18.669999999999902</v>
      </c>
      <c r="G449" s="436" t="s">
        <v>61</v>
      </c>
      <c r="H449" s="430">
        <v>78.311166666666665</v>
      </c>
      <c r="I449" s="436">
        <v>153</v>
      </c>
      <c r="J449" s="436">
        <v>6.3599999999996726</v>
      </c>
      <c r="K449" s="436" t="s">
        <v>62</v>
      </c>
      <c r="L449" s="430">
        <v>153.10599999999999</v>
      </c>
      <c r="M449" s="430">
        <v>-153.10599999999999</v>
      </c>
      <c r="N449" s="427">
        <v>472</v>
      </c>
      <c r="Q449" s="428" t="s">
        <v>156</v>
      </c>
      <c r="R449">
        <v>19</v>
      </c>
      <c r="S449" s="474">
        <v>73.558000000000007</v>
      </c>
      <c r="T449" s="290">
        <v>-0.74099999999999999</v>
      </c>
      <c r="U449" s="290">
        <v>-0.74419999999999997</v>
      </c>
      <c r="V449" s="290">
        <v>26.073402999999999</v>
      </c>
      <c r="W449" s="290">
        <v>26.103159999999999</v>
      </c>
      <c r="X449" s="290">
        <v>31.81141924459402</v>
      </c>
      <c r="Y449" s="290">
        <v>31.854725020864844</v>
      </c>
      <c r="Z449">
        <v>2.1173000000000002</v>
      </c>
      <c r="AA449" s="447">
        <v>7.5250151724009324</v>
      </c>
      <c r="AB449" s="447">
        <v>90.083637937665088</v>
      </c>
      <c r="AC449" s="447">
        <v>4.8691231200000004E-2</v>
      </c>
      <c r="AD449" s="290">
        <v>9.35E-2</v>
      </c>
      <c r="AE449" s="447">
        <v>89.475700000000003</v>
      </c>
      <c r="AF449">
        <v>4.5713999999999997</v>
      </c>
      <c r="AG449" s="447">
        <v>3.1221000000000001</v>
      </c>
      <c r="AH449">
        <v>0.19189999999999999</v>
      </c>
      <c r="AI449" s="447">
        <v>6.3701999999999995E-2</v>
      </c>
      <c r="AJ449" s="447">
        <v>98.54</v>
      </c>
      <c r="AK449" s="447">
        <v>9.9144000000000005</v>
      </c>
      <c r="AL449" s="429">
        <v>31.810783386230469</v>
      </c>
      <c r="AM449" s="433" t="s">
        <v>139</v>
      </c>
      <c r="AN449" s="434"/>
      <c r="AO449" s="438">
        <v>0.3</v>
      </c>
      <c r="AP449" s="439">
        <v>7.59</v>
      </c>
      <c r="AQ449" s="431" t="s">
        <v>139</v>
      </c>
      <c r="AR449" s="440"/>
      <c r="AS449" s="469">
        <v>6.7030525757696742</v>
      </c>
      <c r="AT449" s="431"/>
      <c r="AU449" s="469">
        <v>13.815004498042223</v>
      </c>
      <c r="AV449" s="431"/>
      <c r="AW449" s="442">
        <v>1.25</v>
      </c>
      <c r="AX449" s="431"/>
      <c r="AY449" s="443"/>
      <c r="AZ449" s="469" t="s">
        <v>139</v>
      </c>
      <c r="BA449" s="431" t="s">
        <v>139</v>
      </c>
      <c r="BB449" s="440"/>
      <c r="BC449" s="469">
        <v>5.0224411640333692E-2</v>
      </c>
      <c r="BD449" s="445" t="s">
        <v>139</v>
      </c>
      <c r="BE449" s="469">
        <v>6.8061112462230441E-2</v>
      </c>
      <c r="BF449" s="445" t="s">
        <v>139</v>
      </c>
      <c r="BG449" s="445"/>
      <c r="BH449" s="469">
        <v>2113.8196064769772</v>
      </c>
      <c r="BI449" s="431" t="s">
        <v>139</v>
      </c>
      <c r="BJ449" s="440"/>
      <c r="BK449" s="441">
        <v>2209.9832326090182</v>
      </c>
      <c r="BL449" s="431" t="s">
        <v>139</v>
      </c>
      <c r="BM449" s="446"/>
      <c r="BN449" s="447">
        <v>-1.9505011020767367</v>
      </c>
      <c r="BO449" t="s">
        <v>139</v>
      </c>
    </row>
    <row r="450" spans="1:67" ht="15.75" customHeight="1">
      <c r="A450" s="7" t="s">
        <v>1030</v>
      </c>
      <c r="B450" s="453">
        <v>20</v>
      </c>
      <c r="C450" s="436" t="s">
        <v>182</v>
      </c>
      <c r="D450" s="454" t="s">
        <v>183</v>
      </c>
      <c r="E450" s="436">
        <v>78</v>
      </c>
      <c r="F450" s="436">
        <v>18.669999999999902</v>
      </c>
      <c r="G450" s="436" t="s">
        <v>61</v>
      </c>
      <c r="H450" s="430">
        <v>78.311166666666665</v>
      </c>
      <c r="I450" s="436">
        <v>153</v>
      </c>
      <c r="J450" s="436">
        <v>6.3599999999996726</v>
      </c>
      <c r="K450" s="436" t="s">
        <v>62</v>
      </c>
      <c r="L450" s="430">
        <v>153.10599999999999</v>
      </c>
      <c r="M450" s="430">
        <v>-153.10599999999999</v>
      </c>
      <c r="N450" s="427">
        <v>473</v>
      </c>
      <c r="Q450" s="428" t="s">
        <v>156</v>
      </c>
      <c r="R450">
        <v>20</v>
      </c>
      <c r="S450" s="474">
        <v>47.441000000000003</v>
      </c>
      <c r="T450" s="290">
        <v>-0.43559999999999999</v>
      </c>
      <c r="U450" s="290">
        <v>-0.44579999999999997</v>
      </c>
      <c r="V450" s="290">
        <v>25.610458999999999</v>
      </c>
      <c r="W450" s="290">
        <v>25.643816999999999</v>
      </c>
      <c r="X450" s="290">
        <v>30.892660503926983</v>
      </c>
      <c r="Y450" s="290">
        <v>30.94728457021802</v>
      </c>
      <c r="Z450">
        <v>2.3570000000000002</v>
      </c>
      <c r="AA450" s="447">
        <v>8.6322063840681071</v>
      </c>
      <c r="AB450" s="447">
        <v>103.5089564025262</v>
      </c>
      <c r="AC450" s="447">
        <v>0.22945341600000002</v>
      </c>
      <c r="AD450" s="290">
        <v>0.49480000000000002</v>
      </c>
      <c r="AE450" s="447">
        <v>88.781300000000002</v>
      </c>
      <c r="AF450">
        <v>4.5364000000000004</v>
      </c>
      <c r="AG450" s="447">
        <v>2.8473999999999999</v>
      </c>
      <c r="AH450">
        <v>0.18090000000000001</v>
      </c>
      <c r="AI450" s="447">
        <v>6.3701999999999995E-2</v>
      </c>
      <c r="AJ450" s="447">
        <v>98.54</v>
      </c>
      <c r="AK450" s="447">
        <v>9.9144000000000005</v>
      </c>
      <c r="AL450" s="429">
        <v>30.899814605712891</v>
      </c>
      <c r="AM450" s="433" t="s">
        <v>139</v>
      </c>
      <c r="AN450" s="434"/>
      <c r="AO450" s="438">
        <v>0.6</v>
      </c>
      <c r="AP450" s="439">
        <v>8.5079999999999991</v>
      </c>
      <c r="AQ450" s="431" t="s">
        <v>139</v>
      </c>
      <c r="AR450" s="440"/>
      <c r="AS450" s="469">
        <v>0.87253554394772503</v>
      </c>
      <c r="AT450" s="431"/>
      <c r="AU450" s="469">
        <v>6.5910114878728683</v>
      </c>
      <c r="AV450" s="431"/>
      <c r="AW450" s="442">
        <v>0.81499999999999995</v>
      </c>
      <c r="AX450" s="431"/>
      <c r="AY450" s="443"/>
      <c r="AZ450" s="469" t="s">
        <v>139</v>
      </c>
      <c r="BA450" s="431" t="s">
        <v>139</v>
      </c>
      <c r="BB450" s="440"/>
      <c r="BC450" s="469">
        <v>0.26891424628272431</v>
      </c>
      <c r="BD450" s="445" t="s">
        <v>139</v>
      </c>
      <c r="BE450" s="469">
        <v>0.47463853403894102</v>
      </c>
      <c r="BF450" s="445" t="s">
        <v>139</v>
      </c>
      <c r="BG450" s="445"/>
      <c r="BH450" s="469">
        <v>2042.9297457535333</v>
      </c>
      <c r="BI450" s="431" t="s">
        <v>139</v>
      </c>
      <c r="BJ450" s="440"/>
      <c r="BK450" s="441">
        <v>2157.3842376253706</v>
      </c>
      <c r="BL450" s="431" t="s">
        <v>139</v>
      </c>
      <c r="BM450" s="446"/>
      <c r="BN450" s="447">
        <v>-2.2887086621919677</v>
      </c>
      <c r="BO450" t="s">
        <v>139</v>
      </c>
    </row>
    <row r="451" spans="1:67" ht="15.75" customHeight="1">
      <c r="A451" s="7" t="s">
        <v>1030</v>
      </c>
      <c r="B451" s="453">
        <v>20</v>
      </c>
      <c r="C451" s="436" t="s">
        <v>182</v>
      </c>
      <c r="D451" s="454" t="s">
        <v>183</v>
      </c>
      <c r="E451" s="436">
        <v>78</v>
      </c>
      <c r="F451" s="436">
        <v>18.669999999999902</v>
      </c>
      <c r="G451" s="436" t="s">
        <v>61</v>
      </c>
      <c r="H451" s="430">
        <v>78.311166666666665</v>
      </c>
      <c r="I451" s="436">
        <v>153</v>
      </c>
      <c r="J451" s="436">
        <v>6.3599999999996726</v>
      </c>
      <c r="K451" s="436" t="s">
        <v>62</v>
      </c>
      <c r="L451" s="430">
        <v>153.10599999999999</v>
      </c>
      <c r="M451" s="430">
        <v>-153.10599999999999</v>
      </c>
      <c r="N451" s="427">
        <v>474</v>
      </c>
      <c r="Q451" s="428" t="s">
        <v>156</v>
      </c>
      <c r="R451">
        <v>21</v>
      </c>
      <c r="S451" s="474">
        <v>41.457999999999998</v>
      </c>
      <c r="T451" s="290">
        <v>-0.52790000000000004</v>
      </c>
      <c r="U451" s="290">
        <v>-0.4667</v>
      </c>
      <c r="V451" s="290">
        <v>25.215920000000001</v>
      </c>
      <c r="W451" s="290">
        <v>25.328897999999999</v>
      </c>
      <c r="X451" s="290">
        <v>30.466213004628294</v>
      </c>
      <c r="Y451" s="290">
        <v>30.554396074492981</v>
      </c>
      <c r="Z451">
        <v>2.3778999999999999</v>
      </c>
      <c r="AA451" s="447">
        <v>8.8010315923789673</v>
      </c>
      <c r="AB451" s="447">
        <v>104.95910423072409</v>
      </c>
      <c r="AC451" s="447">
        <v>0.22272444</v>
      </c>
      <c r="AD451" s="290">
        <v>0.47989999999999999</v>
      </c>
      <c r="AE451" s="447">
        <v>88.779499999999999</v>
      </c>
      <c r="AF451">
        <v>4.5362999999999998</v>
      </c>
      <c r="AG451" s="447">
        <v>2.6360999999999999</v>
      </c>
      <c r="AH451">
        <v>0.17249999999999999</v>
      </c>
      <c r="AI451" s="447">
        <v>6.3701999999999995E-2</v>
      </c>
      <c r="AJ451" s="447">
        <v>98.53</v>
      </c>
      <c r="AK451" s="447">
        <v>9.9144000000000005</v>
      </c>
      <c r="AL451" s="429">
        <v>30.441314697265625</v>
      </c>
      <c r="AM451" s="433" t="s">
        <v>139</v>
      </c>
      <c r="AN451" s="434"/>
      <c r="AO451" s="438">
        <v>0.7</v>
      </c>
      <c r="AP451" s="439">
        <v>8.8089999999999993</v>
      </c>
      <c r="AQ451" s="431" t="s">
        <v>139</v>
      </c>
      <c r="AR451" s="440"/>
      <c r="AS451" s="469">
        <v>4.3868539534221603E-2</v>
      </c>
      <c r="AT451" s="431"/>
      <c r="AU451" s="469">
        <v>5.0479033861478575</v>
      </c>
      <c r="AV451" s="431"/>
      <c r="AW451" s="442">
        <v>0.71899999999999997</v>
      </c>
      <c r="AX451" s="431"/>
      <c r="AY451" s="443"/>
      <c r="AZ451" s="469" t="s">
        <v>139</v>
      </c>
      <c r="BA451" s="431" t="s">
        <v>139</v>
      </c>
      <c r="BB451" s="440"/>
      <c r="BC451" s="469">
        <v>0.28058818658852397</v>
      </c>
      <c r="BD451" s="445" t="s">
        <v>139</v>
      </c>
      <c r="BE451" s="469">
        <v>0.45714014636602157</v>
      </c>
      <c r="BF451" s="445" t="s">
        <v>139</v>
      </c>
      <c r="BG451" s="445"/>
      <c r="BH451" s="469">
        <v>2029.1131462287265</v>
      </c>
      <c r="BI451" s="431" t="s">
        <v>139</v>
      </c>
      <c r="BJ451" s="440"/>
      <c r="BK451" s="441">
        <v>2145.2317584569255</v>
      </c>
      <c r="BL451" s="431" t="s">
        <v>139</v>
      </c>
      <c r="BM451" s="446"/>
      <c r="BN451" s="447">
        <v>-2.5863714533866244</v>
      </c>
      <c r="BO451" t="s">
        <v>139</v>
      </c>
    </row>
    <row r="452" spans="1:67" ht="15.75" customHeight="1">
      <c r="A452" s="7" t="s">
        <v>1030</v>
      </c>
      <c r="B452" s="453">
        <v>20</v>
      </c>
      <c r="C452" s="436" t="s">
        <v>182</v>
      </c>
      <c r="D452" s="454" t="s">
        <v>183</v>
      </c>
      <c r="E452" s="436">
        <v>78</v>
      </c>
      <c r="F452" s="436">
        <v>18.669999999999902</v>
      </c>
      <c r="G452" s="436" t="s">
        <v>61</v>
      </c>
      <c r="H452" s="430">
        <v>78.311166666666665</v>
      </c>
      <c r="I452" s="436">
        <v>153</v>
      </c>
      <c r="J452" s="436">
        <v>6.3599999999996726</v>
      </c>
      <c r="K452" s="436" t="s">
        <v>62</v>
      </c>
      <c r="L452" s="430">
        <v>153.10599999999999</v>
      </c>
      <c r="M452" s="430">
        <v>-153.10599999999999</v>
      </c>
      <c r="N452" s="427">
        <v>475</v>
      </c>
      <c r="Q452" s="428" t="s">
        <v>156</v>
      </c>
      <c r="R452">
        <v>22</v>
      </c>
      <c r="S452" s="474">
        <v>31.169</v>
      </c>
      <c r="T452" s="290">
        <v>-1.2749999999999999</v>
      </c>
      <c r="U452" s="290">
        <v>-1.2448999999999999</v>
      </c>
      <c r="V452" s="290">
        <v>22.986601</v>
      </c>
      <c r="W452" s="290">
        <v>23.065273999999999</v>
      </c>
      <c r="X452" s="290">
        <v>28.223616154063826</v>
      </c>
      <c r="Y452" s="290">
        <v>28.300860811327798</v>
      </c>
      <c r="Z452">
        <v>2.3035999999999999</v>
      </c>
      <c r="AA452" s="447">
        <v>8.7999679230440044</v>
      </c>
      <c r="AB452" s="447">
        <v>101.24169550862334</v>
      </c>
      <c r="AC452" s="447">
        <v>0.167014464</v>
      </c>
      <c r="AD452" s="290">
        <v>0.35610000000000003</v>
      </c>
      <c r="AE452" s="447">
        <v>88.807400000000001</v>
      </c>
      <c r="AF452">
        <v>4.5377000000000001</v>
      </c>
      <c r="AG452" s="447">
        <v>1.8658999999999999</v>
      </c>
      <c r="AH452">
        <v>0.1416</v>
      </c>
      <c r="AI452" s="447">
        <v>6.3701999999999995E-2</v>
      </c>
      <c r="AJ452" s="447">
        <v>7.82</v>
      </c>
      <c r="AK452" s="447">
        <v>9.9144000000000005</v>
      </c>
      <c r="AL452" s="429">
        <v>28.385881423950195</v>
      </c>
      <c r="AM452" s="433" t="s">
        <v>139</v>
      </c>
      <c r="AN452" s="434"/>
      <c r="AO452" s="438">
        <v>0.2</v>
      </c>
      <c r="AP452" s="439">
        <v>8.7690000000000001</v>
      </c>
      <c r="AQ452" s="431" t="s">
        <v>139</v>
      </c>
      <c r="AR452" s="440"/>
      <c r="AS452" s="469">
        <v>0</v>
      </c>
      <c r="AT452" s="431"/>
      <c r="AU452" s="469">
        <v>4.0890584590442565</v>
      </c>
      <c r="AV452" s="431"/>
      <c r="AW452" s="442">
        <v>0.57999999999999996</v>
      </c>
      <c r="AX452" s="431"/>
      <c r="AY452" s="443"/>
      <c r="AZ452" s="469" t="s">
        <v>139</v>
      </c>
      <c r="BA452" s="431" t="s">
        <v>139</v>
      </c>
      <c r="BB452" s="440"/>
      <c r="BC452" s="469">
        <v>0.16981878653090515</v>
      </c>
      <c r="BD452" s="445" t="s">
        <v>139</v>
      </c>
      <c r="BE452" s="469">
        <v>0.18087986787667787</v>
      </c>
      <c r="BF452" s="445" t="s">
        <v>139</v>
      </c>
      <c r="BG452" s="445"/>
      <c r="BH452" s="469">
        <v>1936.2783488275627</v>
      </c>
      <c r="BI452" s="431" t="s">
        <v>139</v>
      </c>
      <c r="BJ452" s="440"/>
      <c r="BK452" s="441">
        <v>2031.6514164544885</v>
      </c>
      <c r="BL452" s="431" t="s">
        <v>139</v>
      </c>
      <c r="BM452" s="446"/>
      <c r="BN452" s="447">
        <v>-3.1322503554357337</v>
      </c>
      <c r="BO452" t="s">
        <v>139</v>
      </c>
    </row>
    <row r="453" spans="1:67" ht="15.75" customHeight="1">
      <c r="A453" s="7" t="s">
        <v>1030</v>
      </c>
      <c r="B453" s="453">
        <v>20</v>
      </c>
      <c r="C453" s="436" t="s">
        <v>182</v>
      </c>
      <c r="D453" s="454" t="s">
        <v>183</v>
      </c>
      <c r="E453" s="436">
        <v>78</v>
      </c>
      <c r="F453" s="436">
        <v>18.669999999999902</v>
      </c>
      <c r="G453" s="436" t="s">
        <v>61</v>
      </c>
      <c r="H453" s="430">
        <v>78.311166666666665</v>
      </c>
      <c r="I453" s="436">
        <v>153</v>
      </c>
      <c r="J453" s="436">
        <v>6.3599999999996726</v>
      </c>
      <c r="K453" s="436" t="s">
        <v>62</v>
      </c>
      <c r="L453" s="430">
        <v>153.10599999999999</v>
      </c>
      <c r="M453" s="430">
        <v>-153.10599999999999</v>
      </c>
      <c r="N453" s="427">
        <v>476</v>
      </c>
      <c r="Q453" s="428" t="s">
        <v>156</v>
      </c>
      <c r="R453">
        <v>23</v>
      </c>
      <c r="S453" s="474">
        <v>21.149000000000001</v>
      </c>
      <c r="T453" s="290">
        <v>-1.4267000000000001</v>
      </c>
      <c r="U453" s="290">
        <v>-1.4271</v>
      </c>
      <c r="V453" s="290">
        <v>22.677513999999999</v>
      </c>
      <c r="W453" s="290">
        <v>22.674745999999999</v>
      </c>
      <c r="X453" s="290">
        <v>27.955678659082242</v>
      </c>
      <c r="Y453" s="290">
        <v>27.952320543645563</v>
      </c>
      <c r="Z453">
        <v>2.2715000000000001</v>
      </c>
      <c r="AA453" s="447">
        <v>8.7288766214850888</v>
      </c>
      <c r="AB453" s="447">
        <v>99.820175135785831</v>
      </c>
      <c r="AC453" s="447">
        <v>0.14336395999999998</v>
      </c>
      <c r="AD453" s="290">
        <v>0.30370000000000003</v>
      </c>
      <c r="AE453" s="447">
        <v>88.900499999999994</v>
      </c>
      <c r="AF453">
        <v>4.5423999999999998</v>
      </c>
      <c r="AG453" s="447">
        <v>1.7110000000000001</v>
      </c>
      <c r="AH453">
        <v>0.13539999999999999</v>
      </c>
      <c r="AI453" s="447">
        <v>6.3701999999999995E-2</v>
      </c>
      <c r="AJ453" s="447">
        <v>98.54</v>
      </c>
      <c r="AK453" s="447">
        <v>9.9144000000000005</v>
      </c>
      <c r="AL453" s="429">
        <v>28.005804061889648</v>
      </c>
      <c r="AM453" s="433" t="s">
        <v>139</v>
      </c>
      <c r="AN453" s="434"/>
      <c r="AO453" s="438">
        <v>-0.1</v>
      </c>
      <c r="AP453" s="439">
        <v>8.6929999999999996</v>
      </c>
      <c r="AQ453" s="431" t="s">
        <v>139</v>
      </c>
      <c r="AR453" s="440"/>
      <c r="AS453" s="469">
        <v>0</v>
      </c>
      <c r="AT453" s="431"/>
      <c r="AU453" s="469">
        <v>3.9321536787071398</v>
      </c>
      <c r="AV453" s="431"/>
      <c r="AW453" s="442">
        <v>0.55900000000000005</v>
      </c>
      <c r="AX453" s="431"/>
      <c r="AY453" s="443"/>
      <c r="AZ453" s="469" t="s">
        <v>139</v>
      </c>
      <c r="BA453" s="431" t="s">
        <v>139</v>
      </c>
      <c r="BB453" s="440"/>
      <c r="BC453" s="469">
        <v>0.1405603059950101</v>
      </c>
      <c r="BD453" s="445" t="s">
        <v>139</v>
      </c>
      <c r="BE453" s="469">
        <v>0.15378278129151743</v>
      </c>
      <c r="BF453" s="445" t="s">
        <v>139</v>
      </c>
      <c r="BG453" s="445"/>
      <c r="BH453" s="469">
        <v>1912.976716018017</v>
      </c>
      <c r="BI453" s="431" t="s">
        <v>139</v>
      </c>
      <c r="BJ453" s="440"/>
      <c r="BK453" s="441">
        <v>1997.113180890218</v>
      </c>
      <c r="BL453" s="431" t="s">
        <v>139</v>
      </c>
      <c r="BM453" s="446"/>
      <c r="BN453" s="447">
        <v>-3.2509190874057388</v>
      </c>
      <c r="BO453" t="s">
        <v>139</v>
      </c>
    </row>
    <row r="454" spans="1:67" ht="15.75" customHeight="1">
      <c r="A454" s="7" t="s">
        <v>1030</v>
      </c>
      <c r="B454" s="453">
        <v>20</v>
      </c>
      <c r="C454" s="436" t="s">
        <v>182</v>
      </c>
      <c r="D454" s="454" t="s">
        <v>183</v>
      </c>
      <c r="E454" s="436">
        <v>78</v>
      </c>
      <c r="F454" s="436">
        <v>18.669999999999902</v>
      </c>
      <c r="G454" s="436" t="s">
        <v>61</v>
      </c>
      <c r="H454" s="430">
        <v>78.311166666666665</v>
      </c>
      <c r="I454" s="436">
        <v>153</v>
      </c>
      <c r="J454" s="436">
        <v>6.3599999999996726</v>
      </c>
      <c r="K454" s="436" t="s">
        <v>62</v>
      </c>
      <c r="L454" s="430">
        <v>153.10599999999999</v>
      </c>
      <c r="M454" s="430">
        <v>-153.10599999999999</v>
      </c>
      <c r="N454" s="427">
        <v>477</v>
      </c>
      <c r="Q454" s="428" t="s">
        <v>184</v>
      </c>
      <c r="R454">
        <v>24</v>
      </c>
      <c r="S454" s="474">
        <v>4.5880000000000001</v>
      </c>
      <c r="T454" s="290">
        <v>-1.4766999999999999</v>
      </c>
      <c r="U454" s="290">
        <v>-1.4770000000000001</v>
      </c>
      <c r="V454" s="290">
        <v>22.585215999999999</v>
      </c>
      <c r="W454" s="290">
        <v>22.583046</v>
      </c>
      <c r="X454" s="290">
        <v>27.886886734545755</v>
      </c>
      <c r="Y454" s="290">
        <v>27.88423680011994</v>
      </c>
      <c r="Z454">
        <v>2.2722000000000002</v>
      </c>
      <c r="AA454" s="447">
        <v>8.7165335415052816</v>
      </c>
      <c r="AB454" s="447">
        <v>99.494558748012423</v>
      </c>
      <c r="AC454" s="447">
        <v>0.13871132800000002</v>
      </c>
      <c r="AD454" s="290">
        <v>0.29330000000000001</v>
      </c>
      <c r="AE454" s="447">
        <v>88.861400000000003</v>
      </c>
      <c r="AF454">
        <v>4.5404</v>
      </c>
      <c r="AG454" s="447">
        <v>1.6851</v>
      </c>
      <c r="AH454">
        <v>0.13439999999999999</v>
      </c>
      <c r="AI454" s="447">
        <v>0.13361000000000001</v>
      </c>
      <c r="AJ454" s="447">
        <v>98.54</v>
      </c>
      <c r="AK454" s="447">
        <v>9.9144000000000005</v>
      </c>
      <c r="AL454" s="429">
        <v>27.896652221679688</v>
      </c>
      <c r="AM454" s="433" t="s">
        <v>139</v>
      </c>
      <c r="AN454" s="434"/>
      <c r="AO454" s="438">
        <v>-0.5</v>
      </c>
      <c r="AP454" s="439">
        <v>8.6859999999999999</v>
      </c>
      <c r="AQ454" s="431" t="s">
        <v>139</v>
      </c>
      <c r="AR454" s="440"/>
      <c r="AS454" s="469">
        <v>0</v>
      </c>
      <c r="AT454" s="431"/>
      <c r="AU454" s="469">
        <v>3.8735294600845869</v>
      </c>
      <c r="AV454" s="431"/>
      <c r="AW454" s="442">
        <v>0.55600000000000005</v>
      </c>
      <c r="AX454" s="431"/>
      <c r="AY454" s="443"/>
      <c r="AZ454" s="469" t="s">
        <v>139</v>
      </c>
      <c r="BA454" s="431" t="s">
        <v>139</v>
      </c>
      <c r="BB454" s="440"/>
      <c r="BC454" s="469">
        <v>0.1276059970014993</v>
      </c>
      <c r="BD454" s="445" t="s">
        <v>139</v>
      </c>
      <c r="BE454" s="469">
        <v>0.15173989017798797</v>
      </c>
      <c r="BF454" s="445" t="s">
        <v>139</v>
      </c>
      <c r="BG454" s="445"/>
      <c r="BH454" s="469">
        <v>1906.3873186921678</v>
      </c>
      <c r="BI454" s="431">
        <v>6</v>
      </c>
      <c r="BJ454" s="440"/>
      <c r="BK454" s="441">
        <v>1986.5283797193001</v>
      </c>
      <c r="BL454" s="431">
        <v>6</v>
      </c>
      <c r="BM454" s="446"/>
      <c r="BN454" s="447">
        <v>-3.267730770101609</v>
      </c>
      <c r="BO454" t="s">
        <v>139</v>
      </c>
    </row>
    <row r="455" spans="1:67" ht="15.75" customHeight="1">
      <c r="A455" s="7" t="s">
        <v>1030</v>
      </c>
      <c r="B455" s="453">
        <v>21</v>
      </c>
      <c r="C455" s="436" t="s">
        <v>185</v>
      </c>
      <c r="D455" s="454" t="s">
        <v>186</v>
      </c>
      <c r="E455" s="436">
        <v>78</v>
      </c>
      <c r="F455" s="436">
        <v>0.49000000000006594</v>
      </c>
      <c r="G455" s="436" t="s">
        <v>61</v>
      </c>
      <c r="H455" s="430">
        <v>78.008166666666668</v>
      </c>
      <c r="I455" s="436">
        <v>150</v>
      </c>
      <c r="J455" s="436">
        <v>3.0400000000003047</v>
      </c>
      <c r="K455" s="436" t="s">
        <v>62</v>
      </c>
      <c r="L455" s="430">
        <v>150.05066666666667</v>
      </c>
      <c r="M455" s="430">
        <v>-150.05066666666667</v>
      </c>
      <c r="N455" s="427">
        <v>478</v>
      </c>
      <c r="Q455" s="428" t="s">
        <v>156</v>
      </c>
      <c r="R455">
        <v>1</v>
      </c>
      <c r="S455" s="474">
        <v>1014.259</v>
      </c>
      <c r="T455" s="290">
        <v>2.9600000000000001E-2</v>
      </c>
      <c r="U455" s="290">
        <v>2.8899999999999999E-2</v>
      </c>
      <c r="V455" s="290">
        <v>29.425518</v>
      </c>
      <c r="W455" s="290">
        <v>29.424053999999998</v>
      </c>
      <c r="X455" s="290">
        <v>34.876515164412396</v>
      </c>
      <c r="Y455" s="290">
        <v>34.875380906416645</v>
      </c>
      <c r="Z455">
        <v>1.8426</v>
      </c>
      <c r="AA455" s="447">
        <v>6.9335805793263408</v>
      </c>
      <c r="AB455" s="447">
        <v>86.552161599556598</v>
      </c>
      <c r="AC455" s="447">
        <v>2.6905383200000001E-2</v>
      </c>
      <c r="AD455" s="290">
        <v>4.5100000000000001E-2</v>
      </c>
      <c r="AE455" s="447">
        <v>89.645099999999999</v>
      </c>
      <c r="AF455">
        <v>4.58</v>
      </c>
      <c r="AG455" s="447">
        <v>2.0303</v>
      </c>
      <c r="AH455">
        <v>0.1482</v>
      </c>
      <c r="AI455" s="447">
        <v>6.3701999999999995E-2</v>
      </c>
      <c r="AJ455" s="447">
        <v>98.54</v>
      </c>
      <c r="AK455" s="447">
        <v>11.439</v>
      </c>
      <c r="AL455" s="429">
        <v>34.877876281738281</v>
      </c>
      <c r="AM455" s="433" t="s">
        <v>139</v>
      </c>
      <c r="AN455" s="434"/>
      <c r="AO455" s="438" t="s">
        <v>139</v>
      </c>
      <c r="AP455" s="439" t="s">
        <v>139</v>
      </c>
      <c r="AQ455" s="431" t="s">
        <v>139</v>
      </c>
      <c r="AR455" s="440"/>
      <c r="AS455" s="469" t="s">
        <v>139</v>
      </c>
      <c r="AT455" s="431" t="s">
        <v>139</v>
      </c>
      <c r="AU455" s="469" t="s">
        <v>139</v>
      </c>
      <c r="AV455" s="431" t="s">
        <v>139</v>
      </c>
      <c r="AW455" s="442" t="s">
        <v>139</v>
      </c>
      <c r="AX455" s="431" t="s">
        <v>139</v>
      </c>
      <c r="AY455" s="443"/>
      <c r="AZ455" s="469" t="s">
        <v>139</v>
      </c>
      <c r="BA455" s="431" t="s">
        <v>139</v>
      </c>
      <c r="BB455" s="440"/>
      <c r="BC455" s="469" t="s">
        <v>139</v>
      </c>
      <c r="BD455" s="445" t="s">
        <v>139</v>
      </c>
      <c r="BE455" s="469" t="s">
        <v>139</v>
      </c>
      <c r="BF455" s="445" t="s">
        <v>139</v>
      </c>
      <c r="BG455" s="445"/>
      <c r="BH455" s="469" t="s">
        <v>139</v>
      </c>
      <c r="BI455" s="431" t="s">
        <v>139</v>
      </c>
      <c r="BJ455" s="440"/>
      <c r="BK455" s="441" t="s">
        <v>139</v>
      </c>
      <c r="BL455" s="431" t="s">
        <v>139</v>
      </c>
      <c r="BM455" s="446"/>
      <c r="BN455" s="447" t="s">
        <v>139</v>
      </c>
      <c r="BO455" t="s">
        <v>139</v>
      </c>
    </row>
    <row r="456" spans="1:67" ht="15.75" customHeight="1">
      <c r="A456" s="7" t="s">
        <v>1030</v>
      </c>
      <c r="B456" s="453">
        <v>21</v>
      </c>
      <c r="C456" s="436" t="s">
        <v>185</v>
      </c>
      <c r="D456" s="454" t="s">
        <v>186</v>
      </c>
      <c r="E456" s="436">
        <v>78</v>
      </c>
      <c r="F456" s="436">
        <v>0.49000000000006594</v>
      </c>
      <c r="G456" s="436" t="s">
        <v>61</v>
      </c>
      <c r="H456" s="430">
        <v>78.008166666666668</v>
      </c>
      <c r="I456" s="436">
        <v>150</v>
      </c>
      <c r="J456" s="436">
        <v>3.0400000000003047</v>
      </c>
      <c r="K456" s="436" t="s">
        <v>62</v>
      </c>
      <c r="L456" s="430">
        <v>150.05066666666667</v>
      </c>
      <c r="M456" s="430">
        <v>-150.05066666666667</v>
      </c>
      <c r="N456" s="427">
        <v>479</v>
      </c>
      <c r="Q456" s="428" t="s">
        <v>156</v>
      </c>
      <c r="R456">
        <v>2</v>
      </c>
      <c r="S456" s="474">
        <v>1014.236</v>
      </c>
      <c r="T456" s="290">
        <v>2.9700000000000001E-2</v>
      </c>
      <c r="U456" s="290">
        <v>2.9000000000000001E-2</v>
      </c>
      <c r="V456" s="290">
        <v>29.425650999999998</v>
      </c>
      <c r="W456" s="290">
        <v>29.424215999999998</v>
      </c>
      <c r="X456" s="290">
        <v>34.876590322098117</v>
      </c>
      <c r="Y456" s="290">
        <v>34.875494157342025</v>
      </c>
      <c r="Z456">
        <v>1.8426</v>
      </c>
      <c r="AA456" s="447">
        <v>6.9335805793263408</v>
      </c>
      <c r="AB456" s="447">
        <v>86.552432784259764</v>
      </c>
      <c r="AC456" s="447">
        <v>2.7370646399999997E-2</v>
      </c>
      <c r="AD456" s="290">
        <v>4.6100000000000002E-2</v>
      </c>
      <c r="AE456" s="447">
        <v>89.645099999999999</v>
      </c>
      <c r="AF456">
        <v>4.58</v>
      </c>
      <c r="AG456" s="447">
        <v>2.0209000000000001</v>
      </c>
      <c r="AH456">
        <v>0.14779999999999999</v>
      </c>
      <c r="AI456" s="447">
        <v>6.3701999999999995E-2</v>
      </c>
      <c r="AJ456" s="447">
        <v>98.55</v>
      </c>
      <c r="AK456" s="447">
        <v>11.287000000000001</v>
      </c>
      <c r="AL456" s="429">
        <v>34.878547668457031</v>
      </c>
      <c r="AM456" s="433" t="s">
        <v>139</v>
      </c>
      <c r="AN456" s="434"/>
      <c r="AO456" s="438" t="s">
        <v>139</v>
      </c>
      <c r="AP456" s="439" t="s">
        <v>139</v>
      </c>
      <c r="AQ456" s="431" t="s">
        <v>139</v>
      </c>
      <c r="AR456" s="440"/>
      <c r="AS456" s="469" t="s">
        <v>139</v>
      </c>
      <c r="AT456" s="431" t="s">
        <v>139</v>
      </c>
      <c r="AU456" s="469" t="s">
        <v>139</v>
      </c>
      <c r="AV456" s="431" t="s">
        <v>139</v>
      </c>
      <c r="AW456" s="442" t="s">
        <v>139</v>
      </c>
      <c r="AX456" s="431" t="s">
        <v>139</v>
      </c>
      <c r="AY456" s="443"/>
      <c r="AZ456" s="469" t="s">
        <v>139</v>
      </c>
      <c r="BA456" s="431" t="s">
        <v>139</v>
      </c>
      <c r="BB456" s="440"/>
      <c r="BC456" s="469" t="s">
        <v>139</v>
      </c>
      <c r="BD456" s="445" t="s">
        <v>139</v>
      </c>
      <c r="BE456" s="469" t="s">
        <v>139</v>
      </c>
      <c r="BF456" s="445" t="s">
        <v>139</v>
      </c>
      <c r="BG456" s="445"/>
      <c r="BH456" s="469" t="s">
        <v>139</v>
      </c>
      <c r="BI456" s="431" t="s">
        <v>139</v>
      </c>
      <c r="BJ456" s="440"/>
      <c r="BK456" s="441" t="s">
        <v>139</v>
      </c>
      <c r="BL456" s="431" t="s">
        <v>139</v>
      </c>
      <c r="BM456" s="446"/>
      <c r="BN456" s="447" t="s">
        <v>139</v>
      </c>
      <c r="BO456" t="s">
        <v>139</v>
      </c>
    </row>
    <row r="457" spans="1:67" ht="15.75" customHeight="1">
      <c r="A457" s="7" t="s">
        <v>1030</v>
      </c>
      <c r="B457" s="453">
        <v>21</v>
      </c>
      <c r="C457" s="436" t="s">
        <v>185</v>
      </c>
      <c r="D457" s="454" t="s">
        <v>186</v>
      </c>
      <c r="E457" s="436">
        <v>78</v>
      </c>
      <c r="F457" s="436">
        <v>0.49000000000006594</v>
      </c>
      <c r="G457" s="436" t="s">
        <v>61</v>
      </c>
      <c r="H457" s="430">
        <v>78.008166666666668</v>
      </c>
      <c r="I457" s="436">
        <v>150</v>
      </c>
      <c r="J457" s="436">
        <v>3.0400000000003047</v>
      </c>
      <c r="K457" s="436" t="s">
        <v>62</v>
      </c>
      <c r="L457" s="430">
        <v>150.05066666666667</v>
      </c>
      <c r="M457" s="430">
        <v>-150.05066666666667</v>
      </c>
      <c r="N457" s="427">
        <v>480</v>
      </c>
      <c r="Q457" s="428" t="s">
        <v>156</v>
      </c>
      <c r="R457">
        <v>3</v>
      </c>
      <c r="S457" s="474">
        <v>1014.325</v>
      </c>
      <c r="T457" s="290">
        <v>2.9899999999999999E-2</v>
      </c>
      <c r="U457" s="290">
        <v>2.9100000000000001E-2</v>
      </c>
      <c r="V457" s="290">
        <v>29.425823999999999</v>
      </c>
      <c r="W457" s="290">
        <v>29.424264999999998</v>
      </c>
      <c r="X457" s="290">
        <v>34.876541435999656</v>
      </c>
      <c r="Y457" s="290">
        <v>34.875395066224996</v>
      </c>
      <c r="Z457">
        <v>1.8426</v>
      </c>
      <c r="AA457" s="447">
        <v>6.9335805793263408</v>
      </c>
      <c r="AB457" s="447">
        <v>86.552854324421148</v>
      </c>
      <c r="AC457" s="447">
        <v>2.7243633600000004E-2</v>
      </c>
      <c r="AD457" s="290">
        <v>4.58E-2</v>
      </c>
      <c r="AE457" s="447">
        <v>89.645099999999999</v>
      </c>
      <c r="AF457">
        <v>4.58</v>
      </c>
      <c r="AG457" s="447">
        <v>2.0185</v>
      </c>
      <c r="AH457">
        <v>0.1477</v>
      </c>
      <c r="AI457" s="447">
        <v>6.3701999999999995E-2</v>
      </c>
      <c r="AJ457" s="447">
        <v>97.75</v>
      </c>
      <c r="AK457" s="447">
        <v>11.287000000000001</v>
      </c>
      <c r="AL457" s="429">
        <v>34.877662658691406</v>
      </c>
      <c r="AM457" s="433" t="s">
        <v>139</v>
      </c>
      <c r="AN457" s="434"/>
      <c r="AO457" s="438" t="s">
        <v>139</v>
      </c>
      <c r="AP457" s="439" t="s">
        <v>139</v>
      </c>
      <c r="AQ457" s="431" t="s">
        <v>139</v>
      </c>
      <c r="AR457" s="440"/>
      <c r="AS457" s="469" t="s">
        <v>139</v>
      </c>
      <c r="AT457" s="431" t="s">
        <v>139</v>
      </c>
      <c r="AU457" s="469" t="s">
        <v>139</v>
      </c>
      <c r="AV457" s="431" t="s">
        <v>139</v>
      </c>
      <c r="AW457" s="442" t="s">
        <v>139</v>
      </c>
      <c r="AX457" s="431" t="s">
        <v>139</v>
      </c>
      <c r="AY457" s="443"/>
      <c r="AZ457" s="469" t="s">
        <v>139</v>
      </c>
      <c r="BA457" s="431" t="s">
        <v>139</v>
      </c>
      <c r="BB457" s="440"/>
      <c r="BC457" s="469" t="s">
        <v>139</v>
      </c>
      <c r="BD457" s="445" t="s">
        <v>139</v>
      </c>
      <c r="BE457" s="469" t="s">
        <v>139</v>
      </c>
      <c r="BF457" s="445" t="s">
        <v>139</v>
      </c>
      <c r="BG457" s="445"/>
      <c r="BH457" s="469" t="s">
        <v>139</v>
      </c>
      <c r="BI457" s="431" t="s">
        <v>139</v>
      </c>
      <c r="BJ457" s="440"/>
      <c r="BK457" s="441" t="s">
        <v>139</v>
      </c>
      <c r="BL457" s="431" t="s">
        <v>139</v>
      </c>
      <c r="BM457" s="446"/>
      <c r="BN457" s="447" t="s">
        <v>139</v>
      </c>
      <c r="BO457" t="s">
        <v>139</v>
      </c>
    </row>
    <row r="458" spans="1:67" ht="15.75" customHeight="1">
      <c r="A458" s="7" t="s">
        <v>1030</v>
      </c>
      <c r="B458" s="453">
        <v>21</v>
      </c>
      <c r="C458" s="436" t="s">
        <v>185</v>
      </c>
      <c r="D458" s="454" t="s">
        <v>186</v>
      </c>
      <c r="E458" s="436">
        <v>78</v>
      </c>
      <c r="F458" s="436">
        <v>0.49000000000006594</v>
      </c>
      <c r="G458" s="436" t="s">
        <v>61</v>
      </c>
      <c r="H458" s="430">
        <v>78.008166666666668</v>
      </c>
      <c r="I458" s="436">
        <v>150</v>
      </c>
      <c r="J458" s="436">
        <v>3.0400000000003047</v>
      </c>
      <c r="K458" s="436" t="s">
        <v>62</v>
      </c>
      <c r="L458" s="430">
        <v>150.05066666666667</v>
      </c>
      <c r="M458" s="430">
        <v>-150.05066666666667</v>
      </c>
      <c r="N458" s="427">
        <v>481</v>
      </c>
      <c r="Q458" s="428" t="s">
        <v>156</v>
      </c>
      <c r="R458">
        <v>4</v>
      </c>
      <c r="S458" s="474">
        <v>1014.246</v>
      </c>
      <c r="T458" s="290">
        <v>2.9899999999999999E-2</v>
      </c>
      <c r="U458" s="290">
        <v>2.9399999999999999E-2</v>
      </c>
      <c r="V458" s="290">
        <v>29.425698999999998</v>
      </c>
      <c r="W458" s="290">
        <v>29.424536</v>
      </c>
      <c r="X458" s="290">
        <v>34.876422358221163</v>
      </c>
      <c r="Y458" s="290">
        <v>34.875458145872855</v>
      </c>
      <c r="Z458">
        <v>1.8426</v>
      </c>
      <c r="AA458" s="447">
        <v>6.9335805793263408</v>
      </c>
      <c r="AB458" s="447">
        <v>86.552782095122566</v>
      </c>
      <c r="AC458" s="447">
        <v>2.7582334400000005E-2</v>
      </c>
      <c r="AD458" s="290">
        <v>4.6600000000000003E-2</v>
      </c>
      <c r="AE458" s="447">
        <v>89.643199999999993</v>
      </c>
      <c r="AF458">
        <v>4.5799000000000003</v>
      </c>
      <c r="AG458" s="447">
        <v>1.9739</v>
      </c>
      <c r="AH458">
        <v>0.14599999999999999</v>
      </c>
      <c r="AI458" s="447">
        <v>6.3701999999999995E-2</v>
      </c>
      <c r="AJ458" s="447">
        <v>98.67</v>
      </c>
      <c r="AK458" s="447">
        <v>11.592000000000001</v>
      </c>
      <c r="AL458" s="429">
        <v>34.877365112304688</v>
      </c>
      <c r="AM458" s="433" t="s">
        <v>139</v>
      </c>
      <c r="AN458" s="434"/>
      <c r="AO458" s="438" t="s">
        <v>139</v>
      </c>
      <c r="AP458" s="439" t="s">
        <v>139</v>
      </c>
      <c r="AQ458" s="431" t="s">
        <v>139</v>
      </c>
      <c r="AR458" s="440"/>
      <c r="AS458" s="469" t="s">
        <v>139</v>
      </c>
      <c r="AT458" s="431" t="s">
        <v>139</v>
      </c>
      <c r="AU458" s="469" t="s">
        <v>139</v>
      </c>
      <c r="AV458" s="431" t="s">
        <v>139</v>
      </c>
      <c r="AW458" s="442" t="s">
        <v>139</v>
      </c>
      <c r="AX458" s="431" t="s">
        <v>139</v>
      </c>
      <c r="AY458" s="443"/>
      <c r="AZ458" s="469" t="s">
        <v>139</v>
      </c>
      <c r="BA458" s="431" t="s">
        <v>139</v>
      </c>
      <c r="BB458" s="440"/>
      <c r="BC458" s="469" t="s">
        <v>139</v>
      </c>
      <c r="BD458" s="445" t="s">
        <v>139</v>
      </c>
      <c r="BE458" s="469" t="s">
        <v>139</v>
      </c>
      <c r="BF458" s="445" t="s">
        <v>139</v>
      </c>
      <c r="BG458" s="445"/>
      <c r="BH458" s="469" t="s">
        <v>139</v>
      </c>
      <c r="BI458" s="431" t="s">
        <v>139</v>
      </c>
      <c r="BJ458" s="440"/>
      <c r="BK458" s="441" t="s">
        <v>139</v>
      </c>
      <c r="BL458" s="431" t="s">
        <v>139</v>
      </c>
      <c r="BM458" s="446"/>
      <c r="BN458" s="447" t="s">
        <v>139</v>
      </c>
      <c r="BO458" t="s">
        <v>139</v>
      </c>
    </row>
    <row r="459" spans="1:67" ht="15.75" customHeight="1">
      <c r="A459" s="7" t="s">
        <v>1030</v>
      </c>
      <c r="B459" s="453">
        <v>21</v>
      </c>
      <c r="C459" s="436" t="s">
        <v>185</v>
      </c>
      <c r="D459" s="454" t="s">
        <v>186</v>
      </c>
      <c r="E459" s="436">
        <v>78</v>
      </c>
      <c r="F459" s="436">
        <v>0.49000000000006594</v>
      </c>
      <c r="G459" s="436" t="s">
        <v>61</v>
      </c>
      <c r="H459" s="430">
        <v>78.008166666666668</v>
      </c>
      <c r="I459" s="436">
        <v>150</v>
      </c>
      <c r="J459" s="436">
        <v>3.0400000000003047</v>
      </c>
      <c r="K459" s="436" t="s">
        <v>62</v>
      </c>
      <c r="L459" s="430">
        <v>150.05066666666667</v>
      </c>
      <c r="M459" s="430">
        <v>-150.05066666666667</v>
      </c>
      <c r="N459" s="427">
        <v>482</v>
      </c>
      <c r="Q459" s="428" t="s">
        <v>156</v>
      </c>
      <c r="R459">
        <v>5</v>
      </c>
      <c r="S459" s="474">
        <v>462.923</v>
      </c>
      <c r="T459" s="290">
        <v>0.80389999999999995</v>
      </c>
      <c r="U459" s="290">
        <v>0.80269999999999997</v>
      </c>
      <c r="V459" s="290">
        <v>29.813378999999998</v>
      </c>
      <c r="W459" s="290">
        <v>29.811387</v>
      </c>
      <c r="X459" s="290">
        <v>34.831160315967139</v>
      </c>
      <c r="Y459" s="290">
        <v>34.829925599985366</v>
      </c>
      <c r="Z459">
        <v>1.9386000000000001</v>
      </c>
      <c r="AA459" s="447">
        <v>6.6986983838483187</v>
      </c>
      <c r="AB459" s="447">
        <v>85.285429218030302</v>
      </c>
      <c r="AC459" s="447">
        <v>2.8047597600000002E-2</v>
      </c>
      <c r="AD459" s="290">
        <v>4.7600000000000003E-2</v>
      </c>
      <c r="AE459" s="447">
        <v>89.645099999999999</v>
      </c>
      <c r="AF459">
        <v>4.58</v>
      </c>
      <c r="AG459" s="447">
        <v>2.0185</v>
      </c>
      <c r="AH459">
        <v>0.1477</v>
      </c>
      <c r="AI459" s="447">
        <v>6.3701999999999995E-2</v>
      </c>
      <c r="AJ459" s="447">
        <v>98.54</v>
      </c>
      <c r="AK459" s="447">
        <v>11.897</v>
      </c>
      <c r="AL459" s="429">
        <v>34.831394195556641</v>
      </c>
      <c r="AM459" s="433" t="s">
        <v>139</v>
      </c>
      <c r="AN459" s="434"/>
      <c r="AO459" s="438" t="s">
        <v>139</v>
      </c>
      <c r="AP459" s="439" t="s">
        <v>139</v>
      </c>
      <c r="AQ459" s="431" t="s">
        <v>139</v>
      </c>
      <c r="AR459" s="440"/>
      <c r="AS459" s="469" t="s">
        <v>139</v>
      </c>
      <c r="AT459" s="431" t="s">
        <v>139</v>
      </c>
      <c r="AU459" s="469" t="s">
        <v>139</v>
      </c>
      <c r="AV459" s="431" t="s">
        <v>139</v>
      </c>
      <c r="AW459" s="442" t="s">
        <v>139</v>
      </c>
      <c r="AX459" s="431" t="s">
        <v>139</v>
      </c>
      <c r="AY459" s="443"/>
      <c r="AZ459" s="469" t="s">
        <v>139</v>
      </c>
      <c r="BA459" s="431" t="s">
        <v>139</v>
      </c>
      <c r="BB459" s="440"/>
      <c r="BC459" s="469" t="s">
        <v>139</v>
      </c>
      <c r="BD459" s="445" t="s">
        <v>139</v>
      </c>
      <c r="BE459" s="469" t="s">
        <v>139</v>
      </c>
      <c r="BF459" s="445" t="s">
        <v>139</v>
      </c>
      <c r="BG459" s="445"/>
      <c r="BH459" s="469" t="s">
        <v>139</v>
      </c>
      <c r="BI459" s="431" t="s">
        <v>139</v>
      </c>
      <c r="BJ459" s="440"/>
      <c r="BK459" s="441" t="s">
        <v>139</v>
      </c>
      <c r="BL459" s="431" t="s">
        <v>139</v>
      </c>
      <c r="BM459" s="446"/>
      <c r="BN459" s="447" t="s">
        <v>139</v>
      </c>
      <c r="BO459" t="s">
        <v>139</v>
      </c>
    </row>
    <row r="460" spans="1:67" ht="15.75" customHeight="1">
      <c r="A460" s="7" t="s">
        <v>1030</v>
      </c>
      <c r="B460" s="453">
        <v>21</v>
      </c>
      <c r="C460" s="436" t="s">
        <v>185</v>
      </c>
      <c r="D460" s="454" t="s">
        <v>186</v>
      </c>
      <c r="E460" s="436">
        <v>78</v>
      </c>
      <c r="F460" s="436">
        <v>0.49000000000006594</v>
      </c>
      <c r="G460" s="436" t="s">
        <v>61</v>
      </c>
      <c r="H460" s="430">
        <v>78.008166666666668</v>
      </c>
      <c r="I460" s="436">
        <v>150</v>
      </c>
      <c r="J460" s="436">
        <v>3.0400000000003047</v>
      </c>
      <c r="K460" s="436" t="s">
        <v>62</v>
      </c>
      <c r="L460" s="430">
        <v>150.05066666666667</v>
      </c>
      <c r="M460" s="430">
        <v>-150.05066666666667</v>
      </c>
      <c r="N460" s="427">
        <v>483</v>
      </c>
      <c r="Q460" s="428" t="s">
        <v>156</v>
      </c>
      <c r="R460">
        <v>6</v>
      </c>
      <c r="S460" s="474">
        <v>461.40300000000002</v>
      </c>
      <c r="T460" s="290">
        <v>0.80659999999999998</v>
      </c>
      <c r="U460" s="290">
        <v>0.80459999999999998</v>
      </c>
      <c r="V460" s="290">
        <v>29.815080999999999</v>
      </c>
      <c r="W460" s="290">
        <v>29.812488999999999</v>
      </c>
      <c r="X460" s="290">
        <v>34.831229129506973</v>
      </c>
      <c r="Y460" s="290">
        <v>34.830112851057891</v>
      </c>
      <c r="Z460">
        <v>1.9388000000000001</v>
      </c>
      <c r="AA460" s="447">
        <v>6.6966020682287928</v>
      </c>
      <c r="AB460" s="447">
        <v>85.264694212054337</v>
      </c>
      <c r="AC460" s="447">
        <v>2.7455321599999999E-2</v>
      </c>
      <c r="AD460" s="290">
        <v>4.6300000000000001E-2</v>
      </c>
      <c r="AE460" s="447">
        <v>89.647000000000006</v>
      </c>
      <c r="AF460">
        <v>4.5800999999999998</v>
      </c>
      <c r="AG460" s="447">
        <v>1.9575</v>
      </c>
      <c r="AH460">
        <v>0.14530000000000001</v>
      </c>
      <c r="AI460" s="447">
        <v>6.3701999999999995E-2</v>
      </c>
      <c r="AJ460" s="447">
        <v>98.38</v>
      </c>
      <c r="AK460" s="447">
        <v>11.897</v>
      </c>
      <c r="AL460" s="429">
        <v>34.833824157714844</v>
      </c>
      <c r="AM460" s="433" t="s">
        <v>139</v>
      </c>
      <c r="AN460" s="434"/>
      <c r="AO460" s="438" t="s">
        <v>139</v>
      </c>
      <c r="AP460" s="439" t="s">
        <v>139</v>
      </c>
      <c r="AQ460" s="431" t="s">
        <v>139</v>
      </c>
      <c r="AR460" s="440"/>
      <c r="AS460" s="469" t="s">
        <v>139</v>
      </c>
      <c r="AT460" s="431" t="s">
        <v>139</v>
      </c>
      <c r="AU460" s="469" t="s">
        <v>139</v>
      </c>
      <c r="AV460" s="431" t="s">
        <v>139</v>
      </c>
      <c r="AW460" s="442" t="s">
        <v>139</v>
      </c>
      <c r="AX460" s="431" t="s">
        <v>139</v>
      </c>
      <c r="AY460" s="443"/>
      <c r="AZ460" s="469" t="s">
        <v>139</v>
      </c>
      <c r="BA460" s="431" t="s">
        <v>139</v>
      </c>
      <c r="BB460" s="440"/>
      <c r="BC460" s="469" t="s">
        <v>139</v>
      </c>
      <c r="BD460" s="445" t="s">
        <v>139</v>
      </c>
      <c r="BE460" s="469" t="s">
        <v>139</v>
      </c>
      <c r="BF460" s="445" t="s">
        <v>139</v>
      </c>
      <c r="BG460" s="445"/>
      <c r="BH460" s="469" t="s">
        <v>139</v>
      </c>
      <c r="BI460" s="431" t="s">
        <v>139</v>
      </c>
      <c r="BJ460" s="440"/>
      <c r="BK460" s="441" t="s">
        <v>139</v>
      </c>
      <c r="BL460" s="431" t="s">
        <v>139</v>
      </c>
      <c r="BM460" s="446"/>
      <c r="BN460" s="447" t="s">
        <v>139</v>
      </c>
      <c r="BO460" t="s">
        <v>139</v>
      </c>
    </row>
    <row r="461" spans="1:67" ht="15.75" customHeight="1">
      <c r="A461" s="7" t="s">
        <v>1030</v>
      </c>
      <c r="B461" s="453">
        <v>21</v>
      </c>
      <c r="C461" s="436" t="s">
        <v>185</v>
      </c>
      <c r="D461" s="454" t="s">
        <v>186</v>
      </c>
      <c r="E461" s="436">
        <v>78</v>
      </c>
      <c r="F461" s="436">
        <v>0.49000000000006594</v>
      </c>
      <c r="G461" s="436" t="s">
        <v>61</v>
      </c>
      <c r="H461" s="430">
        <v>78.008166666666668</v>
      </c>
      <c r="I461" s="436">
        <v>150</v>
      </c>
      <c r="J461" s="436">
        <v>3.0400000000003047</v>
      </c>
      <c r="K461" s="436" t="s">
        <v>62</v>
      </c>
      <c r="L461" s="430">
        <v>150.05066666666667</v>
      </c>
      <c r="M461" s="430">
        <v>-150.05066666666667</v>
      </c>
      <c r="N461" s="427">
        <v>484</v>
      </c>
      <c r="Q461" s="428" t="s">
        <v>156</v>
      </c>
      <c r="R461">
        <v>7</v>
      </c>
      <c r="S461" s="474">
        <v>459.46899999999999</v>
      </c>
      <c r="T461" s="290">
        <v>0.81230000000000002</v>
      </c>
      <c r="U461" s="290">
        <v>0.80920000000000003</v>
      </c>
      <c r="V461" s="290">
        <v>29.819333999999998</v>
      </c>
      <c r="W461" s="290">
        <v>29.8156</v>
      </c>
      <c r="X461" s="290">
        <v>34.831484456956993</v>
      </c>
      <c r="Y461" s="290">
        <v>34.830121339802282</v>
      </c>
      <c r="Z461">
        <v>1.9383999999999999</v>
      </c>
      <c r="AA461" s="447">
        <v>6.6927394277280605</v>
      </c>
      <c r="AB461" s="447">
        <v>85.228142078375072</v>
      </c>
      <c r="AC461" s="447">
        <v>2.7412984000000001E-2</v>
      </c>
      <c r="AD461" s="290">
        <v>4.6199999999999998E-2</v>
      </c>
      <c r="AE461" s="447">
        <v>89.641400000000004</v>
      </c>
      <c r="AF461">
        <v>4.5797999999999996</v>
      </c>
      <c r="AG461" s="447">
        <v>2.0162</v>
      </c>
      <c r="AH461">
        <v>0.14760000000000001</v>
      </c>
      <c r="AI461" s="447">
        <v>6.3701999999999995E-2</v>
      </c>
      <c r="AJ461" s="447">
        <v>98.54</v>
      </c>
      <c r="AK461" s="447">
        <v>11.744</v>
      </c>
      <c r="AL461" s="429">
        <v>34.833450317382813</v>
      </c>
      <c r="AM461" s="433" t="s">
        <v>139</v>
      </c>
      <c r="AN461" s="434"/>
      <c r="AO461" s="438" t="s">
        <v>139</v>
      </c>
      <c r="AP461" s="439" t="s">
        <v>139</v>
      </c>
      <c r="AQ461" s="431" t="s">
        <v>139</v>
      </c>
      <c r="AR461" s="440"/>
      <c r="AS461" s="469" t="s">
        <v>139</v>
      </c>
      <c r="AT461" s="431" t="s">
        <v>139</v>
      </c>
      <c r="AU461" s="469" t="s">
        <v>139</v>
      </c>
      <c r="AV461" s="431" t="s">
        <v>139</v>
      </c>
      <c r="AW461" s="442" t="s">
        <v>139</v>
      </c>
      <c r="AX461" s="431" t="s">
        <v>139</v>
      </c>
      <c r="AY461" s="443"/>
      <c r="AZ461" s="469" t="s">
        <v>139</v>
      </c>
      <c r="BA461" s="431" t="s">
        <v>139</v>
      </c>
      <c r="BB461" s="440"/>
      <c r="BC461" s="469" t="s">
        <v>139</v>
      </c>
      <c r="BD461" s="445" t="s">
        <v>139</v>
      </c>
      <c r="BE461" s="469" t="s">
        <v>139</v>
      </c>
      <c r="BF461" s="445" t="s">
        <v>139</v>
      </c>
      <c r="BG461" s="445"/>
      <c r="BH461" s="469" t="s">
        <v>139</v>
      </c>
      <c r="BI461" s="431" t="s">
        <v>139</v>
      </c>
      <c r="BJ461" s="440"/>
      <c r="BK461" s="441" t="s">
        <v>139</v>
      </c>
      <c r="BL461" s="431" t="s">
        <v>139</v>
      </c>
      <c r="BM461" s="446"/>
      <c r="BN461" s="447" t="s">
        <v>139</v>
      </c>
      <c r="BO461" t="s">
        <v>139</v>
      </c>
    </row>
    <row r="462" spans="1:67" ht="15.75" customHeight="1">
      <c r="A462" s="7" t="s">
        <v>1030</v>
      </c>
      <c r="B462" s="453">
        <v>21</v>
      </c>
      <c r="C462" s="436" t="s">
        <v>185</v>
      </c>
      <c r="D462" s="454" t="s">
        <v>186</v>
      </c>
      <c r="E462" s="436">
        <v>78</v>
      </c>
      <c r="F462" s="436">
        <v>0.49000000000006594</v>
      </c>
      <c r="G462" s="436" t="s">
        <v>61</v>
      </c>
      <c r="H462" s="430">
        <v>78.008166666666668</v>
      </c>
      <c r="I462" s="436">
        <v>150</v>
      </c>
      <c r="J462" s="436">
        <v>3.0400000000003047</v>
      </c>
      <c r="K462" s="436" t="s">
        <v>62</v>
      </c>
      <c r="L462" s="430">
        <v>150.05066666666667</v>
      </c>
      <c r="M462" s="430">
        <v>-150.05066666666667</v>
      </c>
      <c r="N462" s="427">
        <v>485</v>
      </c>
      <c r="Q462" s="428" t="s">
        <v>156</v>
      </c>
      <c r="R462">
        <v>8</v>
      </c>
      <c r="S462" s="474">
        <v>457.71199999999999</v>
      </c>
      <c r="T462" s="290">
        <v>0.8155</v>
      </c>
      <c r="U462" s="290">
        <v>0.81359999999999999</v>
      </c>
      <c r="V462" s="290">
        <v>29.821555999999998</v>
      </c>
      <c r="W462" s="290">
        <v>29.818769</v>
      </c>
      <c r="X462" s="290">
        <v>34.831804744325389</v>
      </c>
      <c r="Y462" s="290">
        <v>34.830325055663231</v>
      </c>
      <c r="Z462">
        <v>1.9381999999999999</v>
      </c>
      <c r="AA462" s="447">
        <v>6.6910980684332344</v>
      </c>
      <c r="AB462" s="447">
        <v>85.21443370316895</v>
      </c>
      <c r="AC462" s="447">
        <v>2.7455321599999999E-2</v>
      </c>
      <c r="AD462" s="290">
        <v>4.6300000000000001E-2</v>
      </c>
      <c r="AE462" s="447">
        <v>89.624600000000001</v>
      </c>
      <c r="AF462">
        <v>4.5789999999999997</v>
      </c>
      <c r="AG462" s="447">
        <v>1.9692000000000001</v>
      </c>
      <c r="AH462">
        <v>0.14580000000000001</v>
      </c>
      <c r="AI462" s="447">
        <v>6.3701999999999995E-2</v>
      </c>
      <c r="AJ462" s="447">
        <v>98.46</v>
      </c>
      <c r="AK462" s="447">
        <v>11.897</v>
      </c>
      <c r="AL462" s="429">
        <v>34.832923889160156</v>
      </c>
      <c r="AM462" s="433" t="s">
        <v>139</v>
      </c>
      <c r="AN462" s="434"/>
      <c r="AO462" s="438" t="s">
        <v>139</v>
      </c>
      <c r="AP462" s="439" t="s">
        <v>139</v>
      </c>
      <c r="AQ462" s="431" t="s">
        <v>139</v>
      </c>
      <c r="AR462" s="440"/>
      <c r="AS462" s="469" t="s">
        <v>139</v>
      </c>
      <c r="AT462" s="431" t="s">
        <v>139</v>
      </c>
      <c r="AU462" s="469" t="s">
        <v>139</v>
      </c>
      <c r="AV462" s="431" t="s">
        <v>139</v>
      </c>
      <c r="AW462" s="442" t="s">
        <v>139</v>
      </c>
      <c r="AX462" s="431" t="s">
        <v>139</v>
      </c>
      <c r="AY462" s="443"/>
      <c r="AZ462" s="469" t="s">
        <v>139</v>
      </c>
      <c r="BA462" s="431" t="s">
        <v>139</v>
      </c>
      <c r="BB462" s="440"/>
      <c r="BC462" s="469" t="s">
        <v>139</v>
      </c>
      <c r="BD462" s="445" t="s">
        <v>139</v>
      </c>
      <c r="BE462" s="469" t="s">
        <v>139</v>
      </c>
      <c r="BF462" s="445" t="s">
        <v>139</v>
      </c>
      <c r="BG462" s="445"/>
      <c r="BH462" s="469" t="s">
        <v>139</v>
      </c>
      <c r="BI462" s="431" t="s">
        <v>139</v>
      </c>
      <c r="BJ462" s="440"/>
      <c r="BK462" s="441" t="s">
        <v>139</v>
      </c>
      <c r="BL462" s="431" t="s">
        <v>139</v>
      </c>
      <c r="BM462" s="446"/>
      <c r="BN462" s="447" t="s">
        <v>139</v>
      </c>
      <c r="BO462" t="s">
        <v>139</v>
      </c>
    </row>
    <row r="463" spans="1:67" ht="15.75" customHeight="1">
      <c r="A463" s="7" t="s">
        <v>1030</v>
      </c>
      <c r="B463" s="453">
        <v>21</v>
      </c>
      <c r="C463" s="436" t="s">
        <v>185</v>
      </c>
      <c r="D463" s="454" t="s">
        <v>186</v>
      </c>
      <c r="E463" s="436">
        <v>78</v>
      </c>
      <c r="F463" s="436">
        <v>0.49000000000006594</v>
      </c>
      <c r="G463" s="436" t="s">
        <v>61</v>
      </c>
      <c r="H463" s="430">
        <v>78.008166666666668</v>
      </c>
      <c r="I463" s="436">
        <v>150</v>
      </c>
      <c r="J463" s="436">
        <v>3.0400000000003047</v>
      </c>
      <c r="K463" s="436" t="s">
        <v>62</v>
      </c>
      <c r="L463" s="430">
        <v>150.05066666666667</v>
      </c>
      <c r="M463" s="430">
        <v>-150.05066666666667</v>
      </c>
      <c r="N463" s="427">
        <v>486</v>
      </c>
      <c r="Q463" s="428" t="s">
        <v>156</v>
      </c>
      <c r="R463">
        <v>9</v>
      </c>
      <c r="S463" s="474">
        <v>255.88</v>
      </c>
      <c r="T463" s="290">
        <v>-0.77159999999999995</v>
      </c>
      <c r="U463" s="290">
        <v>-0.7611</v>
      </c>
      <c r="V463" s="290">
        <v>27.865714999999998</v>
      </c>
      <c r="W463" s="290">
        <v>27.879265999999998</v>
      </c>
      <c r="X463" s="290">
        <v>34.149912234252227</v>
      </c>
      <c r="Y463" s="290">
        <v>34.156374091689983</v>
      </c>
      <c r="Z463">
        <v>1.8117000000000001</v>
      </c>
      <c r="AA463" s="447">
        <v>6.2215103471119049</v>
      </c>
      <c r="AB463" s="447">
        <v>75.657070192145483</v>
      </c>
      <c r="AC463" s="447">
        <v>3.3969907200000003E-2</v>
      </c>
      <c r="AD463" s="290">
        <v>6.08E-2</v>
      </c>
      <c r="AE463" s="447">
        <v>89.565100000000001</v>
      </c>
      <c r="AF463">
        <v>4.5758999999999999</v>
      </c>
      <c r="AG463" s="447">
        <v>3.0634000000000001</v>
      </c>
      <c r="AH463">
        <v>0.18959999999999999</v>
      </c>
      <c r="AI463" s="447">
        <v>6.3701999999999995E-2</v>
      </c>
      <c r="AJ463" s="447">
        <v>98.54</v>
      </c>
      <c r="AK463" s="447">
        <v>11.897</v>
      </c>
      <c r="AL463" s="429">
        <v>34.176506042480469</v>
      </c>
      <c r="AM463" s="433" t="s">
        <v>139</v>
      </c>
      <c r="AN463" s="434"/>
      <c r="AO463" s="438" t="s">
        <v>139</v>
      </c>
      <c r="AP463" s="439" t="s">
        <v>139</v>
      </c>
      <c r="AQ463" s="431" t="s">
        <v>139</v>
      </c>
      <c r="AR463" s="440"/>
      <c r="AS463" s="469" t="s">
        <v>139</v>
      </c>
      <c r="AT463" s="431" t="s">
        <v>139</v>
      </c>
      <c r="AU463" s="469" t="s">
        <v>139</v>
      </c>
      <c r="AV463" s="431" t="s">
        <v>139</v>
      </c>
      <c r="AW463" s="442" t="s">
        <v>139</v>
      </c>
      <c r="AX463" s="431" t="s">
        <v>139</v>
      </c>
      <c r="AY463" s="443"/>
      <c r="AZ463" s="469" t="s">
        <v>139</v>
      </c>
      <c r="BA463" s="431" t="s">
        <v>139</v>
      </c>
      <c r="BB463" s="440"/>
      <c r="BC463" s="469" t="s">
        <v>139</v>
      </c>
      <c r="BD463" s="445" t="s">
        <v>139</v>
      </c>
      <c r="BE463" s="469" t="s">
        <v>139</v>
      </c>
      <c r="BF463" s="445" t="s">
        <v>139</v>
      </c>
      <c r="BG463" s="445"/>
      <c r="BH463" s="469" t="s">
        <v>139</v>
      </c>
      <c r="BI463" s="431" t="s">
        <v>139</v>
      </c>
      <c r="BJ463" s="440"/>
      <c r="BK463" s="441" t="s">
        <v>139</v>
      </c>
      <c r="BL463" s="431" t="s">
        <v>139</v>
      </c>
      <c r="BM463" s="446"/>
      <c r="BN463" s="447" t="s">
        <v>139</v>
      </c>
      <c r="BO463" t="s">
        <v>139</v>
      </c>
    </row>
    <row r="464" spans="1:67" ht="15.75" customHeight="1">
      <c r="A464" s="7" t="s">
        <v>1030</v>
      </c>
      <c r="B464" s="453">
        <v>21</v>
      </c>
      <c r="C464" s="436" t="s">
        <v>185</v>
      </c>
      <c r="D464" s="454" t="s">
        <v>186</v>
      </c>
      <c r="E464" s="436">
        <v>78</v>
      </c>
      <c r="F464" s="436">
        <v>0.49000000000006594</v>
      </c>
      <c r="G464" s="436" t="s">
        <v>61</v>
      </c>
      <c r="H464" s="430">
        <v>78.008166666666668</v>
      </c>
      <c r="I464" s="436">
        <v>150</v>
      </c>
      <c r="J464" s="436">
        <v>3.0400000000003047</v>
      </c>
      <c r="K464" s="436" t="s">
        <v>62</v>
      </c>
      <c r="L464" s="430">
        <v>150.05066666666667</v>
      </c>
      <c r="M464" s="430">
        <v>-150.05066666666667</v>
      </c>
      <c r="N464" s="427">
        <v>487</v>
      </c>
      <c r="Q464" s="428" t="s">
        <v>156</v>
      </c>
      <c r="R464">
        <v>10</v>
      </c>
      <c r="S464" s="474">
        <v>254.852</v>
      </c>
      <c r="T464" s="290">
        <v>-0.79259999999999997</v>
      </c>
      <c r="U464" s="290">
        <v>-0.78149999999999997</v>
      </c>
      <c r="V464" s="290">
        <v>27.835179999999998</v>
      </c>
      <c r="W464" s="290">
        <v>27.849829</v>
      </c>
      <c r="X464" s="290">
        <v>34.132957403737606</v>
      </c>
      <c r="Y464" s="290">
        <v>34.14023824486609</v>
      </c>
      <c r="Z464">
        <v>1.8082</v>
      </c>
      <c r="AA464" s="447">
        <v>6.2080327037523961</v>
      </c>
      <c r="AB464" s="447">
        <v>75.442113656621459</v>
      </c>
      <c r="AC464" s="447">
        <v>3.3673994399999997E-2</v>
      </c>
      <c r="AD464" s="290">
        <v>6.0100000000000001E-2</v>
      </c>
      <c r="AE464" s="447">
        <v>89.574399999999997</v>
      </c>
      <c r="AF464">
        <v>4.5763999999999996</v>
      </c>
      <c r="AG464" s="447">
        <v>3.0728</v>
      </c>
      <c r="AH464">
        <v>0.18990000000000001</v>
      </c>
      <c r="AI464" s="447">
        <v>6.3701999999999995E-2</v>
      </c>
      <c r="AJ464" s="447">
        <v>98.54</v>
      </c>
      <c r="AK464" s="447">
        <v>11.897</v>
      </c>
      <c r="AL464" s="429">
        <v>34.146331787109375</v>
      </c>
      <c r="AM464" s="433" t="s">
        <v>139</v>
      </c>
      <c r="AN464" s="434"/>
      <c r="AO464" s="438" t="s">
        <v>139</v>
      </c>
      <c r="AP464" s="439" t="s">
        <v>139</v>
      </c>
      <c r="AQ464" s="431" t="s">
        <v>139</v>
      </c>
      <c r="AR464" s="440"/>
      <c r="AS464" s="469" t="s">
        <v>139</v>
      </c>
      <c r="AT464" s="431" t="s">
        <v>139</v>
      </c>
      <c r="AU464" s="469" t="s">
        <v>139</v>
      </c>
      <c r="AV464" s="431" t="s">
        <v>139</v>
      </c>
      <c r="AW464" s="442" t="s">
        <v>139</v>
      </c>
      <c r="AX464" s="431" t="s">
        <v>139</v>
      </c>
      <c r="AY464" s="443"/>
      <c r="AZ464" s="469" t="s">
        <v>139</v>
      </c>
      <c r="BA464" s="431" t="s">
        <v>139</v>
      </c>
      <c r="BB464" s="440"/>
      <c r="BC464" s="469" t="s">
        <v>139</v>
      </c>
      <c r="BD464" s="445" t="s">
        <v>139</v>
      </c>
      <c r="BE464" s="469" t="s">
        <v>139</v>
      </c>
      <c r="BF464" s="445" t="s">
        <v>139</v>
      </c>
      <c r="BG464" s="445"/>
      <c r="BH464" s="469" t="s">
        <v>139</v>
      </c>
      <c r="BI464" s="431" t="s">
        <v>139</v>
      </c>
      <c r="BJ464" s="440"/>
      <c r="BK464" s="441" t="s">
        <v>139</v>
      </c>
      <c r="BL464" s="431" t="s">
        <v>139</v>
      </c>
      <c r="BM464" s="446"/>
      <c r="BN464" s="447" t="s">
        <v>139</v>
      </c>
      <c r="BO464" t="s">
        <v>139</v>
      </c>
    </row>
    <row r="465" spans="1:67" ht="15.75" customHeight="1">
      <c r="A465" s="7" t="s">
        <v>1030</v>
      </c>
      <c r="B465" s="453">
        <v>21</v>
      </c>
      <c r="C465" s="436" t="s">
        <v>185</v>
      </c>
      <c r="D465" s="454" t="s">
        <v>186</v>
      </c>
      <c r="E465" s="436">
        <v>78</v>
      </c>
      <c r="F465" s="436">
        <v>0.49000000000006594</v>
      </c>
      <c r="G465" s="436" t="s">
        <v>61</v>
      </c>
      <c r="H465" s="430">
        <v>78.008166666666668</v>
      </c>
      <c r="I465" s="436">
        <v>150</v>
      </c>
      <c r="J465" s="436">
        <v>3.0400000000003047</v>
      </c>
      <c r="K465" s="436" t="s">
        <v>62</v>
      </c>
      <c r="L465" s="430">
        <v>150.05066666666667</v>
      </c>
      <c r="M465" s="430">
        <v>-150.05066666666667</v>
      </c>
      <c r="N465" s="427">
        <v>488</v>
      </c>
      <c r="Q465" s="428" t="s">
        <v>156</v>
      </c>
      <c r="R465">
        <v>11</v>
      </c>
      <c r="S465" s="474">
        <v>253.32499999999999</v>
      </c>
      <c r="T465" s="290">
        <v>-0.83960000000000001</v>
      </c>
      <c r="U465" s="290">
        <v>-0.8196</v>
      </c>
      <c r="V465" s="290">
        <v>27.766614999999998</v>
      </c>
      <c r="W465" s="290">
        <v>27.795961999999999</v>
      </c>
      <c r="X465" s="290">
        <v>34.094140805336892</v>
      </c>
      <c r="Y465" s="290">
        <v>34.111302538305331</v>
      </c>
      <c r="Z465">
        <v>1.8042</v>
      </c>
      <c r="AA465" s="447">
        <v>6.1979354993632176</v>
      </c>
      <c r="AB465" s="447">
        <v>75.20490520337313</v>
      </c>
      <c r="AC465" s="447">
        <v>3.3673994399999997E-2</v>
      </c>
      <c r="AD465" s="290">
        <v>6.0100000000000001E-2</v>
      </c>
      <c r="AE465" s="447">
        <v>88.971199999999996</v>
      </c>
      <c r="AF465">
        <v>4.5460000000000003</v>
      </c>
      <c r="AG465" s="447">
        <v>3.1996000000000002</v>
      </c>
      <c r="AH465">
        <v>0.19500000000000001</v>
      </c>
      <c r="AI465" s="447">
        <v>6.3701999999999995E-2</v>
      </c>
      <c r="AJ465" s="447">
        <v>98.54</v>
      </c>
      <c r="AK465" s="447">
        <v>11.897</v>
      </c>
      <c r="AL465" s="429">
        <v>34.100265502929688</v>
      </c>
      <c r="AM465" s="433" t="s">
        <v>139</v>
      </c>
      <c r="AN465" s="434"/>
      <c r="AO465" s="438" t="s">
        <v>139</v>
      </c>
      <c r="AP465" s="439" t="s">
        <v>139</v>
      </c>
      <c r="AQ465" s="431" t="s">
        <v>139</v>
      </c>
      <c r="AR465" s="440"/>
      <c r="AS465" s="469" t="s">
        <v>139</v>
      </c>
      <c r="AT465" s="431" t="s">
        <v>139</v>
      </c>
      <c r="AU465" s="469" t="s">
        <v>139</v>
      </c>
      <c r="AV465" s="431" t="s">
        <v>139</v>
      </c>
      <c r="AW465" s="442" t="s">
        <v>139</v>
      </c>
      <c r="AX465" s="431" t="s">
        <v>139</v>
      </c>
      <c r="AY465" s="443"/>
      <c r="AZ465" s="469" t="s">
        <v>139</v>
      </c>
      <c r="BA465" s="431" t="s">
        <v>139</v>
      </c>
      <c r="BB465" s="440"/>
      <c r="BC465" s="469" t="s">
        <v>139</v>
      </c>
      <c r="BD465" s="445" t="s">
        <v>139</v>
      </c>
      <c r="BE465" s="469" t="s">
        <v>139</v>
      </c>
      <c r="BF465" s="445" t="s">
        <v>139</v>
      </c>
      <c r="BG465" s="445"/>
      <c r="BH465" s="469" t="s">
        <v>139</v>
      </c>
      <c r="BI465" s="431" t="s">
        <v>139</v>
      </c>
      <c r="BJ465" s="440"/>
      <c r="BK465" s="441" t="s">
        <v>139</v>
      </c>
      <c r="BL465" s="431" t="s">
        <v>139</v>
      </c>
      <c r="BM465" s="446"/>
      <c r="BN465" s="447" t="s">
        <v>139</v>
      </c>
      <c r="BO465" t="s">
        <v>139</v>
      </c>
    </row>
    <row r="466" spans="1:67" ht="15.75" customHeight="1">
      <c r="A466" s="7" t="s">
        <v>1030</v>
      </c>
      <c r="B466" s="453">
        <v>21</v>
      </c>
      <c r="C466" s="436" t="s">
        <v>185</v>
      </c>
      <c r="D466" s="454" t="s">
        <v>186</v>
      </c>
      <c r="E466" s="436">
        <v>78</v>
      </c>
      <c r="F466" s="436">
        <v>0.49000000000006594</v>
      </c>
      <c r="G466" s="436" t="s">
        <v>61</v>
      </c>
      <c r="H466" s="430">
        <v>78.008166666666668</v>
      </c>
      <c r="I466" s="436">
        <v>150</v>
      </c>
      <c r="J466" s="436">
        <v>3.0400000000003047</v>
      </c>
      <c r="K466" s="436" t="s">
        <v>62</v>
      </c>
      <c r="L466" s="430">
        <v>150.05066666666667</v>
      </c>
      <c r="M466" s="430">
        <v>-150.05066666666667</v>
      </c>
      <c r="N466" s="427">
        <v>489</v>
      </c>
      <c r="Q466" s="428" t="s">
        <v>156</v>
      </c>
      <c r="R466">
        <v>12</v>
      </c>
      <c r="S466" s="474">
        <v>252.33699999999999</v>
      </c>
      <c r="T466" s="290">
        <v>-0.87050000000000005</v>
      </c>
      <c r="U466" s="290">
        <v>-0.84499999999999997</v>
      </c>
      <c r="V466" s="290">
        <v>27.719784999999998</v>
      </c>
      <c r="W466" s="290">
        <v>27.753717999999999</v>
      </c>
      <c r="X466" s="290">
        <v>34.066165706593665</v>
      </c>
      <c r="Y466" s="290">
        <v>34.083370332153102</v>
      </c>
      <c r="Z466">
        <v>1.8028</v>
      </c>
      <c r="AA466" s="447">
        <v>6.1957631908484503</v>
      </c>
      <c r="AB466" s="447">
        <v>75.102029181176007</v>
      </c>
      <c r="AC466" s="447">
        <v>3.3504644E-2</v>
      </c>
      <c r="AD466" s="290">
        <v>5.9700000000000003E-2</v>
      </c>
      <c r="AE466" s="447">
        <v>89.568799999999996</v>
      </c>
      <c r="AF466">
        <v>4.5761000000000003</v>
      </c>
      <c r="AG466" s="447">
        <v>3.0259</v>
      </c>
      <c r="AH466">
        <v>0.188</v>
      </c>
      <c r="AI466" s="447">
        <v>6.3701999999999995E-2</v>
      </c>
      <c r="AJ466" s="447">
        <v>98.54</v>
      </c>
      <c r="AK466" s="447">
        <v>11.897</v>
      </c>
      <c r="AL466" s="429">
        <v>34.069969177246094</v>
      </c>
      <c r="AM466" s="433" t="s">
        <v>139</v>
      </c>
      <c r="AN466" s="434"/>
      <c r="AO466" s="438" t="s">
        <v>139</v>
      </c>
      <c r="AP466" s="439" t="s">
        <v>139</v>
      </c>
      <c r="AQ466" s="431" t="s">
        <v>139</v>
      </c>
      <c r="AR466" s="440"/>
      <c r="AS466" s="469" t="s">
        <v>139</v>
      </c>
      <c r="AT466" s="431" t="s">
        <v>139</v>
      </c>
      <c r="AU466" s="469" t="s">
        <v>139</v>
      </c>
      <c r="AV466" s="431" t="s">
        <v>139</v>
      </c>
      <c r="AW466" s="442" t="s">
        <v>139</v>
      </c>
      <c r="AX466" s="431" t="s">
        <v>139</v>
      </c>
      <c r="AY466" s="443"/>
      <c r="AZ466" s="469" t="s">
        <v>139</v>
      </c>
      <c r="BA466" s="431" t="s">
        <v>139</v>
      </c>
      <c r="BB466" s="440"/>
      <c r="BC466" s="469" t="s">
        <v>139</v>
      </c>
      <c r="BD466" s="445" t="s">
        <v>139</v>
      </c>
      <c r="BE466" s="469" t="s">
        <v>139</v>
      </c>
      <c r="BF466" s="445" t="s">
        <v>139</v>
      </c>
      <c r="BG466" s="445"/>
      <c r="BH466" s="469" t="s">
        <v>139</v>
      </c>
      <c r="BI466" s="431" t="s">
        <v>139</v>
      </c>
      <c r="BJ466" s="440"/>
      <c r="BK466" s="441" t="s">
        <v>139</v>
      </c>
      <c r="BL466" s="431" t="s">
        <v>139</v>
      </c>
      <c r="BM466" s="446"/>
      <c r="BN466" s="447" t="s">
        <v>139</v>
      </c>
      <c r="BO466" t="s">
        <v>139</v>
      </c>
    </row>
    <row r="467" spans="1:67" ht="15.75" customHeight="1">
      <c r="A467" s="7" t="s">
        <v>1030</v>
      </c>
      <c r="B467" s="453">
        <v>21</v>
      </c>
      <c r="C467" s="436" t="s">
        <v>185</v>
      </c>
      <c r="D467" s="454" t="s">
        <v>186</v>
      </c>
      <c r="E467" s="436">
        <v>78</v>
      </c>
      <c r="F467" s="436">
        <v>0.49000000000006594</v>
      </c>
      <c r="G467" s="436" t="s">
        <v>61</v>
      </c>
      <c r="H467" s="430">
        <v>78.008166666666668</v>
      </c>
      <c r="I467" s="436">
        <v>150</v>
      </c>
      <c r="J467" s="436">
        <v>3.0400000000003047</v>
      </c>
      <c r="K467" s="436" t="s">
        <v>62</v>
      </c>
      <c r="L467" s="430">
        <v>150.05066666666667</v>
      </c>
      <c r="M467" s="430">
        <v>-150.05066666666667</v>
      </c>
      <c r="N467" s="427">
        <v>490</v>
      </c>
      <c r="Q467" s="428" t="s">
        <v>156</v>
      </c>
      <c r="R467">
        <v>13</v>
      </c>
      <c r="S467" s="474">
        <v>202.22900000000001</v>
      </c>
      <c r="T467" s="290">
        <v>-1.4698</v>
      </c>
      <c r="U467" s="290">
        <v>-1.4678</v>
      </c>
      <c r="V467" s="290">
        <v>26.541170000000001</v>
      </c>
      <c r="W467" s="290">
        <v>26.548561999999997</v>
      </c>
      <c r="X467" s="290">
        <v>33.158584452798074</v>
      </c>
      <c r="Y467" s="290">
        <v>33.16652967027305</v>
      </c>
      <c r="Z467">
        <v>1.8172999999999999</v>
      </c>
      <c r="AA467" s="447">
        <v>6.3516437350869097</v>
      </c>
      <c r="AB467" s="447">
        <v>75.281376461596452</v>
      </c>
      <c r="AC467" s="447">
        <v>3.5196796800000006E-2</v>
      </c>
      <c r="AD467" s="290">
        <v>6.3500000000000001E-2</v>
      </c>
      <c r="AE467" s="447">
        <v>89.555700000000002</v>
      </c>
      <c r="AF467">
        <v>4.5754999999999999</v>
      </c>
      <c r="AG467" s="447">
        <v>3.3639999999999999</v>
      </c>
      <c r="AH467">
        <v>0.2016</v>
      </c>
      <c r="AI467" s="447">
        <v>6.3701999999999995E-2</v>
      </c>
      <c r="AJ467" s="447">
        <v>85.34</v>
      </c>
      <c r="AK467" s="447">
        <v>11.897</v>
      </c>
      <c r="AL467" s="429">
        <v>33.15997314453125</v>
      </c>
      <c r="AM467" s="433" t="s">
        <v>139</v>
      </c>
      <c r="AN467" s="434"/>
      <c r="AO467" s="438" t="s">
        <v>139</v>
      </c>
      <c r="AP467" s="439" t="s">
        <v>139</v>
      </c>
      <c r="AQ467" s="431" t="s">
        <v>139</v>
      </c>
      <c r="AR467" s="440"/>
      <c r="AS467" s="469" t="s">
        <v>139</v>
      </c>
      <c r="AT467" s="431" t="s">
        <v>139</v>
      </c>
      <c r="AU467" s="469" t="s">
        <v>139</v>
      </c>
      <c r="AV467" s="431" t="s">
        <v>139</v>
      </c>
      <c r="AW467" s="442" t="s">
        <v>139</v>
      </c>
      <c r="AX467" s="431" t="s">
        <v>139</v>
      </c>
      <c r="AY467" s="443"/>
      <c r="AZ467" s="469" t="s">
        <v>139</v>
      </c>
      <c r="BA467" s="431" t="s">
        <v>139</v>
      </c>
      <c r="BB467" s="440"/>
      <c r="BC467" s="469" t="s">
        <v>139</v>
      </c>
      <c r="BD467" s="445" t="s">
        <v>139</v>
      </c>
      <c r="BE467" s="469" t="s">
        <v>139</v>
      </c>
      <c r="BF467" s="445" t="s">
        <v>139</v>
      </c>
      <c r="BG467" s="445"/>
      <c r="BH467" s="469" t="s">
        <v>139</v>
      </c>
      <c r="BI467" s="431" t="s">
        <v>139</v>
      </c>
      <c r="BJ467" s="440"/>
      <c r="BK467" s="441" t="s">
        <v>139</v>
      </c>
      <c r="BL467" s="431" t="s">
        <v>139</v>
      </c>
      <c r="BM467" s="446"/>
      <c r="BN467" s="447" t="s">
        <v>139</v>
      </c>
      <c r="BO467" t="s">
        <v>139</v>
      </c>
    </row>
    <row r="468" spans="1:67" ht="15.75" customHeight="1">
      <c r="A468" s="7" t="s">
        <v>1030</v>
      </c>
      <c r="B468" s="453">
        <v>21</v>
      </c>
      <c r="C468" s="436" t="s">
        <v>185</v>
      </c>
      <c r="D468" s="454" t="s">
        <v>186</v>
      </c>
      <c r="E468" s="436">
        <v>78</v>
      </c>
      <c r="F468" s="436">
        <v>0.49000000000006594</v>
      </c>
      <c r="G468" s="436" t="s">
        <v>61</v>
      </c>
      <c r="H468" s="430">
        <v>78.008166666666668</v>
      </c>
      <c r="I468" s="436">
        <v>150</v>
      </c>
      <c r="J468" s="436">
        <v>3.0400000000003047</v>
      </c>
      <c r="K468" s="436" t="s">
        <v>62</v>
      </c>
      <c r="L468" s="430">
        <v>150.05066666666667</v>
      </c>
      <c r="M468" s="430">
        <v>-150.05066666666667</v>
      </c>
      <c r="N468" s="427">
        <v>491</v>
      </c>
      <c r="Q468" s="428" t="s">
        <v>156</v>
      </c>
      <c r="R468">
        <v>14</v>
      </c>
      <c r="S468" s="474">
        <v>201.42500000000001</v>
      </c>
      <c r="T468" s="290">
        <v>-1.4724999999999999</v>
      </c>
      <c r="U468" s="290">
        <v>-1.4685999999999999</v>
      </c>
      <c r="V468" s="290">
        <v>26.532363</v>
      </c>
      <c r="W468" s="290">
        <v>26.545292</v>
      </c>
      <c r="X468" s="290">
        <v>33.149961716147239</v>
      </c>
      <c r="Y468" s="290">
        <v>33.163413093400862</v>
      </c>
      <c r="Z468">
        <v>1.8181</v>
      </c>
      <c r="AA468" s="447">
        <v>6.3561332183875558</v>
      </c>
      <c r="AB468" s="447">
        <v>75.324492946574367</v>
      </c>
      <c r="AC468" s="447">
        <v>3.4985108799999998E-2</v>
      </c>
      <c r="AD468" s="290">
        <v>6.3E-2</v>
      </c>
      <c r="AE468" s="447">
        <v>89.548299999999998</v>
      </c>
      <c r="AF468">
        <v>4.5750999999999999</v>
      </c>
      <c r="AG468" s="447">
        <v>3.4133</v>
      </c>
      <c r="AH468">
        <v>0.20349999999999999</v>
      </c>
      <c r="AI468" s="447">
        <v>6.3701999999999995E-2</v>
      </c>
      <c r="AJ468" s="447">
        <v>98.54</v>
      </c>
      <c r="AK468" s="447">
        <v>11.897</v>
      </c>
      <c r="AL468" s="429">
        <v>33.144447326660156</v>
      </c>
      <c r="AM468" s="433" t="s">
        <v>139</v>
      </c>
      <c r="AN468" s="434"/>
      <c r="AO468" s="438" t="s">
        <v>139</v>
      </c>
      <c r="AP468" s="439" t="s">
        <v>139</v>
      </c>
      <c r="AQ468" s="431" t="s">
        <v>139</v>
      </c>
      <c r="AR468" s="440"/>
      <c r="AS468" s="469" t="s">
        <v>139</v>
      </c>
      <c r="AT468" s="431" t="s">
        <v>139</v>
      </c>
      <c r="AU468" s="469" t="s">
        <v>139</v>
      </c>
      <c r="AV468" s="431" t="s">
        <v>139</v>
      </c>
      <c r="AW468" s="442" t="s">
        <v>139</v>
      </c>
      <c r="AX468" s="431" t="s">
        <v>139</v>
      </c>
      <c r="AY468" s="443"/>
      <c r="AZ468" s="469" t="s">
        <v>139</v>
      </c>
      <c r="BA468" s="431" t="s">
        <v>139</v>
      </c>
      <c r="BB468" s="440"/>
      <c r="BC468" s="469" t="s">
        <v>139</v>
      </c>
      <c r="BD468" s="445" t="s">
        <v>139</v>
      </c>
      <c r="BE468" s="469" t="s">
        <v>139</v>
      </c>
      <c r="BF468" s="445" t="s">
        <v>139</v>
      </c>
      <c r="BG468" s="445"/>
      <c r="BH468" s="469" t="s">
        <v>139</v>
      </c>
      <c r="BI468" s="431" t="s">
        <v>139</v>
      </c>
      <c r="BJ468" s="440"/>
      <c r="BK468" s="441" t="s">
        <v>139</v>
      </c>
      <c r="BL468" s="431" t="s">
        <v>139</v>
      </c>
      <c r="BM468" s="446"/>
      <c r="BN468" s="447" t="s">
        <v>139</v>
      </c>
      <c r="BO468" t="s">
        <v>139</v>
      </c>
    </row>
    <row r="469" spans="1:67" ht="15.75" customHeight="1">
      <c r="A469" s="7" t="s">
        <v>1030</v>
      </c>
      <c r="B469" s="453">
        <v>21</v>
      </c>
      <c r="C469" s="436" t="s">
        <v>185</v>
      </c>
      <c r="D469" s="454" t="s">
        <v>186</v>
      </c>
      <c r="E469" s="436">
        <v>78</v>
      </c>
      <c r="F469" s="436">
        <v>0.49000000000006594</v>
      </c>
      <c r="G469" s="436" t="s">
        <v>61</v>
      </c>
      <c r="H469" s="430">
        <v>78.008166666666668</v>
      </c>
      <c r="I469" s="436">
        <v>150</v>
      </c>
      <c r="J469" s="436">
        <v>3.0400000000003047</v>
      </c>
      <c r="K469" s="436" t="s">
        <v>62</v>
      </c>
      <c r="L469" s="430">
        <v>150.05066666666667</v>
      </c>
      <c r="M469" s="430">
        <v>-150.05066666666667</v>
      </c>
      <c r="N469" s="427">
        <v>492</v>
      </c>
      <c r="Q469" s="428" t="s">
        <v>156</v>
      </c>
      <c r="R469">
        <v>15</v>
      </c>
      <c r="S469" s="474">
        <v>200.38300000000001</v>
      </c>
      <c r="T469" s="290">
        <v>-1.4745999999999999</v>
      </c>
      <c r="U469" s="290">
        <v>-1.4724999999999999</v>
      </c>
      <c r="V469" s="290">
        <v>26.519286999999998</v>
      </c>
      <c r="W469" s="290">
        <v>26.529363999999998</v>
      </c>
      <c r="X469" s="290">
        <v>33.134944756509611</v>
      </c>
      <c r="Y469" s="290">
        <v>33.146474287319997</v>
      </c>
      <c r="Z469">
        <v>1.8189</v>
      </c>
      <c r="AA469" s="447">
        <v>6.3594027377809352</v>
      </c>
      <c r="AB469" s="447">
        <v>75.350934217265063</v>
      </c>
      <c r="AC469" s="447">
        <v>3.5789072800000002E-2</v>
      </c>
      <c r="AD469" s="290">
        <v>6.4799999999999996E-2</v>
      </c>
      <c r="AE469" s="447">
        <v>89.553899999999999</v>
      </c>
      <c r="AF469">
        <v>4.5754000000000001</v>
      </c>
      <c r="AG469" s="447">
        <v>3.3851</v>
      </c>
      <c r="AH469">
        <v>0.2024</v>
      </c>
      <c r="AI469" s="447">
        <v>6.3701999999999995E-2</v>
      </c>
      <c r="AJ469" s="447">
        <v>98.54</v>
      </c>
      <c r="AK469" s="447">
        <v>11.897</v>
      </c>
      <c r="AL469" s="429">
        <v>33.136543273925781</v>
      </c>
      <c r="AM469" s="433" t="s">
        <v>139</v>
      </c>
      <c r="AN469" s="434"/>
      <c r="AO469" s="438" t="s">
        <v>139</v>
      </c>
      <c r="AP469" s="439" t="s">
        <v>139</v>
      </c>
      <c r="AQ469" s="431" t="s">
        <v>139</v>
      </c>
      <c r="AR469" s="440"/>
      <c r="AS469" s="469" t="s">
        <v>139</v>
      </c>
      <c r="AT469" s="431" t="s">
        <v>139</v>
      </c>
      <c r="AU469" s="469" t="s">
        <v>139</v>
      </c>
      <c r="AV469" s="431" t="s">
        <v>139</v>
      </c>
      <c r="AW469" s="442" t="s">
        <v>139</v>
      </c>
      <c r="AX469" s="431" t="s">
        <v>139</v>
      </c>
      <c r="AY469" s="443"/>
      <c r="AZ469" s="469" t="s">
        <v>139</v>
      </c>
      <c r="BA469" s="431" t="s">
        <v>139</v>
      </c>
      <c r="BB469" s="440"/>
      <c r="BC469" s="469" t="s">
        <v>139</v>
      </c>
      <c r="BD469" s="445" t="s">
        <v>139</v>
      </c>
      <c r="BE469" s="469" t="s">
        <v>139</v>
      </c>
      <c r="BF469" s="445" t="s">
        <v>139</v>
      </c>
      <c r="BG469" s="445"/>
      <c r="BH469" s="469" t="s">
        <v>139</v>
      </c>
      <c r="BI469" s="431" t="s">
        <v>139</v>
      </c>
      <c r="BJ469" s="440"/>
      <c r="BK469" s="441" t="s">
        <v>139</v>
      </c>
      <c r="BL469" s="431" t="s">
        <v>139</v>
      </c>
      <c r="BM469" s="446"/>
      <c r="BN469" s="447" t="s">
        <v>139</v>
      </c>
      <c r="BO469" t="s">
        <v>139</v>
      </c>
    </row>
    <row r="470" spans="1:67" ht="15.75" customHeight="1">
      <c r="A470" s="7" t="s">
        <v>1030</v>
      </c>
      <c r="B470" s="453">
        <v>21</v>
      </c>
      <c r="C470" s="436" t="s">
        <v>185</v>
      </c>
      <c r="D470" s="454" t="s">
        <v>186</v>
      </c>
      <c r="E470" s="436">
        <v>78</v>
      </c>
      <c r="F470" s="436">
        <v>0.49000000000006594</v>
      </c>
      <c r="G470" s="436" t="s">
        <v>61</v>
      </c>
      <c r="H470" s="430">
        <v>78.008166666666668</v>
      </c>
      <c r="I470" s="436">
        <v>150</v>
      </c>
      <c r="J470" s="436">
        <v>3.0400000000003047</v>
      </c>
      <c r="K470" s="436" t="s">
        <v>62</v>
      </c>
      <c r="L470" s="430">
        <v>150.05066666666667</v>
      </c>
      <c r="M470" s="430">
        <v>-150.05066666666667</v>
      </c>
      <c r="N470" s="427">
        <v>493</v>
      </c>
      <c r="Q470" s="428" t="s">
        <v>156</v>
      </c>
      <c r="R470">
        <v>16</v>
      </c>
      <c r="S470" s="474">
        <v>199.30699999999999</v>
      </c>
      <c r="T470" s="290">
        <v>-1.476</v>
      </c>
      <c r="U470" s="290">
        <v>-1.4742</v>
      </c>
      <c r="V470" s="290">
        <v>26.508737</v>
      </c>
      <c r="W470" s="290">
        <v>26.518896999999999</v>
      </c>
      <c r="X470" s="290">
        <v>33.122645040080016</v>
      </c>
      <c r="Y470" s="290">
        <v>33.134622677946417</v>
      </c>
      <c r="Z470">
        <v>1.8190999999999999</v>
      </c>
      <c r="AA470" s="447">
        <v>6.3602613840481554</v>
      </c>
      <c r="AB470" s="447">
        <v>75.351679190814792</v>
      </c>
      <c r="AC470" s="447">
        <v>3.5408484800000001E-2</v>
      </c>
      <c r="AD470" s="290">
        <v>6.4000000000000001E-2</v>
      </c>
      <c r="AE470" s="447">
        <v>89.5595</v>
      </c>
      <c r="AF470">
        <v>4.5757000000000003</v>
      </c>
      <c r="AG470" s="447">
        <v>3.3780999999999999</v>
      </c>
      <c r="AH470">
        <v>0.2021</v>
      </c>
      <c r="AI470" s="447">
        <v>6.3701999999999995E-2</v>
      </c>
      <c r="AJ470" s="447">
        <v>98.53</v>
      </c>
      <c r="AK470" s="447">
        <v>11.897</v>
      </c>
      <c r="AL470" s="429">
        <v>33.124485015869141</v>
      </c>
      <c r="AM470" s="433" t="s">
        <v>139</v>
      </c>
      <c r="AN470" s="434"/>
      <c r="AO470" s="438" t="s">
        <v>139</v>
      </c>
      <c r="AP470" s="439" t="s">
        <v>139</v>
      </c>
      <c r="AQ470" s="431" t="s">
        <v>139</v>
      </c>
      <c r="AR470" s="440"/>
      <c r="AS470" s="469" t="s">
        <v>139</v>
      </c>
      <c r="AT470" s="431" t="s">
        <v>139</v>
      </c>
      <c r="AU470" s="469" t="s">
        <v>139</v>
      </c>
      <c r="AV470" s="431" t="s">
        <v>139</v>
      </c>
      <c r="AW470" s="442" t="s">
        <v>139</v>
      </c>
      <c r="AX470" s="431" t="s">
        <v>139</v>
      </c>
      <c r="AY470" s="443"/>
      <c r="AZ470" s="469" t="s">
        <v>139</v>
      </c>
      <c r="BA470" s="431" t="s">
        <v>139</v>
      </c>
      <c r="BB470" s="440"/>
      <c r="BC470" s="469" t="s">
        <v>139</v>
      </c>
      <c r="BD470" s="445" t="s">
        <v>139</v>
      </c>
      <c r="BE470" s="469" t="s">
        <v>139</v>
      </c>
      <c r="BF470" s="445" t="s">
        <v>139</v>
      </c>
      <c r="BG470" s="445"/>
      <c r="BH470" s="469" t="s">
        <v>139</v>
      </c>
      <c r="BI470" s="431" t="s">
        <v>139</v>
      </c>
      <c r="BJ470" s="440"/>
      <c r="BK470" s="441" t="s">
        <v>139</v>
      </c>
      <c r="BL470" s="431" t="s">
        <v>139</v>
      </c>
      <c r="BM470" s="446"/>
      <c r="BN470" s="447" t="s">
        <v>139</v>
      </c>
      <c r="BO470" t="s">
        <v>139</v>
      </c>
    </row>
    <row r="471" spans="1:67" ht="15.75" customHeight="1">
      <c r="A471" s="7" t="s">
        <v>1030</v>
      </c>
      <c r="B471" s="453">
        <v>21</v>
      </c>
      <c r="C471" s="436" t="s">
        <v>185</v>
      </c>
      <c r="D471" s="454" t="s">
        <v>186</v>
      </c>
      <c r="E471" s="436">
        <v>78</v>
      </c>
      <c r="F471" s="436">
        <v>0.49000000000006594</v>
      </c>
      <c r="G471" s="436" t="s">
        <v>61</v>
      </c>
      <c r="H471" s="430">
        <v>78.008166666666668</v>
      </c>
      <c r="I471" s="436">
        <v>150</v>
      </c>
      <c r="J471" s="436">
        <v>3.0400000000003047</v>
      </c>
      <c r="K471" s="436" t="s">
        <v>62</v>
      </c>
      <c r="L471" s="430">
        <v>150.05066666666667</v>
      </c>
      <c r="M471" s="430">
        <v>-150.05066666666667</v>
      </c>
      <c r="N471" s="427">
        <v>494</v>
      </c>
      <c r="Q471" s="428" t="s">
        <v>156</v>
      </c>
      <c r="R471">
        <v>17</v>
      </c>
      <c r="S471" s="474">
        <v>69.707999999999998</v>
      </c>
      <c r="T471" s="290">
        <v>-0.57089999999999996</v>
      </c>
      <c r="U471" s="290">
        <v>-0.56610000000000005</v>
      </c>
      <c r="V471" s="290">
        <v>25.797767999999998</v>
      </c>
      <c r="W471" s="290">
        <v>25.836020999999999</v>
      </c>
      <c r="X471" s="290">
        <v>31.267653241226739</v>
      </c>
      <c r="Y471" s="290">
        <v>31.313658444195095</v>
      </c>
      <c r="Z471">
        <v>2.2395</v>
      </c>
      <c r="AA471" s="447">
        <v>8.0962785587271746</v>
      </c>
      <c r="AB471" s="447">
        <v>96.98980897907002</v>
      </c>
      <c r="AC471" s="447">
        <v>0.116164304</v>
      </c>
      <c r="AD471" s="290">
        <v>0.24329999999999999</v>
      </c>
      <c r="AE471" s="447">
        <v>89.118300000000005</v>
      </c>
      <c r="AF471">
        <v>4.5533999999999999</v>
      </c>
      <c r="AG471" s="447">
        <v>2.7441</v>
      </c>
      <c r="AH471">
        <v>0.1767</v>
      </c>
      <c r="AI471" s="447">
        <v>6.3701999999999995E-2</v>
      </c>
      <c r="AJ471" s="447">
        <v>98.54</v>
      </c>
      <c r="AK471" s="447">
        <v>11.897</v>
      </c>
      <c r="AL471" s="429">
        <v>31.294042587280273</v>
      </c>
      <c r="AM471" s="433" t="s">
        <v>139</v>
      </c>
      <c r="AN471" s="434"/>
      <c r="AO471" s="438" t="s">
        <v>139</v>
      </c>
      <c r="AP471" s="439" t="s">
        <v>139</v>
      </c>
      <c r="AQ471" s="431" t="s">
        <v>139</v>
      </c>
      <c r="AR471" s="440"/>
      <c r="AS471" s="469" t="s">
        <v>139</v>
      </c>
      <c r="AT471" s="431" t="s">
        <v>139</v>
      </c>
      <c r="AU471" s="469" t="s">
        <v>139</v>
      </c>
      <c r="AV471" s="431" t="s">
        <v>139</v>
      </c>
      <c r="AW471" s="442" t="s">
        <v>139</v>
      </c>
      <c r="AX471" s="431" t="s">
        <v>139</v>
      </c>
      <c r="AY471" s="443"/>
      <c r="AZ471" s="469" t="s">
        <v>139</v>
      </c>
      <c r="BA471" s="431" t="s">
        <v>139</v>
      </c>
      <c r="BB471" s="440"/>
      <c r="BC471" s="469" t="s">
        <v>139</v>
      </c>
      <c r="BD471" s="445" t="s">
        <v>139</v>
      </c>
      <c r="BE471" s="469" t="s">
        <v>139</v>
      </c>
      <c r="BF471" s="445" t="s">
        <v>139</v>
      </c>
      <c r="BG471" s="445"/>
      <c r="BH471" s="469" t="s">
        <v>139</v>
      </c>
      <c r="BI471" s="431" t="s">
        <v>139</v>
      </c>
      <c r="BJ471" s="440"/>
      <c r="BK471" s="441" t="s">
        <v>139</v>
      </c>
      <c r="BL471" s="431" t="s">
        <v>139</v>
      </c>
      <c r="BM471" s="446"/>
      <c r="BN471" s="447" t="s">
        <v>139</v>
      </c>
      <c r="BO471" t="s">
        <v>139</v>
      </c>
    </row>
    <row r="472" spans="1:67" ht="15.75" customHeight="1">
      <c r="A472" s="7" t="s">
        <v>1030</v>
      </c>
      <c r="B472" s="453">
        <v>21</v>
      </c>
      <c r="C472" s="436" t="s">
        <v>185</v>
      </c>
      <c r="D472" s="454" t="s">
        <v>186</v>
      </c>
      <c r="E472" s="436">
        <v>78</v>
      </c>
      <c r="F472" s="436">
        <v>0.49000000000006594</v>
      </c>
      <c r="G472" s="436" t="s">
        <v>61</v>
      </c>
      <c r="H472" s="430">
        <v>78.008166666666668</v>
      </c>
      <c r="I472" s="436">
        <v>150</v>
      </c>
      <c r="J472" s="436">
        <v>3.0400000000003047</v>
      </c>
      <c r="K472" s="436" t="s">
        <v>62</v>
      </c>
      <c r="L472" s="430">
        <v>150.05066666666667</v>
      </c>
      <c r="M472" s="430">
        <v>-150.05066666666667</v>
      </c>
      <c r="N472" s="427">
        <v>495</v>
      </c>
      <c r="Q472" s="428" t="s">
        <v>156</v>
      </c>
      <c r="R472">
        <v>18</v>
      </c>
      <c r="S472" s="474">
        <v>68.748000000000005</v>
      </c>
      <c r="T472" s="290">
        <v>-0.58579999999999999</v>
      </c>
      <c r="U472" s="290">
        <v>-0.57640000000000002</v>
      </c>
      <c r="V472" s="290">
        <v>25.781517999999998</v>
      </c>
      <c r="W472" s="290">
        <v>25.815020999999998</v>
      </c>
      <c r="X472" s="290">
        <v>31.261937840148612</v>
      </c>
      <c r="Y472" s="290">
        <v>31.296876361764365</v>
      </c>
      <c r="Z472">
        <v>2.2486999999999999</v>
      </c>
      <c r="AA472" s="447">
        <v>8.1346887574378801</v>
      </c>
      <c r="AB472" s="447">
        <v>97.407398541687783</v>
      </c>
      <c r="AC472" s="447">
        <v>0.12775760000000003</v>
      </c>
      <c r="AD472" s="290">
        <v>0.26900000000000002</v>
      </c>
      <c r="AE472" s="447">
        <v>89.103399999999993</v>
      </c>
      <c r="AF472">
        <v>4.5526</v>
      </c>
      <c r="AG472" s="447">
        <v>2.9952999999999999</v>
      </c>
      <c r="AH472">
        <v>0.18679999999999999</v>
      </c>
      <c r="AI472" s="447">
        <v>6.3701999999999995E-2</v>
      </c>
      <c r="AJ472" s="447">
        <v>98.54</v>
      </c>
      <c r="AK472" s="447">
        <v>11.897</v>
      </c>
      <c r="AL472" s="429">
        <v>31.265964508056641</v>
      </c>
      <c r="AM472" s="433" t="s">
        <v>139</v>
      </c>
      <c r="AN472" s="434"/>
      <c r="AO472" s="438" t="s">
        <v>139</v>
      </c>
      <c r="AP472" s="439" t="s">
        <v>139</v>
      </c>
      <c r="AQ472" s="431" t="s">
        <v>139</v>
      </c>
      <c r="AR472" s="440"/>
      <c r="AS472" s="469" t="s">
        <v>139</v>
      </c>
      <c r="AT472" s="431" t="s">
        <v>139</v>
      </c>
      <c r="AU472" s="469" t="s">
        <v>139</v>
      </c>
      <c r="AV472" s="431" t="s">
        <v>139</v>
      </c>
      <c r="AW472" s="442" t="s">
        <v>139</v>
      </c>
      <c r="AX472" s="431" t="s">
        <v>139</v>
      </c>
      <c r="AY472" s="443"/>
      <c r="AZ472" s="469" t="s">
        <v>139</v>
      </c>
      <c r="BA472" s="431" t="s">
        <v>139</v>
      </c>
      <c r="BB472" s="440"/>
      <c r="BC472" s="469" t="s">
        <v>139</v>
      </c>
      <c r="BD472" s="445" t="s">
        <v>139</v>
      </c>
      <c r="BE472" s="469" t="s">
        <v>139</v>
      </c>
      <c r="BF472" s="445" t="s">
        <v>139</v>
      </c>
      <c r="BG472" s="445"/>
      <c r="BH472" s="469" t="s">
        <v>139</v>
      </c>
      <c r="BI472" s="431" t="s">
        <v>139</v>
      </c>
      <c r="BJ472" s="440"/>
      <c r="BK472" s="441" t="s">
        <v>139</v>
      </c>
      <c r="BL472" s="431" t="s">
        <v>139</v>
      </c>
      <c r="BM472" s="446"/>
      <c r="BN472" s="447" t="s">
        <v>139</v>
      </c>
      <c r="BO472" t="s">
        <v>139</v>
      </c>
    </row>
    <row r="473" spans="1:67" ht="15.75" customHeight="1">
      <c r="A473" s="7" t="s">
        <v>1030</v>
      </c>
      <c r="B473" s="453">
        <v>21</v>
      </c>
      <c r="C473" s="436" t="s">
        <v>185</v>
      </c>
      <c r="D473" s="454" t="s">
        <v>186</v>
      </c>
      <c r="E473" s="436">
        <v>78</v>
      </c>
      <c r="F473" s="436">
        <v>0.49000000000006594</v>
      </c>
      <c r="G473" s="436" t="s">
        <v>61</v>
      </c>
      <c r="H473" s="430">
        <v>78.008166666666668</v>
      </c>
      <c r="I473" s="436">
        <v>150</v>
      </c>
      <c r="J473" s="436">
        <v>3.0400000000003047</v>
      </c>
      <c r="K473" s="436" t="s">
        <v>62</v>
      </c>
      <c r="L473" s="430">
        <v>150.05066666666667</v>
      </c>
      <c r="M473" s="430">
        <v>-150.05066666666667</v>
      </c>
      <c r="N473" s="427">
        <v>496</v>
      </c>
      <c r="Q473" s="428" t="s">
        <v>156</v>
      </c>
      <c r="R473">
        <v>19</v>
      </c>
      <c r="S473" s="474">
        <v>67.704999999999998</v>
      </c>
      <c r="T473" s="290">
        <v>-0.65300000000000002</v>
      </c>
      <c r="U473" s="290">
        <v>-0.59940000000000004</v>
      </c>
      <c r="V473" s="290">
        <v>25.703959999999999</v>
      </c>
      <c r="W473" s="290">
        <v>25.769019999999998</v>
      </c>
      <c r="X473" s="290">
        <v>31.228480944559127</v>
      </c>
      <c r="Y473" s="290">
        <v>31.259922614982262</v>
      </c>
      <c r="Z473">
        <v>2.2624</v>
      </c>
      <c r="AA473" s="447">
        <v>8.1781672005973558</v>
      </c>
      <c r="AB473" s="447">
        <v>97.729896486798481</v>
      </c>
      <c r="AC473" s="447">
        <v>0.12525788000000002</v>
      </c>
      <c r="AD473" s="290">
        <v>0.26350000000000001</v>
      </c>
      <c r="AE473" s="447">
        <v>89.077299999999994</v>
      </c>
      <c r="AF473">
        <v>4.5513000000000003</v>
      </c>
      <c r="AG473" s="447">
        <v>2.8732000000000002</v>
      </c>
      <c r="AH473">
        <v>0.18190000000000001</v>
      </c>
      <c r="AI473" s="447">
        <v>6.3701999999999995E-2</v>
      </c>
      <c r="AJ473" s="447">
        <v>98.54</v>
      </c>
      <c r="AK473" s="447">
        <v>11.897</v>
      </c>
      <c r="AL473" s="429">
        <v>31.240436553955078</v>
      </c>
      <c r="AM473" s="433" t="s">
        <v>139</v>
      </c>
      <c r="AN473" s="434"/>
      <c r="AO473" s="438" t="s">
        <v>139</v>
      </c>
      <c r="AP473" s="439" t="s">
        <v>139</v>
      </c>
      <c r="AQ473" s="431" t="s">
        <v>139</v>
      </c>
      <c r="AR473" s="440"/>
      <c r="AS473" s="469" t="s">
        <v>139</v>
      </c>
      <c r="AT473" s="431" t="s">
        <v>139</v>
      </c>
      <c r="AU473" s="469" t="s">
        <v>139</v>
      </c>
      <c r="AV473" s="431" t="s">
        <v>139</v>
      </c>
      <c r="AW473" s="442" t="s">
        <v>139</v>
      </c>
      <c r="AX473" s="431" t="s">
        <v>139</v>
      </c>
      <c r="AY473" s="443"/>
      <c r="AZ473" s="469" t="s">
        <v>139</v>
      </c>
      <c r="BA473" s="431" t="s">
        <v>139</v>
      </c>
      <c r="BB473" s="440"/>
      <c r="BC473" s="469" t="s">
        <v>139</v>
      </c>
      <c r="BD473" s="445" t="s">
        <v>139</v>
      </c>
      <c r="BE473" s="469" t="s">
        <v>139</v>
      </c>
      <c r="BF473" s="445" t="s">
        <v>139</v>
      </c>
      <c r="BG473" s="445"/>
      <c r="BH473" s="469" t="s">
        <v>139</v>
      </c>
      <c r="BI473" s="431" t="s">
        <v>139</v>
      </c>
      <c r="BJ473" s="440"/>
      <c r="BK473" s="441" t="s">
        <v>139</v>
      </c>
      <c r="BL473" s="431" t="s">
        <v>139</v>
      </c>
      <c r="BM473" s="446"/>
      <c r="BN473" s="447" t="s">
        <v>139</v>
      </c>
      <c r="BO473" t="s">
        <v>139</v>
      </c>
    </row>
    <row r="474" spans="1:67" ht="15.75" customHeight="1">
      <c r="A474" s="7" t="s">
        <v>1030</v>
      </c>
      <c r="B474" s="453">
        <v>21</v>
      </c>
      <c r="C474" s="436" t="s">
        <v>185</v>
      </c>
      <c r="D474" s="454" t="s">
        <v>186</v>
      </c>
      <c r="E474" s="436">
        <v>78</v>
      </c>
      <c r="F474" s="436">
        <v>0.49000000000006594</v>
      </c>
      <c r="G474" s="436" t="s">
        <v>61</v>
      </c>
      <c r="H474" s="430">
        <v>78.008166666666668</v>
      </c>
      <c r="I474" s="436">
        <v>150</v>
      </c>
      <c r="J474" s="436">
        <v>3.0400000000003047</v>
      </c>
      <c r="K474" s="436" t="s">
        <v>62</v>
      </c>
      <c r="L474" s="430">
        <v>150.05066666666667</v>
      </c>
      <c r="M474" s="430">
        <v>-150.05066666666667</v>
      </c>
      <c r="N474" s="427">
        <v>497</v>
      </c>
      <c r="Q474" s="428" t="s">
        <v>156</v>
      </c>
      <c r="R474">
        <v>20</v>
      </c>
      <c r="S474" s="474">
        <v>66.673000000000002</v>
      </c>
      <c r="T474" s="290">
        <v>-0.74490000000000001</v>
      </c>
      <c r="U474" s="290">
        <v>-0.71389999999999998</v>
      </c>
      <c r="V474" s="290">
        <v>25.614615999999998</v>
      </c>
      <c r="W474" s="290">
        <v>25.655213</v>
      </c>
      <c r="X474" s="290">
        <v>31.204594193450045</v>
      </c>
      <c r="Y474" s="290">
        <v>31.226867450256865</v>
      </c>
      <c r="Z474">
        <v>2.2823000000000002</v>
      </c>
      <c r="AA474" s="447">
        <v>8.2418032477433751</v>
      </c>
      <c r="AB474" s="447">
        <v>98.232693722710948</v>
      </c>
      <c r="AC474" s="447">
        <v>0.130338392</v>
      </c>
      <c r="AD474" s="290">
        <v>0.2747</v>
      </c>
      <c r="AE474" s="447">
        <v>89.082899999999995</v>
      </c>
      <c r="AF474">
        <v>4.5515999999999996</v>
      </c>
      <c r="AG474" s="447">
        <v>2.8967000000000001</v>
      </c>
      <c r="AH474">
        <v>0.18290000000000001</v>
      </c>
      <c r="AI474" s="447">
        <v>6.3701999999999995E-2</v>
      </c>
      <c r="AJ474" s="447">
        <v>98.54</v>
      </c>
      <c r="AK474" s="447">
        <v>11.897</v>
      </c>
      <c r="AL474" s="429">
        <v>31.206039428710938</v>
      </c>
      <c r="AM474" s="433" t="s">
        <v>139</v>
      </c>
      <c r="AN474" s="434"/>
      <c r="AO474" s="438" t="s">
        <v>139</v>
      </c>
      <c r="AP474" s="439" t="s">
        <v>139</v>
      </c>
      <c r="AQ474" s="431" t="s">
        <v>139</v>
      </c>
      <c r="AR474" s="440"/>
      <c r="AS474" s="469" t="s">
        <v>139</v>
      </c>
      <c r="AT474" s="431" t="s">
        <v>139</v>
      </c>
      <c r="AU474" s="469" t="s">
        <v>139</v>
      </c>
      <c r="AV474" s="431" t="s">
        <v>139</v>
      </c>
      <c r="AW474" s="442" t="s">
        <v>139</v>
      </c>
      <c r="AX474" s="431" t="s">
        <v>139</v>
      </c>
      <c r="AY474" s="443"/>
      <c r="AZ474" s="469" t="s">
        <v>139</v>
      </c>
      <c r="BA474" s="431" t="s">
        <v>139</v>
      </c>
      <c r="BB474" s="440"/>
      <c r="BC474" s="469" t="s">
        <v>139</v>
      </c>
      <c r="BD474" s="445" t="s">
        <v>139</v>
      </c>
      <c r="BE474" s="469" t="s">
        <v>139</v>
      </c>
      <c r="BF474" s="445" t="s">
        <v>139</v>
      </c>
      <c r="BG474" s="445"/>
      <c r="BH474" s="469" t="s">
        <v>139</v>
      </c>
      <c r="BI474" s="431" t="s">
        <v>139</v>
      </c>
      <c r="BJ474" s="440"/>
      <c r="BK474" s="441" t="s">
        <v>139</v>
      </c>
      <c r="BL474" s="431" t="s">
        <v>139</v>
      </c>
      <c r="BM474" s="446"/>
      <c r="BN474" s="447" t="s">
        <v>139</v>
      </c>
      <c r="BO474" t="s">
        <v>139</v>
      </c>
    </row>
    <row r="475" spans="1:67" ht="15.75" customHeight="1">
      <c r="A475" s="7" t="s">
        <v>1030</v>
      </c>
      <c r="B475" s="453">
        <v>21</v>
      </c>
      <c r="C475" s="436" t="s">
        <v>185</v>
      </c>
      <c r="D475" s="454" t="s">
        <v>186</v>
      </c>
      <c r="E475" s="436">
        <v>78</v>
      </c>
      <c r="F475" s="436">
        <v>0.49000000000006594</v>
      </c>
      <c r="G475" s="436" t="s">
        <v>61</v>
      </c>
      <c r="H475" s="430">
        <v>78.008166666666668</v>
      </c>
      <c r="I475" s="436">
        <v>150</v>
      </c>
      <c r="J475" s="436">
        <v>3.0400000000003047</v>
      </c>
      <c r="K475" s="436" t="s">
        <v>62</v>
      </c>
      <c r="L475" s="430">
        <v>150.05066666666667</v>
      </c>
      <c r="M475" s="430">
        <v>-150.05066666666667</v>
      </c>
      <c r="N475" s="427">
        <v>498</v>
      </c>
      <c r="Q475" s="428" t="s">
        <v>184</v>
      </c>
      <c r="R475">
        <v>21</v>
      </c>
      <c r="S475" s="474">
        <v>2.2719999999999998</v>
      </c>
      <c r="T475" s="290">
        <v>-1.2113</v>
      </c>
      <c r="U475" s="290">
        <v>-1.2115</v>
      </c>
      <c r="V475" s="290">
        <v>22.239314</v>
      </c>
      <c r="W475" s="290">
        <v>22.237524999999998</v>
      </c>
      <c r="X475" s="290">
        <v>27.178386793758119</v>
      </c>
      <c r="Y475" s="290">
        <v>27.176177990681872</v>
      </c>
      <c r="Z475">
        <v>2.2753999999999999</v>
      </c>
      <c r="AA475" s="447">
        <v>8.7231760151928448</v>
      </c>
      <c r="AB475" s="447">
        <v>99.790335799922644</v>
      </c>
      <c r="AC475" s="447">
        <v>7.0052351999999998E-2</v>
      </c>
      <c r="AD475" s="290">
        <v>0.1409</v>
      </c>
      <c r="AE475" s="447">
        <v>89.008499999999998</v>
      </c>
      <c r="AF475">
        <v>4.5477999999999996</v>
      </c>
      <c r="AG475" s="447">
        <v>1.4973000000000001</v>
      </c>
      <c r="AH475">
        <v>0.12690000000000001</v>
      </c>
      <c r="AI475" s="447">
        <v>0.61355999999999999</v>
      </c>
      <c r="AJ475" s="447">
        <v>98.54</v>
      </c>
      <c r="AK475" s="447">
        <v>11.897</v>
      </c>
      <c r="AL475" s="429">
        <v>27.183948516845703</v>
      </c>
      <c r="AM475" s="433" t="s">
        <v>139</v>
      </c>
      <c r="AN475" s="434"/>
      <c r="AO475" s="438" t="s">
        <v>139</v>
      </c>
      <c r="AP475" s="439" t="s">
        <v>139</v>
      </c>
      <c r="AQ475" s="431" t="s">
        <v>139</v>
      </c>
      <c r="AR475" s="440"/>
      <c r="AS475" s="469" t="s">
        <v>139</v>
      </c>
      <c r="AT475" s="431" t="s">
        <v>139</v>
      </c>
      <c r="AU475" s="469" t="s">
        <v>139</v>
      </c>
      <c r="AV475" s="431" t="s">
        <v>139</v>
      </c>
      <c r="AW475" s="442" t="s">
        <v>139</v>
      </c>
      <c r="AX475" s="431" t="s">
        <v>139</v>
      </c>
      <c r="AY475" s="443"/>
      <c r="AZ475" s="469" t="s">
        <v>139</v>
      </c>
      <c r="BA475" s="431" t="s">
        <v>139</v>
      </c>
      <c r="BB475" s="440"/>
      <c r="BC475" s="469" t="s">
        <v>139</v>
      </c>
      <c r="BD475" s="445" t="s">
        <v>139</v>
      </c>
      <c r="BE475" s="469" t="s">
        <v>139</v>
      </c>
      <c r="BF475" s="445" t="s">
        <v>139</v>
      </c>
      <c r="BG475" s="445"/>
      <c r="BH475" s="469" t="s">
        <v>139</v>
      </c>
      <c r="BI475" s="431" t="s">
        <v>139</v>
      </c>
      <c r="BJ475" s="440"/>
      <c r="BK475" s="441" t="s">
        <v>139</v>
      </c>
      <c r="BL475" s="431" t="s">
        <v>139</v>
      </c>
      <c r="BM475" s="446"/>
      <c r="BN475" s="447" t="s">
        <v>139</v>
      </c>
      <c r="BO475" t="s">
        <v>139</v>
      </c>
    </row>
    <row r="476" spans="1:67" ht="15.75" customHeight="1">
      <c r="A476" s="7" t="s">
        <v>1030</v>
      </c>
      <c r="B476" s="453">
        <v>21</v>
      </c>
      <c r="C476" s="436" t="s">
        <v>185</v>
      </c>
      <c r="D476" s="454" t="s">
        <v>186</v>
      </c>
      <c r="E476" s="436">
        <v>78</v>
      </c>
      <c r="F476" s="436">
        <v>0.49000000000006594</v>
      </c>
      <c r="G476" s="436" t="s">
        <v>61</v>
      </c>
      <c r="H476" s="430">
        <v>78.008166666666668</v>
      </c>
      <c r="I476" s="436">
        <v>150</v>
      </c>
      <c r="J476" s="436">
        <v>3.0400000000003047</v>
      </c>
      <c r="K476" s="436" t="s">
        <v>62</v>
      </c>
      <c r="L476" s="430">
        <v>150.05066666666667</v>
      </c>
      <c r="M476" s="430">
        <v>-150.05066666666667</v>
      </c>
      <c r="N476" s="427">
        <v>499</v>
      </c>
      <c r="Q476" s="428" t="s">
        <v>184</v>
      </c>
      <c r="R476">
        <v>22</v>
      </c>
      <c r="S476" s="474">
        <v>2.371</v>
      </c>
      <c r="T476" s="290">
        <v>-1.2114</v>
      </c>
      <c r="U476" s="290">
        <v>-1.2118</v>
      </c>
      <c r="V476" s="290">
        <v>22.238980999999999</v>
      </c>
      <c r="W476" s="290">
        <v>22.236815999999997</v>
      </c>
      <c r="X476" s="290">
        <v>27.177981102385498</v>
      </c>
      <c r="Y476" s="290">
        <v>27.175451669333146</v>
      </c>
      <c r="Z476">
        <v>2.2753999999999999</v>
      </c>
      <c r="AA476" s="447">
        <v>8.7231760151928448</v>
      </c>
      <c r="AB476" s="447">
        <v>99.789777583111089</v>
      </c>
      <c r="AC476" s="447">
        <v>7.4371687999999991E-2</v>
      </c>
      <c r="AD476" s="290">
        <v>0.15049999999999999</v>
      </c>
      <c r="AE476" s="447">
        <v>89.012200000000007</v>
      </c>
      <c r="AF476">
        <v>4.548</v>
      </c>
      <c r="AG476" s="447">
        <v>1.4666999999999999</v>
      </c>
      <c r="AH476">
        <v>0.12559999999999999</v>
      </c>
      <c r="AI476" s="447">
        <v>0.56269000000000002</v>
      </c>
      <c r="AJ476" s="447">
        <v>98.55</v>
      </c>
      <c r="AK476" s="447">
        <v>11.897</v>
      </c>
      <c r="AL476" s="429">
        <v>27.183586120605469</v>
      </c>
      <c r="AM476" s="433" t="s">
        <v>139</v>
      </c>
      <c r="AN476" s="434"/>
      <c r="AO476" s="438" t="s">
        <v>139</v>
      </c>
      <c r="AP476" s="439" t="s">
        <v>139</v>
      </c>
      <c r="AQ476" s="431" t="s">
        <v>139</v>
      </c>
      <c r="AR476" s="440"/>
      <c r="AS476" s="469" t="s">
        <v>139</v>
      </c>
      <c r="AT476" s="431" t="s">
        <v>139</v>
      </c>
      <c r="AU476" s="469" t="s">
        <v>139</v>
      </c>
      <c r="AV476" s="431" t="s">
        <v>139</v>
      </c>
      <c r="AW476" s="442" t="s">
        <v>139</v>
      </c>
      <c r="AX476" s="431" t="s">
        <v>139</v>
      </c>
      <c r="AY476" s="443"/>
      <c r="AZ476" s="469" t="s">
        <v>139</v>
      </c>
      <c r="BA476" s="431" t="s">
        <v>139</v>
      </c>
      <c r="BB476" s="440"/>
      <c r="BC476" s="469" t="s">
        <v>139</v>
      </c>
      <c r="BD476" s="445" t="s">
        <v>139</v>
      </c>
      <c r="BE476" s="469" t="s">
        <v>139</v>
      </c>
      <c r="BF476" s="445" t="s">
        <v>139</v>
      </c>
      <c r="BG476" s="445"/>
      <c r="BH476" s="469" t="s">
        <v>139</v>
      </c>
      <c r="BI476" s="431" t="s">
        <v>139</v>
      </c>
      <c r="BJ476" s="440"/>
      <c r="BK476" s="441" t="s">
        <v>139</v>
      </c>
      <c r="BL476" s="431" t="s">
        <v>139</v>
      </c>
      <c r="BM476" s="446"/>
      <c r="BN476" s="447" t="s">
        <v>139</v>
      </c>
      <c r="BO476" t="s">
        <v>139</v>
      </c>
    </row>
    <row r="477" spans="1:67" ht="15.75" customHeight="1">
      <c r="A477" s="7" t="s">
        <v>1030</v>
      </c>
      <c r="B477" s="453">
        <v>21</v>
      </c>
      <c r="C477" s="436" t="s">
        <v>185</v>
      </c>
      <c r="D477" s="454" t="s">
        <v>186</v>
      </c>
      <c r="E477" s="436">
        <v>78</v>
      </c>
      <c r="F477" s="436">
        <v>0.49000000000006594</v>
      </c>
      <c r="G477" s="436" t="s">
        <v>61</v>
      </c>
      <c r="H477" s="430">
        <v>78.008166666666668</v>
      </c>
      <c r="I477" s="436">
        <v>150</v>
      </c>
      <c r="J477" s="436">
        <v>3.0400000000003047</v>
      </c>
      <c r="K477" s="436" t="s">
        <v>62</v>
      </c>
      <c r="L477" s="430">
        <v>150.05066666666667</v>
      </c>
      <c r="M477" s="430">
        <v>-150.05066666666667</v>
      </c>
      <c r="N477" s="427">
        <v>500</v>
      </c>
      <c r="Q477" s="428" t="s">
        <v>184</v>
      </c>
      <c r="R477">
        <v>23</v>
      </c>
      <c r="S477" s="474">
        <v>2.2280000000000002</v>
      </c>
      <c r="T477" s="290">
        <v>-1.2114</v>
      </c>
      <c r="U477" s="290">
        <v>-1.2115</v>
      </c>
      <c r="V477" s="290">
        <v>22.239242000000001</v>
      </c>
      <c r="W477" s="290">
        <v>22.237524999999998</v>
      </c>
      <c r="X477" s="290">
        <v>27.178404442343616</v>
      </c>
      <c r="Y477" s="290">
        <v>27.176200932644992</v>
      </c>
      <c r="Z477">
        <v>2.2753999999999999</v>
      </c>
      <c r="AA477" s="447">
        <v>8.7231760151928448</v>
      </c>
      <c r="AB477" s="447">
        <v>99.790076812291701</v>
      </c>
      <c r="AC477" s="447">
        <v>7.1579208000000005E-2</v>
      </c>
      <c r="AD477" s="290">
        <v>0.14430000000000001</v>
      </c>
      <c r="AE477" s="447">
        <v>89.013999999999996</v>
      </c>
      <c r="AF477">
        <v>4.5480999999999998</v>
      </c>
      <c r="AG477" s="447">
        <v>1.4925999999999999</v>
      </c>
      <c r="AH477">
        <v>0.12670000000000001</v>
      </c>
      <c r="AI477" s="447">
        <v>0.66286</v>
      </c>
      <c r="AJ477" s="447">
        <v>93.31</v>
      </c>
      <c r="AK477" s="447">
        <v>11.897</v>
      </c>
      <c r="AL477" s="429">
        <v>27.183700561523438</v>
      </c>
      <c r="AM477" s="433" t="s">
        <v>139</v>
      </c>
      <c r="AN477" s="434"/>
      <c r="AO477" s="438" t="s">
        <v>139</v>
      </c>
      <c r="AP477" s="439" t="s">
        <v>139</v>
      </c>
      <c r="AQ477" s="431" t="s">
        <v>139</v>
      </c>
      <c r="AR477" s="440"/>
      <c r="AS477" s="469" t="s">
        <v>139</v>
      </c>
      <c r="AT477" s="431" t="s">
        <v>139</v>
      </c>
      <c r="AU477" s="469" t="s">
        <v>139</v>
      </c>
      <c r="AV477" s="431" t="s">
        <v>139</v>
      </c>
      <c r="AW477" s="442" t="s">
        <v>139</v>
      </c>
      <c r="AX477" s="431" t="s">
        <v>139</v>
      </c>
      <c r="AY477" s="443"/>
      <c r="AZ477" s="469" t="s">
        <v>139</v>
      </c>
      <c r="BA477" s="431" t="s">
        <v>139</v>
      </c>
      <c r="BB477" s="440"/>
      <c r="BC477" s="469" t="s">
        <v>139</v>
      </c>
      <c r="BD477" s="445" t="s">
        <v>139</v>
      </c>
      <c r="BE477" s="469" t="s">
        <v>139</v>
      </c>
      <c r="BF477" s="445" t="s">
        <v>139</v>
      </c>
      <c r="BG477" s="445"/>
      <c r="BH477" s="469" t="s">
        <v>139</v>
      </c>
      <c r="BI477" s="431" t="s">
        <v>139</v>
      </c>
      <c r="BJ477" s="440"/>
      <c r="BK477" s="441" t="s">
        <v>139</v>
      </c>
      <c r="BL477" s="431" t="s">
        <v>139</v>
      </c>
      <c r="BM477" s="446"/>
      <c r="BN477" s="447" t="s">
        <v>139</v>
      </c>
      <c r="BO477" t="s">
        <v>139</v>
      </c>
    </row>
    <row r="478" spans="1:67" ht="15.75" customHeight="1">
      <c r="A478" s="7" t="s">
        <v>1030</v>
      </c>
      <c r="B478" s="453">
        <v>21</v>
      </c>
      <c r="C478" s="436" t="s">
        <v>185</v>
      </c>
      <c r="D478" s="454" t="s">
        <v>186</v>
      </c>
      <c r="E478" s="436">
        <v>78</v>
      </c>
      <c r="F478" s="436">
        <v>0.49000000000006594</v>
      </c>
      <c r="G478" s="436" t="s">
        <v>61</v>
      </c>
      <c r="H478" s="430">
        <v>78.008166666666668</v>
      </c>
      <c r="I478" s="436">
        <v>150</v>
      </c>
      <c r="J478" s="436">
        <v>3.0400000000003047</v>
      </c>
      <c r="K478" s="436" t="s">
        <v>62</v>
      </c>
      <c r="L478" s="430">
        <v>150.05066666666667</v>
      </c>
      <c r="M478" s="430">
        <v>-150.05066666666667</v>
      </c>
      <c r="N478" s="427">
        <v>501</v>
      </c>
      <c r="Q478" s="428" t="s">
        <v>184</v>
      </c>
      <c r="R478">
        <v>24</v>
      </c>
      <c r="S478" s="474">
        <v>2.298</v>
      </c>
      <c r="T478" s="290">
        <v>-1.2123999999999999</v>
      </c>
      <c r="U478" s="290">
        <v>-1.2117</v>
      </c>
      <c r="V478" s="290">
        <v>22.237776</v>
      </c>
      <c r="W478" s="290">
        <v>22.237227999999998</v>
      </c>
      <c r="X478" s="290">
        <v>27.177318076552705</v>
      </c>
      <c r="Y478" s="290">
        <v>27.175949376718915</v>
      </c>
      <c r="Z478">
        <v>2.2753999999999999</v>
      </c>
      <c r="AA478" s="447">
        <v>8.7231760151928448</v>
      </c>
      <c r="AB478" s="447">
        <v>99.786594342437695</v>
      </c>
      <c r="AC478" s="447">
        <v>7.0390151999999998E-2</v>
      </c>
      <c r="AD478" s="290">
        <v>0.1416</v>
      </c>
      <c r="AE478" s="447">
        <v>89.028899999999993</v>
      </c>
      <c r="AF478">
        <v>4.5488999999999997</v>
      </c>
      <c r="AG478" s="447">
        <v>1.5206999999999999</v>
      </c>
      <c r="AH478">
        <v>0.1278</v>
      </c>
      <c r="AI478" s="447">
        <v>0.65100999999999998</v>
      </c>
      <c r="AJ478" s="447">
        <v>92.32</v>
      </c>
      <c r="AK478" s="447">
        <v>11.897</v>
      </c>
      <c r="AL478" s="429">
        <v>27.184024810791016</v>
      </c>
      <c r="AM478" s="433" t="s">
        <v>139</v>
      </c>
      <c r="AN478" s="434"/>
      <c r="AO478" s="438" t="s">
        <v>139</v>
      </c>
      <c r="AP478" s="439" t="s">
        <v>139</v>
      </c>
      <c r="AQ478" s="431" t="s">
        <v>139</v>
      </c>
      <c r="AR478" s="440"/>
      <c r="AS478" s="469" t="s">
        <v>139</v>
      </c>
      <c r="AT478" s="431" t="s">
        <v>139</v>
      </c>
      <c r="AU478" s="469" t="s">
        <v>139</v>
      </c>
      <c r="AV478" s="431" t="s">
        <v>139</v>
      </c>
      <c r="AW478" s="442" t="s">
        <v>139</v>
      </c>
      <c r="AX478" s="431" t="s">
        <v>139</v>
      </c>
      <c r="AY478" s="443"/>
      <c r="AZ478" s="469" t="s">
        <v>139</v>
      </c>
      <c r="BA478" s="431" t="s">
        <v>139</v>
      </c>
      <c r="BB478" s="440"/>
      <c r="BC478" s="469" t="s">
        <v>139</v>
      </c>
      <c r="BD478" s="445" t="s">
        <v>139</v>
      </c>
      <c r="BE478" s="469" t="s">
        <v>139</v>
      </c>
      <c r="BF478" s="445" t="s">
        <v>139</v>
      </c>
      <c r="BG478" s="445"/>
      <c r="BH478" s="469" t="s">
        <v>139</v>
      </c>
      <c r="BI478" s="431" t="s">
        <v>139</v>
      </c>
      <c r="BJ478" s="440"/>
      <c r="BK478" s="441" t="s">
        <v>139</v>
      </c>
      <c r="BL478" s="431" t="s">
        <v>139</v>
      </c>
      <c r="BM478" s="446"/>
      <c r="BN478" s="447" t="s">
        <v>139</v>
      </c>
      <c r="BO478" t="s">
        <v>139</v>
      </c>
    </row>
    <row r="479" spans="1:67" ht="15.75" customHeight="1">
      <c r="A479" s="7" t="s">
        <v>1030</v>
      </c>
      <c r="B479" s="453">
        <v>22</v>
      </c>
      <c r="C479" s="436" t="s">
        <v>187</v>
      </c>
      <c r="D479" s="454" t="s">
        <v>188</v>
      </c>
      <c r="E479" s="436">
        <v>77</v>
      </c>
      <c r="F479" s="436">
        <v>30.739999999999839</v>
      </c>
      <c r="G479" s="436" t="s">
        <v>61</v>
      </c>
      <c r="H479" s="430">
        <v>77.512333333333331</v>
      </c>
      <c r="I479" s="436">
        <v>145</v>
      </c>
      <c r="J479" s="436">
        <v>4.1599999999999682</v>
      </c>
      <c r="K479" s="436" t="s">
        <v>62</v>
      </c>
      <c r="L479" s="430">
        <v>145.06933333333333</v>
      </c>
      <c r="M479" s="430">
        <v>-145.06933333333333</v>
      </c>
      <c r="N479" s="427">
        <v>502</v>
      </c>
      <c r="Q479" s="428" t="s">
        <v>156</v>
      </c>
      <c r="R479">
        <v>1</v>
      </c>
      <c r="S479" s="474">
        <v>3760.3780000000002</v>
      </c>
      <c r="T479" s="290">
        <v>-0.25990000000000002</v>
      </c>
      <c r="U479" s="290">
        <v>-0.26029999999999998</v>
      </c>
      <c r="V479" s="290">
        <v>30.321297999999999</v>
      </c>
      <c r="W479" s="290">
        <v>30.320761999999998</v>
      </c>
      <c r="X479" s="290">
        <v>34.956695803318631</v>
      </c>
      <c r="Y479" s="290">
        <v>34.956446142546532</v>
      </c>
      <c r="Z479">
        <v>1.3466</v>
      </c>
      <c r="AA479" s="447">
        <v>6.5321944007628581</v>
      </c>
      <c r="AB479" s="447">
        <v>80.972600709397753</v>
      </c>
      <c r="AC479" s="447">
        <v>2.6567132800000004E-2</v>
      </c>
      <c r="AD479" s="290">
        <v>4.4400000000000002E-2</v>
      </c>
      <c r="AE479" s="447">
        <v>89.829400000000007</v>
      </c>
      <c r="AF479">
        <v>4.5891999999999999</v>
      </c>
      <c r="AG479" s="447">
        <v>2.0842999999999998</v>
      </c>
      <c r="AH479">
        <v>0.15040000000000001</v>
      </c>
      <c r="AI479" s="447">
        <v>6.3701999999999995E-2</v>
      </c>
      <c r="AJ479" s="447">
        <v>98.53</v>
      </c>
      <c r="AK479" s="447">
        <v>9.9144000000000005</v>
      </c>
      <c r="AL479" s="429">
        <v>34.955879211425781</v>
      </c>
      <c r="AM479" s="433" t="s">
        <v>139</v>
      </c>
      <c r="AN479" s="434"/>
      <c r="AO479" s="438">
        <v>0.4</v>
      </c>
      <c r="AP479" s="439">
        <v>6.5309999999999997</v>
      </c>
      <c r="AQ479" s="431" t="s">
        <v>139</v>
      </c>
      <c r="AR479" s="440"/>
      <c r="AS479" s="469">
        <v>14.997647376776893</v>
      </c>
      <c r="AT479" s="431"/>
      <c r="AU479" s="469">
        <v>13.793572408819008</v>
      </c>
      <c r="AV479" s="431"/>
      <c r="AW479" s="442">
        <v>1.0111116309534949</v>
      </c>
      <c r="AX479" s="431"/>
      <c r="AY479" s="443"/>
      <c r="AZ479" s="469" t="s">
        <v>139</v>
      </c>
      <c r="BA479" s="431" t="s">
        <v>139</v>
      </c>
      <c r="BB479" s="440"/>
      <c r="BC479" s="469" t="s">
        <v>139</v>
      </c>
      <c r="BD479" s="445" t="s">
        <v>139</v>
      </c>
      <c r="BE479" s="469" t="s">
        <v>139</v>
      </c>
      <c r="BF479" s="445" t="s">
        <v>139</v>
      </c>
      <c r="BG479" s="445"/>
      <c r="BH479" s="469" t="s">
        <v>139</v>
      </c>
      <c r="BI479" s="431" t="s">
        <v>139</v>
      </c>
      <c r="BJ479" s="440"/>
      <c r="BK479" s="441" t="s">
        <v>139</v>
      </c>
      <c r="BL479" s="431" t="s">
        <v>139</v>
      </c>
      <c r="BM479" s="446"/>
      <c r="BN479" s="447" t="s">
        <v>139</v>
      </c>
      <c r="BO479" t="s">
        <v>139</v>
      </c>
    </row>
    <row r="480" spans="1:67" ht="15.75" customHeight="1">
      <c r="A480" s="7" t="s">
        <v>1030</v>
      </c>
      <c r="B480" s="453">
        <v>22</v>
      </c>
      <c r="C480" s="436" t="s">
        <v>187</v>
      </c>
      <c r="D480" s="454" t="s">
        <v>188</v>
      </c>
      <c r="E480" s="436">
        <v>77</v>
      </c>
      <c r="F480" s="436">
        <v>30.739999999999839</v>
      </c>
      <c r="G480" s="436" t="s">
        <v>61</v>
      </c>
      <c r="H480" s="430">
        <v>77.512333333333331</v>
      </c>
      <c r="I480" s="436">
        <v>145</v>
      </c>
      <c r="J480" s="436">
        <v>4.1599999999999682</v>
      </c>
      <c r="K480" s="436" t="s">
        <v>62</v>
      </c>
      <c r="L480" s="430">
        <v>145.06933333333333</v>
      </c>
      <c r="M480" s="430">
        <v>-145.06933333333333</v>
      </c>
      <c r="N480" s="427">
        <v>503</v>
      </c>
      <c r="Q480" s="428" t="s">
        <v>156</v>
      </c>
      <c r="R480">
        <v>2</v>
      </c>
      <c r="S480" s="474">
        <v>3055.1979999999999</v>
      </c>
      <c r="T480" s="290">
        <v>-0.32550000000000001</v>
      </c>
      <c r="U480" s="290">
        <v>-0.32600000000000001</v>
      </c>
      <c r="V480" s="290">
        <v>30.007884999999998</v>
      </c>
      <c r="W480" s="290">
        <v>30.007239999999999</v>
      </c>
      <c r="X480" s="290">
        <v>34.956477126142723</v>
      </c>
      <c r="Y480" s="290">
        <v>34.956194656435216</v>
      </c>
      <c r="Z480">
        <v>1.4345000000000001</v>
      </c>
      <c r="AA480" s="447">
        <v>6.5305989455080429</v>
      </c>
      <c r="AB480" s="447">
        <v>80.813583300897051</v>
      </c>
      <c r="AC480" s="447">
        <v>2.6017194399999999E-2</v>
      </c>
      <c r="AD480" s="290">
        <v>4.3099999999999999E-2</v>
      </c>
      <c r="AE480" s="447">
        <v>89.866600000000005</v>
      </c>
      <c r="AF480">
        <v>4.5911999999999997</v>
      </c>
      <c r="AG480" s="447">
        <v>1.9974000000000001</v>
      </c>
      <c r="AH480">
        <v>0.1469</v>
      </c>
      <c r="AI480" s="447">
        <v>6.3701999999999995E-2</v>
      </c>
      <c r="AJ480" s="447">
        <v>98.53</v>
      </c>
      <c r="AK480" s="447">
        <v>9.9144000000000005</v>
      </c>
      <c r="AL480" s="429">
        <v>34.953720092773438</v>
      </c>
      <c r="AM480" s="433" t="s">
        <v>139</v>
      </c>
      <c r="AN480" s="434"/>
      <c r="AO480" s="438">
        <v>0.4</v>
      </c>
      <c r="AP480" s="439">
        <v>6.5359999999999996</v>
      </c>
      <c r="AQ480" s="431" t="s">
        <v>139</v>
      </c>
      <c r="AR480" s="440"/>
      <c r="AS480" s="469">
        <v>14.996646095033734</v>
      </c>
      <c r="AT480" s="431"/>
      <c r="AU480" s="469">
        <v>13.808547255354991</v>
      </c>
      <c r="AV480" s="431"/>
      <c r="AW480" s="442">
        <v>1.0114391316552822</v>
      </c>
      <c r="AX480" s="431"/>
      <c r="AY480" s="443"/>
      <c r="AZ480" s="469" t="s">
        <v>139</v>
      </c>
      <c r="BA480" s="431" t="s">
        <v>139</v>
      </c>
      <c r="BB480" s="440"/>
      <c r="BC480" s="469" t="s">
        <v>139</v>
      </c>
      <c r="BD480" s="445" t="s">
        <v>139</v>
      </c>
      <c r="BE480" s="469" t="s">
        <v>139</v>
      </c>
      <c r="BF480" s="445" t="s">
        <v>139</v>
      </c>
      <c r="BG480" s="445"/>
      <c r="BH480" s="469" t="s">
        <v>139</v>
      </c>
      <c r="BI480" s="431" t="s">
        <v>139</v>
      </c>
      <c r="BJ480" s="440"/>
      <c r="BK480" s="441" t="s">
        <v>139</v>
      </c>
      <c r="BL480" s="431" t="s">
        <v>139</v>
      </c>
      <c r="BM480" s="446"/>
      <c r="BN480" s="447" t="s">
        <v>139</v>
      </c>
      <c r="BO480" t="s">
        <v>139</v>
      </c>
    </row>
    <row r="481" spans="1:67" ht="15.75" customHeight="1">
      <c r="A481" s="7" t="s">
        <v>1030</v>
      </c>
      <c r="B481" s="453">
        <v>22</v>
      </c>
      <c r="C481" s="436" t="s">
        <v>187</v>
      </c>
      <c r="D481" s="454" t="s">
        <v>188</v>
      </c>
      <c r="E481" s="436">
        <v>77</v>
      </c>
      <c r="F481" s="436">
        <v>30.739999999999839</v>
      </c>
      <c r="G481" s="436" t="s">
        <v>61</v>
      </c>
      <c r="H481" s="430">
        <v>77.512333333333331</v>
      </c>
      <c r="I481" s="436">
        <v>145</v>
      </c>
      <c r="J481" s="436">
        <v>4.1599999999999682</v>
      </c>
      <c r="K481" s="436" t="s">
        <v>62</v>
      </c>
      <c r="L481" s="430">
        <v>145.06933333333333</v>
      </c>
      <c r="M481" s="430">
        <v>-145.06933333333333</v>
      </c>
      <c r="N481" s="427">
        <v>504</v>
      </c>
      <c r="Q481" s="428" t="s">
        <v>156</v>
      </c>
      <c r="R481">
        <v>3</v>
      </c>
      <c r="S481" s="474">
        <v>2542.953</v>
      </c>
      <c r="T481" s="290">
        <v>-0.37809999999999999</v>
      </c>
      <c r="U481" s="290">
        <v>-0.37859999999999999</v>
      </c>
      <c r="V481" s="290">
        <v>29.763942</v>
      </c>
      <c r="W481" s="290">
        <v>29.763180999999999</v>
      </c>
      <c r="X481" s="290">
        <v>34.95224607607387</v>
      </c>
      <c r="Y481" s="290">
        <v>34.95180990324166</v>
      </c>
      <c r="Z481">
        <v>1.5139</v>
      </c>
      <c r="AA481" s="447">
        <v>6.5961277948624737</v>
      </c>
      <c r="AB481" s="447">
        <v>81.50943282432938</v>
      </c>
      <c r="AC481" s="447">
        <v>2.63977824E-2</v>
      </c>
      <c r="AD481" s="290">
        <v>4.3999999999999997E-2</v>
      </c>
      <c r="AE481" s="447">
        <v>89.911299999999997</v>
      </c>
      <c r="AF481">
        <v>4.5933999999999999</v>
      </c>
      <c r="AG481" s="447">
        <v>2.0185</v>
      </c>
      <c r="AH481">
        <v>0.1477</v>
      </c>
      <c r="AI481" s="447">
        <v>6.3701999999999995E-2</v>
      </c>
      <c r="AJ481" s="447">
        <v>92.91</v>
      </c>
      <c r="AK481" s="447">
        <v>9.9144000000000005</v>
      </c>
      <c r="AL481" s="429">
        <v>34.951728820800781</v>
      </c>
      <c r="AM481" s="433" t="s">
        <v>139</v>
      </c>
      <c r="AN481" s="434"/>
      <c r="AO481" s="438">
        <v>0.3</v>
      </c>
      <c r="AP481" s="439">
        <v>6.5990000000000002</v>
      </c>
      <c r="AQ481" s="431" t="s">
        <v>139</v>
      </c>
      <c r="AR481" s="440"/>
      <c r="AS481" s="469">
        <v>14.93059333682918</v>
      </c>
      <c r="AT481" s="431"/>
      <c r="AU481" s="469">
        <v>13.007106454691153</v>
      </c>
      <c r="AV481" s="431"/>
      <c r="AW481" s="442">
        <v>1.006620192757556</v>
      </c>
      <c r="AX481" s="431"/>
      <c r="AY481" s="443"/>
      <c r="AZ481" s="469" t="s">
        <v>139</v>
      </c>
      <c r="BA481" s="431" t="s">
        <v>139</v>
      </c>
      <c r="BB481" s="440"/>
      <c r="BC481" s="469" t="s">
        <v>139</v>
      </c>
      <c r="BD481" s="445" t="s">
        <v>139</v>
      </c>
      <c r="BE481" s="469" t="s">
        <v>139</v>
      </c>
      <c r="BF481" s="445" t="s">
        <v>139</v>
      </c>
      <c r="BG481" s="445"/>
      <c r="BH481" s="469" t="s">
        <v>139</v>
      </c>
      <c r="BI481" s="431" t="s">
        <v>139</v>
      </c>
      <c r="BJ481" s="440"/>
      <c r="BK481" s="441" t="s">
        <v>139</v>
      </c>
      <c r="BL481" s="431" t="s">
        <v>139</v>
      </c>
      <c r="BM481" s="446"/>
      <c r="BN481" s="447" t="s">
        <v>139</v>
      </c>
      <c r="BO481" t="s">
        <v>139</v>
      </c>
    </row>
    <row r="482" spans="1:67" ht="15.75" customHeight="1">
      <c r="A482" s="7" t="s">
        <v>1030</v>
      </c>
      <c r="B482" s="453">
        <v>22</v>
      </c>
      <c r="C482" s="436" t="s">
        <v>187</v>
      </c>
      <c r="D482" s="454" t="s">
        <v>188</v>
      </c>
      <c r="E482" s="436">
        <v>77</v>
      </c>
      <c r="F482" s="436">
        <v>30.739999999999839</v>
      </c>
      <c r="G482" s="436" t="s">
        <v>61</v>
      </c>
      <c r="H482" s="430">
        <v>77.512333333333331</v>
      </c>
      <c r="I482" s="436">
        <v>145</v>
      </c>
      <c r="J482" s="436">
        <v>4.1599999999999682</v>
      </c>
      <c r="K482" s="436" t="s">
        <v>62</v>
      </c>
      <c r="L482" s="430">
        <v>145.06933333333333</v>
      </c>
      <c r="M482" s="430">
        <v>-145.06933333333333</v>
      </c>
      <c r="N482" s="427">
        <v>505</v>
      </c>
      <c r="Q482" s="428" t="s">
        <v>156</v>
      </c>
      <c r="R482">
        <v>4</v>
      </c>
      <c r="S482" s="474">
        <v>2032.547</v>
      </c>
      <c r="T482" s="290">
        <v>-0.40229999999999999</v>
      </c>
      <c r="U482" s="290">
        <v>-0.40289999999999998</v>
      </c>
      <c r="V482" s="290">
        <v>29.531593000000001</v>
      </c>
      <c r="W482" s="290">
        <v>29.530745999999997</v>
      </c>
      <c r="X482" s="290">
        <v>34.940413819572761</v>
      </c>
      <c r="Y482" s="290">
        <v>34.939974170140047</v>
      </c>
      <c r="Z482">
        <v>1.6077999999999999</v>
      </c>
      <c r="AA482" s="447">
        <v>6.7076035148789055</v>
      </c>
      <c r="AB482" s="447">
        <v>82.827387437875572</v>
      </c>
      <c r="AC482" s="447">
        <v>2.5805506399999997E-2</v>
      </c>
      <c r="AD482" s="290">
        <v>4.2599999999999999E-2</v>
      </c>
      <c r="AE482" s="447">
        <v>89.916899999999998</v>
      </c>
      <c r="AF482">
        <v>4.5937000000000001</v>
      </c>
      <c r="AG482" s="447">
        <v>2.0632000000000001</v>
      </c>
      <c r="AH482">
        <v>0.14949999999999999</v>
      </c>
      <c r="AI482" s="447">
        <v>6.3701999999999995E-2</v>
      </c>
      <c r="AJ482" s="447">
        <v>98.53</v>
      </c>
      <c r="AK482" s="447">
        <v>9.9144000000000005</v>
      </c>
      <c r="AL482" s="429">
        <v>34.939670562744141</v>
      </c>
      <c r="AM482" s="433" t="s">
        <v>139</v>
      </c>
      <c r="AN482" s="434"/>
      <c r="AO482" s="438">
        <v>0.3</v>
      </c>
      <c r="AP482" s="439">
        <v>6.7140000000000004</v>
      </c>
      <c r="AQ482" s="431">
        <v>2</v>
      </c>
      <c r="AR482" s="440"/>
      <c r="AS482" s="469">
        <v>14.618465133919999</v>
      </c>
      <c r="AT482" s="431"/>
      <c r="AU482" s="469">
        <v>11.409538792618937</v>
      </c>
      <c r="AV482" s="431"/>
      <c r="AW482" s="442">
        <v>0.9811687096472349</v>
      </c>
      <c r="AX482" s="431"/>
      <c r="AY482" s="443"/>
      <c r="AZ482" s="469" t="s">
        <v>139</v>
      </c>
      <c r="BA482" s="431" t="s">
        <v>139</v>
      </c>
      <c r="BB482" s="440"/>
      <c r="BC482" s="469" t="s">
        <v>139</v>
      </c>
      <c r="BD482" s="445" t="s">
        <v>139</v>
      </c>
      <c r="BE482" s="469" t="s">
        <v>139</v>
      </c>
      <c r="BF482" s="445" t="s">
        <v>139</v>
      </c>
      <c r="BG482" s="445"/>
      <c r="BH482" s="469" t="s">
        <v>139</v>
      </c>
      <c r="BI482" s="431" t="s">
        <v>139</v>
      </c>
      <c r="BJ482" s="440"/>
      <c r="BK482" s="441" t="s">
        <v>139</v>
      </c>
      <c r="BL482" s="431" t="s">
        <v>139</v>
      </c>
      <c r="BM482" s="446"/>
      <c r="BN482" s="447" t="s">
        <v>139</v>
      </c>
      <c r="BO482" t="s">
        <v>139</v>
      </c>
    </row>
    <row r="483" spans="1:67" ht="15.75" customHeight="1">
      <c r="A483" s="7" t="s">
        <v>1030</v>
      </c>
      <c r="B483" s="453">
        <v>22</v>
      </c>
      <c r="C483" s="436" t="s">
        <v>187</v>
      </c>
      <c r="D483" s="454" t="s">
        <v>188</v>
      </c>
      <c r="E483" s="436">
        <v>77</v>
      </c>
      <c r="F483" s="436">
        <v>30.739999999999839</v>
      </c>
      <c r="G483" s="436" t="s">
        <v>61</v>
      </c>
      <c r="H483" s="430">
        <v>77.512333333333331</v>
      </c>
      <c r="I483" s="436">
        <v>145</v>
      </c>
      <c r="J483" s="436">
        <v>4.1599999999999682</v>
      </c>
      <c r="K483" s="436" t="s">
        <v>62</v>
      </c>
      <c r="L483" s="430">
        <v>145.06933333333333</v>
      </c>
      <c r="M483" s="430">
        <v>-145.06933333333333</v>
      </c>
      <c r="N483" s="427">
        <v>506</v>
      </c>
      <c r="Q483" s="428" t="s">
        <v>156</v>
      </c>
      <c r="R483">
        <v>5</v>
      </c>
      <c r="S483" s="474">
        <v>1522.633</v>
      </c>
      <c r="T483" s="290">
        <v>-0.2893</v>
      </c>
      <c r="U483" s="290">
        <v>-0.2903</v>
      </c>
      <c r="V483" s="290">
        <v>29.395444999999999</v>
      </c>
      <c r="W483" s="290">
        <v>29.394197999999999</v>
      </c>
      <c r="X483" s="290">
        <v>34.910621305482422</v>
      </c>
      <c r="Y483" s="290">
        <v>34.910104850878469</v>
      </c>
      <c r="Z483">
        <v>1.7222</v>
      </c>
      <c r="AA483" s="447">
        <v>6.8578729619781198</v>
      </c>
      <c r="AB483" s="447">
        <v>84.916701071070392</v>
      </c>
      <c r="AC483" s="447">
        <v>2.6609470400000002E-2</v>
      </c>
      <c r="AD483" s="290">
        <v>4.4499999999999998E-2</v>
      </c>
      <c r="AE483" s="447">
        <v>89.911299999999997</v>
      </c>
      <c r="AF483">
        <v>4.5933999999999999</v>
      </c>
      <c r="AG483" s="447">
        <v>2.0514000000000001</v>
      </c>
      <c r="AH483">
        <v>0.14899999999999999</v>
      </c>
      <c r="AI483" s="447">
        <v>6.3701999999999995E-2</v>
      </c>
      <c r="AJ483" s="447">
        <v>98.53</v>
      </c>
      <c r="AK483" s="447">
        <v>9.9144000000000005</v>
      </c>
      <c r="AL483" s="429">
        <v>34.911354064941406</v>
      </c>
      <c r="AM483" s="433" t="s">
        <v>139</v>
      </c>
      <c r="AN483" s="434"/>
      <c r="AO483" s="438">
        <v>0.5</v>
      </c>
      <c r="AP483" s="439">
        <v>6.859</v>
      </c>
      <c r="AQ483" s="431" t="s">
        <v>139</v>
      </c>
      <c r="AR483" s="440"/>
      <c r="AS483" s="469">
        <v>13.703189128780092</v>
      </c>
      <c r="AT483" s="431"/>
      <c r="AU483" s="469">
        <v>8.7601078493959701</v>
      </c>
      <c r="AV483" s="431"/>
      <c r="AW483" s="442">
        <v>0.91590249836249649</v>
      </c>
      <c r="AX483" s="431"/>
      <c r="AY483" s="443"/>
      <c r="AZ483" s="469" t="s">
        <v>139</v>
      </c>
      <c r="BA483" s="431" t="s">
        <v>139</v>
      </c>
      <c r="BB483" s="440"/>
      <c r="BC483" s="469" t="s">
        <v>139</v>
      </c>
      <c r="BD483" s="445" t="s">
        <v>139</v>
      </c>
      <c r="BE483" s="469" t="s">
        <v>139</v>
      </c>
      <c r="BF483" s="445" t="s">
        <v>139</v>
      </c>
      <c r="BG483" s="445"/>
      <c r="BH483" s="469" t="s">
        <v>139</v>
      </c>
      <c r="BI483" s="431" t="s">
        <v>139</v>
      </c>
      <c r="BJ483" s="440"/>
      <c r="BK483" s="441" t="s">
        <v>139</v>
      </c>
      <c r="BL483" s="431" t="s">
        <v>139</v>
      </c>
      <c r="BM483" s="446"/>
      <c r="BN483" s="447" t="s">
        <v>139</v>
      </c>
      <c r="BO483" t="s">
        <v>139</v>
      </c>
    </row>
    <row r="484" spans="1:67" ht="15.75" customHeight="1">
      <c r="A484" s="7" t="s">
        <v>1030</v>
      </c>
      <c r="B484" s="453">
        <v>22</v>
      </c>
      <c r="C484" s="436" t="s">
        <v>187</v>
      </c>
      <c r="D484" s="454" t="s">
        <v>188</v>
      </c>
      <c r="E484" s="436">
        <v>77</v>
      </c>
      <c r="F484" s="436">
        <v>30.739999999999839</v>
      </c>
      <c r="G484" s="436" t="s">
        <v>61</v>
      </c>
      <c r="H484" s="430">
        <v>77.512333333333331</v>
      </c>
      <c r="I484" s="436">
        <v>145</v>
      </c>
      <c r="J484" s="436">
        <v>4.1599999999999682</v>
      </c>
      <c r="K484" s="436" t="s">
        <v>62</v>
      </c>
      <c r="L484" s="430">
        <v>145.06933333333333</v>
      </c>
      <c r="M484" s="430">
        <v>-145.06933333333333</v>
      </c>
      <c r="N484" s="427">
        <v>507</v>
      </c>
      <c r="Q484" s="428" t="s">
        <v>156</v>
      </c>
      <c r="R484">
        <v>6</v>
      </c>
      <c r="S484" s="474">
        <v>1014.1319999999999</v>
      </c>
      <c r="T484" s="290">
        <v>2.0999999999999999E-3</v>
      </c>
      <c r="U484" s="290">
        <v>1.2999999999999999E-3</v>
      </c>
      <c r="V484" s="290">
        <v>29.400766000000001</v>
      </c>
      <c r="W484" s="290">
        <v>29.399584999999998</v>
      </c>
      <c r="X484" s="290">
        <v>34.875051775862531</v>
      </c>
      <c r="Y484" s="290">
        <v>34.874401053357388</v>
      </c>
      <c r="Z484">
        <v>1.8340000000000001</v>
      </c>
      <c r="AA484" s="447">
        <v>6.8968936574369542</v>
      </c>
      <c r="AB484" s="447">
        <v>86.031610142708871</v>
      </c>
      <c r="AC484" s="447">
        <v>2.7539996800000001E-2</v>
      </c>
      <c r="AD484" s="290">
        <v>4.65E-2</v>
      </c>
      <c r="AE484" s="447">
        <v>89.911299999999997</v>
      </c>
      <c r="AF484">
        <v>4.5933999999999999</v>
      </c>
      <c r="AG484" s="447">
        <v>2.0960000000000001</v>
      </c>
      <c r="AH484">
        <v>0.15079999999999999</v>
      </c>
      <c r="AI484" s="447">
        <v>6.3701999999999995E-2</v>
      </c>
      <c r="AJ484" s="447">
        <v>98.54</v>
      </c>
      <c r="AK484" s="447">
        <v>9.9144000000000005</v>
      </c>
      <c r="AL484" s="429">
        <v>34.876739501953125</v>
      </c>
      <c r="AM484" s="433" t="s">
        <v>139</v>
      </c>
      <c r="AN484" s="434"/>
      <c r="AO484" s="438">
        <v>0.7</v>
      </c>
      <c r="AP484" s="439">
        <v>6.8970000000000002</v>
      </c>
      <c r="AQ484" s="431" t="s">
        <v>139</v>
      </c>
      <c r="AR484" s="440"/>
      <c r="AS484" s="469">
        <v>13.022859549720335</v>
      </c>
      <c r="AT484" s="431"/>
      <c r="AU484" s="469">
        <v>7.2405054648791234</v>
      </c>
      <c r="AV484" s="431"/>
      <c r="AW484" s="442">
        <v>0.86574810517451106</v>
      </c>
      <c r="AX484" s="431"/>
      <c r="AY484" s="443"/>
      <c r="AZ484" s="469" t="s">
        <v>139</v>
      </c>
      <c r="BA484" s="431" t="s">
        <v>139</v>
      </c>
      <c r="BB484" s="440"/>
      <c r="BC484" s="469" t="s">
        <v>139</v>
      </c>
      <c r="BD484" s="445" t="s">
        <v>139</v>
      </c>
      <c r="BE484" s="469" t="s">
        <v>139</v>
      </c>
      <c r="BF484" s="445" t="s">
        <v>139</v>
      </c>
      <c r="BG484" s="445"/>
      <c r="BH484" s="469" t="s">
        <v>139</v>
      </c>
      <c r="BI484" s="431" t="s">
        <v>139</v>
      </c>
      <c r="BJ484" s="440"/>
      <c r="BK484" s="441" t="s">
        <v>139</v>
      </c>
      <c r="BL484" s="431" t="s">
        <v>139</v>
      </c>
      <c r="BM484" s="446"/>
      <c r="BN484" s="447" t="s">
        <v>139</v>
      </c>
      <c r="BO484" t="s">
        <v>139</v>
      </c>
    </row>
    <row r="485" spans="1:67" ht="15.75" customHeight="1">
      <c r="A485" s="7" t="s">
        <v>1030</v>
      </c>
      <c r="B485" s="453">
        <v>22</v>
      </c>
      <c r="C485" s="436" t="s">
        <v>187</v>
      </c>
      <c r="D485" s="454" t="s">
        <v>188</v>
      </c>
      <c r="E485" s="436">
        <v>77</v>
      </c>
      <c r="F485" s="436">
        <v>30.739999999999839</v>
      </c>
      <c r="G485" s="436" t="s">
        <v>61</v>
      </c>
      <c r="H485" s="430">
        <v>77.512333333333331</v>
      </c>
      <c r="I485" s="436">
        <v>145</v>
      </c>
      <c r="J485" s="436">
        <v>4.1599999999999682</v>
      </c>
      <c r="K485" s="436" t="s">
        <v>62</v>
      </c>
      <c r="L485" s="430">
        <v>145.06933333333333</v>
      </c>
      <c r="M485" s="430">
        <v>-145.06933333333333</v>
      </c>
      <c r="N485" s="427">
        <v>508</v>
      </c>
      <c r="Q485" s="428" t="s">
        <v>156</v>
      </c>
      <c r="R485">
        <v>7</v>
      </c>
      <c r="S485" s="474">
        <v>811.48099999999999</v>
      </c>
      <c r="T485" s="290">
        <v>0.26229999999999998</v>
      </c>
      <c r="U485" s="290">
        <v>0.26119999999999999</v>
      </c>
      <c r="V485" s="290">
        <v>29.527763</v>
      </c>
      <c r="W485" s="290">
        <v>29.526273</v>
      </c>
      <c r="X485" s="290">
        <v>34.864916506636746</v>
      </c>
      <c r="Y485" s="290">
        <v>34.864204722775852</v>
      </c>
      <c r="Z485">
        <v>1.8864000000000001</v>
      </c>
      <c r="AA485" s="447">
        <v>6.9027284652910117</v>
      </c>
      <c r="AB485" s="447">
        <v>86.683062088825011</v>
      </c>
      <c r="AC485" s="447">
        <v>2.7328308799999999E-2</v>
      </c>
      <c r="AD485" s="290">
        <v>4.5999999999999999E-2</v>
      </c>
      <c r="AE485" s="447">
        <v>89.868499999999997</v>
      </c>
      <c r="AF485">
        <v>4.5913000000000004</v>
      </c>
      <c r="AG485" s="447">
        <v>2.0162</v>
      </c>
      <c r="AH485">
        <v>0.14760000000000001</v>
      </c>
      <c r="AI485" s="447">
        <v>6.3701999999999995E-2</v>
      </c>
      <c r="AJ485" s="447">
        <v>98.54</v>
      </c>
      <c r="AK485" s="447">
        <v>9.9144000000000005</v>
      </c>
      <c r="AL485" s="429">
        <v>34.865745544433594</v>
      </c>
      <c r="AM485" s="433" t="s">
        <v>139</v>
      </c>
      <c r="AN485" s="434"/>
      <c r="AO485" s="438">
        <v>0.9</v>
      </c>
      <c r="AP485" s="439">
        <v>6.9109999999999996</v>
      </c>
      <c r="AQ485" s="431" t="s">
        <v>139</v>
      </c>
      <c r="AR485" s="440"/>
      <c r="AS485" s="469">
        <v>12.694796329185655</v>
      </c>
      <c r="AT485" s="431"/>
      <c r="AU485" s="469">
        <v>6.6884110252586684</v>
      </c>
      <c r="AV485" s="431"/>
      <c r="AW485" s="442">
        <v>0.83936090577336953</v>
      </c>
      <c r="AX485" s="431"/>
      <c r="AY485" s="443"/>
      <c r="AZ485" s="469" t="s">
        <v>139</v>
      </c>
      <c r="BA485" s="431" t="s">
        <v>139</v>
      </c>
      <c r="BB485" s="440"/>
      <c r="BC485" s="469" t="s">
        <v>139</v>
      </c>
      <c r="BD485" s="445" t="s">
        <v>139</v>
      </c>
      <c r="BE485" s="469" t="s">
        <v>139</v>
      </c>
      <c r="BF485" s="445" t="s">
        <v>139</v>
      </c>
      <c r="BG485" s="445"/>
      <c r="BH485" s="469" t="s">
        <v>139</v>
      </c>
      <c r="BI485" s="431" t="s">
        <v>139</v>
      </c>
      <c r="BJ485" s="440"/>
      <c r="BK485" s="441" t="s">
        <v>139</v>
      </c>
      <c r="BL485" s="431" t="s">
        <v>139</v>
      </c>
      <c r="BM485" s="446"/>
      <c r="BN485" s="447" t="s">
        <v>139</v>
      </c>
      <c r="BO485" t="s">
        <v>139</v>
      </c>
    </row>
    <row r="486" spans="1:67" ht="15.75" customHeight="1">
      <c r="A486" s="7" t="s">
        <v>1030</v>
      </c>
      <c r="B486" s="453">
        <v>22</v>
      </c>
      <c r="C486" s="436" t="s">
        <v>187</v>
      </c>
      <c r="D486" s="454" t="s">
        <v>188</v>
      </c>
      <c r="E486" s="436">
        <v>77</v>
      </c>
      <c r="F486" s="436">
        <v>30.739999999999839</v>
      </c>
      <c r="G486" s="436" t="s">
        <v>61</v>
      </c>
      <c r="H486" s="430">
        <v>77.512333333333331</v>
      </c>
      <c r="I486" s="436">
        <v>145</v>
      </c>
      <c r="J486" s="436">
        <v>4.1599999999999682</v>
      </c>
      <c r="K486" s="436" t="s">
        <v>62</v>
      </c>
      <c r="L486" s="430">
        <v>145.06933333333333</v>
      </c>
      <c r="M486" s="430">
        <v>-145.06933333333333</v>
      </c>
      <c r="N486" s="427">
        <v>509</v>
      </c>
      <c r="O486" s="427">
        <v>3</v>
      </c>
      <c r="P486" s="448" t="s">
        <v>1079</v>
      </c>
      <c r="Q486" s="428" t="s">
        <v>156</v>
      </c>
      <c r="R486">
        <v>8</v>
      </c>
      <c r="S486" s="474">
        <v>609.07500000000005</v>
      </c>
      <c r="T486" s="290">
        <v>0.59040000000000004</v>
      </c>
      <c r="U486" s="290">
        <v>0.58950000000000002</v>
      </c>
      <c r="V486" s="290">
        <v>29.709693999999999</v>
      </c>
      <c r="W486" s="290">
        <v>29.708207999999999</v>
      </c>
      <c r="X486" s="290">
        <v>34.850753862389567</v>
      </c>
      <c r="Y486" s="290">
        <v>34.849832234263246</v>
      </c>
      <c r="Z486">
        <v>1.9181999999999999</v>
      </c>
      <c r="AA486" s="447">
        <v>6.7908597537542974</v>
      </c>
      <c r="AB486" s="447">
        <v>85.996689044087773</v>
      </c>
      <c r="AC486" s="447">
        <v>2.7032396E-2</v>
      </c>
      <c r="AD486" s="290">
        <v>4.5400000000000003E-2</v>
      </c>
      <c r="AE486" s="447">
        <v>89.887100000000004</v>
      </c>
      <c r="AF486">
        <v>4.5922000000000001</v>
      </c>
      <c r="AG486" s="447">
        <v>2.0185</v>
      </c>
      <c r="AH486">
        <v>0.1477</v>
      </c>
      <c r="AI486" s="447">
        <v>6.3701999999999995E-2</v>
      </c>
      <c r="AJ486" s="447">
        <v>98.54</v>
      </c>
      <c r="AK486" s="447">
        <v>9.9144000000000005</v>
      </c>
      <c r="AL486" s="429">
        <v>34.854179382324219</v>
      </c>
      <c r="AM486" s="433">
        <v>3</v>
      </c>
      <c r="AN486" s="434" t="s">
        <v>1080</v>
      </c>
      <c r="AO486" s="438">
        <v>1.2</v>
      </c>
      <c r="AP486" s="439">
        <v>6.7910000000000004</v>
      </c>
      <c r="AQ486" s="431">
        <v>3</v>
      </c>
      <c r="AR486" s="449" t="s">
        <v>1081</v>
      </c>
      <c r="AS486" s="469">
        <v>12.976580981837486</v>
      </c>
      <c r="AT486" s="431"/>
      <c r="AU486" s="469">
        <v>7.0657680231973057</v>
      </c>
      <c r="AV486" s="431"/>
      <c r="AW486" s="442">
        <v>0.84960699915785531</v>
      </c>
      <c r="AX486" s="431"/>
      <c r="AY486" s="443"/>
      <c r="AZ486" s="469" t="s">
        <v>139</v>
      </c>
      <c r="BA486" s="431" t="s">
        <v>139</v>
      </c>
      <c r="BB486" s="440"/>
      <c r="BC486" s="469" t="s">
        <v>139</v>
      </c>
      <c r="BD486" s="445" t="s">
        <v>139</v>
      </c>
      <c r="BE486" s="469" t="s">
        <v>139</v>
      </c>
      <c r="BF486" s="445" t="s">
        <v>139</v>
      </c>
      <c r="BG486" s="445"/>
      <c r="BH486" s="469" t="s">
        <v>139</v>
      </c>
      <c r="BI486" s="431" t="s">
        <v>139</v>
      </c>
      <c r="BJ486" s="440"/>
      <c r="BK486" s="441" t="s">
        <v>139</v>
      </c>
      <c r="BL486" s="431" t="s">
        <v>139</v>
      </c>
      <c r="BM486" s="446"/>
      <c r="BN486" s="447" t="s">
        <v>139</v>
      </c>
      <c r="BO486" t="s">
        <v>139</v>
      </c>
    </row>
    <row r="487" spans="1:67" ht="15.75" customHeight="1">
      <c r="A487" s="7" t="s">
        <v>1030</v>
      </c>
      <c r="B487" s="453">
        <v>22</v>
      </c>
      <c r="C487" s="436" t="s">
        <v>187</v>
      </c>
      <c r="D487" s="454" t="s">
        <v>188</v>
      </c>
      <c r="E487" s="436">
        <v>77</v>
      </c>
      <c r="F487" s="436">
        <v>30.739999999999839</v>
      </c>
      <c r="G487" s="436" t="s">
        <v>61</v>
      </c>
      <c r="H487" s="430">
        <v>77.512333333333331</v>
      </c>
      <c r="I487" s="436">
        <v>145</v>
      </c>
      <c r="J487" s="436">
        <v>4.1599999999999682</v>
      </c>
      <c r="K487" s="436" t="s">
        <v>62</v>
      </c>
      <c r="L487" s="430">
        <v>145.06933333333333</v>
      </c>
      <c r="M487" s="430">
        <v>-145.06933333333333</v>
      </c>
      <c r="N487" s="427">
        <v>510</v>
      </c>
      <c r="Q487" s="428" t="s">
        <v>156</v>
      </c>
      <c r="R487">
        <v>9</v>
      </c>
      <c r="S487" s="474">
        <v>507.517</v>
      </c>
      <c r="T487" s="290">
        <v>0.7944</v>
      </c>
      <c r="U487" s="290">
        <v>0.79369999999999996</v>
      </c>
      <c r="V487" s="290">
        <v>29.834192999999999</v>
      </c>
      <c r="W487" s="290">
        <v>29.832563999999998</v>
      </c>
      <c r="X487" s="290">
        <v>34.842741680921556</v>
      </c>
      <c r="Y487" s="290">
        <v>34.841417899558948</v>
      </c>
      <c r="Z487">
        <v>1.9365000000000001</v>
      </c>
      <c r="AA487" s="447">
        <v>6.7343250880343026</v>
      </c>
      <c r="AB487" s="447">
        <v>85.724999703146509</v>
      </c>
      <c r="AC487" s="447">
        <v>2.7624672000000003E-2</v>
      </c>
      <c r="AD487" s="290">
        <v>4.6699999999999998E-2</v>
      </c>
      <c r="AE487" s="447">
        <v>89.887100000000004</v>
      </c>
      <c r="AF487">
        <v>4.5922000000000001</v>
      </c>
      <c r="AG487" s="447">
        <v>1.9926999999999999</v>
      </c>
      <c r="AH487">
        <v>0.1467</v>
      </c>
      <c r="AI487" s="447">
        <v>6.3701999999999995E-2</v>
      </c>
      <c r="AJ487" s="447">
        <v>98.54</v>
      </c>
      <c r="AK487" s="447">
        <v>9.9144000000000005</v>
      </c>
      <c r="AL487" s="429">
        <v>34.838642120361328</v>
      </c>
      <c r="AM487" s="433" t="s">
        <v>139</v>
      </c>
      <c r="AN487" s="434"/>
      <c r="AO487" s="438">
        <v>1.4</v>
      </c>
      <c r="AP487" s="439">
        <v>6.76</v>
      </c>
      <c r="AQ487" s="431" t="s">
        <v>139</v>
      </c>
      <c r="AR487" s="440"/>
      <c r="AS487" s="469">
        <v>12.913498403938966</v>
      </c>
      <c r="AT487" s="431"/>
      <c r="AU487" s="469">
        <v>7.0709884885774823</v>
      </c>
      <c r="AV487" s="431"/>
      <c r="AW487" s="442">
        <v>0.84516234677645741</v>
      </c>
      <c r="AX487" s="431"/>
      <c r="AY487" s="443"/>
      <c r="AZ487" s="469" t="s">
        <v>139</v>
      </c>
      <c r="BA487" s="431" t="s">
        <v>139</v>
      </c>
      <c r="BB487" s="440"/>
      <c r="BC487" s="469" t="s">
        <v>139</v>
      </c>
      <c r="BD487" s="445" t="s">
        <v>139</v>
      </c>
      <c r="BE487" s="469" t="s">
        <v>139</v>
      </c>
      <c r="BF487" s="445" t="s">
        <v>139</v>
      </c>
      <c r="BG487" s="445"/>
      <c r="BH487" s="469" t="s">
        <v>139</v>
      </c>
      <c r="BI487" s="431" t="s">
        <v>139</v>
      </c>
      <c r="BJ487" s="440"/>
      <c r="BK487" s="441" t="s">
        <v>139</v>
      </c>
      <c r="BL487" s="431" t="s">
        <v>139</v>
      </c>
      <c r="BM487" s="446"/>
      <c r="BN487" s="447" t="s">
        <v>139</v>
      </c>
      <c r="BO487" t="s">
        <v>139</v>
      </c>
    </row>
    <row r="488" spans="1:67" ht="15.75" customHeight="1">
      <c r="A488" s="7" t="s">
        <v>1030</v>
      </c>
      <c r="B488" s="453">
        <v>22</v>
      </c>
      <c r="C488" s="436" t="s">
        <v>187</v>
      </c>
      <c r="D488" s="454" t="s">
        <v>188</v>
      </c>
      <c r="E488" s="436">
        <v>77</v>
      </c>
      <c r="F488" s="436">
        <v>30.739999999999839</v>
      </c>
      <c r="G488" s="436" t="s">
        <v>61</v>
      </c>
      <c r="H488" s="430">
        <v>77.512333333333331</v>
      </c>
      <c r="I488" s="436">
        <v>145</v>
      </c>
      <c r="J488" s="436">
        <v>4.1599999999999682</v>
      </c>
      <c r="K488" s="436" t="s">
        <v>62</v>
      </c>
      <c r="L488" s="430">
        <v>145.06933333333333</v>
      </c>
      <c r="M488" s="430">
        <v>-145.06933333333333</v>
      </c>
      <c r="N488" s="427">
        <v>511</v>
      </c>
      <c r="Q488" s="428" t="s">
        <v>156</v>
      </c>
      <c r="R488">
        <v>10</v>
      </c>
      <c r="S488" s="474">
        <v>456.536</v>
      </c>
      <c r="T488" s="290">
        <v>0.81789999999999996</v>
      </c>
      <c r="U488" s="290">
        <v>0.81720000000000004</v>
      </c>
      <c r="V488" s="290">
        <v>29.823259</v>
      </c>
      <c r="W488" s="290">
        <v>29.821886999999997</v>
      </c>
      <c r="X488" s="290">
        <v>34.83200948346046</v>
      </c>
      <c r="Y488" s="290">
        <v>34.831018116076919</v>
      </c>
      <c r="Z488">
        <v>1.9487000000000001</v>
      </c>
      <c r="AA488" s="447">
        <v>6.7338536971729077</v>
      </c>
      <c r="AB488" s="447">
        <v>85.764356177902286</v>
      </c>
      <c r="AC488" s="447">
        <v>2.7539996800000001E-2</v>
      </c>
      <c r="AD488" s="290">
        <v>4.65E-2</v>
      </c>
      <c r="AE488" s="447">
        <v>89.874099999999999</v>
      </c>
      <c r="AF488">
        <v>4.5915999999999997</v>
      </c>
      <c r="AG488" s="447">
        <v>1.9857</v>
      </c>
      <c r="AH488">
        <v>0.1464</v>
      </c>
      <c r="AI488" s="447">
        <v>6.3701999999999995E-2</v>
      </c>
      <c r="AJ488" s="447">
        <v>98.54</v>
      </c>
      <c r="AK488" s="447">
        <v>9.9144000000000005</v>
      </c>
      <c r="AL488" s="429">
        <v>34.832191467285156</v>
      </c>
      <c r="AM488" s="433" t="s">
        <v>139</v>
      </c>
      <c r="AN488" s="434"/>
      <c r="AO488" s="438">
        <v>1.4</v>
      </c>
      <c r="AP488" s="439">
        <v>6.74</v>
      </c>
      <c r="AQ488" s="431" t="s">
        <v>139</v>
      </c>
      <c r="AR488" s="440"/>
      <c r="AS488" s="469">
        <v>12.828391246437583</v>
      </c>
      <c r="AT488" s="431"/>
      <c r="AU488" s="469">
        <v>6.8002228111206113</v>
      </c>
      <c r="AV488" s="431"/>
      <c r="AW488" s="442">
        <v>0.83379339384298679</v>
      </c>
      <c r="AX488" s="431"/>
      <c r="AY488" s="443"/>
      <c r="AZ488" s="469" t="s">
        <v>139</v>
      </c>
      <c r="BA488" s="431" t="s">
        <v>139</v>
      </c>
      <c r="BB488" s="440"/>
      <c r="BC488" s="469" t="s">
        <v>139</v>
      </c>
      <c r="BD488" s="445" t="s">
        <v>139</v>
      </c>
      <c r="BE488" s="469" t="s">
        <v>139</v>
      </c>
      <c r="BF488" s="445" t="s">
        <v>139</v>
      </c>
      <c r="BG488" s="445"/>
      <c r="BH488" s="469" t="s">
        <v>139</v>
      </c>
      <c r="BI488" s="431" t="s">
        <v>139</v>
      </c>
      <c r="BJ488" s="440"/>
      <c r="BK488" s="441" t="s">
        <v>139</v>
      </c>
      <c r="BL488" s="431" t="s">
        <v>139</v>
      </c>
      <c r="BM488" s="446"/>
      <c r="BN488" s="447" t="s">
        <v>139</v>
      </c>
      <c r="BO488" t="s">
        <v>139</v>
      </c>
    </row>
    <row r="489" spans="1:67" ht="15.75" customHeight="1">
      <c r="A489" s="7" t="s">
        <v>1030</v>
      </c>
      <c r="B489" s="453">
        <v>22</v>
      </c>
      <c r="C489" s="436" t="s">
        <v>187</v>
      </c>
      <c r="D489" s="454" t="s">
        <v>188</v>
      </c>
      <c r="E489" s="436">
        <v>77</v>
      </c>
      <c r="F489" s="436">
        <v>30.739999999999839</v>
      </c>
      <c r="G489" s="436" t="s">
        <v>61</v>
      </c>
      <c r="H489" s="430">
        <v>77.512333333333331</v>
      </c>
      <c r="I489" s="436">
        <v>145</v>
      </c>
      <c r="J489" s="436">
        <v>4.1599999999999682</v>
      </c>
      <c r="K489" s="436" t="s">
        <v>62</v>
      </c>
      <c r="L489" s="430">
        <v>145.06933333333333</v>
      </c>
      <c r="M489" s="430">
        <v>-145.06933333333333</v>
      </c>
      <c r="N489" s="427">
        <v>512</v>
      </c>
      <c r="Q489" s="428" t="s">
        <v>156</v>
      </c>
      <c r="R489">
        <v>11</v>
      </c>
      <c r="S489" s="474">
        <v>394.23899999999998</v>
      </c>
      <c r="T489" s="290">
        <v>0.69550000000000001</v>
      </c>
      <c r="U489" s="290">
        <v>0.69620000000000004</v>
      </c>
      <c r="V489" s="290">
        <v>29.658048999999998</v>
      </c>
      <c r="W489" s="290">
        <v>29.658028999999999</v>
      </c>
      <c r="X489" s="290">
        <v>34.791375454022642</v>
      </c>
      <c r="Y489" s="290">
        <v>34.790565776145982</v>
      </c>
      <c r="Z489">
        <v>1.925</v>
      </c>
      <c r="AA489" s="447">
        <v>6.6024045952197543</v>
      </c>
      <c r="AB489" s="447">
        <v>83.802231831114241</v>
      </c>
      <c r="AC489" s="447">
        <v>2.8259285600000003E-2</v>
      </c>
      <c r="AD489" s="290">
        <v>4.8099999999999997E-2</v>
      </c>
      <c r="AE489" s="447">
        <v>89.868499999999997</v>
      </c>
      <c r="AF489">
        <v>4.5913000000000004</v>
      </c>
      <c r="AG489" s="447">
        <v>2.0491000000000001</v>
      </c>
      <c r="AH489">
        <v>0.14899999999999999</v>
      </c>
      <c r="AI489" s="447">
        <v>6.3701999999999995E-2</v>
      </c>
      <c r="AJ489" s="447">
        <v>98.54</v>
      </c>
      <c r="AK489" s="447">
        <v>9.9144000000000005</v>
      </c>
      <c r="AL489" s="429">
        <v>34.789619445800781</v>
      </c>
      <c r="AM489" s="433" t="s">
        <v>139</v>
      </c>
      <c r="AN489" s="434"/>
      <c r="AO489" s="438">
        <v>1.4</v>
      </c>
      <c r="AP489" s="439">
        <v>6.6130000000000004</v>
      </c>
      <c r="AQ489" s="431" t="s">
        <v>139</v>
      </c>
      <c r="AR489" s="440"/>
      <c r="AS489" s="469">
        <v>13.051870081617073</v>
      </c>
      <c r="AT489" s="431"/>
      <c r="AU489" s="469">
        <v>7.7867151647071386</v>
      </c>
      <c r="AV489" s="431"/>
      <c r="AW489" s="442">
        <v>0.85760737344437166</v>
      </c>
      <c r="AX489" s="431"/>
      <c r="AY489" s="443"/>
      <c r="AZ489" s="469" t="s">
        <v>139</v>
      </c>
      <c r="BA489" s="431" t="s">
        <v>139</v>
      </c>
      <c r="BB489" s="440"/>
      <c r="BC489" s="469" t="s">
        <v>139</v>
      </c>
      <c r="BD489" s="445" t="s">
        <v>139</v>
      </c>
      <c r="BE489" s="469" t="s">
        <v>139</v>
      </c>
      <c r="BF489" s="445" t="s">
        <v>139</v>
      </c>
      <c r="BG489" s="445"/>
      <c r="BH489" s="469" t="s">
        <v>139</v>
      </c>
      <c r="BI489" s="431" t="s">
        <v>139</v>
      </c>
      <c r="BJ489" s="440"/>
      <c r="BK489" s="441" t="s">
        <v>139</v>
      </c>
      <c r="BL489" s="431" t="s">
        <v>139</v>
      </c>
      <c r="BM489" s="446"/>
      <c r="BN489" s="447" t="s">
        <v>139</v>
      </c>
      <c r="BO489" t="s">
        <v>139</v>
      </c>
    </row>
    <row r="490" spans="1:67" ht="15.75" customHeight="1">
      <c r="A490" s="7" t="s">
        <v>1030</v>
      </c>
      <c r="B490" s="453">
        <v>22</v>
      </c>
      <c r="C490" s="436" t="s">
        <v>187</v>
      </c>
      <c r="D490" s="454" t="s">
        <v>188</v>
      </c>
      <c r="E490" s="436">
        <v>77</v>
      </c>
      <c r="F490" s="436">
        <v>30.739999999999839</v>
      </c>
      <c r="G490" s="436" t="s">
        <v>61</v>
      </c>
      <c r="H490" s="430">
        <v>77.512333333333331</v>
      </c>
      <c r="I490" s="436">
        <v>145</v>
      </c>
      <c r="J490" s="436">
        <v>4.1599999999999682</v>
      </c>
      <c r="K490" s="436" t="s">
        <v>62</v>
      </c>
      <c r="L490" s="430">
        <v>145.06933333333333</v>
      </c>
      <c r="M490" s="430">
        <v>-145.06933333333333</v>
      </c>
      <c r="N490" s="427">
        <v>513</v>
      </c>
      <c r="Q490" s="428" t="s">
        <v>156</v>
      </c>
      <c r="R490">
        <v>12</v>
      </c>
      <c r="S490" s="474">
        <v>347.35300000000001</v>
      </c>
      <c r="T490" s="290">
        <v>0.49630000000000002</v>
      </c>
      <c r="U490" s="290">
        <v>0.49609999999999999</v>
      </c>
      <c r="V490" s="290">
        <v>29.413764</v>
      </c>
      <c r="W490" s="290">
        <v>29.413072999999997</v>
      </c>
      <c r="X490" s="290">
        <v>34.724282629357909</v>
      </c>
      <c r="Y490" s="290">
        <v>34.723604820075714</v>
      </c>
      <c r="Z490">
        <v>1.8886000000000001</v>
      </c>
      <c r="AA490" s="447">
        <v>6.4445710773259952</v>
      </c>
      <c r="AB490" s="447">
        <v>81.341611326064168</v>
      </c>
      <c r="AC490" s="447">
        <v>2.8639873599999997E-2</v>
      </c>
      <c r="AD490" s="290">
        <v>4.8899999999999999E-2</v>
      </c>
      <c r="AE490" s="447">
        <v>89.862899999999996</v>
      </c>
      <c r="AF490">
        <v>4.5910000000000002</v>
      </c>
      <c r="AG490" s="447">
        <v>2.2557</v>
      </c>
      <c r="AH490">
        <v>0.15720000000000001</v>
      </c>
      <c r="AI490" s="447">
        <v>6.3701999999999995E-2</v>
      </c>
      <c r="AJ490" s="447">
        <v>98.54</v>
      </c>
      <c r="AK490" s="447">
        <v>9.9144000000000005</v>
      </c>
      <c r="AL490" s="429">
        <v>34.722572326660156</v>
      </c>
      <c r="AM490" s="433" t="s">
        <v>139</v>
      </c>
      <c r="AN490" s="434"/>
      <c r="AO490" s="438">
        <v>1.2</v>
      </c>
      <c r="AP490" s="439">
        <v>6.4589999999999996</v>
      </c>
      <c r="AQ490" s="431" t="s">
        <v>139</v>
      </c>
      <c r="AR490" s="440"/>
      <c r="AS490" s="469">
        <v>13.166055231864888</v>
      </c>
      <c r="AT490" s="431"/>
      <c r="AU490" s="469">
        <v>9.5819615220455781</v>
      </c>
      <c r="AV490" s="431"/>
      <c r="AW490" s="442">
        <v>0.89470852437540938</v>
      </c>
      <c r="AX490" s="431"/>
      <c r="AY490" s="443"/>
      <c r="AZ490" s="469" t="s">
        <v>139</v>
      </c>
      <c r="BA490" s="431" t="s">
        <v>139</v>
      </c>
      <c r="BB490" s="440"/>
      <c r="BC490" s="469" t="s">
        <v>139</v>
      </c>
      <c r="BD490" s="445" t="s">
        <v>139</v>
      </c>
      <c r="BE490" s="469" t="s">
        <v>139</v>
      </c>
      <c r="BF490" s="445" t="s">
        <v>139</v>
      </c>
      <c r="BG490" s="445"/>
      <c r="BH490" s="469">
        <v>2173.4454690776215</v>
      </c>
      <c r="BI490" s="431" t="s">
        <v>139</v>
      </c>
      <c r="BJ490" s="440"/>
      <c r="BK490" s="441">
        <v>2291.6687119127719</v>
      </c>
      <c r="BL490" s="431" t="s">
        <v>139</v>
      </c>
      <c r="BM490" s="446"/>
      <c r="BN490" s="447">
        <v>0.14005606741871157</v>
      </c>
      <c r="BO490" t="s">
        <v>139</v>
      </c>
    </row>
    <row r="491" spans="1:67" ht="15.75" customHeight="1">
      <c r="A491" s="7" t="s">
        <v>1030</v>
      </c>
      <c r="B491" s="453">
        <v>22</v>
      </c>
      <c r="C491" s="436" t="s">
        <v>187</v>
      </c>
      <c r="D491" s="454" t="s">
        <v>188</v>
      </c>
      <c r="E491" s="436">
        <v>77</v>
      </c>
      <c r="F491" s="436">
        <v>30.739999999999839</v>
      </c>
      <c r="G491" s="436" t="s">
        <v>61</v>
      </c>
      <c r="H491" s="430">
        <v>77.512333333333331</v>
      </c>
      <c r="I491" s="436">
        <v>145</v>
      </c>
      <c r="J491" s="436">
        <v>4.1599999999999682</v>
      </c>
      <c r="K491" s="436" t="s">
        <v>62</v>
      </c>
      <c r="L491" s="430">
        <v>145.06933333333333</v>
      </c>
      <c r="M491" s="430">
        <v>-145.06933333333333</v>
      </c>
      <c r="N491" s="427">
        <v>514</v>
      </c>
      <c r="Q491" s="428" t="s">
        <v>156</v>
      </c>
      <c r="R491">
        <v>13</v>
      </c>
      <c r="S491" s="474">
        <v>282.05500000000001</v>
      </c>
      <c r="T491" s="290">
        <v>-0.27379999999999999</v>
      </c>
      <c r="U491" s="290">
        <v>-0.2485</v>
      </c>
      <c r="V491" s="290">
        <v>28.513206</v>
      </c>
      <c r="W491" s="290">
        <v>28.541605999999998</v>
      </c>
      <c r="X491" s="290">
        <v>34.44153982852049</v>
      </c>
      <c r="Y491" s="290">
        <v>34.450858251869008</v>
      </c>
      <c r="Z491">
        <v>1.8447</v>
      </c>
      <c r="AA491" s="447">
        <v>6.3124050881632225</v>
      </c>
      <c r="AB491" s="447">
        <v>77.936928612210096</v>
      </c>
      <c r="AC491" s="447">
        <v>3.1262552800000003E-2</v>
      </c>
      <c r="AD491" s="290">
        <v>5.4699999999999999E-2</v>
      </c>
      <c r="AE491" s="447">
        <v>89.834999999999994</v>
      </c>
      <c r="AF491">
        <v>4.5895000000000001</v>
      </c>
      <c r="AG491" s="447">
        <v>2.7065000000000001</v>
      </c>
      <c r="AH491">
        <v>0.17519999999999999</v>
      </c>
      <c r="AI491" s="447">
        <v>6.3701999999999995E-2</v>
      </c>
      <c r="AJ491" s="447">
        <v>98.53</v>
      </c>
      <c r="AK491" s="447">
        <v>9.9144000000000005</v>
      </c>
      <c r="AL491" s="429">
        <v>34.436611175537109</v>
      </c>
      <c r="AM491" s="433" t="s">
        <v>139</v>
      </c>
      <c r="AN491" s="434"/>
      <c r="AO491" s="438">
        <v>0.6</v>
      </c>
      <c r="AP491" s="439">
        <v>6.3010000000000002</v>
      </c>
      <c r="AQ491" s="431" t="s">
        <v>139</v>
      </c>
      <c r="AR491" s="440"/>
      <c r="AS491" s="469">
        <v>12.680081010656476</v>
      </c>
      <c r="AT491" s="431"/>
      <c r="AU491" s="469">
        <v>13.44525388385504</v>
      </c>
      <c r="AV491" s="431"/>
      <c r="AW491" s="442">
        <v>0.9770983437821652</v>
      </c>
      <c r="AX491" s="431"/>
      <c r="AY491" s="443"/>
      <c r="AZ491" s="469" t="s">
        <v>139</v>
      </c>
      <c r="BA491" s="431" t="s">
        <v>139</v>
      </c>
      <c r="BB491" s="440"/>
      <c r="BC491" s="469" t="s">
        <v>139</v>
      </c>
      <c r="BD491" s="445" t="s">
        <v>139</v>
      </c>
      <c r="BE491" s="469" t="s">
        <v>139</v>
      </c>
      <c r="BF491" s="445" t="s">
        <v>139</v>
      </c>
      <c r="BG491" s="445"/>
      <c r="BH491" s="469">
        <v>2192.5163449591364</v>
      </c>
      <c r="BI491" s="431" t="s">
        <v>139</v>
      </c>
      <c r="BJ491" s="440"/>
      <c r="BK491" s="441">
        <v>2286.6686805783183</v>
      </c>
      <c r="BL491" s="431" t="s">
        <v>139</v>
      </c>
      <c r="BM491" s="446"/>
      <c r="BN491" s="447">
        <v>-0.10519305399552983</v>
      </c>
      <c r="BO491" t="s">
        <v>139</v>
      </c>
    </row>
    <row r="492" spans="1:67" ht="15.75" customHeight="1">
      <c r="A492" s="7" t="s">
        <v>1030</v>
      </c>
      <c r="B492" s="453">
        <v>22</v>
      </c>
      <c r="C492" s="436" t="s">
        <v>187</v>
      </c>
      <c r="D492" s="454" t="s">
        <v>188</v>
      </c>
      <c r="E492" s="436">
        <v>77</v>
      </c>
      <c r="F492" s="436">
        <v>30.739999999999839</v>
      </c>
      <c r="G492" s="436" t="s">
        <v>61</v>
      </c>
      <c r="H492" s="430">
        <v>77.512333333333331</v>
      </c>
      <c r="I492" s="436">
        <v>145</v>
      </c>
      <c r="J492" s="436">
        <v>4.1599999999999682</v>
      </c>
      <c r="K492" s="436" t="s">
        <v>62</v>
      </c>
      <c r="L492" s="430">
        <v>145.06933333333333</v>
      </c>
      <c r="M492" s="430">
        <v>-145.06933333333333</v>
      </c>
      <c r="N492" s="427">
        <v>515</v>
      </c>
      <c r="Q492" s="428" t="s">
        <v>156</v>
      </c>
      <c r="R492">
        <v>14</v>
      </c>
      <c r="S492" s="474">
        <v>248.62299999999999</v>
      </c>
      <c r="T492" s="290">
        <v>-0.78949999999999998</v>
      </c>
      <c r="U492" s="290">
        <v>-0.79749999999999999</v>
      </c>
      <c r="V492" s="290">
        <v>27.845041999999999</v>
      </c>
      <c r="W492" s="290">
        <v>27.835979999999999</v>
      </c>
      <c r="X492" s="290">
        <v>34.146609809412205</v>
      </c>
      <c r="Y492" s="290">
        <v>34.143386124126998</v>
      </c>
      <c r="Z492">
        <v>1.8092999999999999</v>
      </c>
      <c r="AA492" s="447">
        <v>6.2119721238612122</v>
      </c>
      <c r="AB492" s="447">
        <v>75.503472765877603</v>
      </c>
      <c r="AC492" s="447">
        <v>3.3504644E-2</v>
      </c>
      <c r="AD492" s="290">
        <v>5.9700000000000003E-2</v>
      </c>
      <c r="AE492" s="447">
        <v>89.792199999999994</v>
      </c>
      <c r="AF492">
        <v>4.5873999999999997</v>
      </c>
      <c r="AG492" s="447">
        <v>3.04</v>
      </c>
      <c r="AH492">
        <v>0.18859999999999999</v>
      </c>
      <c r="AI492" s="447">
        <v>6.3701999999999995E-2</v>
      </c>
      <c r="AJ492" s="447">
        <v>98.54</v>
      </c>
      <c r="AK492" s="447">
        <v>9.9144000000000005</v>
      </c>
      <c r="AL492" s="429">
        <v>34.119789123535156</v>
      </c>
      <c r="AM492" s="433" t="s">
        <v>139</v>
      </c>
      <c r="AN492" s="434"/>
      <c r="AO492" s="438">
        <v>0.1</v>
      </c>
      <c r="AP492" s="439">
        <v>6.2119999999999997</v>
      </c>
      <c r="AQ492" s="431" t="s">
        <v>139</v>
      </c>
      <c r="AR492" s="440"/>
      <c r="AS492" s="469">
        <v>13.334436177771073</v>
      </c>
      <c r="AT492" s="431"/>
      <c r="AU492" s="469">
        <v>19.283781816566012</v>
      </c>
      <c r="AV492" s="431"/>
      <c r="AW492" s="442">
        <v>1.1814587816973894</v>
      </c>
      <c r="AX492" s="431"/>
      <c r="AY492" s="443"/>
      <c r="AZ492" s="469" t="s">
        <v>139</v>
      </c>
      <c r="BA492" s="431" t="s">
        <v>139</v>
      </c>
      <c r="BB492" s="440"/>
      <c r="BC492" s="469" t="s">
        <v>139</v>
      </c>
      <c r="BD492" s="445" t="s">
        <v>139</v>
      </c>
      <c r="BE492" s="469" t="s">
        <v>139</v>
      </c>
      <c r="BF492" s="445" t="s">
        <v>139</v>
      </c>
      <c r="BG492" s="445"/>
      <c r="BH492" s="469">
        <v>2203.3077766132287</v>
      </c>
      <c r="BI492" s="431" t="s">
        <v>139</v>
      </c>
      <c r="BJ492" s="440"/>
      <c r="BK492" s="441">
        <v>2280.636708822567</v>
      </c>
      <c r="BL492" s="431" t="s">
        <v>139</v>
      </c>
      <c r="BM492" s="446"/>
      <c r="BN492" s="447">
        <v>-0.46218997540044005</v>
      </c>
      <c r="BO492" t="s">
        <v>139</v>
      </c>
    </row>
    <row r="493" spans="1:67" ht="15.75" customHeight="1">
      <c r="A493" s="7" t="s">
        <v>1030</v>
      </c>
      <c r="B493" s="453">
        <v>22</v>
      </c>
      <c r="C493" s="436" t="s">
        <v>187</v>
      </c>
      <c r="D493" s="454" t="s">
        <v>188</v>
      </c>
      <c r="E493" s="436">
        <v>77</v>
      </c>
      <c r="F493" s="436">
        <v>30.739999999999839</v>
      </c>
      <c r="G493" s="436" t="s">
        <v>61</v>
      </c>
      <c r="H493" s="430">
        <v>77.512333333333331</v>
      </c>
      <c r="I493" s="436">
        <v>145</v>
      </c>
      <c r="J493" s="436">
        <v>4.1599999999999682</v>
      </c>
      <c r="K493" s="436" t="s">
        <v>62</v>
      </c>
      <c r="L493" s="430">
        <v>145.06933333333333</v>
      </c>
      <c r="M493" s="430">
        <v>-145.06933333333333</v>
      </c>
      <c r="N493" s="427">
        <v>516</v>
      </c>
      <c r="Q493" s="428" t="s">
        <v>156</v>
      </c>
      <c r="R493">
        <v>15</v>
      </c>
      <c r="S493" s="474">
        <v>226.084</v>
      </c>
      <c r="T493" s="290">
        <v>-1.212</v>
      </c>
      <c r="U493" s="290">
        <v>-1.1950000000000001</v>
      </c>
      <c r="V493" s="290">
        <v>27.137557000000001</v>
      </c>
      <c r="W493" s="290">
        <v>27.171019999999999</v>
      </c>
      <c r="X493" s="290">
        <v>33.673960924885691</v>
      </c>
      <c r="Y493" s="290">
        <v>33.700621053641328</v>
      </c>
      <c r="Z493">
        <v>1.7914000000000001</v>
      </c>
      <c r="AA493" s="447">
        <v>6.1946099086150843</v>
      </c>
      <c r="AB493" s="447">
        <v>74.201073837819621</v>
      </c>
      <c r="AC493" s="447">
        <v>3.5112121600000004E-2</v>
      </c>
      <c r="AD493" s="290">
        <v>6.3299999999999995E-2</v>
      </c>
      <c r="AE493" s="447">
        <v>89.814499999999995</v>
      </c>
      <c r="AF493">
        <v>4.5884999999999998</v>
      </c>
      <c r="AG493" s="447">
        <v>3.4133</v>
      </c>
      <c r="AH493">
        <v>0.20349999999999999</v>
      </c>
      <c r="AI493" s="447">
        <v>6.3701999999999995E-2</v>
      </c>
      <c r="AJ493" s="447">
        <v>98.54</v>
      </c>
      <c r="AK493" s="447">
        <v>9.9144000000000005</v>
      </c>
      <c r="AL493" s="429">
        <v>33.654769897460938</v>
      </c>
      <c r="AM493" s="433" t="s">
        <v>139</v>
      </c>
      <c r="AN493" s="434"/>
      <c r="AO493" s="438">
        <v>-0.2</v>
      </c>
      <c r="AP493" s="439">
        <v>6.1470000000000002</v>
      </c>
      <c r="AQ493" s="431" t="s">
        <v>139</v>
      </c>
      <c r="AR493" s="440"/>
      <c r="AS493" s="469">
        <v>15.135353185727121</v>
      </c>
      <c r="AT493" s="431"/>
      <c r="AU493" s="469">
        <v>29.764610404949977</v>
      </c>
      <c r="AV493" s="431"/>
      <c r="AW493" s="442">
        <v>1.5797932066997287</v>
      </c>
      <c r="AX493" s="431"/>
      <c r="AY493" s="443"/>
      <c r="AZ493" s="469" t="s">
        <v>139</v>
      </c>
      <c r="BA493" s="431" t="s">
        <v>139</v>
      </c>
      <c r="BB493" s="440"/>
      <c r="BC493" s="469" t="s">
        <v>139</v>
      </c>
      <c r="BD493" s="445" t="s">
        <v>139</v>
      </c>
      <c r="BE493" s="469" t="s">
        <v>139</v>
      </c>
      <c r="BF493" s="445" t="s">
        <v>139</v>
      </c>
      <c r="BG493" s="445"/>
      <c r="BH493" s="469">
        <v>2226.7392353961077</v>
      </c>
      <c r="BI493" s="431" t="s">
        <v>139</v>
      </c>
      <c r="BJ493" s="440"/>
      <c r="BK493" s="441">
        <v>2280.8508960646991</v>
      </c>
      <c r="BL493" s="431" t="s">
        <v>139</v>
      </c>
      <c r="BM493" s="446"/>
      <c r="BN493" s="447">
        <v>-1.0199358921113992</v>
      </c>
      <c r="BO493" t="s">
        <v>139</v>
      </c>
    </row>
    <row r="494" spans="1:67" ht="15.75" customHeight="1">
      <c r="A494" s="7" t="s">
        <v>1030</v>
      </c>
      <c r="B494" s="453">
        <v>22</v>
      </c>
      <c r="C494" s="436" t="s">
        <v>187</v>
      </c>
      <c r="D494" s="454" t="s">
        <v>188</v>
      </c>
      <c r="E494" s="436">
        <v>77</v>
      </c>
      <c r="F494" s="436">
        <v>30.739999999999839</v>
      </c>
      <c r="G494" s="436" t="s">
        <v>61</v>
      </c>
      <c r="H494" s="430">
        <v>77.512333333333331</v>
      </c>
      <c r="I494" s="436">
        <v>145</v>
      </c>
      <c r="J494" s="436">
        <v>4.1599999999999682</v>
      </c>
      <c r="K494" s="436" t="s">
        <v>62</v>
      </c>
      <c r="L494" s="430">
        <v>145.06933333333333</v>
      </c>
      <c r="M494" s="430">
        <v>-145.06933333333333</v>
      </c>
      <c r="N494" s="427">
        <v>517</v>
      </c>
      <c r="Q494" s="428" t="s">
        <v>156</v>
      </c>
      <c r="R494">
        <v>16</v>
      </c>
      <c r="S494" s="474">
        <v>196.04300000000001</v>
      </c>
      <c r="T494" s="290">
        <v>-1.4796</v>
      </c>
      <c r="U494" s="290">
        <v>-1.4762999999999999</v>
      </c>
      <c r="V494" s="290">
        <v>26.506819</v>
      </c>
      <c r="W494" s="290">
        <v>26.517393999999999</v>
      </c>
      <c r="X494" s="290">
        <v>33.125999880581446</v>
      </c>
      <c r="Y494" s="290">
        <v>33.136884654980406</v>
      </c>
      <c r="Z494">
        <v>1.8222</v>
      </c>
      <c r="AA494" s="447">
        <v>6.3724142678846585</v>
      </c>
      <c r="AB494" s="447">
        <v>75.490136174705057</v>
      </c>
      <c r="AC494" s="447">
        <v>3.5366147199999996E-2</v>
      </c>
      <c r="AD494" s="290">
        <v>6.3899999999999998E-2</v>
      </c>
      <c r="AE494" s="447">
        <v>89.788399999999996</v>
      </c>
      <c r="AF494">
        <v>4.5872000000000002</v>
      </c>
      <c r="AG494" s="447">
        <v>3.411</v>
      </c>
      <c r="AH494">
        <v>0.2034</v>
      </c>
      <c r="AI494" s="447">
        <v>6.3701999999999995E-2</v>
      </c>
      <c r="AJ494" s="447">
        <v>98.54</v>
      </c>
      <c r="AK494" s="447">
        <v>9.9144000000000005</v>
      </c>
      <c r="AL494" s="429">
        <v>33.112155914306641</v>
      </c>
      <c r="AM494" s="433" t="s">
        <v>139</v>
      </c>
      <c r="AN494" s="434"/>
      <c r="AO494" s="438">
        <v>-0.5</v>
      </c>
      <c r="AP494" s="439">
        <v>6.3849999999999998</v>
      </c>
      <c r="AQ494" s="431" t="s">
        <v>139</v>
      </c>
      <c r="AR494" s="440"/>
      <c r="AS494" s="469">
        <v>16.109773944789161</v>
      </c>
      <c r="AT494" s="431"/>
      <c r="AU494" s="469">
        <v>35.11664972469886</v>
      </c>
      <c r="AV494" s="431"/>
      <c r="AW494" s="442">
        <v>1.8367876859736127</v>
      </c>
      <c r="AX494" s="431"/>
      <c r="AY494" s="443"/>
      <c r="AZ494" s="469" t="s">
        <v>139</v>
      </c>
      <c r="BA494" s="431" t="s">
        <v>139</v>
      </c>
      <c r="BB494" s="440"/>
      <c r="BC494" s="469" t="s">
        <v>139</v>
      </c>
      <c r="BD494" s="445" t="s">
        <v>139</v>
      </c>
      <c r="BE494" s="469" t="s">
        <v>139</v>
      </c>
      <c r="BF494" s="445" t="s">
        <v>139</v>
      </c>
      <c r="BG494" s="445"/>
      <c r="BH494" s="469">
        <v>2228.6552773542076</v>
      </c>
      <c r="BI494" s="431">
        <v>6</v>
      </c>
      <c r="BJ494" s="440"/>
      <c r="BK494" s="441">
        <v>2269.8575084602444</v>
      </c>
      <c r="BL494" s="431">
        <v>6</v>
      </c>
      <c r="BM494" s="446"/>
      <c r="BN494" s="447">
        <v>-1.4293455401977293</v>
      </c>
      <c r="BO494" t="s">
        <v>139</v>
      </c>
    </row>
    <row r="495" spans="1:67" ht="15.75" customHeight="1">
      <c r="A495" s="7" t="s">
        <v>1030</v>
      </c>
      <c r="B495" s="453">
        <v>22</v>
      </c>
      <c r="C495" s="436" t="s">
        <v>187</v>
      </c>
      <c r="D495" s="454" t="s">
        <v>188</v>
      </c>
      <c r="E495" s="436">
        <v>77</v>
      </c>
      <c r="F495" s="436">
        <v>30.739999999999839</v>
      </c>
      <c r="G495" s="436" t="s">
        <v>61</v>
      </c>
      <c r="H495" s="430">
        <v>77.512333333333331</v>
      </c>
      <c r="I495" s="436">
        <v>145</v>
      </c>
      <c r="J495" s="436">
        <v>4.1599999999999682</v>
      </c>
      <c r="K495" s="436" t="s">
        <v>62</v>
      </c>
      <c r="L495" s="430">
        <v>145.06933333333333</v>
      </c>
      <c r="M495" s="430">
        <v>-145.06933333333333</v>
      </c>
      <c r="N495" s="427">
        <v>518</v>
      </c>
      <c r="Q495" s="428" t="s">
        <v>156</v>
      </c>
      <c r="R495">
        <v>17</v>
      </c>
      <c r="S495" s="474">
        <v>178.73699999999999</v>
      </c>
      <c r="T495" s="290">
        <v>-1.4814000000000001</v>
      </c>
      <c r="U495" s="290">
        <v>-1.4821</v>
      </c>
      <c r="V495" s="290">
        <v>26.337409999999998</v>
      </c>
      <c r="W495" s="290">
        <v>26.340100999999997</v>
      </c>
      <c r="X495" s="290">
        <v>32.905559894544091</v>
      </c>
      <c r="Y495" s="290">
        <v>32.910032213024941</v>
      </c>
      <c r="Z495">
        <v>1.8386</v>
      </c>
      <c r="AA495" s="447">
        <v>6.4484299635316749</v>
      </c>
      <c r="AB495" s="447">
        <v>76.267362915163346</v>
      </c>
      <c r="AC495" s="447">
        <v>3.5239134400000004E-2</v>
      </c>
      <c r="AD495" s="290">
        <v>6.3600000000000004E-2</v>
      </c>
      <c r="AE495" s="447">
        <v>89.768000000000001</v>
      </c>
      <c r="AF495">
        <v>4.5861999999999998</v>
      </c>
      <c r="AG495" s="447">
        <v>3.3757000000000001</v>
      </c>
      <c r="AH495">
        <v>0.2021</v>
      </c>
      <c r="AI495" s="447">
        <v>6.3701999999999995E-2</v>
      </c>
      <c r="AJ495" s="447">
        <v>98.54</v>
      </c>
      <c r="AK495" s="447">
        <v>9.9144000000000005</v>
      </c>
      <c r="AL495" s="429">
        <v>32.897426605224609</v>
      </c>
      <c r="AM495" s="433" t="s">
        <v>139</v>
      </c>
      <c r="AN495" s="434"/>
      <c r="AO495" s="438">
        <v>-0.5</v>
      </c>
      <c r="AP495" s="439">
        <v>6.4480000000000004</v>
      </c>
      <c r="AQ495" s="431" t="s">
        <v>139</v>
      </c>
      <c r="AR495" s="440"/>
      <c r="AS495" s="469">
        <v>15.748964287257438</v>
      </c>
      <c r="AT495" s="431"/>
      <c r="AU495" s="469">
        <v>33.969609836386908</v>
      </c>
      <c r="AV495" s="431"/>
      <c r="AW495" s="442">
        <v>1.8387526901843361</v>
      </c>
      <c r="AX495" s="431"/>
      <c r="AY495" s="443"/>
      <c r="AZ495" s="469" t="s">
        <v>139</v>
      </c>
      <c r="BA495" s="431" t="s">
        <v>139</v>
      </c>
      <c r="BB495" s="440"/>
      <c r="BC495" s="469">
        <v>5.9599862580558072E-3</v>
      </c>
      <c r="BD495" s="445" t="s">
        <v>139</v>
      </c>
      <c r="BE495" s="469">
        <v>1.4406674727726186E-2</v>
      </c>
      <c r="BF495" s="445" t="s">
        <v>139</v>
      </c>
      <c r="BG495" s="445"/>
      <c r="BH495" s="469">
        <v>2219.5634998460077</v>
      </c>
      <c r="BI495" s="431" t="s">
        <v>139</v>
      </c>
      <c r="BJ495" s="440"/>
      <c r="BK495" s="441">
        <v>2260.1371531471887</v>
      </c>
      <c r="BL495" s="431" t="s">
        <v>139</v>
      </c>
      <c r="BM495" s="446"/>
      <c r="BN495" s="447">
        <v>-1.4985690064760235</v>
      </c>
      <c r="BO495" t="s">
        <v>139</v>
      </c>
    </row>
    <row r="496" spans="1:67" ht="15.75" customHeight="1">
      <c r="A496" s="7" t="s">
        <v>1030</v>
      </c>
      <c r="B496" s="453">
        <v>22</v>
      </c>
      <c r="C496" s="436" t="s">
        <v>187</v>
      </c>
      <c r="D496" s="454" t="s">
        <v>188</v>
      </c>
      <c r="E496" s="436">
        <v>77</v>
      </c>
      <c r="F496" s="436">
        <v>30.739999999999839</v>
      </c>
      <c r="G496" s="436" t="s">
        <v>61</v>
      </c>
      <c r="H496" s="430">
        <v>77.512333333333331</v>
      </c>
      <c r="I496" s="436">
        <v>145</v>
      </c>
      <c r="J496" s="436">
        <v>4.1599999999999682</v>
      </c>
      <c r="K496" s="436" t="s">
        <v>62</v>
      </c>
      <c r="L496" s="430">
        <v>145.06933333333333</v>
      </c>
      <c r="M496" s="430">
        <v>-145.06933333333333</v>
      </c>
      <c r="N496" s="427">
        <v>519</v>
      </c>
      <c r="Q496" s="428" t="s">
        <v>156</v>
      </c>
      <c r="R496">
        <v>18</v>
      </c>
      <c r="S496" s="474">
        <v>150.49</v>
      </c>
      <c r="T496" s="290">
        <v>-1.3924000000000001</v>
      </c>
      <c r="U496" s="290">
        <v>-1.3977999999999999</v>
      </c>
      <c r="V496" s="290">
        <v>26.192921999999999</v>
      </c>
      <c r="W496" s="290">
        <v>26.198736999999998</v>
      </c>
      <c r="X496" s="290">
        <v>32.62668336107749</v>
      </c>
      <c r="Y496" s="290">
        <v>32.640553355953685</v>
      </c>
      <c r="Z496">
        <v>1.8995</v>
      </c>
      <c r="AA496" s="447">
        <v>6.7060427209964697</v>
      </c>
      <c r="AB496" s="447">
        <v>79.347283400021112</v>
      </c>
      <c r="AC496" s="447">
        <v>3.6042648000000004E-2</v>
      </c>
      <c r="AD496" s="290">
        <v>6.54E-2</v>
      </c>
      <c r="AE496" s="447">
        <v>89.741900000000001</v>
      </c>
      <c r="AF496">
        <v>4.5849000000000002</v>
      </c>
      <c r="AG496" s="447">
        <v>3.5049000000000001</v>
      </c>
      <c r="AH496">
        <v>0.2072</v>
      </c>
      <c r="AI496" s="447">
        <v>6.3701999999999995E-2</v>
      </c>
      <c r="AJ496" s="447">
        <v>98.54</v>
      </c>
      <c r="AK496" s="447">
        <v>9.9144000000000005</v>
      </c>
      <c r="AL496" s="429">
        <v>32.625034332275391</v>
      </c>
      <c r="AM496" s="433" t="s">
        <v>139</v>
      </c>
      <c r="AN496" s="434"/>
      <c r="AO496" s="438">
        <v>-0.3</v>
      </c>
      <c r="AP496" s="439">
        <v>6.6920000000000002</v>
      </c>
      <c r="AQ496" s="431" t="s">
        <v>139</v>
      </c>
      <c r="AR496" s="440"/>
      <c r="AS496" s="469">
        <v>13.939527686843704</v>
      </c>
      <c r="AT496" s="431"/>
      <c r="AU496" s="469">
        <v>29.272689321313198</v>
      </c>
      <c r="AV496" s="431"/>
      <c r="AW496" s="442">
        <v>1.7386778328810704</v>
      </c>
      <c r="AX496" s="431"/>
      <c r="AY496" s="443"/>
      <c r="AZ496" s="469" t="s">
        <v>139</v>
      </c>
      <c r="BA496" s="431" t="s">
        <v>139</v>
      </c>
      <c r="BB496" s="440"/>
      <c r="BC496" s="469">
        <v>9.012701708748275E-3</v>
      </c>
      <c r="BD496" s="445" t="s">
        <v>139</v>
      </c>
      <c r="BE496" s="469">
        <v>9.1847742307030033E-3</v>
      </c>
      <c r="BF496" s="445" t="s">
        <v>139</v>
      </c>
      <c r="BG496" s="445"/>
      <c r="BH496" s="469">
        <v>2197.8518570100987</v>
      </c>
      <c r="BI496" s="431" t="s">
        <v>139</v>
      </c>
      <c r="BJ496" s="440"/>
      <c r="BK496" s="441">
        <v>2247.2982510533261</v>
      </c>
      <c r="BL496" s="431" t="s">
        <v>139</v>
      </c>
      <c r="BM496" s="446"/>
      <c r="BN496" s="447">
        <v>-1.5776818088223585</v>
      </c>
      <c r="BO496" t="s">
        <v>139</v>
      </c>
    </row>
    <row r="497" spans="1:67" ht="15.75" customHeight="1">
      <c r="A497" s="7" t="s">
        <v>1030</v>
      </c>
      <c r="B497" s="453">
        <v>22</v>
      </c>
      <c r="C497" s="436" t="s">
        <v>187</v>
      </c>
      <c r="D497" s="454" t="s">
        <v>188</v>
      </c>
      <c r="E497" s="436">
        <v>77</v>
      </c>
      <c r="F497" s="436">
        <v>30.739999999999839</v>
      </c>
      <c r="G497" s="436" t="s">
        <v>61</v>
      </c>
      <c r="H497" s="430">
        <v>77.512333333333331</v>
      </c>
      <c r="I497" s="436">
        <v>145</v>
      </c>
      <c r="J497" s="436">
        <v>4.1599999999999682</v>
      </c>
      <c r="K497" s="436" t="s">
        <v>62</v>
      </c>
      <c r="L497" s="430">
        <v>145.06933333333333</v>
      </c>
      <c r="M497" s="430">
        <v>-145.06933333333333</v>
      </c>
      <c r="N497" s="427">
        <v>520</v>
      </c>
      <c r="Q497" s="428" t="s">
        <v>156</v>
      </c>
      <c r="R497">
        <v>19</v>
      </c>
      <c r="S497" s="474">
        <v>122.04900000000001</v>
      </c>
      <c r="T497" s="290">
        <v>-1.2636000000000001</v>
      </c>
      <c r="U497" s="290">
        <v>-1.2755000000000001</v>
      </c>
      <c r="V497" s="290">
        <v>26.060624000000001</v>
      </c>
      <c r="W497" s="290">
        <v>26.061753</v>
      </c>
      <c r="X497" s="290">
        <v>32.323014942615792</v>
      </c>
      <c r="Y497" s="290">
        <v>32.337412812716643</v>
      </c>
      <c r="Z497">
        <v>1.9643999999999999</v>
      </c>
      <c r="AA497" s="447">
        <v>6.9599852557293751</v>
      </c>
      <c r="AB497" s="447">
        <v>82.459988686564643</v>
      </c>
      <c r="AC497" s="447">
        <v>3.5154459200000002E-2</v>
      </c>
      <c r="AD497" s="290">
        <v>6.3399999999999998E-2</v>
      </c>
      <c r="AE497" s="447">
        <v>89.730699999999999</v>
      </c>
      <c r="AF497">
        <v>4.5842999999999998</v>
      </c>
      <c r="AG497" s="447">
        <v>3.2536</v>
      </c>
      <c r="AH497">
        <v>0.19719999999999999</v>
      </c>
      <c r="AI497" s="447">
        <v>6.3701999999999995E-2</v>
      </c>
      <c r="AJ497" s="447">
        <v>98.76</v>
      </c>
      <c r="AK497" s="447">
        <v>9.9144000000000005</v>
      </c>
      <c r="AL497" s="429">
        <v>32.331611633300781</v>
      </c>
      <c r="AM497" s="433" t="s">
        <v>139</v>
      </c>
      <c r="AN497" s="434"/>
      <c r="AO497" s="438">
        <v>-0.3</v>
      </c>
      <c r="AP497" s="439">
        <v>6.9790000000000001</v>
      </c>
      <c r="AQ497" s="431" t="s">
        <v>139</v>
      </c>
      <c r="AR497" s="440"/>
      <c r="AS497" s="469">
        <v>12.07579530799374</v>
      </c>
      <c r="AT497" s="431"/>
      <c r="AU497" s="469">
        <v>24.804847256248852</v>
      </c>
      <c r="AV497" s="431"/>
      <c r="AW497" s="442">
        <v>1.6140404229437635</v>
      </c>
      <c r="AX497" s="431"/>
      <c r="AY497" s="443"/>
      <c r="AZ497" s="469" t="s">
        <v>139</v>
      </c>
      <c r="BA497" s="431" t="s">
        <v>139</v>
      </c>
      <c r="BB497" s="440"/>
      <c r="BC497" s="469">
        <v>1.1277512922855459E-2</v>
      </c>
      <c r="BD497" s="445" t="s">
        <v>139</v>
      </c>
      <c r="BE497" s="469">
        <v>1.7066636223254598E-2</v>
      </c>
      <c r="BF497" s="445" t="s">
        <v>139</v>
      </c>
      <c r="BG497" s="445"/>
      <c r="BH497" s="469">
        <v>2169.4841025169653</v>
      </c>
      <c r="BI497" s="431" t="s">
        <v>139</v>
      </c>
      <c r="BJ497" s="440"/>
      <c r="BK497" s="441">
        <v>2230.6966959994857</v>
      </c>
      <c r="BL497" s="431" t="s">
        <v>139</v>
      </c>
      <c r="BM497" s="446"/>
      <c r="BN497" s="447">
        <v>-1.677561651052182</v>
      </c>
      <c r="BO497" t="s">
        <v>139</v>
      </c>
    </row>
    <row r="498" spans="1:67" ht="15.75" customHeight="1">
      <c r="A498" s="7" t="s">
        <v>1030</v>
      </c>
      <c r="B498" s="453">
        <v>22</v>
      </c>
      <c r="C498" s="436" t="s">
        <v>187</v>
      </c>
      <c r="D498" s="454" t="s">
        <v>188</v>
      </c>
      <c r="E498" s="436">
        <v>77</v>
      </c>
      <c r="F498" s="436">
        <v>30.739999999999839</v>
      </c>
      <c r="G498" s="436" t="s">
        <v>61</v>
      </c>
      <c r="H498" s="430">
        <v>77.512333333333331</v>
      </c>
      <c r="I498" s="436">
        <v>145</v>
      </c>
      <c r="J498" s="436">
        <v>4.1599999999999682</v>
      </c>
      <c r="K498" s="436" t="s">
        <v>62</v>
      </c>
      <c r="L498" s="430">
        <v>145.06933333333333</v>
      </c>
      <c r="M498" s="430">
        <v>-145.06933333333333</v>
      </c>
      <c r="N498" s="427">
        <v>521</v>
      </c>
      <c r="Q498" s="428" t="s">
        <v>156</v>
      </c>
      <c r="R498">
        <v>20</v>
      </c>
      <c r="S498" s="474">
        <v>92.685000000000002</v>
      </c>
      <c r="T498" s="290">
        <v>-0.85040000000000004</v>
      </c>
      <c r="U498" s="290">
        <v>-0.87909999999999999</v>
      </c>
      <c r="V498" s="290">
        <v>26.041463999999998</v>
      </c>
      <c r="W498" s="290">
        <v>26.036174999999997</v>
      </c>
      <c r="X498" s="290">
        <v>31.872809376848661</v>
      </c>
      <c r="Y498" s="290">
        <v>31.896061543713508</v>
      </c>
      <c r="Z498">
        <v>2.1065999999999998</v>
      </c>
      <c r="AA498" s="447">
        <v>7.5006506464957621</v>
      </c>
      <c r="AB498" s="447">
        <v>89.569093256841143</v>
      </c>
      <c r="AC498" s="447">
        <v>4.35728856E-2</v>
      </c>
      <c r="AD498" s="290">
        <v>8.2100000000000006E-2</v>
      </c>
      <c r="AE498" s="447">
        <v>89.699100000000001</v>
      </c>
      <c r="AF498">
        <v>4.5827</v>
      </c>
      <c r="AG498" s="447">
        <v>3.0985999999999998</v>
      </c>
      <c r="AH498">
        <v>0.191</v>
      </c>
      <c r="AI498" s="447">
        <v>6.3701999999999995E-2</v>
      </c>
      <c r="AJ498" s="447">
        <v>98.54</v>
      </c>
      <c r="AK498" s="447">
        <v>9.9144000000000005</v>
      </c>
      <c r="AL498" s="429">
        <v>31.876260757446289</v>
      </c>
      <c r="AM498" s="433" t="s">
        <v>139</v>
      </c>
      <c r="AN498" s="434"/>
      <c r="AO498" s="438">
        <v>0.2</v>
      </c>
      <c r="AP498" s="439">
        <v>7.4809999999999999</v>
      </c>
      <c r="AQ498" s="431" t="s">
        <v>139</v>
      </c>
      <c r="AR498" s="440"/>
      <c r="AS498" s="469">
        <v>7.6500544593458235</v>
      </c>
      <c r="AT498" s="431"/>
      <c r="AU498" s="469">
        <v>15.164977190862393</v>
      </c>
      <c r="AV498" s="431"/>
      <c r="AW498" s="442">
        <v>1.2954758117338823</v>
      </c>
      <c r="AX498" s="431"/>
      <c r="AY498" s="443"/>
      <c r="AZ498" s="469" t="s">
        <v>139</v>
      </c>
      <c r="BA498" s="431" t="s">
        <v>139</v>
      </c>
      <c r="BB498" s="440"/>
      <c r="BC498" s="469">
        <v>3.5957287580118853E-2</v>
      </c>
      <c r="BD498" s="445" t="s">
        <v>139</v>
      </c>
      <c r="BE498" s="469">
        <v>3.6211276784207526E-2</v>
      </c>
      <c r="BF498" s="445" t="s">
        <v>139</v>
      </c>
      <c r="BG498" s="445"/>
      <c r="BH498" s="469">
        <v>2123.0772712858843</v>
      </c>
      <c r="BI498" s="431" t="s">
        <v>139</v>
      </c>
      <c r="BJ498" s="440"/>
      <c r="BK498" s="441">
        <v>2208.5002381663835</v>
      </c>
      <c r="BL498" s="431" t="s">
        <v>139</v>
      </c>
      <c r="BM498" s="446"/>
      <c r="BN498" s="447">
        <v>-1.872377610576804</v>
      </c>
      <c r="BO498" t="s">
        <v>139</v>
      </c>
    </row>
    <row r="499" spans="1:67" ht="15.75" customHeight="1">
      <c r="A499" s="7" t="s">
        <v>1030</v>
      </c>
      <c r="B499" s="453">
        <v>22</v>
      </c>
      <c r="C499" s="436" t="s">
        <v>187</v>
      </c>
      <c r="D499" s="454" t="s">
        <v>188</v>
      </c>
      <c r="E499" s="436">
        <v>77</v>
      </c>
      <c r="F499" s="436">
        <v>30.739999999999839</v>
      </c>
      <c r="G499" s="436" t="s">
        <v>61</v>
      </c>
      <c r="H499" s="430">
        <v>77.512333333333331</v>
      </c>
      <c r="I499" s="436">
        <v>145</v>
      </c>
      <c r="J499" s="436">
        <v>4.1599999999999682</v>
      </c>
      <c r="K499" s="436" t="s">
        <v>62</v>
      </c>
      <c r="L499" s="430">
        <v>145.06933333333333</v>
      </c>
      <c r="M499" s="430">
        <v>-145.06933333333333</v>
      </c>
      <c r="N499" s="427">
        <v>522</v>
      </c>
      <c r="Q499" s="428" t="s">
        <v>156</v>
      </c>
      <c r="R499">
        <v>21</v>
      </c>
      <c r="S499" s="474">
        <v>63.323999999999998</v>
      </c>
      <c r="T499" s="290">
        <v>-0.33350000000000002</v>
      </c>
      <c r="U499" s="290">
        <v>-0.3392</v>
      </c>
      <c r="V499" s="290">
        <v>25.834965999999998</v>
      </c>
      <c r="W499" s="290">
        <v>25.846829</v>
      </c>
      <c r="X499" s="290">
        <v>31.076730693328411</v>
      </c>
      <c r="Y499" s="290">
        <v>31.098248344127398</v>
      </c>
      <c r="Z499">
        <v>2.3666999999999998</v>
      </c>
      <c r="AA499" s="447">
        <v>8.5888075398095598</v>
      </c>
      <c r="AB499" s="447">
        <v>103.40162946451569</v>
      </c>
      <c r="AC499" s="447">
        <v>0.23579504800000003</v>
      </c>
      <c r="AD499" s="290">
        <v>0.50890000000000002</v>
      </c>
      <c r="AE499" s="447">
        <v>89.170400000000001</v>
      </c>
      <c r="AF499">
        <v>4.5560999999999998</v>
      </c>
      <c r="AG499" s="447">
        <v>2.5985</v>
      </c>
      <c r="AH499">
        <v>0.1709</v>
      </c>
      <c r="AI499" s="447">
        <v>6.3701999999999995E-2</v>
      </c>
      <c r="AJ499" s="447">
        <v>98.54</v>
      </c>
      <c r="AK499" s="447">
        <v>9.9144000000000005</v>
      </c>
      <c r="AL499" s="429">
        <v>31.029108047485352</v>
      </c>
      <c r="AM499" s="433" t="s">
        <v>139</v>
      </c>
      <c r="AN499" s="434"/>
      <c r="AO499" s="438">
        <v>1</v>
      </c>
      <c r="AP499" s="439">
        <v>8.5259999999999998</v>
      </c>
      <c r="AQ499" s="431" t="s">
        <v>139</v>
      </c>
      <c r="AR499" s="440"/>
      <c r="AS499" s="469">
        <v>0.73996999625364479</v>
      </c>
      <c r="AT499" s="431"/>
      <c r="AU499" s="469">
        <v>5.8626923454258746</v>
      </c>
      <c r="AV499" s="431"/>
      <c r="AW499" s="442">
        <v>0.820646579956957</v>
      </c>
      <c r="AX499" s="431"/>
      <c r="AY499" s="443"/>
      <c r="AZ499" s="469" t="s">
        <v>139</v>
      </c>
      <c r="BA499" s="431" t="s">
        <v>139</v>
      </c>
      <c r="BB499" s="440"/>
      <c r="BC499" s="469">
        <v>0.25146243390153261</v>
      </c>
      <c r="BD499" s="445" t="s">
        <v>139</v>
      </c>
      <c r="BE499" s="469">
        <v>0.39330030960557655</v>
      </c>
      <c r="BF499" s="445" t="s">
        <v>139</v>
      </c>
      <c r="BG499" s="445"/>
      <c r="BH499" s="469">
        <v>2063.9588841379859</v>
      </c>
      <c r="BI499" s="431" t="s">
        <v>139</v>
      </c>
      <c r="BJ499" s="440"/>
      <c r="BK499" s="441">
        <v>2181.5769712705428</v>
      </c>
      <c r="BL499" s="431" t="s">
        <v>139</v>
      </c>
      <c r="BM499" s="446"/>
      <c r="BN499" s="447">
        <v>-2.5329694158588025</v>
      </c>
      <c r="BO499" t="s">
        <v>139</v>
      </c>
    </row>
    <row r="500" spans="1:67" ht="15.75" customHeight="1">
      <c r="A500" s="7" t="s">
        <v>1030</v>
      </c>
      <c r="B500" s="453">
        <v>22</v>
      </c>
      <c r="C500" s="436" t="s">
        <v>187</v>
      </c>
      <c r="D500" s="454" t="s">
        <v>188</v>
      </c>
      <c r="E500" s="436">
        <v>77</v>
      </c>
      <c r="F500" s="436">
        <v>30.739999999999839</v>
      </c>
      <c r="G500" s="436" t="s">
        <v>61</v>
      </c>
      <c r="H500" s="430">
        <v>77.512333333333331</v>
      </c>
      <c r="I500" s="436">
        <v>145</v>
      </c>
      <c r="J500" s="436">
        <v>4.1599999999999682</v>
      </c>
      <c r="K500" s="436" t="s">
        <v>62</v>
      </c>
      <c r="L500" s="430">
        <v>145.06933333333333</v>
      </c>
      <c r="M500" s="430">
        <v>-145.06933333333333</v>
      </c>
      <c r="N500" s="427">
        <v>523</v>
      </c>
      <c r="Q500" s="428" t="s">
        <v>156</v>
      </c>
      <c r="R500">
        <v>22</v>
      </c>
      <c r="S500" s="474">
        <v>41.383000000000003</v>
      </c>
      <c r="T500" s="290">
        <v>-0.67220000000000002</v>
      </c>
      <c r="U500" s="290">
        <v>-0.67530000000000001</v>
      </c>
      <c r="V500" s="290">
        <v>24.219442000000001</v>
      </c>
      <c r="W500" s="290">
        <v>24.218895999999997</v>
      </c>
      <c r="X500" s="290">
        <v>29.286962773843296</v>
      </c>
      <c r="Y500" s="290">
        <v>29.28924437700617</v>
      </c>
      <c r="Z500">
        <v>2.3982000000000001</v>
      </c>
      <c r="AA500" s="447">
        <v>8.9933337461752476</v>
      </c>
      <c r="AB500" s="447">
        <v>105.95595579815387</v>
      </c>
      <c r="AC500" s="447">
        <v>0.122258216</v>
      </c>
      <c r="AD500" s="290">
        <v>0.25679999999999997</v>
      </c>
      <c r="AE500" s="447">
        <v>89.261600000000001</v>
      </c>
      <c r="AF500">
        <v>4.5606</v>
      </c>
      <c r="AG500" s="447">
        <v>2.0467</v>
      </c>
      <c r="AH500">
        <v>0.1489</v>
      </c>
      <c r="AI500" s="447">
        <v>6.3701999999999995E-2</v>
      </c>
      <c r="AJ500" s="447">
        <v>92.52</v>
      </c>
      <c r="AK500" s="447">
        <v>9.9144000000000005</v>
      </c>
      <c r="AL500" s="429">
        <v>29.41651725769043</v>
      </c>
      <c r="AM500" s="433" t="s">
        <v>139</v>
      </c>
      <c r="AN500" s="434"/>
      <c r="AO500" s="438">
        <v>1</v>
      </c>
      <c r="AP500" s="439">
        <v>9.0139999999999993</v>
      </c>
      <c r="AQ500" s="431" t="s">
        <v>139</v>
      </c>
      <c r="AR500" s="440"/>
      <c r="AS500" s="469">
        <v>0</v>
      </c>
      <c r="AT500" s="431"/>
      <c r="AU500" s="469">
        <v>3.3750109106144106</v>
      </c>
      <c r="AV500" s="431"/>
      <c r="AW500" s="442">
        <v>0.60627397772995228</v>
      </c>
      <c r="AX500" s="431"/>
      <c r="AY500" s="443"/>
      <c r="AZ500" s="469" t="s">
        <v>139</v>
      </c>
      <c r="BA500" s="431" t="s">
        <v>139</v>
      </c>
      <c r="BB500" s="440"/>
      <c r="BC500" s="469">
        <v>0.12269807403990318</v>
      </c>
      <c r="BD500" s="445" t="s">
        <v>139</v>
      </c>
      <c r="BE500" s="469">
        <v>9.7723290062660964E-2</v>
      </c>
      <c r="BF500" s="445" t="s">
        <v>139</v>
      </c>
      <c r="BG500" s="445"/>
      <c r="BH500" s="469">
        <v>1998.3512185644254</v>
      </c>
      <c r="BI500" s="431" t="s">
        <v>139</v>
      </c>
      <c r="BJ500" s="440"/>
      <c r="BK500" s="441">
        <v>2098.9050946867292</v>
      </c>
      <c r="BL500" s="431" t="s">
        <v>139</v>
      </c>
      <c r="BM500" s="446"/>
      <c r="BN500" s="447">
        <v>-3.2805866240603634</v>
      </c>
      <c r="BO500" t="s">
        <v>139</v>
      </c>
    </row>
    <row r="501" spans="1:67" ht="15.75" customHeight="1">
      <c r="A501" s="7" t="s">
        <v>1030</v>
      </c>
      <c r="B501" s="453">
        <v>22</v>
      </c>
      <c r="C501" s="436" t="s">
        <v>187</v>
      </c>
      <c r="D501" s="454" t="s">
        <v>188</v>
      </c>
      <c r="E501" s="436">
        <v>77</v>
      </c>
      <c r="F501" s="436">
        <v>30.739999999999839</v>
      </c>
      <c r="G501" s="436" t="s">
        <v>61</v>
      </c>
      <c r="H501" s="430">
        <v>77.512333333333331</v>
      </c>
      <c r="I501" s="436">
        <v>145</v>
      </c>
      <c r="J501" s="436">
        <v>4.1599999999999682</v>
      </c>
      <c r="K501" s="436" t="s">
        <v>62</v>
      </c>
      <c r="L501" s="430">
        <v>145.06933333333333</v>
      </c>
      <c r="M501" s="430">
        <v>-145.06933333333333</v>
      </c>
      <c r="N501" s="427">
        <v>524</v>
      </c>
      <c r="Q501" s="428" t="s">
        <v>156</v>
      </c>
      <c r="R501">
        <v>23</v>
      </c>
      <c r="S501" s="474">
        <v>20.721</v>
      </c>
      <c r="T501" s="290">
        <v>-1.3226</v>
      </c>
      <c r="U501" s="290">
        <v>-1.3221000000000001</v>
      </c>
      <c r="V501" s="290">
        <v>22.375975</v>
      </c>
      <c r="W501" s="290">
        <v>22.375539</v>
      </c>
      <c r="X501" s="290">
        <v>27.453506463973536</v>
      </c>
      <c r="Y501" s="290">
        <v>27.452461449982394</v>
      </c>
      <c r="Z501">
        <v>2.2795000000000001</v>
      </c>
      <c r="AA501" s="447">
        <v>8.7490072289657039</v>
      </c>
      <c r="AB501" s="447">
        <v>99.977791520474</v>
      </c>
      <c r="AC501" s="447">
        <v>7.2718720000000001E-2</v>
      </c>
      <c r="AD501" s="290">
        <v>0.14680000000000001</v>
      </c>
      <c r="AE501" s="447">
        <v>89.235600000000005</v>
      </c>
      <c r="AF501">
        <v>4.5593000000000004</v>
      </c>
      <c r="AG501" s="447">
        <v>1.5701000000000001</v>
      </c>
      <c r="AH501">
        <v>0.1298</v>
      </c>
      <c r="AI501" s="447">
        <v>6.3701999999999995E-2</v>
      </c>
      <c r="AJ501" s="447">
        <v>78.430000000000007</v>
      </c>
      <c r="AK501" s="447">
        <v>9.9144000000000005</v>
      </c>
      <c r="AL501" s="429">
        <v>28.353790283203125</v>
      </c>
      <c r="AM501" s="433">
        <v>3</v>
      </c>
      <c r="AN501" s="434" t="s">
        <v>1082</v>
      </c>
      <c r="AO501" s="438">
        <v>0.3</v>
      </c>
      <c r="AP501" s="439">
        <v>8.8659999999999997</v>
      </c>
      <c r="AQ501" s="431" t="s">
        <v>139</v>
      </c>
      <c r="AR501" s="440"/>
      <c r="AS501" s="469">
        <v>0</v>
      </c>
      <c r="AT501" s="431"/>
      <c r="AU501" s="469">
        <v>3.2958665450850724</v>
      </c>
      <c r="AV501" s="431"/>
      <c r="AW501" s="442">
        <v>0.55247029100776646</v>
      </c>
      <c r="AX501" s="431"/>
      <c r="AY501" s="443"/>
      <c r="AZ501" s="469" t="s">
        <v>139</v>
      </c>
      <c r="BA501" s="431" t="s">
        <v>139</v>
      </c>
      <c r="BB501" s="440"/>
      <c r="BC501" s="469">
        <v>0.10740272018200929</v>
      </c>
      <c r="BD501" s="445" t="s">
        <v>139</v>
      </c>
      <c r="BE501" s="469">
        <v>8.1964084396987921E-2</v>
      </c>
      <c r="BF501" s="445" t="s">
        <v>139</v>
      </c>
      <c r="BG501" s="445"/>
      <c r="BH501" s="469">
        <v>1944.891354005114</v>
      </c>
      <c r="BI501" s="431" t="s">
        <v>139</v>
      </c>
      <c r="BJ501" s="440"/>
      <c r="BK501" s="441">
        <v>2029.7930960569815</v>
      </c>
      <c r="BL501" s="431" t="s">
        <v>139</v>
      </c>
      <c r="BM501" s="446"/>
      <c r="BN501" s="447">
        <v>-3.4239786962004701</v>
      </c>
      <c r="BO501" t="s">
        <v>139</v>
      </c>
    </row>
    <row r="502" spans="1:67" ht="15.75" customHeight="1">
      <c r="A502" s="7" t="s">
        <v>1030</v>
      </c>
      <c r="B502" s="453">
        <v>22</v>
      </c>
      <c r="C502" s="436" t="s">
        <v>187</v>
      </c>
      <c r="D502" s="454" t="s">
        <v>188</v>
      </c>
      <c r="E502" s="436">
        <v>77</v>
      </c>
      <c r="F502" s="436">
        <v>30.739999999999839</v>
      </c>
      <c r="G502" s="436" t="s">
        <v>61</v>
      </c>
      <c r="H502" s="430">
        <v>77.512333333333331</v>
      </c>
      <c r="I502" s="436">
        <v>145</v>
      </c>
      <c r="J502" s="436">
        <v>4.1599999999999682</v>
      </c>
      <c r="K502" s="436" t="s">
        <v>62</v>
      </c>
      <c r="L502" s="430">
        <v>145.06933333333333</v>
      </c>
      <c r="M502" s="430">
        <v>-145.06933333333333</v>
      </c>
      <c r="N502" s="427">
        <v>525</v>
      </c>
      <c r="Q502" s="428" t="s">
        <v>184</v>
      </c>
      <c r="R502">
        <v>24</v>
      </c>
      <c r="S502" s="474">
        <v>4.8579999999999997</v>
      </c>
      <c r="T502" s="290">
        <v>-1.3211999999999999</v>
      </c>
      <c r="U502" s="290">
        <v>-1.3212999999999999</v>
      </c>
      <c r="V502" s="290">
        <v>22.365756999999999</v>
      </c>
      <c r="W502" s="290">
        <v>22.363849999999999</v>
      </c>
      <c r="X502" s="290">
        <v>27.446870330575926</v>
      </c>
      <c r="Y502" s="290">
        <v>27.444402960388583</v>
      </c>
      <c r="Z502">
        <v>2.2783000000000002</v>
      </c>
      <c r="AA502" s="447">
        <v>8.6825052017092439</v>
      </c>
      <c r="AB502" s="447">
        <v>99.216966191464778</v>
      </c>
      <c r="AC502" s="447">
        <v>7.6569639999999994E-2</v>
      </c>
      <c r="AD502" s="290">
        <v>0.15540000000000001</v>
      </c>
      <c r="AE502" s="447">
        <v>89.242999999999995</v>
      </c>
      <c r="AF502">
        <v>4.5597000000000003</v>
      </c>
      <c r="AG502" s="447">
        <v>1.4668000000000001</v>
      </c>
      <c r="AH502">
        <v>0.12570000000000001</v>
      </c>
      <c r="AI502" s="447">
        <v>0.11298999999999999</v>
      </c>
      <c r="AJ502" s="447">
        <v>98.54</v>
      </c>
      <c r="AK502" s="447">
        <v>9.9144000000000005</v>
      </c>
      <c r="AL502" s="429">
        <v>27.4515380859375</v>
      </c>
      <c r="AM502" s="433" t="s">
        <v>139</v>
      </c>
      <c r="AN502" s="434"/>
      <c r="AO502" s="438">
        <v>-0.2</v>
      </c>
      <c r="AP502" s="439">
        <v>8.6940000000000008</v>
      </c>
      <c r="AQ502" s="431" t="s">
        <v>139</v>
      </c>
      <c r="AR502" s="440"/>
      <c r="AS502" s="469">
        <v>0</v>
      </c>
      <c r="AT502" s="431"/>
      <c r="AU502" s="469">
        <v>3.2161963549091457</v>
      </c>
      <c r="AV502" s="431"/>
      <c r="AW502" s="442">
        <v>0.52800131000280714</v>
      </c>
      <c r="AX502" s="431"/>
      <c r="AY502" s="443"/>
      <c r="AZ502" s="469" t="s">
        <v>139</v>
      </c>
      <c r="BA502" s="431" t="s">
        <v>139</v>
      </c>
      <c r="BB502" s="440"/>
      <c r="BC502" s="469">
        <v>7.1097364078871392E-2</v>
      </c>
      <c r="BD502" s="445" t="s">
        <v>139</v>
      </c>
      <c r="BE502" s="469">
        <v>3.7264498425872455E-2</v>
      </c>
      <c r="BF502" s="445" t="s">
        <v>139</v>
      </c>
      <c r="BG502" s="445"/>
      <c r="BH502" s="469">
        <v>1896.973043247551</v>
      </c>
      <c r="BI502" s="431" t="s">
        <v>139</v>
      </c>
      <c r="BJ502" s="440"/>
      <c r="BK502" s="441">
        <v>1968.5206849765393</v>
      </c>
      <c r="BL502" s="431" t="s">
        <v>139</v>
      </c>
      <c r="BM502" s="446"/>
      <c r="BN502" s="447">
        <v>-3.5327590352014298</v>
      </c>
      <c r="BO502" t="s">
        <v>139</v>
      </c>
    </row>
    <row r="503" spans="1:67" ht="15.75" customHeight="1">
      <c r="A503" s="7" t="s">
        <v>1030</v>
      </c>
      <c r="B503" s="453">
        <v>23</v>
      </c>
      <c r="C503" s="436" t="s">
        <v>189</v>
      </c>
      <c r="D503" s="454" t="s">
        <v>190</v>
      </c>
      <c r="E503" s="436">
        <v>77</v>
      </c>
      <c r="F503" s="436">
        <v>59.969999999999857</v>
      </c>
      <c r="G503" s="436" t="s">
        <v>61</v>
      </c>
      <c r="H503" s="430">
        <v>77.999499999999998</v>
      </c>
      <c r="I503" s="436">
        <v>150</v>
      </c>
      <c r="J503" s="436">
        <v>0.38999999999930424</v>
      </c>
      <c r="K503" s="436" t="s">
        <v>62</v>
      </c>
      <c r="L503" s="430">
        <v>150.00649999999999</v>
      </c>
      <c r="M503" s="430">
        <v>-150.00649999999999</v>
      </c>
      <c r="N503" s="427">
        <v>526</v>
      </c>
      <c r="Q503" s="457" t="s">
        <v>156</v>
      </c>
      <c r="R503">
        <v>1</v>
      </c>
      <c r="S503" s="474">
        <v>1014.093</v>
      </c>
      <c r="T503" s="290">
        <v>2.35E-2</v>
      </c>
      <c r="U503" s="290">
        <v>2.3199999999999998E-2</v>
      </c>
      <c r="V503" s="290">
        <v>29.418597999999999</v>
      </c>
      <c r="W503" s="290">
        <v>29.417710999999997</v>
      </c>
      <c r="X503" s="290">
        <v>34.874392382101831</v>
      </c>
      <c r="Y503" s="290">
        <v>34.873565183972907</v>
      </c>
      <c r="Z503">
        <v>1.8365</v>
      </c>
      <c r="AA503" s="447">
        <v>6.9054845914927032</v>
      </c>
      <c r="AB503" s="447">
        <v>86.186450706837576</v>
      </c>
      <c r="AC503" s="447">
        <v>2.6905383200000001E-2</v>
      </c>
      <c r="AD503" s="290">
        <v>4.5100000000000001E-2</v>
      </c>
      <c r="AE503" s="447">
        <v>89.862899999999996</v>
      </c>
      <c r="AF503">
        <v>4.5910000000000002</v>
      </c>
      <c r="AG503" s="447">
        <v>2.1101000000000001</v>
      </c>
      <c r="AH503">
        <v>0.15140000000000001</v>
      </c>
      <c r="AI503" s="447">
        <v>6.3701999999999995E-2</v>
      </c>
      <c r="AJ503" s="447">
        <v>98.54</v>
      </c>
      <c r="AK503" s="447">
        <v>9.9144000000000005</v>
      </c>
      <c r="AL503" s="429">
        <v>34.874893188476563</v>
      </c>
      <c r="AM503" s="433" t="s">
        <v>139</v>
      </c>
      <c r="AN503" s="434"/>
      <c r="AO503" s="438" t="s">
        <v>139</v>
      </c>
      <c r="AP503" s="439" t="s">
        <v>139</v>
      </c>
      <c r="AQ503" s="431" t="s">
        <v>139</v>
      </c>
      <c r="AR503" s="440"/>
      <c r="AS503" s="469" t="s">
        <v>139</v>
      </c>
      <c r="AT503" s="431" t="s">
        <v>139</v>
      </c>
      <c r="AU503" s="469" t="s">
        <v>139</v>
      </c>
      <c r="AV503" s="431" t="s">
        <v>139</v>
      </c>
      <c r="AW503" s="442" t="s">
        <v>139</v>
      </c>
      <c r="AX503" s="431" t="s">
        <v>139</v>
      </c>
      <c r="AY503" s="443"/>
      <c r="AZ503" s="469" t="s">
        <v>139</v>
      </c>
      <c r="BA503" s="431" t="s">
        <v>139</v>
      </c>
      <c r="BB503" s="440"/>
      <c r="BC503" s="469" t="s">
        <v>139</v>
      </c>
      <c r="BD503" s="445" t="s">
        <v>139</v>
      </c>
      <c r="BE503" s="469" t="s">
        <v>139</v>
      </c>
      <c r="BF503" s="445" t="s">
        <v>139</v>
      </c>
      <c r="BG503" s="445"/>
      <c r="BH503" s="469" t="s">
        <v>139</v>
      </c>
      <c r="BI503" s="431" t="s">
        <v>139</v>
      </c>
      <c r="BJ503" s="440"/>
      <c r="BK503" s="441" t="s">
        <v>139</v>
      </c>
      <c r="BL503" s="431" t="s">
        <v>139</v>
      </c>
      <c r="BM503" s="446"/>
      <c r="BN503" s="447" t="s">
        <v>139</v>
      </c>
      <c r="BO503" t="s">
        <v>139</v>
      </c>
    </row>
    <row r="504" spans="1:67" ht="15.75" customHeight="1">
      <c r="A504" s="7" t="s">
        <v>1030</v>
      </c>
      <c r="B504" s="453">
        <v>23</v>
      </c>
      <c r="C504" s="436" t="s">
        <v>189</v>
      </c>
      <c r="D504" s="454" t="s">
        <v>190</v>
      </c>
      <c r="E504" s="436">
        <v>77</v>
      </c>
      <c r="F504" s="436">
        <v>59.969999999999857</v>
      </c>
      <c r="G504" s="436" t="s">
        <v>61</v>
      </c>
      <c r="H504" s="430">
        <v>77.999499999999998</v>
      </c>
      <c r="I504" s="436">
        <v>150</v>
      </c>
      <c r="J504" s="436">
        <v>0.38999999999930424</v>
      </c>
      <c r="K504" s="436" t="s">
        <v>62</v>
      </c>
      <c r="L504" s="430">
        <v>150.00649999999999</v>
      </c>
      <c r="M504" s="430">
        <v>-150.00649999999999</v>
      </c>
      <c r="N504" s="427">
        <v>527</v>
      </c>
      <c r="Q504" s="457" t="s">
        <v>156</v>
      </c>
      <c r="R504">
        <v>2</v>
      </c>
      <c r="S504" s="474">
        <v>1014.104</v>
      </c>
      <c r="T504" s="290">
        <v>2.35E-2</v>
      </c>
      <c r="U504" s="290">
        <v>2.3099999999999999E-2</v>
      </c>
      <c r="V504" s="290">
        <v>29.418575999999998</v>
      </c>
      <c r="W504" s="290">
        <v>29.417285</v>
      </c>
      <c r="X504" s="290">
        <v>34.874357203434499</v>
      </c>
      <c r="Y504" s="290">
        <v>34.873111963212672</v>
      </c>
      <c r="Z504">
        <v>1.8365</v>
      </c>
      <c r="AA504" s="447">
        <v>6.9054845914927032</v>
      </c>
      <c r="AB504" s="447">
        <v>86.186429457483442</v>
      </c>
      <c r="AC504" s="447">
        <v>2.7117071200000002E-2</v>
      </c>
      <c r="AD504" s="290">
        <v>4.5600000000000002E-2</v>
      </c>
      <c r="AE504" s="447">
        <v>89.8536</v>
      </c>
      <c r="AF504">
        <v>4.5904999999999996</v>
      </c>
      <c r="AG504" s="447">
        <v>2.1406000000000001</v>
      </c>
      <c r="AH504">
        <v>0.15260000000000001</v>
      </c>
      <c r="AI504" s="447">
        <v>6.3701999999999995E-2</v>
      </c>
      <c r="AJ504" s="447">
        <v>98.54</v>
      </c>
      <c r="AK504" s="447">
        <v>9.9144000000000005</v>
      </c>
      <c r="AL504" s="429">
        <v>34.872337341308594</v>
      </c>
      <c r="AM504" s="433" t="s">
        <v>139</v>
      </c>
      <c r="AN504" s="434"/>
      <c r="AO504" s="438" t="s">
        <v>139</v>
      </c>
      <c r="AP504" s="439" t="s">
        <v>139</v>
      </c>
      <c r="AQ504" s="431" t="s">
        <v>139</v>
      </c>
      <c r="AR504" s="440"/>
      <c r="AS504" s="469" t="s">
        <v>139</v>
      </c>
      <c r="AT504" s="431" t="s">
        <v>139</v>
      </c>
      <c r="AU504" s="469" t="s">
        <v>139</v>
      </c>
      <c r="AV504" s="431" t="s">
        <v>139</v>
      </c>
      <c r="AW504" s="442" t="s">
        <v>139</v>
      </c>
      <c r="AX504" s="431" t="s">
        <v>139</v>
      </c>
      <c r="AY504" s="443"/>
      <c r="AZ504" s="469" t="s">
        <v>139</v>
      </c>
      <c r="BA504" s="431" t="s">
        <v>139</v>
      </c>
      <c r="BB504" s="440"/>
      <c r="BC504" s="469" t="s">
        <v>139</v>
      </c>
      <c r="BD504" s="445" t="s">
        <v>139</v>
      </c>
      <c r="BE504" s="469" t="s">
        <v>139</v>
      </c>
      <c r="BF504" s="445" t="s">
        <v>139</v>
      </c>
      <c r="BG504" s="445"/>
      <c r="BH504" s="469" t="s">
        <v>139</v>
      </c>
      <c r="BI504" s="431" t="s">
        <v>139</v>
      </c>
      <c r="BJ504" s="440"/>
      <c r="BK504" s="441" t="s">
        <v>139</v>
      </c>
      <c r="BL504" s="431" t="s">
        <v>139</v>
      </c>
      <c r="BM504" s="446"/>
      <c r="BN504" s="447" t="s">
        <v>139</v>
      </c>
      <c r="BO504" t="s">
        <v>139</v>
      </c>
    </row>
    <row r="505" spans="1:67" ht="15.75" customHeight="1">
      <c r="A505" s="7" t="s">
        <v>1030</v>
      </c>
      <c r="B505" s="453">
        <v>23</v>
      </c>
      <c r="C505" s="436" t="s">
        <v>189</v>
      </c>
      <c r="D505" s="454" t="s">
        <v>190</v>
      </c>
      <c r="E505" s="436">
        <v>77</v>
      </c>
      <c r="F505" s="436">
        <v>59.969999999999857</v>
      </c>
      <c r="G505" s="436" t="s">
        <v>61</v>
      </c>
      <c r="H505" s="430">
        <v>77.999499999999998</v>
      </c>
      <c r="I505" s="436">
        <v>150</v>
      </c>
      <c r="J505" s="436">
        <v>0.38999999999930424</v>
      </c>
      <c r="K505" s="436" t="s">
        <v>62</v>
      </c>
      <c r="L505" s="430">
        <v>150.00649999999999</v>
      </c>
      <c r="M505" s="430">
        <v>-150.00649999999999</v>
      </c>
      <c r="N505" s="427">
        <v>528</v>
      </c>
      <c r="Q505" s="457" t="s">
        <v>156</v>
      </c>
      <c r="R505">
        <v>3</v>
      </c>
      <c r="S505" s="474">
        <v>1014.16</v>
      </c>
      <c r="T505" s="290">
        <v>2.3199999999999998E-2</v>
      </c>
      <c r="U505" s="290">
        <v>2.2599999999999999E-2</v>
      </c>
      <c r="V505" s="290">
        <v>29.418346</v>
      </c>
      <c r="W505" s="290">
        <v>29.417008999999997</v>
      </c>
      <c r="X505" s="290">
        <v>34.874361070469753</v>
      </c>
      <c r="Y505" s="290">
        <v>34.873280696592573</v>
      </c>
      <c r="Z505">
        <v>1.8365</v>
      </c>
      <c r="AA505" s="447">
        <v>6.9054845914927032</v>
      </c>
      <c r="AB505" s="447">
        <v>86.185757783928509</v>
      </c>
      <c r="AC505" s="447">
        <v>2.6693695199999999E-2</v>
      </c>
      <c r="AD505" s="290">
        <v>4.4600000000000001E-2</v>
      </c>
      <c r="AE505" s="447">
        <v>89.846100000000007</v>
      </c>
      <c r="AF505">
        <v>4.5900999999999996</v>
      </c>
      <c r="AG505" s="447">
        <v>2.0162</v>
      </c>
      <c r="AH505">
        <v>0.14760000000000001</v>
      </c>
      <c r="AI505" s="447">
        <v>6.3701999999999995E-2</v>
      </c>
      <c r="AJ505" s="447">
        <v>97.92</v>
      </c>
      <c r="AK505" s="447">
        <v>9.9144000000000005</v>
      </c>
      <c r="AL505" s="429">
        <v>34.874507904052734</v>
      </c>
      <c r="AM505" s="433" t="s">
        <v>139</v>
      </c>
      <c r="AN505" s="434"/>
      <c r="AO505" s="438" t="s">
        <v>139</v>
      </c>
      <c r="AP505" s="439" t="s">
        <v>139</v>
      </c>
      <c r="AQ505" s="431" t="s">
        <v>139</v>
      </c>
      <c r="AR505" s="440"/>
      <c r="AS505" s="469" t="s">
        <v>139</v>
      </c>
      <c r="AT505" s="431" t="s">
        <v>139</v>
      </c>
      <c r="AU505" s="469" t="s">
        <v>139</v>
      </c>
      <c r="AV505" s="431" t="s">
        <v>139</v>
      </c>
      <c r="AW505" s="442" t="s">
        <v>139</v>
      </c>
      <c r="AX505" s="431" t="s">
        <v>139</v>
      </c>
      <c r="AY505" s="443"/>
      <c r="AZ505" s="469" t="s">
        <v>139</v>
      </c>
      <c r="BA505" s="431" t="s">
        <v>139</v>
      </c>
      <c r="BB505" s="440"/>
      <c r="BC505" s="469" t="s">
        <v>139</v>
      </c>
      <c r="BD505" s="445" t="s">
        <v>139</v>
      </c>
      <c r="BE505" s="469" t="s">
        <v>139</v>
      </c>
      <c r="BF505" s="445" t="s">
        <v>139</v>
      </c>
      <c r="BG505" s="445"/>
      <c r="BH505" s="469" t="s">
        <v>139</v>
      </c>
      <c r="BI505" s="431" t="s">
        <v>139</v>
      </c>
      <c r="BJ505" s="440"/>
      <c r="BK505" s="441" t="s">
        <v>139</v>
      </c>
      <c r="BL505" s="431" t="s">
        <v>139</v>
      </c>
      <c r="BM505" s="446"/>
      <c r="BN505" s="447" t="s">
        <v>139</v>
      </c>
      <c r="BO505" t="s">
        <v>139</v>
      </c>
    </row>
    <row r="506" spans="1:67" ht="15.75" customHeight="1">
      <c r="A506" s="7" t="s">
        <v>1030</v>
      </c>
      <c r="B506" s="453">
        <v>23</v>
      </c>
      <c r="C506" s="436" t="s">
        <v>189</v>
      </c>
      <c r="D506" s="454" t="s">
        <v>190</v>
      </c>
      <c r="E506" s="436">
        <v>77</v>
      </c>
      <c r="F506" s="436">
        <v>59.969999999999857</v>
      </c>
      <c r="G506" s="436" t="s">
        <v>61</v>
      </c>
      <c r="H506" s="430">
        <v>77.999499999999998</v>
      </c>
      <c r="I506" s="436">
        <v>150</v>
      </c>
      <c r="J506" s="436">
        <v>0.38999999999930424</v>
      </c>
      <c r="K506" s="436" t="s">
        <v>62</v>
      </c>
      <c r="L506" s="430">
        <v>150.00649999999999</v>
      </c>
      <c r="M506" s="430">
        <v>-150.00649999999999</v>
      </c>
      <c r="N506" s="427">
        <v>529</v>
      </c>
      <c r="Q506" s="457" t="s">
        <v>156</v>
      </c>
      <c r="R506">
        <v>4</v>
      </c>
      <c r="S506" s="474">
        <v>478.25200000000001</v>
      </c>
      <c r="T506" s="290">
        <v>0.79910000000000003</v>
      </c>
      <c r="U506" s="290">
        <v>0.79910000000000003</v>
      </c>
      <c r="V506" s="290">
        <v>29.816064999999998</v>
      </c>
      <c r="W506" s="290">
        <v>29.814917999999999</v>
      </c>
      <c r="X506" s="290">
        <v>34.831069607417597</v>
      </c>
      <c r="Y506" s="290">
        <v>34.829586378555156</v>
      </c>
      <c r="Z506">
        <v>1.9406000000000001</v>
      </c>
      <c r="AA506" s="447">
        <v>6.7201970025713882</v>
      </c>
      <c r="AB506" s="447">
        <v>85.548537901975919</v>
      </c>
      <c r="AC506" s="447">
        <v>2.7201746399999997E-2</v>
      </c>
      <c r="AD506" s="290">
        <v>4.58E-2</v>
      </c>
      <c r="AE506" s="447">
        <v>89.838700000000003</v>
      </c>
      <c r="AF506">
        <v>4.5896999999999997</v>
      </c>
      <c r="AG506" s="447">
        <v>2.0162</v>
      </c>
      <c r="AH506">
        <v>0.14760000000000001</v>
      </c>
      <c r="AI506" s="447">
        <v>6.3701999999999995E-2</v>
      </c>
      <c r="AJ506" s="447">
        <v>98.54</v>
      </c>
      <c r="AK506" s="447">
        <v>9.9144000000000005</v>
      </c>
      <c r="AL506" s="429">
        <v>34.832569122314453</v>
      </c>
      <c r="AM506" s="433" t="s">
        <v>139</v>
      </c>
      <c r="AN506" s="434"/>
      <c r="AO506" s="438" t="s">
        <v>139</v>
      </c>
      <c r="AP506" s="439" t="s">
        <v>139</v>
      </c>
      <c r="AQ506" s="431" t="s">
        <v>139</v>
      </c>
      <c r="AR506" s="440"/>
      <c r="AS506" s="469" t="s">
        <v>139</v>
      </c>
      <c r="AT506" s="431" t="s">
        <v>139</v>
      </c>
      <c r="AU506" s="469" t="s">
        <v>139</v>
      </c>
      <c r="AV506" s="431" t="s">
        <v>139</v>
      </c>
      <c r="AW506" s="442" t="s">
        <v>139</v>
      </c>
      <c r="AX506" s="431" t="s">
        <v>139</v>
      </c>
      <c r="AY506" s="443"/>
      <c r="AZ506" s="469" t="s">
        <v>139</v>
      </c>
      <c r="BA506" s="431" t="s">
        <v>139</v>
      </c>
      <c r="BB506" s="440"/>
      <c r="BC506" s="469" t="s">
        <v>139</v>
      </c>
      <c r="BD506" s="445" t="s">
        <v>139</v>
      </c>
      <c r="BE506" s="469" t="s">
        <v>139</v>
      </c>
      <c r="BF506" s="445" t="s">
        <v>139</v>
      </c>
      <c r="BG506" s="445"/>
      <c r="BH506" s="469" t="s">
        <v>139</v>
      </c>
      <c r="BI506" s="431" t="s">
        <v>139</v>
      </c>
      <c r="BJ506" s="440"/>
      <c r="BK506" s="441" t="s">
        <v>139</v>
      </c>
      <c r="BL506" s="431" t="s">
        <v>139</v>
      </c>
      <c r="BM506" s="446"/>
      <c r="BN506" s="447" t="s">
        <v>139</v>
      </c>
      <c r="BO506" t="s">
        <v>139</v>
      </c>
    </row>
    <row r="507" spans="1:67" ht="15.75" customHeight="1">
      <c r="A507" s="7" t="s">
        <v>1030</v>
      </c>
      <c r="B507" s="453">
        <v>23</v>
      </c>
      <c r="C507" s="436" t="s">
        <v>189</v>
      </c>
      <c r="D507" s="454" t="s">
        <v>190</v>
      </c>
      <c r="E507" s="436">
        <v>77</v>
      </c>
      <c r="F507" s="436">
        <v>59.969999999999857</v>
      </c>
      <c r="G507" s="436" t="s">
        <v>61</v>
      </c>
      <c r="H507" s="430">
        <v>77.999499999999998</v>
      </c>
      <c r="I507" s="436">
        <v>150</v>
      </c>
      <c r="J507" s="436">
        <v>0.38999999999930424</v>
      </c>
      <c r="K507" s="436" t="s">
        <v>62</v>
      </c>
      <c r="L507" s="430">
        <v>150.00649999999999</v>
      </c>
      <c r="M507" s="430">
        <v>-150.00649999999999</v>
      </c>
      <c r="N507" s="427">
        <v>530</v>
      </c>
      <c r="Q507" s="457" t="s">
        <v>156</v>
      </c>
      <c r="R507">
        <v>5</v>
      </c>
      <c r="S507" s="474">
        <v>476.45800000000003</v>
      </c>
      <c r="T507" s="290">
        <v>0.79969999999999997</v>
      </c>
      <c r="U507" s="290">
        <v>0.79969999999999997</v>
      </c>
      <c r="V507" s="290">
        <v>29.815573999999998</v>
      </c>
      <c r="W507" s="290">
        <v>29.814432999999998</v>
      </c>
      <c r="X507" s="290">
        <v>34.830808578948321</v>
      </c>
      <c r="Y507" s="290">
        <v>34.829333103984112</v>
      </c>
      <c r="Z507">
        <v>1.9407000000000001</v>
      </c>
      <c r="AA507" s="447">
        <v>6.716130431142429</v>
      </c>
      <c r="AB507" s="447">
        <v>85.497932844007295</v>
      </c>
      <c r="AC507" s="447">
        <v>2.7285971200000002E-2</v>
      </c>
      <c r="AD507" s="290">
        <v>4.5900000000000003E-2</v>
      </c>
      <c r="AE507" s="447">
        <v>89.840599999999995</v>
      </c>
      <c r="AF507">
        <v>4.5898000000000003</v>
      </c>
      <c r="AG507" s="447">
        <v>2.0068000000000001</v>
      </c>
      <c r="AH507">
        <v>0.14729999999999999</v>
      </c>
      <c r="AI507" s="447">
        <v>6.3701999999999995E-2</v>
      </c>
      <c r="AJ507" s="447">
        <v>98.54</v>
      </c>
      <c r="AK507" s="447">
        <v>9.9144000000000005</v>
      </c>
      <c r="AL507" s="429">
        <v>34.831466674804688</v>
      </c>
      <c r="AM507" s="433" t="s">
        <v>139</v>
      </c>
      <c r="AN507" s="434"/>
      <c r="AO507" s="438" t="s">
        <v>139</v>
      </c>
      <c r="AP507" s="439" t="s">
        <v>139</v>
      </c>
      <c r="AQ507" s="431" t="s">
        <v>139</v>
      </c>
      <c r="AR507" s="440"/>
      <c r="AS507" s="469" t="s">
        <v>139</v>
      </c>
      <c r="AT507" s="431" t="s">
        <v>139</v>
      </c>
      <c r="AU507" s="469" t="s">
        <v>139</v>
      </c>
      <c r="AV507" s="431" t="s">
        <v>139</v>
      </c>
      <c r="AW507" s="442" t="s">
        <v>139</v>
      </c>
      <c r="AX507" s="431" t="s">
        <v>139</v>
      </c>
      <c r="AY507" s="443"/>
      <c r="AZ507" s="469" t="s">
        <v>139</v>
      </c>
      <c r="BA507" s="431" t="s">
        <v>139</v>
      </c>
      <c r="BB507" s="440"/>
      <c r="BC507" s="469" t="s">
        <v>139</v>
      </c>
      <c r="BD507" s="445" t="s">
        <v>139</v>
      </c>
      <c r="BE507" s="469" t="s">
        <v>139</v>
      </c>
      <c r="BF507" s="445" t="s">
        <v>139</v>
      </c>
      <c r="BG507" s="445"/>
      <c r="BH507" s="469" t="s">
        <v>139</v>
      </c>
      <c r="BI507" s="431" t="s">
        <v>139</v>
      </c>
      <c r="BJ507" s="440"/>
      <c r="BK507" s="441" t="s">
        <v>139</v>
      </c>
      <c r="BL507" s="431" t="s">
        <v>139</v>
      </c>
      <c r="BM507" s="446"/>
      <c r="BN507" s="447" t="s">
        <v>139</v>
      </c>
      <c r="BO507" t="s">
        <v>139</v>
      </c>
    </row>
    <row r="508" spans="1:67" ht="15.75" customHeight="1">
      <c r="A508" s="7" t="s">
        <v>1030</v>
      </c>
      <c r="B508" s="453">
        <v>23</v>
      </c>
      <c r="C508" s="436" t="s">
        <v>189</v>
      </c>
      <c r="D508" s="454" t="s">
        <v>190</v>
      </c>
      <c r="E508" s="436">
        <v>77</v>
      </c>
      <c r="F508" s="436">
        <v>59.969999999999857</v>
      </c>
      <c r="G508" s="436" t="s">
        <v>61</v>
      </c>
      <c r="H508" s="430">
        <v>77.999499999999998</v>
      </c>
      <c r="I508" s="436">
        <v>150</v>
      </c>
      <c r="J508" s="436">
        <v>0.38999999999930424</v>
      </c>
      <c r="K508" s="436" t="s">
        <v>62</v>
      </c>
      <c r="L508" s="430">
        <v>150.00649999999999</v>
      </c>
      <c r="M508" s="430">
        <v>-150.00649999999999</v>
      </c>
      <c r="N508" s="427">
        <v>531</v>
      </c>
      <c r="Q508" s="457" t="s">
        <v>156</v>
      </c>
      <c r="R508">
        <v>6</v>
      </c>
      <c r="S508" s="474">
        <v>474.654</v>
      </c>
      <c r="T508" s="290">
        <v>0.80149999999999999</v>
      </c>
      <c r="U508" s="290">
        <v>0.80249999999999999</v>
      </c>
      <c r="V508" s="290">
        <v>29.816205999999998</v>
      </c>
      <c r="W508" s="290">
        <v>29.815952999999997</v>
      </c>
      <c r="X508" s="290">
        <v>34.830664443398838</v>
      </c>
      <c r="Y508" s="290">
        <v>34.829219639244023</v>
      </c>
      <c r="Z508">
        <v>1.9410000000000001</v>
      </c>
      <c r="AA508" s="447">
        <v>6.7164294198884242</v>
      </c>
      <c r="AB508" s="447">
        <v>85.505607307928472</v>
      </c>
      <c r="AC508" s="447">
        <v>2.7032396E-2</v>
      </c>
      <c r="AD508" s="290">
        <v>4.5400000000000003E-2</v>
      </c>
      <c r="AE508" s="447">
        <v>89.840599999999995</v>
      </c>
      <c r="AF508">
        <v>4.5898000000000003</v>
      </c>
      <c r="AG508" s="447">
        <v>1.9621999999999999</v>
      </c>
      <c r="AH508">
        <v>0.14549999999999999</v>
      </c>
      <c r="AI508" s="447">
        <v>6.3701999999999995E-2</v>
      </c>
      <c r="AJ508" s="447">
        <v>98.54</v>
      </c>
      <c r="AK508" s="447">
        <v>9.9144000000000005</v>
      </c>
      <c r="AL508" s="429">
        <v>34.829559326171875</v>
      </c>
      <c r="AM508" s="433" t="s">
        <v>139</v>
      </c>
      <c r="AN508" s="434"/>
      <c r="AO508" s="438" t="s">
        <v>139</v>
      </c>
      <c r="AP508" s="439" t="s">
        <v>139</v>
      </c>
      <c r="AQ508" s="431" t="s">
        <v>139</v>
      </c>
      <c r="AR508" s="440"/>
      <c r="AS508" s="469" t="s">
        <v>139</v>
      </c>
      <c r="AT508" s="431" t="s">
        <v>139</v>
      </c>
      <c r="AU508" s="469" t="s">
        <v>139</v>
      </c>
      <c r="AV508" s="431" t="s">
        <v>139</v>
      </c>
      <c r="AW508" s="442" t="s">
        <v>139</v>
      </c>
      <c r="AX508" s="431" t="s">
        <v>139</v>
      </c>
      <c r="AY508" s="443"/>
      <c r="AZ508" s="469" t="s">
        <v>139</v>
      </c>
      <c r="BA508" s="431" t="s">
        <v>139</v>
      </c>
      <c r="BB508" s="440"/>
      <c r="BC508" s="469" t="s">
        <v>139</v>
      </c>
      <c r="BD508" s="445" t="s">
        <v>139</v>
      </c>
      <c r="BE508" s="469" t="s">
        <v>139</v>
      </c>
      <c r="BF508" s="445" t="s">
        <v>139</v>
      </c>
      <c r="BG508" s="445"/>
      <c r="BH508" s="469" t="s">
        <v>139</v>
      </c>
      <c r="BI508" s="431" t="s">
        <v>139</v>
      </c>
      <c r="BJ508" s="440"/>
      <c r="BK508" s="441" t="s">
        <v>139</v>
      </c>
      <c r="BL508" s="431" t="s">
        <v>139</v>
      </c>
      <c r="BM508" s="446"/>
      <c r="BN508" s="447" t="s">
        <v>139</v>
      </c>
      <c r="BO508" t="s">
        <v>139</v>
      </c>
    </row>
    <row r="509" spans="1:67" ht="15.75" customHeight="1">
      <c r="A509" s="7" t="s">
        <v>1030</v>
      </c>
      <c r="B509" s="453">
        <v>23</v>
      </c>
      <c r="C509" s="436" t="s">
        <v>189</v>
      </c>
      <c r="D509" s="454" t="s">
        <v>190</v>
      </c>
      <c r="E509" s="436">
        <v>77</v>
      </c>
      <c r="F509" s="436">
        <v>59.969999999999857</v>
      </c>
      <c r="G509" s="436" t="s">
        <v>61</v>
      </c>
      <c r="H509" s="430">
        <v>77.999499999999998</v>
      </c>
      <c r="I509" s="436">
        <v>150</v>
      </c>
      <c r="J509" s="436">
        <v>0.38999999999930424</v>
      </c>
      <c r="K509" s="436" t="s">
        <v>62</v>
      </c>
      <c r="L509" s="430">
        <v>150.00649999999999</v>
      </c>
      <c r="M509" s="430">
        <v>-150.00649999999999</v>
      </c>
      <c r="N509" s="427">
        <v>532</v>
      </c>
      <c r="Q509" s="457" t="s">
        <v>156</v>
      </c>
      <c r="R509">
        <v>7</v>
      </c>
      <c r="S509" s="474">
        <v>204.14</v>
      </c>
      <c r="T509" s="290">
        <v>-1.4676</v>
      </c>
      <c r="U509" s="290">
        <v>-1.4682999999999999</v>
      </c>
      <c r="V509" s="290">
        <v>26.511029999999998</v>
      </c>
      <c r="W509" s="290">
        <v>26.516286999999998</v>
      </c>
      <c r="X509" s="290">
        <v>33.113522518790475</v>
      </c>
      <c r="Y509" s="290">
        <v>33.121528171609043</v>
      </c>
      <c r="Z509">
        <v>1.8217000000000001</v>
      </c>
      <c r="AA509" s="447">
        <v>6.3733183526736648</v>
      </c>
      <c r="AB509" s="447">
        <v>75.518558993048686</v>
      </c>
      <c r="AC509" s="447">
        <v>3.5196796800000006E-2</v>
      </c>
      <c r="AD509" s="290">
        <v>6.3500000000000001E-2</v>
      </c>
      <c r="AE509" s="447">
        <v>89.669300000000007</v>
      </c>
      <c r="AF509">
        <v>4.5811999999999999</v>
      </c>
      <c r="AG509" s="447">
        <v>3.3452000000000002</v>
      </c>
      <c r="AH509">
        <v>0.20080000000000001</v>
      </c>
      <c r="AI509" s="447">
        <v>6.3701999999999995E-2</v>
      </c>
      <c r="AJ509" s="447">
        <v>98.55</v>
      </c>
      <c r="AK509" s="447">
        <v>9.9144000000000005</v>
      </c>
      <c r="AL509" s="429">
        <v>33.235118865966797</v>
      </c>
      <c r="AM509" s="433">
        <v>3</v>
      </c>
      <c r="AN509" s="434" t="s">
        <v>1083</v>
      </c>
      <c r="AO509" s="438" t="s">
        <v>139</v>
      </c>
      <c r="AP509" s="439" t="s">
        <v>139</v>
      </c>
      <c r="AQ509" s="431" t="s">
        <v>139</v>
      </c>
      <c r="AR509" s="440"/>
      <c r="AS509" s="469" t="s">
        <v>139</v>
      </c>
      <c r="AT509" s="431" t="s">
        <v>139</v>
      </c>
      <c r="AU509" s="469" t="s">
        <v>139</v>
      </c>
      <c r="AV509" s="431" t="s">
        <v>139</v>
      </c>
      <c r="AW509" s="442" t="s">
        <v>139</v>
      </c>
      <c r="AX509" s="431" t="s">
        <v>139</v>
      </c>
      <c r="AY509" s="443"/>
      <c r="AZ509" s="469" t="s">
        <v>139</v>
      </c>
      <c r="BA509" s="431" t="s">
        <v>139</v>
      </c>
      <c r="BB509" s="440"/>
      <c r="BC509" s="469" t="s">
        <v>139</v>
      </c>
      <c r="BD509" s="445" t="s">
        <v>139</v>
      </c>
      <c r="BE509" s="469" t="s">
        <v>139</v>
      </c>
      <c r="BF509" s="445" t="s">
        <v>139</v>
      </c>
      <c r="BG509" s="445"/>
      <c r="BH509" s="469" t="s">
        <v>139</v>
      </c>
      <c r="BI509" s="431" t="s">
        <v>139</v>
      </c>
      <c r="BJ509" s="440"/>
      <c r="BK509" s="441" t="s">
        <v>139</v>
      </c>
      <c r="BL509" s="431" t="s">
        <v>139</v>
      </c>
      <c r="BM509" s="446"/>
      <c r="BN509" s="447" t="s">
        <v>139</v>
      </c>
      <c r="BO509" t="s">
        <v>139</v>
      </c>
    </row>
    <row r="510" spans="1:67" ht="15.75" customHeight="1">
      <c r="A510" s="7" t="s">
        <v>1030</v>
      </c>
      <c r="B510" s="453">
        <v>23</v>
      </c>
      <c r="C510" s="436" t="s">
        <v>189</v>
      </c>
      <c r="D510" s="454" t="s">
        <v>190</v>
      </c>
      <c r="E510" s="436">
        <v>77</v>
      </c>
      <c r="F510" s="436">
        <v>59.969999999999857</v>
      </c>
      <c r="G510" s="436" t="s">
        <v>61</v>
      </c>
      <c r="H510" s="430">
        <v>77.999499999999998</v>
      </c>
      <c r="I510" s="436">
        <v>150</v>
      </c>
      <c r="J510" s="436">
        <v>0.38999999999930424</v>
      </c>
      <c r="K510" s="436" t="s">
        <v>62</v>
      </c>
      <c r="L510" s="430">
        <v>150.00649999999999</v>
      </c>
      <c r="M510" s="430">
        <v>-150.00649999999999</v>
      </c>
      <c r="N510" s="427">
        <v>533</v>
      </c>
      <c r="Q510" s="457" t="s">
        <v>156</v>
      </c>
      <c r="R510">
        <v>8</v>
      </c>
      <c r="S510" s="474">
        <v>203.21799999999999</v>
      </c>
      <c r="T510" s="290">
        <v>-1.4666999999999999</v>
      </c>
      <c r="U510" s="290">
        <v>-1.4674</v>
      </c>
      <c r="V510" s="290">
        <v>26.504746000000001</v>
      </c>
      <c r="W510" s="290">
        <v>26.506032999999999</v>
      </c>
      <c r="X510" s="290">
        <v>33.104446985145309</v>
      </c>
      <c r="Y510" s="290">
        <v>33.106992998932554</v>
      </c>
      <c r="Z510">
        <v>1.8220000000000001</v>
      </c>
      <c r="AA510" s="447">
        <v>6.3741236765452589</v>
      </c>
      <c r="AB510" s="447">
        <v>75.525061351501648</v>
      </c>
      <c r="AC510" s="447">
        <v>3.5112121600000004E-2</v>
      </c>
      <c r="AD510" s="290">
        <v>6.3299999999999995E-2</v>
      </c>
      <c r="AE510" s="447">
        <v>89.673000000000002</v>
      </c>
      <c r="AF510">
        <v>4.5814000000000004</v>
      </c>
      <c r="AG510" s="447">
        <v>3.3944999999999999</v>
      </c>
      <c r="AH510">
        <v>0.20280000000000001</v>
      </c>
      <c r="AI510" s="447">
        <v>6.3701999999999995E-2</v>
      </c>
      <c r="AJ510" s="447">
        <v>98.54</v>
      </c>
      <c r="AK510" s="447">
        <v>9.9144000000000005</v>
      </c>
      <c r="AL510" s="429">
        <v>33.131534576416016</v>
      </c>
      <c r="AM510" s="433" t="s">
        <v>139</v>
      </c>
      <c r="AN510" s="434"/>
      <c r="AO510" s="438" t="s">
        <v>139</v>
      </c>
      <c r="AP510" s="439" t="s">
        <v>139</v>
      </c>
      <c r="AQ510" s="431" t="s">
        <v>139</v>
      </c>
      <c r="AR510" s="440"/>
      <c r="AS510" s="469" t="s">
        <v>139</v>
      </c>
      <c r="AT510" s="431" t="s">
        <v>139</v>
      </c>
      <c r="AU510" s="469" t="s">
        <v>139</v>
      </c>
      <c r="AV510" s="431" t="s">
        <v>139</v>
      </c>
      <c r="AW510" s="442" t="s">
        <v>139</v>
      </c>
      <c r="AX510" s="431" t="s">
        <v>139</v>
      </c>
      <c r="AY510" s="443"/>
      <c r="AZ510" s="469" t="s">
        <v>139</v>
      </c>
      <c r="BA510" s="431" t="s">
        <v>139</v>
      </c>
      <c r="BB510" s="440"/>
      <c r="BC510" s="469" t="s">
        <v>139</v>
      </c>
      <c r="BD510" s="445" t="s">
        <v>139</v>
      </c>
      <c r="BE510" s="469" t="s">
        <v>139</v>
      </c>
      <c r="BF510" s="445" t="s">
        <v>139</v>
      </c>
      <c r="BG510" s="445"/>
      <c r="BH510" s="469" t="s">
        <v>139</v>
      </c>
      <c r="BI510" s="431" t="s">
        <v>139</v>
      </c>
      <c r="BJ510" s="440"/>
      <c r="BK510" s="441" t="s">
        <v>139</v>
      </c>
      <c r="BL510" s="431" t="s">
        <v>139</v>
      </c>
      <c r="BM510" s="446"/>
      <c r="BN510" s="447" t="s">
        <v>139</v>
      </c>
      <c r="BO510" t="s">
        <v>139</v>
      </c>
    </row>
    <row r="511" spans="1:67" ht="15.75" customHeight="1">
      <c r="A511" s="7" t="s">
        <v>1030</v>
      </c>
      <c r="B511" s="453">
        <v>23</v>
      </c>
      <c r="C511" s="436" t="s">
        <v>189</v>
      </c>
      <c r="D511" s="454" t="s">
        <v>190</v>
      </c>
      <c r="E511" s="436">
        <v>77</v>
      </c>
      <c r="F511" s="436">
        <v>59.969999999999857</v>
      </c>
      <c r="G511" s="436" t="s">
        <v>61</v>
      </c>
      <c r="H511" s="430">
        <v>77.999499999999998</v>
      </c>
      <c r="I511" s="436">
        <v>150</v>
      </c>
      <c r="J511" s="436">
        <v>0.38999999999930424</v>
      </c>
      <c r="K511" s="436" t="s">
        <v>62</v>
      </c>
      <c r="L511" s="430">
        <v>150.00649999999999</v>
      </c>
      <c r="M511" s="430">
        <v>-150.00649999999999</v>
      </c>
      <c r="N511" s="427">
        <v>534</v>
      </c>
      <c r="Q511" s="457" t="s">
        <v>156</v>
      </c>
      <c r="R511">
        <v>9</v>
      </c>
      <c r="S511" s="474">
        <v>202.357</v>
      </c>
      <c r="T511" s="290">
        <v>-1.4661999999999999</v>
      </c>
      <c r="U511" s="290">
        <v>-1.4669000000000001</v>
      </c>
      <c r="V511" s="290">
        <v>26.500935999999999</v>
      </c>
      <c r="W511" s="290">
        <v>26.501480999999998</v>
      </c>
      <c r="X511" s="290">
        <v>33.099179961588291</v>
      </c>
      <c r="Y511" s="290">
        <v>33.10070554022932</v>
      </c>
      <c r="Z511">
        <v>1.8227</v>
      </c>
      <c r="AA511" s="447">
        <v>6.3766753387792896</v>
      </c>
      <c r="AB511" s="447">
        <v>75.55348486812818</v>
      </c>
      <c r="AC511" s="447">
        <v>3.5831410399999999E-2</v>
      </c>
      <c r="AD511" s="290">
        <v>6.4899999999999999E-2</v>
      </c>
      <c r="AE511" s="447">
        <v>89.673000000000002</v>
      </c>
      <c r="AF511">
        <v>4.5814000000000004</v>
      </c>
      <c r="AG511" s="447">
        <v>3.3757000000000001</v>
      </c>
      <c r="AH511">
        <v>0.2021</v>
      </c>
      <c r="AI511" s="447">
        <v>6.3701999999999995E-2</v>
      </c>
      <c r="AJ511" s="447">
        <v>98.54</v>
      </c>
      <c r="AK511" s="447">
        <v>9.9144000000000005</v>
      </c>
      <c r="AL511" s="429">
        <v>33.111183166503906</v>
      </c>
      <c r="AM511" s="433">
        <v>3</v>
      </c>
      <c r="AN511" s="434" t="s">
        <v>1084</v>
      </c>
      <c r="AO511" s="438" t="s">
        <v>139</v>
      </c>
      <c r="AP511" s="439" t="s">
        <v>139</v>
      </c>
      <c r="AQ511" s="431" t="s">
        <v>139</v>
      </c>
      <c r="AR511" s="440"/>
      <c r="AS511" s="469" t="s">
        <v>139</v>
      </c>
      <c r="AT511" s="431" t="s">
        <v>139</v>
      </c>
      <c r="AU511" s="469" t="s">
        <v>139</v>
      </c>
      <c r="AV511" s="431" t="s">
        <v>139</v>
      </c>
      <c r="AW511" s="442" t="s">
        <v>139</v>
      </c>
      <c r="AX511" s="431" t="s">
        <v>139</v>
      </c>
      <c r="AY511" s="443"/>
      <c r="AZ511" s="469" t="s">
        <v>139</v>
      </c>
      <c r="BA511" s="431" t="s">
        <v>139</v>
      </c>
      <c r="BB511" s="440"/>
      <c r="BC511" s="469" t="s">
        <v>139</v>
      </c>
      <c r="BD511" s="445" t="s">
        <v>139</v>
      </c>
      <c r="BE511" s="469" t="s">
        <v>139</v>
      </c>
      <c r="BF511" s="445" t="s">
        <v>139</v>
      </c>
      <c r="BG511" s="445"/>
      <c r="BH511" s="469" t="s">
        <v>139</v>
      </c>
      <c r="BI511" s="431" t="s">
        <v>139</v>
      </c>
      <c r="BJ511" s="440"/>
      <c r="BK511" s="441" t="s">
        <v>139</v>
      </c>
      <c r="BL511" s="431" t="s">
        <v>139</v>
      </c>
      <c r="BM511" s="446"/>
      <c r="BN511" s="447" t="s">
        <v>139</v>
      </c>
      <c r="BO511" t="s">
        <v>139</v>
      </c>
    </row>
    <row r="512" spans="1:67" ht="15.75" customHeight="1">
      <c r="A512" s="7" t="s">
        <v>1030</v>
      </c>
      <c r="B512" s="453">
        <v>23</v>
      </c>
      <c r="C512" s="436" t="s">
        <v>189</v>
      </c>
      <c r="D512" s="454" t="s">
        <v>190</v>
      </c>
      <c r="E512" s="436">
        <v>77</v>
      </c>
      <c r="F512" s="436">
        <v>59.969999999999857</v>
      </c>
      <c r="G512" s="436" t="s">
        <v>61</v>
      </c>
      <c r="H512" s="430">
        <v>77.999499999999998</v>
      </c>
      <c r="I512" s="436">
        <v>150</v>
      </c>
      <c r="J512" s="436">
        <v>0.38999999999930424</v>
      </c>
      <c r="K512" s="436" t="s">
        <v>62</v>
      </c>
      <c r="L512" s="430">
        <v>150.00649999999999</v>
      </c>
      <c r="M512" s="430">
        <v>-150.00649999999999</v>
      </c>
      <c r="N512" s="427">
        <v>535</v>
      </c>
      <c r="Q512" s="457" t="s">
        <v>156</v>
      </c>
      <c r="R512">
        <v>10</v>
      </c>
      <c r="S512" s="474">
        <v>124.76300000000001</v>
      </c>
      <c r="T512" s="290">
        <v>-1.17</v>
      </c>
      <c r="U512" s="290">
        <v>-1.1727000000000001</v>
      </c>
      <c r="V512" s="290">
        <v>26.131269</v>
      </c>
      <c r="W512" s="290">
        <v>26.128357999999999</v>
      </c>
      <c r="X512" s="290">
        <v>32.316627095638282</v>
      </c>
      <c r="Y512" s="290">
        <v>32.31557768535572</v>
      </c>
      <c r="Z512">
        <v>1.9460999999999999</v>
      </c>
      <c r="AA512" s="447">
        <v>6.8417205506534851</v>
      </c>
      <c r="AB512" s="447">
        <v>81.259187466211557</v>
      </c>
      <c r="AC512" s="447">
        <v>3.4985108799999998E-2</v>
      </c>
      <c r="AD512" s="290">
        <v>6.3E-2</v>
      </c>
      <c r="AE512" s="447">
        <v>89.552000000000007</v>
      </c>
      <c r="AF512">
        <v>4.5753000000000004</v>
      </c>
      <c r="AG512" s="447">
        <v>3.3380999999999998</v>
      </c>
      <c r="AH512">
        <v>0.20050000000000001</v>
      </c>
      <c r="AI512" s="447">
        <v>6.3701999999999995E-2</v>
      </c>
      <c r="AJ512" s="447">
        <v>98.54</v>
      </c>
      <c r="AK512" s="447">
        <v>9.9144000000000005</v>
      </c>
      <c r="AL512" s="429">
        <v>32.30999755859375</v>
      </c>
      <c r="AM512" s="433" t="s">
        <v>139</v>
      </c>
      <c r="AN512" s="434"/>
      <c r="AO512" s="438" t="s">
        <v>139</v>
      </c>
      <c r="AP512" s="439" t="s">
        <v>139</v>
      </c>
      <c r="AQ512" s="431" t="s">
        <v>139</v>
      </c>
      <c r="AR512" s="440"/>
      <c r="AS512" s="469" t="s">
        <v>139</v>
      </c>
      <c r="AT512" s="431" t="s">
        <v>139</v>
      </c>
      <c r="AU512" s="469" t="s">
        <v>139</v>
      </c>
      <c r="AV512" s="431" t="s">
        <v>139</v>
      </c>
      <c r="AW512" s="442" t="s">
        <v>139</v>
      </c>
      <c r="AX512" s="431" t="s">
        <v>139</v>
      </c>
      <c r="AY512" s="443"/>
      <c r="AZ512" s="469" t="s">
        <v>139</v>
      </c>
      <c r="BA512" s="431" t="s">
        <v>139</v>
      </c>
      <c r="BB512" s="440"/>
      <c r="BC512" s="469" t="s">
        <v>139</v>
      </c>
      <c r="BD512" s="445" t="s">
        <v>139</v>
      </c>
      <c r="BE512" s="469" t="s">
        <v>139</v>
      </c>
      <c r="BF512" s="445" t="s">
        <v>139</v>
      </c>
      <c r="BG512" s="445"/>
      <c r="BH512" s="469" t="s">
        <v>139</v>
      </c>
      <c r="BI512" s="431" t="s">
        <v>139</v>
      </c>
      <c r="BJ512" s="440"/>
      <c r="BK512" s="441" t="s">
        <v>139</v>
      </c>
      <c r="BL512" s="431" t="s">
        <v>139</v>
      </c>
      <c r="BM512" s="446"/>
      <c r="BN512" s="447" t="s">
        <v>139</v>
      </c>
      <c r="BO512" t="s">
        <v>139</v>
      </c>
    </row>
    <row r="513" spans="1:67" ht="15.75" customHeight="1">
      <c r="A513" s="7" t="s">
        <v>1030</v>
      </c>
      <c r="B513" s="453">
        <v>23</v>
      </c>
      <c r="C513" s="436" t="s">
        <v>189</v>
      </c>
      <c r="D513" s="454" t="s">
        <v>190</v>
      </c>
      <c r="E513" s="436">
        <v>77</v>
      </c>
      <c r="F513" s="436">
        <v>59.969999999999857</v>
      </c>
      <c r="G513" s="436" t="s">
        <v>61</v>
      </c>
      <c r="H513" s="430">
        <v>77.999499999999998</v>
      </c>
      <c r="I513" s="436">
        <v>150</v>
      </c>
      <c r="J513" s="436">
        <v>0.38999999999930424</v>
      </c>
      <c r="K513" s="436" t="s">
        <v>62</v>
      </c>
      <c r="L513" s="430">
        <v>150.00649999999999</v>
      </c>
      <c r="M513" s="430">
        <v>-150.00649999999999</v>
      </c>
      <c r="N513" s="427">
        <v>536</v>
      </c>
      <c r="Q513" s="457" t="s">
        <v>156</v>
      </c>
      <c r="R513">
        <v>11</v>
      </c>
      <c r="S513" s="474">
        <v>123.98699999999999</v>
      </c>
      <c r="T513" s="290">
        <v>-1.1837</v>
      </c>
      <c r="U513" s="290">
        <v>-1.1832</v>
      </c>
      <c r="V513" s="290">
        <v>26.113291999999998</v>
      </c>
      <c r="W513" s="290">
        <v>26.113660999999997</v>
      </c>
      <c r="X513" s="290">
        <v>32.30739987586832</v>
      </c>
      <c r="Y513" s="290">
        <v>32.307363029170105</v>
      </c>
      <c r="Z513">
        <v>1.9507000000000001</v>
      </c>
      <c r="AA513" s="447">
        <v>6.8661197736776511</v>
      </c>
      <c r="AB513" s="447">
        <v>81.513666671132611</v>
      </c>
      <c r="AC513" s="447">
        <v>3.6000760800000003E-2</v>
      </c>
      <c r="AD513" s="290">
        <v>6.5299999999999997E-2</v>
      </c>
      <c r="AE513" s="447">
        <v>89.568799999999996</v>
      </c>
      <c r="AF513">
        <v>4.5761000000000003</v>
      </c>
      <c r="AG513" s="447">
        <v>3.3216999999999999</v>
      </c>
      <c r="AH513">
        <v>0.19980000000000001</v>
      </c>
      <c r="AI513" s="447">
        <v>6.3701999999999995E-2</v>
      </c>
      <c r="AJ513" s="447">
        <v>98.54</v>
      </c>
      <c r="AK513" s="447">
        <v>9.9144000000000005</v>
      </c>
      <c r="AL513" s="429">
        <v>32.307880401611328</v>
      </c>
      <c r="AM513" s="433" t="s">
        <v>139</v>
      </c>
      <c r="AN513" s="434"/>
      <c r="AO513" s="438" t="s">
        <v>139</v>
      </c>
      <c r="AP513" s="439" t="s">
        <v>139</v>
      </c>
      <c r="AQ513" s="431" t="s">
        <v>139</v>
      </c>
      <c r="AR513" s="440"/>
      <c r="AS513" s="469" t="s">
        <v>139</v>
      </c>
      <c r="AT513" s="431" t="s">
        <v>139</v>
      </c>
      <c r="AU513" s="469" t="s">
        <v>139</v>
      </c>
      <c r="AV513" s="431" t="s">
        <v>139</v>
      </c>
      <c r="AW513" s="442" t="s">
        <v>139</v>
      </c>
      <c r="AX513" s="431" t="s">
        <v>139</v>
      </c>
      <c r="AY513" s="443"/>
      <c r="AZ513" s="469" t="s">
        <v>139</v>
      </c>
      <c r="BA513" s="431" t="s">
        <v>139</v>
      </c>
      <c r="BB513" s="440"/>
      <c r="BC513" s="469" t="s">
        <v>139</v>
      </c>
      <c r="BD513" s="445" t="s">
        <v>139</v>
      </c>
      <c r="BE513" s="469" t="s">
        <v>139</v>
      </c>
      <c r="BF513" s="445" t="s">
        <v>139</v>
      </c>
      <c r="BG513" s="445"/>
      <c r="BH513" s="469" t="s">
        <v>139</v>
      </c>
      <c r="BI513" s="431" t="s">
        <v>139</v>
      </c>
      <c r="BJ513" s="440"/>
      <c r="BK513" s="441" t="s">
        <v>139</v>
      </c>
      <c r="BL513" s="431" t="s">
        <v>139</v>
      </c>
      <c r="BM513" s="446"/>
      <c r="BN513" s="447" t="s">
        <v>139</v>
      </c>
      <c r="BO513" t="s">
        <v>139</v>
      </c>
    </row>
    <row r="514" spans="1:67" ht="15.75" customHeight="1">
      <c r="A514" s="7" t="s">
        <v>1030</v>
      </c>
      <c r="B514" s="453">
        <v>23</v>
      </c>
      <c r="C514" s="436" t="s">
        <v>189</v>
      </c>
      <c r="D514" s="454" t="s">
        <v>190</v>
      </c>
      <c r="E514" s="436">
        <v>77</v>
      </c>
      <c r="F514" s="436">
        <v>59.969999999999857</v>
      </c>
      <c r="G514" s="436" t="s">
        <v>61</v>
      </c>
      <c r="H514" s="430">
        <v>77.999499999999998</v>
      </c>
      <c r="I514" s="436">
        <v>150</v>
      </c>
      <c r="J514" s="436">
        <v>0.38999999999930424</v>
      </c>
      <c r="K514" s="436" t="s">
        <v>62</v>
      </c>
      <c r="L514" s="430">
        <v>150.00649999999999</v>
      </c>
      <c r="M514" s="430">
        <v>-150.00649999999999</v>
      </c>
      <c r="N514" s="427">
        <v>537</v>
      </c>
      <c r="Q514" s="457" t="s">
        <v>156</v>
      </c>
      <c r="R514">
        <v>12</v>
      </c>
      <c r="S514" s="474">
        <v>122.917</v>
      </c>
      <c r="T514" s="290">
        <v>-1.1769000000000001</v>
      </c>
      <c r="U514" s="290">
        <v>-1.1726000000000001</v>
      </c>
      <c r="V514" s="290">
        <v>26.110319</v>
      </c>
      <c r="W514" s="290">
        <v>26.111117999999998</v>
      </c>
      <c r="X514" s="290">
        <v>32.296664710923039</v>
      </c>
      <c r="Y514" s="290">
        <v>32.293118728577667</v>
      </c>
      <c r="Z514">
        <v>1.9551000000000001</v>
      </c>
      <c r="AA514" s="447">
        <v>6.8869674522894169</v>
      </c>
      <c r="AB514" s="447">
        <v>81.769872242693538</v>
      </c>
      <c r="AC514" s="447">
        <v>3.5916085600000001E-2</v>
      </c>
      <c r="AD514" s="290">
        <v>6.5100000000000005E-2</v>
      </c>
      <c r="AE514" s="447">
        <v>89.581800000000001</v>
      </c>
      <c r="AF514">
        <v>4.5768000000000004</v>
      </c>
      <c r="AG514" s="447">
        <v>3.3241000000000001</v>
      </c>
      <c r="AH514">
        <v>0.19989999999999999</v>
      </c>
      <c r="AI514" s="447">
        <v>6.3701999999999995E-2</v>
      </c>
      <c r="AJ514" s="447">
        <v>98.54</v>
      </c>
      <c r="AK514" s="447">
        <v>9.9144000000000005</v>
      </c>
      <c r="AL514" s="429">
        <v>32.296058654785156</v>
      </c>
      <c r="AM514" s="433" t="s">
        <v>139</v>
      </c>
      <c r="AN514" s="434"/>
      <c r="AO514" s="438" t="s">
        <v>139</v>
      </c>
      <c r="AP514" s="439" t="s">
        <v>139</v>
      </c>
      <c r="AQ514" s="431" t="s">
        <v>139</v>
      </c>
      <c r="AR514" s="440"/>
      <c r="AS514" s="469" t="s">
        <v>139</v>
      </c>
      <c r="AT514" s="431" t="s">
        <v>139</v>
      </c>
      <c r="AU514" s="469" t="s">
        <v>139</v>
      </c>
      <c r="AV514" s="431" t="s">
        <v>139</v>
      </c>
      <c r="AW514" s="442" t="s">
        <v>139</v>
      </c>
      <c r="AX514" s="431" t="s">
        <v>139</v>
      </c>
      <c r="AY514" s="443"/>
      <c r="AZ514" s="469" t="s">
        <v>139</v>
      </c>
      <c r="BA514" s="431" t="s">
        <v>139</v>
      </c>
      <c r="BB514" s="440"/>
      <c r="BC514" s="469" t="s">
        <v>139</v>
      </c>
      <c r="BD514" s="445" t="s">
        <v>139</v>
      </c>
      <c r="BE514" s="469" t="s">
        <v>139</v>
      </c>
      <c r="BF514" s="445" t="s">
        <v>139</v>
      </c>
      <c r="BG514" s="445"/>
      <c r="BH514" s="469" t="s">
        <v>139</v>
      </c>
      <c r="BI514" s="431" t="s">
        <v>139</v>
      </c>
      <c r="BJ514" s="440"/>
      <c r="BK514" s="441" t="s">
        <v>139</v>
      </c>
      <c r="BL514" s="431" t="s">
        <v>139</v>
      </c>
      <c r="BM514" s="446"/>
      <c r="BN514" s="447" t="s">
        <v>139</v>
      </c>
      <c r="BO514" t="s">
        <v>139</v>
      </c>
    </row>
    <row r="515" spans="1:67" ht="15.75" customHeight="1">
      <c r="A515" s="7" t="s">
        <v>1030</v>
      </c>
      <c r="B515" s="453">
        <v>23</v>
      </c>
      <c r="C515" s="436" t="s">
        <v>189</v>
      </c>
      <c r="D515" s="454" t="s">
        <v>190</v>
      </c>
      <c r="E515" s="436">
        <v>77</v>
      </c>
      <c r="F515" s="436">
        <v>59.969999999999857</v>
      </c>
      <c r="G515" s="436" t="s">
        <v>61</v>
      </c>
      <c r="H515" s="430">
        <v>77.999499999999998</v>
      </c>
      <c r="I515" s="436">
        <v>150</v>
      </c>
      <c r="J515" s="436">
        <v>0.38999999999930424</v>
      </c>
      <c r="K515" s="436" t="s">
        <v>62</v>
      </c>
      <c r="L515" s="430">
        <v>150.00649999999999</v>
      </c>
      <c r="M515" s="430">
        <v>-150.00649999999999</v>
      </c>
      <c r="N515" s="427">
        <v>538</v>
      </c>
      <c r="Q515" s="457" t="s">
        <v>156</v>
      </c>
      <c r="R515">
        <v>13</v>
      </c>
      <c r="S515" s="474">
        <v>69.518000000000001</v>
      </c>
      <c r="T515" s="290">
        <v>-0.66839999999999999</v>
      </c>
      <c r="U515" s="290">
        <v>-0.67630000000000001</v>
      </c>
      <c r="V515" s="290">
        <v>25.668816</v>
      </c>
      <c r="W515" s="290">
        <v>25.667586999999997</v>
      </c>
      <c r="X515" s="290">
        <v>31.196408374129483</v>
      </c>
      <c r="Y515" s="290">
        <v>31.202922507883038</v>
      </c>
      <c r="Z515">
        <v>2.2534000000000001</v>
      </c>
      <c r="AA515" s="447">
        <v>8.1732738192488217</v>
      </c>
      <c r="AB515" s="447">
        <v>97.609266483922681</v>
      </c>
      <c r="AC515" s="447">
        <v>0.105291648</v>
      </c>
      <c r="AD515" s="290">
        <v>0.21909999999999999</v>
      </c>
      <c r="AE515" s="447">
        <v>89.306299999999993</v>
      </c>
      <c r="AF515">
        <v>4.5629</v>
      </c>
      <c r="AG515" s="447">
        <v>3.0752000000000002</v>
      </c>
      <c r="AH515">
        <v>0.19</v>
      </c>
      <c r="AI515" s="447">
        <v>6.3701999999999995E-2</v>
      </c>
      <c r="AJ515" s="447">
        <v>98.54</v>
      </c>
      <c r="AK515" s="447">
        <v>9.9144000000000005</v>
      </c>
      <c r="AL515" s="429">
        <v>31.238113403320313</v>
      </c>
      <c r="AM515" s="433" t="s">
        <v>139</v>
      </c>
      <c r="AN515" s="434"/>
      <c r="AO515" s="438" t="s">
        <v>139</v>
      </c>
      <c r="AP515" s="439" t="s">
        <v>139</v>
      </c>
      <c r="AQ515" s="431" t="s">
        <v>139</v>
      </c>
      <c r="AR515" s="440"/>
      <c r="AS515" s="469" t="s">
        <v>139</v>
      </c>
      <c r="AT515" s="431" t="s">
        <v>139</v>
      </c>
      <c r="AU515" s="469" t="s">
        <v>139</v>
      </c>
      <c r="AV515" s="431" t="s">
        <v>139</v>
      </c>
      <c r="AW515" s="442" t="s">
        <v>139</v>
      </c>
      <c r="AX515" s="431" t="s">
        <v>139</v>
      </c>
      <c r="AY515" s="443"/>
      <c r="AZ515" s="469" t="s">
        <v>139</v>
      </c>
      <c r="BA515" s="431" t="s">
        <v>139</v>
      </c>
      <c r="BB515" s="440"/>
      <c r="BC515" s="469" t="s">
        <v>139</v>
      </c>
      <c r="BD515" s="445" t="s">
        <v>139</v>
      </c>
      <c r="BE515" s="469" t="s">
        <v>139</v>
      </c>
      <c r="BF515" s="445" t="s">
        <v>139</v>
      </c>
      <c r="BG515" s="445"/>
      <c r="BH515" s="469" t="s">
        <v>139</v>
      </c>
      <c r="BI515" s="431" t="s">
        <v>139</v>
      </c>
      <c r="BJ515" s="440"/>
      <c r="BK515" s="441" t="s">
        <v>139</v>
      </c>
      <c r="BL515" s="431" t="s">
        <v>139</v>
      </c>
      <c r="BM515" s="446"/>
      <c r="BN515" s="447" t="s">
        <v>139</v>
      </c>
      <c r="BO515" t="s">
        <v>139</v>
      </c>
    </row>
    <row r="516" spans="1:67" ht="15.75" customHeight="1">
      <c r="A516" s="7" t="s">
        <v>1030</v>
      </c>
      <c r="B516" s="453">
        <v>23</v>
      </c>
      <c r="C516" s="436" t="s">
        <v>189</v>
      </c>
      <c r="D516" s="454" t="s">
        <v>190</v>
      </c>
      <c r="E516" s="436">
        <v>77</v>
      </c>
      <c r="F516" s="436">
        <v>59.969999999999857</v>
      </c>
      <c r="G516" s="436" t="s">
        <v>61</v>
      </c>
      <c r="H516" s="430">
        <v>77.999499999999998</v>
      </c>
      <c r="I516" s="436">
        <v>150</v>
      </c>
      <c r="J516" s="436">
        <v>0.38999999999930424</v>
      </c>
      <c r="K516" s="436" t="s">
        <v>62</v>
      </c>
      <c r="L516" s="430">
        <v>150.00649999999999</v>
      </c>
      <c r="M516" s="430">
        <v>-150.00649999999999</v>
      </c>
      <c r="N516" s="427">
        <v>539</v>
      </c>
      <c r="Q516" s="457" t="s">
        <v>156</v>
      </c>
      <c r="R516">
        <v>14</v>
      </c>
      <c r="S516" s="474">
        <v>68.471999999999994</v>
      </c>
      <c r="T516" s="290">
        <v>-0.65310000000000001</v>
      </c>
      <c r="U516" s="290">
        <v>-0.65539999999999998</v>
      </c>
      <c r="V516" s="290">
        <v>25.656555999999998</v>
      </c>
      <c r="W516" s="290">
        <v>25.656975999999997</v>
      </c>
      <c r="X516" s="290">
        <v>31.164853789069404</v>
      </c>
      <c r="Y516" s="290">
        <v>31.167785736022729</v>
      </c>
      <c r="Z516">
        <v>2.2799</v>
      </c>
      <c r="AA516" s="447">
        <v>8.26029670542753</v>
      </c>
      <c r="AB516" s="447">
        <v>98.666821766128677</v>
      </c>
      <c r="AC516" s="447">
        <v>0.12213210400000001</v>
      </c>
      <c r="AD516" s="290">
        <v>0.25650000000000001</v>
      </c>
      <c r="AE516" s="447">
        <v>89.270899999999997</v>
      </c>
      <c r="AF516">
        <v>4.5610999999999997</v>
      </c>
      <c r="AG516" s="447">
        <v>3.0728</v>
      </c>
      <c r="AH516">
        <v>0.18990000000000001</v>
      </c>
      <c r="AI516" s="447">
        <v>6.3701999999999995E-2</v>
      </c>
      <c r="AJ516" s="447">
        <v>98.5</v>
      </c>
      <c r="AK516" s="447">
        <v>9.9144000000000005</v>
      </c>
      <c r="AL516" s="429">
        <v>31.173271179199219</v>
      </c>
      <c r="AM516" s="433" t="s">
        <v>139</v>
      </c>
      <c r="AN516" s="434"/>
      <c r="AO516" s="438" t="s">
        <v>139</v>
      </c>
      <c r="AP516" s="439" t="s">
        <v>139</v>
      </c>
      <c r="AQ516" s="431" t="s">
        <v>139</v>
      </c>
      <c r="AR516" s="440"/>
      <c r="AS516" s="469" t="s">
        <v>139</v>
      </c>
      <c r="AT516" s="431" t="s">
        <v>139</v>
      </c>
      <c r="AU516" s="469" t="s">
        <v>139</v>
      </c>
      <c r="AV516" s="431" t="s">
        <v>139</v>
      </c>
      <c r="AW516" s="442" t="s">
        <v>139</v>
      </c>
      <c r="AX516" s="431" t="s">
        <v>139</v>
      </c>
      <c r="AY516" s="443"/>
      <c r="AZ516" s="469" t="s">
        <v>139</v>
      </c>
      <c r="BA516" s="431" t="s">
        <v>139</v>
      </c>
      <c r="BB516" s="440"/>
      <c r="BC516" s="469" t="s">
        <v>139</v>
      </c>
      <c r="BD516" s="445" t="s">
        <v>139</v>
      </c>
      <c r="BE516" s="469" t="s">
        <v>139</v>
      </c>
      <c r="BF516" s="445" t="s">
        <v>139</v>
      </c>
      <c r="BG516" s="445"/>
      <c r="BH516" s="469" t="s">
        <v>139</v>
      </c>
      <c r="BI516" s="431" t="s">
        <v>139</v>
      </c>
      <c r="BJ516" s="440"/>
      <c r="BK516" s="441" t="s">
        <v>139</v>
      </c>
      <c r="BL516" s="431" t="s">
        <v>139</v>
      </c>
      <c r="BM516" s="446"/>
      <c r="BN516" s="447" t="s">
        <v>139</v>
      </c>
      <c r="BO516" t="s">
        <v>139</v>
      </c>
    </row>
    <row r="517" spans="1:67" ht="15.75" customHeight="1">
      <c r="A517" s="7" t="s">
        <v>1030</v>
      </c>
      <c r="B517" s="453">
        <v>23</v>
      </c>
      <c r="C517" s="436" t="s">
        <v>189</v>
      </c>
      <c r="D517" s="454" t="s">
        <v>190</v>
      </c>
      <c r="E517" s="436">
        <v>77</v>
      </c>
      <c r="F517" s="436">
        <v>59.969999999999857</v>
      </c>
      <c r="G517" s="436" t="s">
        <v>61</v>
      </c>
      <c r="H517" s="430">
        <v>77.999499999999998</v>
      </c>
      <c r="I517" s="436">
        <v>150</v>
      </c>
      <c r="J517" s="436">
        <v>0.38999999999930424</v>
      </c>
      <c r="K517" s="436" t="s">
        <v>62</v>
      </c>
      <c r="L517" s="430">
        <v>150.00649999999999</v>
      </c>
      <c r="M517" s="430">
        <v>-150.00649999999999</v>
      </c>
      <c r="N517" s="427">
        <v>540</v>
      </c>
      <c r="Q517" s="457" t="s">
        <v>156</v>
      </c>
      <c r="R517">
        <v>15</v>
      </c>
      <c r="S517" s="474">
        <v>67.37</v>
      </c>
      <c r="T517" s="290">
        <v>-0.63790000000000002</v>
      </c>
      <c r="U517" s="290">
        <v>-0.63939999999999997</v>
      </c>
      <c r="V517" s="290">
        <v>25.645157999999999</v>
      </c>
      <c r="W517" s="290">
        <v>25.644741</v>
      </c>
      <c r="X517" s="290">
        <v>31.134612671161044</v>
      </c>
      <c r="Y517" s="290">
        <v>31.135600793016494</v>
      </c>
      <c r="Z517">
        <v>2.2892999999999999</v>
      </c>
      <c r="AA517" s="447">
        <v>8.3123940625315758</v>
      </c>
      <c r="AB517" s="447">
        <v>99.308162748801621</v>
      </c>
      <c r="AC517" s="447">
        <v>0.13486040800000001</v>
      </c>
      <c r="AD517" s="290">
        <v>0.2848</v>
      </c>
      <c r="AE517" s="447">
        <v>89.2393</v>
      </c>
      <c r="AF517">
        <v>4.5594999999999999</v>
      </c>
      <c r="AG517" s="447">
        <v>2.8450000000000002</v>
      </c>
      <c r="AH517">
        <v>0.18079999999999999</v>
      </c>
      <c r="AI517" s="447">
        <v>6.3701999999999995E-2</v>
      </c>
      <c r="AJ517" s="447">
        <v>98.55</v>
      </c>
      <c r="AK517" s="447">
        <v>9.9144000000000005</v>
      </c>
      <c r="AL517" s="429">
        <v>31.160297393798828</v>
      </c>
      <c r="AM517" s="433" t="s">
        <v>139</v>
      </c>
      <c r="AN517" s="434"/>
      <c r="AO517" s="438" t="s">
        <v>139</v>
      </c>
      <c r="AP517" s="439" t="s">
        <v>139</v>
      </c>
      <c r="AQ517" s="431" t="s">
        <v>139</v>
      </c>
      <c r="AR517" s="440"/>
      <c r="AS517" s="469" t="s">
        <v>139</v>
      </c>
      <c r="AT517" s="431" t="s">
        <v>139</v>
      </c>
      <c r="AU517" s="469" t="s">
        <v>139</v>
      </c>
      <c r="AV517" s="431" t="s">
        <v>139</v>
      </c>
      <c r="AW517" s="442" t="s">
        <v>139</v>
      </c>
      <c r="AX517" s="431" t="s">
        <v>139</v>
      </c>
      <c r="AY517" s="443"/>
      <c r="AZ517" s="469" t="s">
        <v>139</v>
      </c>
      <c r="BA517" s="431" t="s">
        <v>139</v>
      </c>
      <c r="BB517" s="440"/>
      <c r="BC517" s="469" t="s">
        <v>139</v>
      </c>
      <c r="BD517" s="445" t="s">
        <v>139</v>
      </c>
      <c r="BE517" s="469" t="s">
        <v>139</v>
      </c>
      <c r="BF517" s="445" t="s">
        <v>139</v>
      </c>
      <c r="BG517" s="445"/>
      <c r="BH517" s="469" t="s">
        <v>139</v>
      </c>
      <c r="BI517" s="431" t="s">
        <v>139</v>
      </c>
      <c r="BJ517" s="440"/>
      <c r="BK517" s="441" t="s">
        <v>139</v>
      </c>
      <c r="BL517" s="431" t="s">
        <v>139</v>
      </c>
      <c r="BM517" s="446"/>
      <c r="BN517" s="447" t="s">
        <v>139</v>
      </c>
      <c r="BO517" t="s">
        <v>139</v>
      </c>
    </row>
    <row r="518" spans="1:67" ht="15.75" customHeight="1">
      <c r="A518" s="7" t="s">
        <v>1030</v>
      </c>
      <c r="B518" s="453">
        <v>23</v>
      </c>
      <c r="C518" s="436" t="s">
        <v>189</v>
      </c>
      <c r="D518" s="454" t="s">
        <v>190</v>
      </c>
      <c r="E518" s="436">
        <v>77</v>
      </c>
      <c r="F518" s="436">
        <v>59.969999999999857</v>
      </c>
      <c r="G518" s="436" t="s">
        <v>61</v>
      </c>
      <c r="H518" s="430">
        <v>77.999499999999998</v>
      </c>
      <c r="I518" s="436">
        <v>150</v>
      </c>
      <c r="J518" s="436">
        <v>0.38999999999930424</v>
      </c>
      <c r="K518" s="436" t="s">
        <v>62</v>
      </c>
      <c r="L518" s="430">
        <v>150.00649999999999</v>
      </c>
      <c r="M518" s="430">
        <v>-150.00649999999999</v>
      </c>
      <c r="N518" s="427">
        <v>541</v>
      </c>
      <c r="Q518" s="456" t="s">
        <v>184</v>
      </c>
      <c r="R518">
        <v>16</v>
      </c>
      <c r="S518" s="474">
        <v>45.414000000000001</v>
      </c>
      <c r="T518" s="290">
        <v>-0.87109999999999999</v>
      </c>
      <c r="U518" s="290">
        <v>-0.88360000000000005</v>
      </c>
      <c r="V518" s="290">
        <v>23.721533000000001</v>
      </c>
      <c r="W518" s="290">
        <v>23.645297999999997</v>
      </c>
      <c r="X518" s="290">
        <v>28.814857467362522</v>
      </c>
      <c r="Y518" s="290">
        <v>28.725324134891881</v>
      </c>
      <c r="Z518">
        <v>2.3849999999999998</v>
      </c>
      <c r="AA518" s="447">
        <v>8.9920215015908589</v>
      </c>
      <c r="AB518" s="447">
        <v>105.02576603045893</v>
      </c>
      <c r="AC518" s="447">
        <v>0.12864488800000001</v>
      </c>
      <c r="AD518" s="290">
        <v>0.27100000000000002</v>
      </c>
      <c r="AE518" s="447">
        <v>89.205799999999996</v>
      </c>
      <c r="AF518">
        <v>4.5578000000000003</v>
      </c>
      <c r="AG518" s="447">
        <v>1.7109000000000001</v>
      </c>
      <c r="AH518">
        <v>0.13539999999999999</v>
      </c>
      <c r="AI518" s="447">
        <v>6.3701999999999995E-2</v>
      </c>
      <c r="AJ518" s="447">
        <v>98.54</v>
      </c>
      <c r="AK518" s="447">
        <v>9.9144000000000005</v>
      </c>
      <c r="AL518" s="429">
        <v>28.990865707397461</v>
      </c>
      <c r="AM518" s="433" t="s">
        <v>139</v>
      </c>
      <c r="AN518" s="434"/>
      <c r="AO518" s="438">
        <v>0</v>
      </c>
      <c r="AP518" s="439">
        <v>9.0730000000000004</v>
      </c>
      <c r="AQ518" s="431" t="s">
        <v>139</v>
      </c>
      <c r="AR518" s="440"/>
      <c r="AS518" s="469">
        <v>0</v>
      </c>
      <c r="AT518" s="431"/>
      <c r="AU518" s="469">
        <v>3.1563324512176614</v>
      </c>
      <c r="AV518" s="431"/>
      <c r="AW518" s="442">
        <v>0.59855431833068218</v>
      </c>
      <c r="AX518" s="431"/>
      <c r="AY518" s="443"/>
      <c r="AZ518" s="469" t="s">
        <v>139</v>
      </c>
      <c r="BA518" s="431" t="s">
        <v>139</v>
      </c>
      <c r="BB518" s="440"/>
      <c r="BC518" s="469" t="s">
        <v>139</v>
      </c>
      <c r="BD518" s="445" t="s">
        <v>139</v>
      </c>
      <c r="BE518" s="469" t="s">
        <v>139</v>
      </c>
      <c r="BF518" s="445" t="s">
        <v>139</v>
      </c>
      <c r="BG518" s="445"/>
      <c r="BH518" s="469">
        <v>1973.1477422272999</v>
      </c>
      <c r="BI518" s="431" t="s">
        <v>139</v>
      </c>
      <c r="BJ518" s="440"/>
      <c r="BK518" s="441">
        <v>2072.6708745470582</v>
      </c>
      <c r="BL518" s="431" t="s">
        <v>139</v>
      </c>
      <c r="BM518" s="446"/>
      <c r="BN518" s="447">
        <v>-3.3171760357933193</v>
      </c>
      <c r="BO518" t="s">
        <v>139</v>
      </c>
    </row>
    <row r="519" spans="1:67" ht="15.75" customHeight="1">
      <c r="A519" s="7" t="s">
        <v>1030</v>
      </c>
      <c r="B519" s="453">
        <v>23</v>
      </c>
      <c r="C519" s="436" t="s">
        <v>189</v>
      </c>
      <c r="D519" s="454" t="s">
        <v>190</v>
      </c>
      <c r="E519" s="436">
        <v>77</v>
      </c>
      <c r="F519" s="436">
        <v>59.969999999999857</v>
      </c>
      <c r="G519" s="436" t="s">
        <v>61</v>
      </c>
      <c r="H519" s="430">
        <v>77.999499999999998</v>
      </c>
      <c r="I519" s="436">
        <v>150</v>
      </c>
      <c r="J519" s="436">
        <v>0.38999999999930424</v>
      </c>
      <c r="K519" s="436" t="s">
        <v>62</v>
      </c>
      <c r="L519" s="430">
        <v>150.00649999999999</v>
      </c>
      <c r="M519" s="430">
        <v>-150.00649999999999</v>
      </c>
      <c r="N519" s="427">
        <v>542</v>
      </c>
      <c r="Q519" s="456" t="s">
        <v>184</v>
      </c>
      <c r="R519">
        <v>17</v>
      </c>
      <c r="S519" s="474">
        <v>35.271000000000001</v>
      </c>
      <c r="T519" s="290">
        <v>-0.99150000000000005</v>
      </c>
      <c r="U519" s="290">
        <v>-0.97709999999999997</v>
      </c>
      <c r="V519" s="290">
        <v>23.108456</v>
      </c>
      <c r="W519" s="290">
        <v>23.119159999999997</v>
      </c>
      <c r="X519" s="290">
        <v>28.117850130851686</v>
      </c>
      <c r="Y519" s="290">
        <v>28.118626079346743</v>
      </c>
      <c r="Z519">
        <v>2.3058999999999998</v>
      </c>
      <c r="AA519" s="447">
        <v>8.7314195988234804</v>
      </c>
      <c r="AB519" s="447">
        <v>101.15193279315089</v>
      </c>
      <c r="AC519" s="447">
        <v>0.110791032</v>
      </c>
      <c r="AD519" s="290">
        <v>0.23130000000000001</v>
      </c>
      <c r="AE519" s="447">
        <v>88.917199999999994</v>
      </c>
      <c r="AF519">
        <v>4.5433000000000003</v>
      </c>
      <c r="AG519" s="447">
        <v>1.8964000000000001</v>
      </c>
      <c r="AH519">
        <v>0.1429</v>
      </c>
      <c r="AI519" s="447">
        <v>6.3701999999999995E-2</v>
      </c>
      <c r="AJ519" s="447">
        <v>98.54</v>
      </c>
      <c r="AK519" s="447">
        <v>9.9144000000000005</v>
      </c>
      <c r="AL519" s="429">
        <v>28.099758148193359</v>
      </c>
      <c r="AM519" s="433" t="s">
        <v>139</v>
      </c>
      <c r="AN519" s="434"/>
      <c r="AO519" s="438">
        <v>-0.3</v>
      </c>
      <c r="AP519" s="439">
        <v>8.7739999999999991</v>
      </c>
      <c r="AQ519" s="431" t="s">
        <v>139</v>
      </c>
      <c r="AR519" s="440"/>
      <c r="AS519" s="469">
        <v>0</v>
      </c>
      <c r="AT519" s="431"/>
      <c r="AU519" s="469">
        <v>4.068595658977415</v>
      </c>
      <c r="AV519" s="431"/>
      <c r="AW519" s="442">
        <v>0.58199213998315713</v>
      </c>
      <c r="AX519" s="431"/>
      <c r="AY519" s="443"/>
      <c r="AZ519" s="469" t="s">
        <v>139</v>
      </c>
      <c r="BA519" s="431" t="s">
        <v>139</v>
      </c>
      <c r="BB519" s="440"/>
      <c r="BC519" s="469" t="s">
        <v>139</v>
      </c>
      <c r="BD519" s="445" t="s">
        <v>139</v>
      </c>
      <c r="BE519" s="469" t="s">
        <v>139</v>
      </c>
      <c r="BF519" s="445" t="s">
        <v>139</v>
      </c>
      <c r="BG519" s="445"/>
      <c r="BH519" s="469">
        <v>1913.2405380144476</v>
      </c>
      <c r="BI519" s="431" t="s">
        <v>139</v>
      </c>
      <c r="BJ519" s="440"/>
      <c r="BK519" s="441">
        <v>2003.7427542233872</v>
      </c>
      <c r="BL519" s="431" t="s">
        <v>139</v>
      </c>
      <c r="BM519" s="446"/>
      <c r="BN519" s="447">
        <v>-3.2024626610109328</v>
      </c>
      <c r="BO519" t="s">
        <v>139</v>
      </c>
    </row>
    <row r="520" spans="1:67" ht="15.75" customHeight="1">
      <c r="A520" s="7" t="s">
        <v>1030</v>
      </c>
      <c r="B520" s="453">
        <v>23</v>
      </c>
      <c r="C520" s="436" t="s">
        <v>189</v>
      </c>
      <c r="D520" s="454" t="s">
        <v>190</v>
      </c>
      <c r="E520" s="436">
        <v>77</v>
      </c>
      <c r="F520" s="436">
        <v>59.969999999999857</v>
      </c>
      <c r="G520" s="436" t="s">
        <v>61</v>
      </c>
      <c r="H520" s="430">
        <v>77.999499999999998</v>
      </c>
      <c r="I520" s="436">
        <v>150</v>
      </c>
      <c r="J520" s="436">
        <v>0.38999999999930424</v>
      </c>
      <c r="K520" s="436" t="s">
        <v>62</v>
      </c>
      <c r="L520" s="430">
        <v>150.00649999999999</v>
      </c>
      <c r="M520" s="430">
        <v>-150.00649999999999</v>
      </c>
      <c r="N520" s="427">
        <v>543</v>
      </c>
      <c r="Q520" s="456" t="s">
        <v>184</v>
      </c>
      <c r="R520">
        <v>18</v>
      </c>
      <c r="S520" s="474">
        <v>30.292000000000002</v>
      </c>
      <c r="T520" s="290">
        <v>-1.044</v>
      </c>
      <c r="U520" s="290">
        <v>-1.046</v>
      </c>
      <c r="V520" s="290">
        <v>22.955286000000001</v>
      </c>
      <c r="W520" s="290">
        <v>22.949784999999999</v>
      </c>
      <c r="X520" s="290">
        <v>27.965383247830722</v>
      </c>
      <c r="Y520" s="290">
        <v>27.959911519525097</v>
      </c>
      <c r="Z520">
        <v>2.2974000000000001</v>
      </c>
      <c r="AA520" s="447">
        <v>8.7214516257083581</v>
      </c>
      <c r="AB520" s="447">
        <v>100.78438278126094</v>
      </c>
      <c r="AC520" s="447">
        <v>0.117393896</v>
      </c>
      <c r="AD520" s="290">
        <v>0.246</v>
      </c>
      <c r="AE520" s="447">
        <v>88.781300000000002</v>
      </c>
      <c r="AF520">
        <v>4.5364000000000004</v>
      </c>
      <c r="AG520" s="447">
        <v>1.6898</v>
      </c>
      <c r="AH520">
        <v>0.1346</v>
      </c>
      <c r="AI520" s="447">
        <v>6.3701999999999995E-2</v>
      </c>
      <c r="AJ520" s="447">
        <v>98.54</v>
      </c>
      <c r="AK520" s="447">
        <v>9.9144000000000005</v>
      </c>
      <c r="AL520" s="429">
        <v>27.961441040039063</v>
      </c>
      <c r="AM520" s="433" t="s">
        <v>139</v>
      </c>
      <c r="AN520" s="434"/>
      <c r="AO520" s="438">
        <v>-0.3</v>
      </c>
      <c r="AP520" s="439">
        <v>8.7219999999999995</v>
      </c>
      <c r="AQ520" s="431" t="s">
        <v>139</v>
      </c>
      <c r="AR520" s="440"/>
      <c r="AS520" s="469">
        <v>0</v>
      </c>
      <c r="AT520" s="431"/>
      <c r="AU520" s="469">
        <v>3.9280128240432384</v>
      </c>
      <c r="AV520" s="431"/>
      <c r="AW520" s="442">
        <v>0.57483391035837939</v>
      </c>
      <c r="AX520" s="431"/>
      <c r="AY520" s="443"/>
      <c r="AZ520" s="469" t="s">
        <v>139</v>
      </c>
      <c r="BA520" s="431" t="s">
        <v>139</v>
      </c>
      <c r="BB520" s="440"/>
      <c r="BC520" s="469" t="s">
        <v>139</v>
      </c>
      <c r="BD520" s="445" t="s">
        <v>139</v>
      </c>
      <c r="BE520" s="469" t="s">
        <v>139</v>
      </c>
      <c r="BF520" s="445" t="s">
        <v>139</v>
      </c>
      <c r="BG520" s="445"/>
      <c r="BH520" s="469">
        <v>1901.9484091346294</v>
      </c>
      <c r="BI520" s="431" t="s">
        <v>139</v>
      </c>
      <c r="BJ520" s="440"/>
      <c r="BK520" s="441">
        <v>1994.0496189947137</v>
      </c>
      <c r="BL520" s="431" t="s">
        <v>139</v>
      </c>
      <c r="BM520" s="446"/>
      <c r="BN520" s="447">
        <v>-3.2271855296315368</v>
      </c>
      <c r="BO520" t="s">
        <v>139</v>
      </c>
    </row>
    <row r="521" spans="1:67" ht="15.75" customHeight="1">
      <c r="A521" s="7" t="s">
        <v>1030</v>
      </c>
      <c r="B521" s="453">
        <v>23</v>
      </c>
      <c r="C521" s="436" t="s">
        <v>189</v>
      </c>
      <c r="D521" s="454" t="s">
        <v>190</v>
      </c>
      <c r="E521" s="436">
        <v>77</v>
      </c>
      <c r="F521" s="436">
        <v>59.969999999999857</v>
      </c>
      <c r="G521" s="436" t="s">
        <v>61</v>
      </c>
      <c r="H521" s="430">
        <v>77.999499999999998</v>
      </c>
      <c r="I521" s="436">
        <v>150</v>
      </c>
      <c r="J521" s="436">
        <v>0.38999999999930424</v>
      </c>
      <c r="K521" s="436" t="s">
        <v>62</v>
      </c>
      <c r="L521" s="430">
        <v>150.00649999999999</v>
      </c>
      <c r="M521" s="430">
        <v>-150.00649999999999</v>
      </c>
      <c r="N521" s="427">
        <v>544</v>
      </c>
      <c r="Q521" s="457" t="s">
        <v>156</v>
      </c>
      <c r="R521">
        <v>19</v>
      </c>
      <c r="S521" s="474">
        <v>22.042000000000002</v>
      </c>
      <c r="T521" s="290">
        <v>-0.99350000000000005</v>
      </c>
      <c r="U521" s="290">
        <v>-0.98440000000000005</v>
      </c>
      <c r="V521" s="290">
        <v>22.828464999999998</v>
      </c>
      <c r="W521" s="290">
        <v>22.865579999999998</v>
      </c>
      <c r="X521" s="290">
        <v>27.753929530967568</v>
      </c>
      <c r="Y521" s="290">
        <v>27.794892908840264</v>
      </c>
      <c r="Z521">
        <v>2.2890999999999999</v>
      </c>
      <c r="AA521" s="447">
        <v>8.7483171736154279</v>
      </c>
      <c r="AB521" s="447">
        <v>101.08182640433527</v>
      </c>
      <c r="AC521" s="447">
        <v>0.11028658399999999</v>
      </c>
      <c r="AD521" s="290">
        <v>0.23019999999999999</v>
      </c>
      <c r="AE521" s="447">
        <v>88.883700000000005</v>
      </c>
      <c r="AF521">
        <v>4.5415000000000001</v>
      </c>
      <c r="AG521" s="447">
        <v>1.6194</v>
      </c>
      <c r="AH521">
        <v>0.1318</v>
      </c>
      <c r="AI521" s="447">
        <v>6.3701999999999995E-2</v>
      </c>
      <c r="AJ521" s="447">
        <v>98.54</v>
      </c>
      <c r="AK521" s="447">
        <v>9.9144000000000005</v>
      </c>
      <c r="AL521" s="429">
        <v>27.949081420898438</v>
      </c>
      <c r="AM521" s="433" t="s">
        <v>139</v>
      </c>
      <c r="AN521" s="434"/>
      <c r="AO521" s="438" t="s">
        <v>139</v>
      </c>
      <c r="AP521" s="439" t="s">
        <v>139</v>
      </c>
      <c r="AQ521" s="431" t="s">
        <v>139</v>
      </c>
      <c r="AR521" s="440"/>
      <c r="AS521" s="469" t="s">
        <v>139</v>
      </c>
      <c r="AT521" s="431" t="s">
        <v>139</v>
      </c>
      <c r="AU521" s="469" t="s">
        <v>139</v>
      </c>
      <c r="AV521" s="431" t="s">
        <v>139</v>
      </c>
      <c r="AW521" s="442" t="s">
        <v>139</v>
      </c>
      <c r="AX521" s="431" t="s">
        <v>139</v>
      </c>
      <c r="AY521" s="443"/>
      <c r="AZ521" s="469" t="s">
        <v>139</v>
      </c>
      <c r="BA521" s="431" t="s">
        <v>139</v>
      </c>
      <c r="BB521" s="440"/>
      <c r="BC521" s="469" t="s">
        <v>139</v>
      </c>
      <c r="BD521" s="445" t="s">
        <v>139</v>
      </c>
      <c r="BE521" s="469" t="s">
        <v>139</v>
      </c>
      <c r="BF521" s="445" t="s">
        <v>139</v>
      </c>
      <c r="BG521" s="445"/>
      <c r="BH521" s="469" t="s">
        <v>139</v>
      </c>
      <c r="BI521" s="431" t="s">
        <v>139</v>
      </c>
      <c r="BJ521" s="440"/>
      <c r="BK521" s="441" t="s">
        <v>139</v>
      </c>
      <c r="BL521" s="431" t="s">
        <v>139</v>
      </c>
      <c r="BM521" s="446"/>
      <c r="BN521" s="447" t="s">
        <v>139</v>
      </c>
      <c r="BO521" t="s">
        <v>139</v>
      </c>
    </row>
    <row r="522" spans="1:67" ht="15.75" customHeight="1">
      <c r="A522" s="7" t="s">
        <v>1030</v>
      </c>
      <c r="B522" s="453">
        <v>23</v>
      </c>
      <c r="C522" s="436" t="s">
        <v>189</v>
      </c>
      <c r="D522" s="454" t="s">
        <v>190</v>
      </c>
      <c r="E522" s="436">
        <v>77</v>
      </c>
      <c r="F522" s="436">
        <v>59.969999999999857</v>
      </c>
      <c r="G522" s="436" t="s">
        <v>61</v>
      </c>
      <c r="H522" s="430">
        <v>77.999499999999998</v>
      </c>
      <c r="I522" s="436">
        <v>150</v>
      </c>
      <c r="J522" s="436">
        <v>0.38999999999930424</v>
      </c>
      <c r="K522" s="436" t="s">
        <v>62</v>
      </c>
      <c r="L522" s="430">
        <v>150.00649999999999</v>
      </c>
      <c r="M522" s="430">
        <v>-150.00649999999999</v>
      </c>
      <c r="N522" s="427">
        <v>545</v>
      </c>
      <c r="Q522" s="457" t="s">
        <v>156</v>
      </c>
      <c r="R522">
        <v>20</v>
      </c>
      <c r="S522" s="474">
        <v>21.26</v>
      </c>
      <c r="T522" s="290">
        <v>-1.0274000000000001</v>
      </c>
      <c r="U522" s="290">
        <v>-1.0169999999999999</v>
      </c>
      <c r="V522" s="290">
        <v>22.740327999999998</v>
      </c>
      <c r="W522" s="290">
        <v>22.764754999999997</v>
      </c>
      <c r="X522" s="290">
        <v>27.668331382102892</v>
      </c>
      <c r="Y522" s="290">
        <v>27.69125702624584</v>
      </c>
      <c r="Z522">
        <v>2.2858999999999998</v>
      </c>
      <c r="AA522" s="447">
        <v>8.7629219811845136</v>
      </c>
      <c r="AB522" s="447">
        <v>101.09652325617961</v>
      </c>
      <c r="AC522" s="447">
        <v>0.10639512799999999</v>
      </c>
      <c r="AD522" s="290">
        <v>0.22159999999999999</v>
      </c>
      <c r="AE522" s="447">
        <v>88.898600000000002</v>
      </c>
      <c r="AF522">
        <v>4.5423</v>
      </c>
      <c r="AG522" s="447">
        <v>1.7461</v>
      </c>
      <c r="AH522">
        <v>0.13689999999999999</v>
      </c>
      <c r="AI522" s="447">
        <v>6.3701999999999995E-2</v>
      </c>
      <c r="AJ522" s="447">
        <v>78.53</v>
      </c>
      <c r="AK522" s="447">
        <v>9.9144000000000005</v>
      </c>
      <c r="AL522" s="429">
        <v>27.952814102172852</v>
      </c>
      <c r="AM522" s="433" t="s">
        <v>139</v>
      </c>
      <c r="AN522" s="434"/>
      <c r="AO522" s="438" t="s">
        <v>139</v>
      </c>
      <c r="AP522" s="439" t="s">
        <v>139</v>
      </c>
      <c r="AQ522" s="431" t="s">
        <v>139</v>
      </c>
      <c r="AR522" s="440"/>
      <c r="AS522" s="469" t="s">
        <v>139</v>
      </c>
      <c r="AT522" s="431" t="s">
        <v>139</v>
      </c>
      <c r="AU522" s="469" t="s">
        <v>139</v>
      </c>
      <c r="AV522" s="431" t="s">
        <v>139</v>
      </c>
      <c r="AW522" s="442" t="s">
        <v>139</v>
      </c>
      <c r="AX522" s="431" t="s">
        <v>139</v>
      </c>
      <c r="AY522" s="443"/>
      <c r="AZ522" s="469" t="s">
        <v>139</v>
      </c>
      <c r="BA522" s="431" t="s">
        <v>139</v>
      </c>
      <c r="BB522" s="440"/>
      <c r="BC522" s="469" t="s">
        <v>139</v>
      </c>
      <c r="BD522" s="445" t="s">
        <v>139</v>
      </c>
      <c r="BE522" s="469" t="s">
        <v>139</v>
      </c>
      <c r="BF522" s="445" t="s">
        <v>139</v>
      </c>
      <c r="BG522" s="445"/>
      <c r="BH522" s="469" t="s">
        <v>139</v>
      </c>
      <c r="BI522" s="431" t="s">
        <v>139</v>
      </c>
      <c r="BJ522" s="440"/>
      <c r="BK522" s="441" t="s">
        <v>139</v>
      </c>
      <c r="BL522" s="431" t="s">
        <v>139</v>
      </c>
      <c r="BM522" s="446"/>
      <c r="BN522" s="447" t="s">
        <v>139</v>
      </c>
      <c r="BO522" t="s">
        <v>139</v>
      </c>
    </row>
    <row r="523" spans="1:67" ht="15.75" customHeight="1">
      <c r="A523" s="7" t="s">
        <v>1030</v>
      </c>
      <c r="B523" s="453">
        <v>23</v>
      </c>
      <c r="C523" s="436" t="s">
        <v>189</v>
      </c>
      <c r="D523" s="454" t="s">
        <v>190</v>
      </c>
      <c r="E523" s="436">
        <v>77</v>
      </c>
      <c r="F523" s="436">
        <v>59.969999999999857</v>
      </c>
      <c r="G523" s="436" t="s">
        <v>61</v>
      </c>
      <c r="H523" s="430">
        <v>77.999499999999998</v>
      </c>
      <c r="I523" s="436">
        <v>150</v>
      </c>
      <c r="J523" s="436">
        <v>0.38999999999930424</v>
      </c>
      <c r="K523" s="436" t="s">
        <v>62</v>
      </c>
      <c r="L523" s="430">
        <v>150.00649999999999</v>
      </c>
      <c r="M523" s="430">
        <v>-150.00649999999999</v>
      </c>
      <c r="N523" s="427">
        <v>546</v>
      </c>
      <c r="Q523" s="457" t="s">
        <v>156</v>
      </c>
      <c r="R523">
        <v>21</v>
      </c>
      <c r="S523" s="474">
        <v>20.466999999999999</v>
      </c>
      <c r="T523" s="290">
        <v>-1.0428999999999999</v>
      </c>
      <c r="U523" s="290">
        <v>-1.0349999999999999</v>
      </c>
      <c r="V523" s="290">
        <v>22.699283999999999</v>
      </c>
      <c r="W523" s="290">
        <v>22.723979999999997</v>
      </c>
      <c r="X523" s="290">
        <v>27.628378256778994</v>
      </c>
      <c r="Y523" s="290">
        <v>27.653987346233301</v>
      </c>
      <c r="Z523">
        <v>2.2831000000000001</v>
      </c>
      <c r="AA523" s="447">
        <v>8.7518946645319851</v>
      </c>
      <c r="AB523" s="447">
        <v>100.8984175070652</v>
      </c>
      <c r="AC523" s="447">
        <v>0.10305316</v>
      </c>
      <c r="AD523" s="290">
        <v>0.2142</v>
      </c>
      <c r="AE523" s="447">
        <v>88.928399999999996</v>
      </c>
      <c r="AF523">
        <v>4.5438000000000001</v>
      </c>
      <c r="AG523" s="447">
        <v>1.6851</v>
      </c>
      <c r="AH523">
        <v>0.13439999999999999</v>
      </c>
      <c r="AI523" s="447">
        <v>6.3701999999999995E-2</v>
      </c>
      <c r="AJ523" s="447">
        <v>98.54</v>
      </c>
      <c r="AK523" s="447">
        <v>9.9144000000000005</v>
      </c>
      <c r="AL523" s="429">
        <v>27.856159210205078</v>
      </c>
      <c r="AM523" s="433" t="s">
        <v>139</v>
      </c>
      <c r="AN523" s="434"/>
      <c r="AO523" s="438" t="s">
        <v>139</v>
      </c>
      <c r="AP523" s="439" t="s">
        <v>139</v>
      </c>
      <c r="AQ523" s="431" t="s">
        <v>139</v>
      </c>
      <c r="AR523" s="440"/>
      <c r="AS523" s="469" t="s">
        <v>139</v>
      </c>
      <c r="AT523" s="431" t="s">
        <v>139</v>
      </c>
      <c r="AU523" s="469" t="s">
        <v>139</v>
      </c>
      <c r="AV523" s="431" t="s">
        <v>139</v>
      </c>
      <c r="AW523" s="442" t="s">
        <v>139</v>
      </c>
      <c r="AX523" s="431" t="s">
        <v>139</v>
      </c>
      <c r="AY523" s="443"/>
      <c r="AZ523" s="469" t="s">
        <v>139</v>
      </c>
      <c r="BA523" s="431" t="s">
        <v>139</v>
      </c>
      <c r="BB523" s="440"/>
      <c r="BC523" s="469" t="s">
        <v>139</v>
      </c>
      <c r="BD523" s="445" t="s">
        <v>139</v>
      </c>
      <c r="BE523" s="469" t="s">
        <v>139</v>
      </c>
      <c r="BF523" s="445" t="s">
        <v>139</v>
      </c>
      <c r="BG523" s="445"/>
      <c r="BH523" s="469" t="s">
        <v>139</v>
      </c>
      <c r="BI523" s="431" t="s">
        <v>139</v>
      </c>
      <c r="BJ523" s="440"/>
      <c r="BK523" s="441" t="s">
        <v>139</v>
      </c>
      <c r="BL523" s="431" t="s">
        <v>139</v>
      </c>
      <c r="BM523" s="446"/>
      <c r="BN523" s="447" t="s">
        <v>139</v>
      </c>
      <c r="BO523" t="s">
        <v>139</v>
      </c>
    </row>
    <row r="524" spans="1:67" ht="15.75" customHeight="1">
      <c r="A524" s="7" t="s">
        <v>1030</v>
      </c>
      <c r="B524" s="453">
        <v>23</v>
      </c>
      <c r="C524" s="436" t="s">
        <v>189</v>
      </c>
      <c r="D524" s="454" t="s">
        <v>190</v>
      </c>
      <c r="E524" s="436">
        <v>77</v>
      </c>
      <c r="F524" s="436">
        <v>59.969999999999857</v>
      </c>
      <c r="G524" s="436" t="s">
        <v>61</v>
      </c>
      <c r="H524" s="430">
        <v>77.999499999999998</v>
      </c>
      <c r="I524" s="436">
        <v>150</v>
      </c>
      <c r="J524" s="436">
        <v>0.38999999999930424</v>
      </c>
      <c r="K524" s="436" t="s">
        <v>62</v>
      </c>
      <c r="L524" s="430">
        <v>150.00649999999999</v>
      </c>
      <c r="M524" s="430">
        <v>-150.00649999999999</v>
      </c>
      <c r="N524" s="427">
        <v>547</v>
      </c>
      <c r="Q524" s="456" t="s">
        <v>184</v>
      </c>
      <c r="R524">
        <v>22</v>
      </c>
      <c r="S524" s="474">
        <v>4.78</v>
      </c>
      <c r="T524" s="290">
        <v>-1.3678999999999999</v>
      </c>
      <c r="U524" s="290">
        <v>-1.3698999999999999</v>
      </c>
      <c r="V524" s="290">
        <v>22.118846999999999</v>
      </c>
      <c r="W524" s="290">
        <v>22.113851999999998</v>
      </c>
      <c r="X524" s="290">
        <v>27.158258261519919</v>
      </c>
      <c r="Y524" s="290">
        <v>27.153375130061445</v>
      </c>
      <c r="Z524">
        <v>2.2736000000000001</v>
      </c>
      <c r="AA524" s="447">
        <v>8.7436845909232215</v>
      </c>
      <c r="AB524" s="447">
        <v>99.584892106926716</v>
      </c>
      <c r="AC524" s="447">
        <v>6.4976344000000005E-2</v>
      </c>
      <c r="AD524" s="290">
        <v>0.12959999999999999</v>
      </c>
      <c r="AE524" s="447">
        <v>89.224400000000003</v>
      </c>
      <c r="AF524">
        <v>4.5587</v>
      </c>
      <c r="AG524" s="447">
        <v>1.4925999999999999</v>
      </c>
      <c r="AH524">
        <v>0.12670000000000001</v>
      </c>
      <c r="AI524" s="447">
        <v>7.2156999999999999E-2</v>
      </c>
      <c r="AJ524" s="447">
        <v>96.8</v>
      </c>
      <c r="AK524" s="447">
        <v>9.9144000000000005</v>
      </c>
      <c r="AL524" s="429">
        <v>27.187362670898438</v>
      </c>
      <c r="AM524" s="433" t="s">
        <v>139</v>
      </c>
      <c r="AN524" s="434"/>
      <c r="AO524" s="438" t="s">
        <v>139</v>
      </c>
      <c r="AP524" s="439" t="s">
        <v>139</v>
      </c>
      <c r="AQ524" s="431" t="s">
        <v>139</v>
      </c>
      <c r="AR524" s="440"/>
      <c r="AS524" s="469" t="s">
        <v>139</v>
      </c>
      <c r="AT524" s="431" t="s">
        <v>139</v>
      </c>
      <c r="AU524" s="469" t="s">
        <v>139</v>
      </c>
      <c r="AV524" s="431" t="s">
        <v>139</v>
      </c>
      <c r="AW524" s="442" t="s">
        <v>139</v>
      </c>
      <c r="AX524" s="431" t="s">
        <v>139</v>
      </c>
      <c r="AY524" s="443"/>
      <c r="AZ524" s="469" t="s">
        <v>139</v>
      </c>
      <c r="BA524" s="431" t="s">
        <v>139</v>
      </c>
      <c r="BB524" s="440"/>
      <c r="BC524" s="469" t="s">
        <v>139</v>
      </c>
      <c r="BD524" s="445" t="s">
        <v>139</v>
      </c>
      <c r="BE524" s="469" t="s">
        <v>139</v>
      </c>
      <c r="BF524" s="445" t="s">
        <v>139</v>
      </c>
      <c r="BG524" s="445"/>
      <c r="BH524" s="469" t="s">
        <v>139</v>
      </c>
      <c r="BI524" s="431" t="s">
        <v>139</v>
      </c>
      <c r="BJ524" s="440"/>
      <c r="BK524" s="441" t="s">
        <v>139</v>
      </c>
      <c r="BL524" s="431" t="s">
        <v>139</v>
      </c>
      <c r="BM524" s="446"/>
      <c r="BN524" s="447" t="s">
        <v>139</v>
      </c>
      <c r="BO524" t="s">
        <v>139</v>
      </c>
    </row>
    <row r="525" spans="1:67" ht="15.75" customHeight="1">
      <c r="A525" s="7" t="s">
        <v>1030</v>
      </c>
      <c r="B525" s="453">
        <v>23</v>
      </c>
      <c r="C525" s="436" t="s">
        <v>189</v>
      </c>
      <c r="D525" s="454" t="s">
        <v>190</v>
      </c>
      <c r="E525" s="436">
        <v>77</v>
      </c>
      <c r="F525" s="436">
        <v>59.969999999999857</v>
      </c>
      <c r="G525" s="436" t="s">
        <v>61</v>
      </c>
      <c r="H525" s="430">
        <v>77.999499999999998</v>
      </c>
      <c r="I525" s="436">
        <v>150</v>
      </c>
      <c r="J525" s="436">
        <v>0.38999999999930424</v>
      </c>
      <c r="K525" s="436" t="s">
        <v>62</v>
      </c>
      <c r="L525" s="430">
        <v>150.00649999999999</v>
      </c>
      <c r="M525" s="430">
        <v>-150.00649999999999</v>
      </c>
      <c r="N525" s="427">
        <v>548</v>
      </c>
      <c r="Q525" s="456" t="s">
        <v>184</v>
      </c>
      <c r="R525">
        <v>23</v>
      </c>
      <c r="S525" s="474">
        <v>4.7320000000000002</v>
      </c>
      <c r="T525" s="290">
        <v>-1.3671</v>
      </c>
      <c r="U525" s="290">
        <v>-1.3675999999999999</v>
      </c>
      <c r="V525" s="290">
        <v>22.119630000000001</v>
      </c>
      <c r="W525" s="290">
        <v>22.116681</v>
      </c>
      <c r="X525" s="290">
        <v>27.158605587547321</v>
      </c>
      <c r="Y525" s="290">
        <v>27.155102613970232</v>
      </c>
      <c r="Z525">
        <v>2.2736000000000001</v>
      </c>
      <c r="AA525" s="447">
        <v>8.7436845909232215</v>
      </c>
      <c r="AB525" s="447">
        <v>99.587311271548359</v>
      </c>
      <c r="AC525" s="447">
        <v>6.5656447999999992E-2</v>
      </c>
      <c r="AD525" s="290">
        <v>0.13109999999999999</v>
      </c>
      <c r="AE525" s="447">
        <v>89.207599999999999</v>
      </c>
      <c r="AF525">
        <v>4.5579000000000001</v>
      </c>
      <c r="AG525" s="447">
        <v>1.5019</v>
      </c>
      <c r="AH525">
        <v>0.12709999999999999</v>
      </c>
      <c r="AI525" s="447">
        <v>8.3755999999999997E-2</v>
      </c>
      <c r="AJ525" s="447">
        <v>98.54</v>
      </c>
      <c r="AK525" s="447">
        <v>9.9144000000000005</v>
      </c>
      <c r="AL525" s="429">
        <v>27.188350677490234</v>
      </c>
      <c r="AM525" s="433" t="s">
        <v>139</v>
      </c>
      <c r="AN525" s="434"/>
      <c r="AO525" s="438" t="s">
        <v>139</v>
      </c>
      <c r="AP525" s="439" t="s">
        <v>139</v>
      </c>
      <c r="AQ525" s="431" t="s">
        <v>139</v>
      </c>
      <c r="AR525" s="440"/>
      <c r="AS525" s="469" t="s">
        <v>139</v>
      </c>
      <c r="AT525" s="431" t="s">
        <v>139</v>
      </c>
      <c r="AU525" s="469" t="s">
        <v>139</v>
      </c>
      <c r="AV525" s="431" t="s">
        <v>139</v>
      </c>
      <c r="AW525" s="442" t="s">
        <v>139</v>
      </c>
      <c r="AX525" s="431" t="s">
        <v>139</v>
      </c>
      <c r="AY525" s="443"/>
      <c r="AZ525" s="469" t="s">
        <v>139</v>
      </c>
      <c r="BA525" s="431" t="s">
        <v>139</v>
      </c>
      <c r="BB525" s="440"/>
      <c r="BC525" s="469" t="s">
        <v>139</v>
      </c>
      <c r="BD525" s="445" t="s">
        <v>139</v>
      </c>
      <c r="BE525" s="469" t="s">
        <v>139</v>
      </c>
      <c r="BF525" s="445" t="s">
        <v>139</v>
      </c>
      <c r="BG525" s="445"/>
      <c r="BH525" s="469" t="s">
        <v>139</v>
      </c>
      <c r="BI525" s="431" t="s">
        <v>139</v>
      </c>
      <c r="BJ525" s="440"/>
      <c r="BK525" s="441" t="s">
        <v>139</v>
      </c>
      <c r="BL525" s="431" t="s">
        <v>139</v>
      </c>
      <c r="BM525" s="446"/>
      <c r="BN525" s="447" t="s">
        <v>139</v>
      </c>
      <c r="BO525" t="s">
        <v>139</v>
      </c>
    </row>
    <row r="526" spans="1:67" ht="15.75" customHeight="1">
      <c r="A526" s="7" t="s">
        <v>1030</v>
      </c>
      <c r="B526" s="453">
        <v>23</v>
      </c>
      <c r="C526" s="436" t="s">
        <v>189</v>
      </c>
      <c r="D526" s="454" t="s">
        <v>190</v>
      </c>
      <c r="E526" s="436">
        <v>77</v>
      </c>
      <c r="F526" s="436">
        <v>59.969999999999857</v>
      </c>
      <c r="G526" s="436" t="s">
        <v>61</v>
      </c>
      <c r="H526" s="430">
        <v>77.999499999999998</v>
      </c>
      <c r="I526" s="436">
        <v>150</v>
      </c>
      <c r="J526" s="436">
        <v>0.38999999999930424</v>
      </c>
      <c r="K526" s="436" t="s">
        <v>62</v>
      </c>
      <c r="L526" s="430">
        <v>150.00649999999999</v>
      </c>
      <c r="M526" s="430">
        <v>-150.00649999999999</v>
      </c>
      <c r="N526" s="427">
        <v>549</v>
      </c>
      <c r="Q526" s="456" t="s">
        <v>184</v>
      </c>
      <c r="R526">
        <v>24</v>
      </c>
      <c r="S526" s="474">
        <v>4.7240000000000002</v>
      </c>
      <c r="T526" s="290">
        <v>-1.3672</v>
      </c>
      <c r="U526" s="290">
        <v>-1.3681000000000001</v>
      </c>
      <c r="V526" s="290">
        <v>22.119993999999998</v>
      </c>
      <c r="W526" s="290">
        <v>22.116539</v>
      </c>
      <c r="X526" s="290">
        <v>27.159189485363164</v>
      </c>
      <c r="Y526" s="290">
        <v>27.155371670944554</v>
      </c>
      <c r="Z526">
        <v>2.2736000000000001</v>
      </c>
      <c r="AA526" s="447">
        <v>8.7436845909232215</v>
      </c>
      <c r="AB526" s="447">
        <v>99.587452032816998</v>
      </c>
      <c r="AC526" s="447">
        <v>6.5359184000000001E-2</v>
      </c>
      <c r="AD526" s="290">
        <v>0.1305</v>
      </c>
      <c r="AE526" s="447">
        <v>89.218800000000002</v>
      </c>
      <c r="AF526">
        <v>4.5585000000000004</v>
      </c>
      <c r="AG526" s="447">
        <v>1.4056999999999999</v>
      </c>
      <c r="AH526">
        <v>0.1232</v>
      </c>
      <c r="AI526" s="447">
        <v>9.9004999999999996E-2</v>
      </c>
      <c r="AJ526" s="447">
        <v>98.54</v>
      </c>
      <c r="AK526" s="447">
        <v>9.9144000000000005</v>
      </c>
      <c r="AL526" s="429">
        <v>27.179039001464844</v>
      </c>
      <c r="AM526" s="433" t="s">
        <v>139</v>
      </c>
      <c r="AN526" s="434"/>
      <c r="AO526" s="438" t="s">
        <v>139</v>
      </c>
      <c r="AP526" s="439" t="s">
        <v>139</v>
      </c>
      <c r="AQ526" s="431" t="s">
        <v>139</v>
      </c>
      <c r="AR526" s="440"/>
      <c r="AS526" s="469" t="s">
        <v>139</v>
      </c>
      <c r="AT526" s="431" t="s">
        <v>139</v>
      </c>
      <c r="AU526" s="469" t="s">
        <v>139</v>
      </c>
      <c r="AV526" s="431" t="s">
        <v>139</v>
      </c>
      <c r="AW526" s="442" t="s">
        <v>139</v>
      </c>
      <c r="AX526" s="431" t="s">
        <v>139</v>
      </c>
      <c r="AY526" s="443"/>
      <c r="AZ526" s="469" t="s">
        <v>139</v>
      </c>
      <c r="BA526" s="431" t="s">
        <v>139</v>
      </c>
      <c r="BB526" s="440"/>
      <c r="BC526" s="469" t="s">
        <v>139</v>
      </c>
      <c r="BD526" s="445" t="s">
        <v>139</v>
      </c>
      <c r="BE526" s="469" t="s">
        <v>139</v>
      </c>
      <c r="BF526" s="445" t="s">
        <v>139</v>
      </c>
      <c r="BG526" s="445"/>
      <c r="BH526" s="469" t="s">
        <v>139</v>
      </c>
      <c r="BI526" s="431" t="s">
        <v>139</v>
      </c>
      <c r="BJ526" s="440"/>
      <c r="BK526" s="441" t="s">
        <v>139</v>
      </c>
      <c r="BL526" s="431" t="s">
        <v>139</v>
      </c>
      <c r="BM526" s="446"/>
      <c r="BN526" s="447" t="s">
        <v>139</v>
      </c>
      <c r="BO526" t="s">
        <v>139</v>
      </c>
    </row>
    <row r="527" spans="1:67" ht="15.75" customHeight="1">
      <c r="A527" s="7" t="s">
        <v>1030</v>
      </c>
      <c r="B527" s="453">
        <v>24</v>
      </c>
      <c r="C527" s="436" t="s">
        <v>191</v>
      </c>
      <c r="D527" s="454" t="s">
        <v>192</v>
      </c>
      <c r="E527" s="436">
        <v>77</v>
      </c>
      <c r="F527" s="436">
        <v>59.830000000000325</v>
      </c>
      <c r="G527" s="436" t="s">
        <v>61</v>
      </c>
      <c r="H527" s="430">
        <v>77.997166666666672</v>
      </c>
      <c r="I527" s="436">
        <v>149</v>
      </c>
      <c r="J527" s="436">
        <v>55.810000000000741</v>
      </c>
      <c r="K527" s="436" t="s">
        <v>62</v>
      </c>
      <c r="L527" s="430">
        <v>149.93016666666668</v>
      </c>
      <c r="M527" s="430">
        <v>-149.93016666666668</v>
      </c>
      <c r="N527" s="427">
        <v>550</v>
      </c>
      <c r="Q527" s="457" t="s">
        <v>156</v>
      </c>
      <c r="R527">
        <v>1</v>
      </c>
      <c r="S527" s="474">
        <v>3796.674</v>
      </c>
      <c r="T527" s="290">
        <v>-0.25600000000000001</v>
      </c>
      <c r="U527" s="290">
        <v>-0.25640000000000002</v>
      </c>
      <c r="V527" s="290">
        <v>30.337627999999999</v>
      </c>
      <c r="W527" s="290">
        <v>30.337029999999999</v>
      </c>
      <c r="X527" s="290">
        <v>34.956874921172407</v>
      </c>
      <c r="Y527" s="290">
        <v>34.956545577106802</v>
      </c>
      <c r="Z527">
        <v>1.3426</v>
      </c>
      <c r="AA527" s="447">
        <v>6.5351417271339187</v>
      </c>
      <c r="AB527" s="447">
        <v>81.017515987006377</v>
      </c>
      <c r="AC527" s="447">
        <v>2.63977824E-2</v>
      </c>
      <c r="AD527" s="290">
        <v>4.3999999999999997E-2</v>
      </c>
      <c r="AE527" s="447">
        <v>89.330500000000001</v>
      </c>
      <c r="AF527">
        <v>4.5640999999999998</v>
      </c>
      <c r="AG527" s="447">
        <v>2.1101000000000001</v>
      </c>
      <c r="AH527">
        <v>0.15140000000000001</v>
      </c>
      <c r="AI527" s="447">
        <v>6.3701999999999995E-2</v>
      </c>
      <c r="AJ527" s="447">
        <v>98.54</v>
      </c>
      <c r="AK527" s="447">
        <v>43.317999999999998</v>
      </c>
      <c r="AL527" s="429">
        <v>34.955490112304688</v>
      </c>
      <c r="AM527" s="433" t="s">
        <v>139</v>
      </c>
      <c r="AN527" s="434"/>
      <c r="AO527" s="438" t="s">
        <v>139</v>
      </c>
      <c r="AP527" s="439" t="s">
        <v>139</v>
      </c>
      <c r="AQ527" s="431" t="s">
        <v>139</v>
      </c>
      <c r="AR527" s="440"/>
      <c r="AS527" s="469" t="s">
        <v>139</v>
      </c>
      <c r="AT527" s="431" t="s">
        <v>139</v>
      </c>
      <c r="AU527" s="469" t="s">
        <v>139</v>
      </c>
      <c r="AV527" s="431" t="s">
        <v>139</v>
      </c>
      <c r="AW527" s="442" t="s">
        <v>139</v>
      </c>
      <c r="AX527" s="431" t="s">
        <v>139</v>
      </c>
      <c r="AY527" s="443"/>
      <c r="AZ527" s="469" t="s">
        <v>139</v>
      </c>
      <c r="BA527" s="431" t="s">
        <v>139</v>
      </c>
      <c r="BB527" s="440"/>
      <c r="BC527" s="469" t="s">
        <v>139</v>
      </c>
      <c r="BD527" s="445" t="s">
        <v>139</v>
      </c>
      <c r="BE527" s="469" t="s">
        <v>139</v>
      </c>
      <c r="BF527" s="445" t="s">
        <v>139</v>
      </c>
      <c r="BG527" s="445"/>
      <c r="BH527" s="469" t="s">
        <v>139</v>
      </c>
      <c r="BI527" s="431" t="s">
        <v>139</v>
      </c>
      <c r="BJ527" s="440"/>
      <c r="BK527" s="441" t="s">
        <v>139</v>
      </c>
      <c r="BL527" s="431" t="s">
        <v>139</v>
      </c>
      <c r="BM527" s="446"/>
      <c r="BN527" s="447" t="s">
        <v>139</v>
      </c>
      <c r="BO527" t="s">
        <v>139</v>
      </c>
    </row>
    <row r="528" spans="1:67" ht="15.75" customHeight="1">
      <c r="A528" s="7" t="s">
        <v>1030</v>
      </c>
      <c r="B528" s="453">
        <v>24</v>
      </c>
      <c r="C528" s="436" t="s">
        <v>191</v>
      </c>
      <c r="D528" s="454" t="s">
        <v>192</v>
      </c>
      <c r="E528" s="436">
        <v>77</v>
      </c>
      <c r="F528" s="436">
        <v>59.830000000000325</v>
      </c>
      <c r="G528" s="436" t="s">
        <v>61</v>
      </c>
      <c r="H528" s="430">
        <v>77.997166666666672</v>
      </c>
      <c r="I528" s="436">
        <v>149</v>
      </c>
      <c r="J528" s="436">
        <v>55.810000000000741</v>
      </c>
      <c r="K528" s="436" t="s">
        <v>62</v>
      </c>
      <c r="L528" s="430">
        <v>149.93016666666668</v>
      </c>
      <c r="M528" s="430">
        <v>-149.93016666666668</v>
      </c>
      <c r="N528" s="427">
        <v>551</v>
      </c>
      <c r="Q528" s="457" t="s">
        <v>156</v>
      </c>
      <c r="R528">
        <v>2</v>
      </c>
      <c r="S528" s="474">
        <v>3794.9119999999998</v>
      </c>
      <c r="T528" s="290">
        <v>-0.25619999999999998</v>
      </c>
      <c r="U528" s="290">
        <v>-0.25659999999999999</v>
      </c>
      <c r="V528" s="290">
        <v>30.336821</v>
      </c>
      <c r="W528" s="290">
        <v>30.336168999999998</v>
      </c>
      <c r="X528" s="290">
        <v>34.956858536297538</v>
      </c>
      <c r="Y528" s="290">
        <v>34.956459674701591</v>
      </c>
      <c r="Z528">
        <v>1.3428</v>
      </c>
      <c r="AA528" s="447">
        <v>6.5348699996813906</v>
      </c>
      <c r="AB528" s="447">
        <v>81.013713472395111</v>
      </c>
      <c r="AC528" s="447">
        <v>2.5805506399999997E-2</v>
      </c>
      <c r="AD528" s="290">
        <v>4.2599999999999999E-2</v>
      </c>
      <c r="AE528" s="447">
        <v>89.334199999999996</v>
      </c>
      <c r="AF528">
        <v>4.5643000000000002</v>
      </c>
      <c r="AG528" s="447">
        <v>1.988</v>
      </c>
      <c r="AH528">
        <v>0.14649999999999999</v>
      </c>
      <c r="AI528" s="447">
        <v>6.3701999999999995E-2</v>
      </c>
      <c r="AJ528" s="447">
        <v>98.53</v>
      </c>
      <c r="AK528" s="447">
        <v>43.317999999999998</v>
      </c>
      <c r="AL528" s="429">
        <v>34.955406188964844</v>
      </c>
      <c r="AM528" s="433" t="s">
        <v>139</v>
      </c>
      <c r="AN528" s="434"/>
      <c r="AO528" s="438" t="s">
        <v>139</v>
      </c>
      <c r="AP528" s="439" t="s">
        <v>139</v>
      </c>
      <c r="AQ528" s="431" t="s">
        <v>139</v>
      </c>
      <c r="AR528" s="440"/>
      <c r="AS528" s="469" t="s">
        <v>139</v>
      </c>
      <c r="AT528" s="431" t="s">
        <v>139</v>
      </c>
      <c r="AU528" s="469" t="s">
        <v>139</v>
      </c>
      <c r="AV528" s="431" t="s">
        <v>139</v>
      </c>
      <c r="AW528" s="442" t="s">
        <v>139</v>
      </c>
      <c r="AX528" s="431" t="s">
        <v>139</v>
      </c>
      <c r="AY528" s="443"/>
      <c r="AZ528" s="469" t="s">
        <v>139</v>
      </c>
      <c r="BA528" s="431" t="s">
        <v>139</v>
      </c>
      <c r="BB528" s="440"/>
      <c r="BC528" s="469" t="s">
        <v>139</v>
      </c>
      <c r="BD528" s="445" t="s">
        <v>139</v>
      </c>
      <c r="BE528" s="469" t="s">
        <v>139</v>
      </c>
      <c r="BF528" s="445" t="s">
        <v>139</v>
      </c>
      <c r="BG528" s="445"/>
      <c r="BH528" s="469" t="s">
        <v>139</v>
      </c>
      <c r="BI528" s="431" t="s">
        <v>139</v>
      </c>
      <c r="BJ528" s="440"/>
      <c r="BK528" s="441" t="s">
        <v>139</v>
      </c>
      <c r="BL528" s="431" t="s">
        <v>139</v>
      </c>
      <c r="BM528" s="446"/>
      <c r="BN528" s="447" t="s">
        <v>139</v>
      </c>
      <c r="BO528" t="s">
        <v>139</v>
      </c>
    </row>
    <row r="529" spans="1:67" ht="15.75" customHeight="1">
      <c r="A529" s="7" t="s">
        <v>1030</v>
      </c>
      <c r="B529" s="453">
        <v>24</v>
      </c>
      <c r="C529" s="436" t="s">
        <v>191</v>
      </c>
      <c r="D529" s="454" t="s">
        <v>192</v>
      </c>
      <c r="E529" s="436">
        <v>77</v>
      </c>
      <c r="F529" s="436">
        <v>59.830000000000325</v>
      </c>
      <c r="G529" s="436" t="s">
        <v>61</v>
      </c>
      <c r="H529" s="430">
        <v>77.997166666666672</v>
      </c>
      <c r="I529" s="436">
        <v>149</v>
      </c>
      <c r="J529" s="436">
        <v>55.810000000000741</v>
      </c>
      <c r="K529" s="436" t="s">
        <v>62</v>
      </c>
      <c r="L529" s="430">
        <v>149.93016666666668</v>
      </c>
      <c r="M529" s="430">
        <v>-149.93016666666668</v>
      </c>
      <c r="N529" s="427">
        <v>552</v>
      </c>
      <c r="Q529" s="457" t="s">
        <v>156</v>
      </c>
      <c r="R529">
        <v>3</v>
      </c>
      <c r="S529" s="474">
        <v>3792.9319999999998</v>
      </c>
      <c r="T529" s="290">
        <v>-0.25629999999999997</v>
      </c>
      <c r="U529" s="290">
        <v>-0.25679999999999997</v>
      </c>
      <c r="V529" s="290">
        <v>30.335954000000001</v>
      </c>
      <c r="W529" s="290">
        <v>30.335478999999999</v>
      </c>
      <c r="X529" s="290">
        <v>34.956754199079043</v>
      </c>
      <c r="Y529" s="290">
        <v>34.95669327267828</v>
      </c>
      <c r="Z529">
        <v>1.3429</v>
      </c>
      <c r="AA529" s="447">
        <v>6.5338923234607265</v>
      </c>
      <c r="AB529" s="447">
        <v>81.00132146173398</v>
      </c>
      <c r="AC529" s="447">
        <v>2.63977824E-2</v>
      </c>
      <c r="AD529" s="290">
        <v>4.3999999999999997E-2</v>
      </c>
      <c r="AE529" s="447">
        <v>89.330500000000001</v>
      </c>
      <c r="AF529">
        <v>4.5640999999999998</v>
      </c>
      <c r="AG529" s="447">
        <v>1.988</v>
      </c>
      <c r="AH529">
        <v>0.14649999999999999</v>
      </c>
      <c r="AI529" s="447">
        <v>6.3701999999999995E-2</v>
      </c>
      <c r="AJ529" s="447">
        <v>98.53</v>
      </c>
      <c r="AK529" s="447">
        <v>43.622999999999998</v>
      </c>
      <c r="AL529" s="429">
        <v>34.955585479736328</v>
      </c>
      <c r="AM529" s="433" t="s">
        <v>139</v>
      </c>
      <c r="AN529" s="434"/>
      <c r="AO529" s="438">
        <v>0.3</v>
      </c>
      <c r="AP529" s="439">
        <v>6.5359999999999996</v>
      </c>
      <c r="AQ529" s="431" t="s">
        <v>139</v>
      </c>
      <c r="AR529" s="440"/>
      <c r="AS529" s="469">
        <v>15.004649490876346</v>
      </c>
      <c r="AT529" s="431"/>
      <c r="AU529" s="469">
        <v>13.841721759712849</v>
      </c>
      <c r="AV529" s="431"/>
      <c r="AW529" s="442">
        <v>1.0131702067933002</v>
      </c>
      <c r="AX529" s="431"/>
      <c r="AY529" s="443"/>
      <c r="AZ529" s="469" t="s">
        <v>139</v>
      </c>
      <c r="BA529" s="431" t="s">
        <v>139</v>
      </c>
      <c r="BB529" s="440"/>
      <c r="BC529" s="469" t="s">
        <v>139</v>
      </c>
      <c r="BD529" s="445" t="s">
        <v>139</v>
      </c>
      <c r="BE529" s="469" t="s">
        <v>139</v>
      </c>
      <c r="BF529" s="445" t="s">
        <v>139</v>
      </c>
      <c r="BG529" s="445"/>
      <c r="BH529" s="469">
        <v>2155.8290889665473</v>
      </c>
      <c r="BI529" s="431" t="s">
        <v>139</v>
      </c>
      <c r="BJ529" s="440"/>
      <c r="BK529" s="441">
        <v>2308.7671170140461</v>
      </c>
      <c r="BL529" s="431" t="s">
        <v>139</v>
      </c>
      <c r="BM529" s="446"/>
      <c r="BN529" s="447">
        <v>0.26564856066503922</v>
      </c>
      <c r="BO529" t="s">
        <v>139</v>
      </c>
    </row>
    <row r="530" spans="1:67" ht="15.75" customHeight="1">
      <c r="A530" s="7" t="s">
        <v>1030</v>
      </c>
      <c r="B530" s="453">
        <v>24</v>
      </c>
      <c r="C530" s="436" t="s">
        <v>191</v>
      </c>
      <c r="D530" s="454" t="s">
        <v>192</v>
      </c>
      <c r="E530" s="436">
        <v>77</v>
      </c>
      <c r="F530" s="436">
        <v>59.830000000000325</v>
      </c>
      <c r="G530" s="436" t="s">
        <v>61</v>
      </c>
      <c r="H530" s="430">
        <v>77.997166666666672</v>
      </c>
      <c r="I530" s="436">
        <v>149</v>
      </c>
      <c r="J530" s="436">
        <v>55.810000000000741</v>
      </c>
      <c r="K530" s="436" t="s">
        <v>62</v>
      </c>
      <c r="L530" s="430">
        <v>149.93016666666668</v>
      </c>
      <c r="M530" s="430">
        <v>-149.93016666666668</v>
      </c>
      <c r="N530" s="427">
        <v>553</v>
      </c>
      <c r="Q530" s="457" t="s">
        <v>156</v>
      </c>
      <c r="R530">
        <v>4</v>
      </c>
      <c r="S530" s="474">
        <v>2543.7469999999998</v>
      </c>
      <c r="T530" s="290">
        <v>-0.37619999999999998</v>
      </c>
      <c r="U530" s="290">
        <v>-0.37659999999999999</v>
      </c>
      <c r="V530" s="290">
        <v>29.766126</v>
      </c>
      <c r="W530" s="290">
        <v>29.765222999999999</v>
      </c>
      <c r="X530" s="290">
        <v>34.95257401550046</v>
      </c>
      <c r="Y530" s="290">
        <v>34.951840581501706</v>
      </c>
      <c r="Z530">
        <v>1.514</v>
      </c>
      <c r="AA530" s="447">
        <v>6.5974378125219086</v>
      </c>
      <c r="AB530" s="447">
        <v>81.529876942693264</v>
      </c>
      <c r="AC530" s="447">
        <v>2.5467256000000001E-2</v>
      </c>
      <c r="AD530" s="290">
        <v>4.19E-2</v>
      </c>
      <c r="AE530" s="447">
        <v>89.419899999999998</v>
      </c>
      <c r="AF530">
        <v>4.5686</v>
      </c>
      <c r="AG530" s="447">
        <v>1.9857</v>
      </c>
      <c r="AH530">
        <v>0.1464</v>
      </c>
      <c r="AI530" s="447">
        <v>6.3701999999999995E-2</v>
      </c>
      <c r="AJ530" s="447">
        <v>98.53</v>
      </c>
      <c r="AK530" s="447">
        <v>67.418000000000006</v>
      </c>
      <c r="AL530" s="429">
        <v>34.95135498046875</v>
      </c>
      <c r="AM530" s="433" t="s">
        <v>139</v>
      </c>
      <c r="AN530" s="434"/>
      <c r="AO530" s="438">
        <v>0.4</v>
      </c>
      <c r="AP530" s="439">
        <v>6.6</v>
      </c>
      <c r="AQ530" s="431" t="s">
        <v>139</v>
      </c>
      <c r="AR530" s="440"/>
      <c r="AS530" s="469">
        <v>14.94859574148577</v>
      </c>
      <c r="AT530" s="431"/>
      <c r="AU530" s="469">
        <v>13.00925475501003</v>
      </c>
      <c r="AV530" s="431"/>
      <c r="AW530" s="442">
        <v>1.0112052025825771</v>
      </c>
      <c r="AX530" s="431"/>
      <c r="AY530" s="443"/>
      <c r="AZ530" s="469" t="s">
        <v>139</v>
      </c>
      <c r="BA530" s="431" t="s">
        <v>139</v>
      </c>
      <c r="BB530" s="440"/>
      <c r="BC530" s="469" t="s">
        <v>139</v>
      </c>
      <c r="BD530" s="445" t="s">
        <v>139</v>
      </c>
      <c r="BE530" s="469" t="s">
        <v>139</v>
      </c>
      <c r="BF530" s="445" t="s">
        <v>139</v>
      </c>
      <c r="BG530" s="445"/>
      <c r="BH530" s="469">
        <v>2155.3786867184226</v>
      </c>
      <c r="BI530" s="431" t="s">
        <v>139</v>
      </c>
      <c r="BJ530" s="440"/>
      <c r="BK530" s="441">
        <v>2306.8203721822174</v>
      </c>
      <c r="BL530" s="431" t="s">
        <v>139</v>
      </c>
      <c r="BM530" s="446"/>
      <c r="BN530" s="447">
        <v>0.24191453134133958</v>
      </c>
      <c r="BO530" t="s">
        <v>139</v>
      </c>
    </row>
    <row r="531" spans="1:67" ht="15.75" customHeight="1">
      <c r="A531" s="7" t="s">
        <v>1030</v>
      </c>
      <c r="B531" s="453">
        <v>24</v>
      </c>
      <c r="C531" s="436" t="s">
        <v>191</v>
      </c>
      <c r="D531" s="454" t="s">
        <v>192</v>
      </c>
      <c r="E531" s="436">
        <v>77</v>
      </c>
      <c r="F531" s="436">
        <v>59.830000000000325</v>
      </c>
      <c r="G531" s="436" t="s">
        <v>61</v>
      </c>
      <c r="H531" s="430">
        <v>77.997166666666672</v>
      </c>
      <c r="I531" s="436">
        <v>149</v>
      </c>
      <c r="J531" s="436">
        <v>55.810000000000741</v>
      </c>
      <c r="K531" s="436" t="s">
        <v>62</v>
      </c>
      <c r="L531" s="430">
        <v>149.93016666666668</v>
      </c>
      <c r="M531" s="430">
        <v>-149.93016666666668</v>
      </c>
      <c r="N531" s="427">
        <v>554</v>
      </c>
      <c r="Q531" s="457" t="s">
        <v>156</v>
      </c>
      <c r="R531">
        <v>5</v>
      </c>
      <c r="S531" s="474">
        <v>1523.058</v>
      </c>
      <c r="T531" s="290">
        <v>-0.28620000000000001</v>
      </c>
      <c r="U531" s="290">
        <v>-0.28689999999999999</v>
      </c>
      <c r="V531" s="290">
        <v>29.396162999999998</v>
      </c>
      <c r="W531" s="290">
        <v>29.394917999999997</v>
      </c>
      <c r="X531" s="290">
        <v>34.907839397485169</v>
      </c>
      <c r="Y531" s="290">
        <v>34.906987575868804</v>
      </c>
      <c r="Z531">
        <v>1.7243999999999999</v>
      </c>
      <c r="AA531" s="447">
        <v>6.8683808412557354</v>
      </c>
      <c r="AB531" s="447">
        <v>85.05206328888319</v>
      </c>
      <c r="AC531" s="447">
        <v>2.6059532000000003E-2</v>
      </c>
      <c r="AD531" s="290">
        <v>4.3200000000000002E-2</v>
      </c>
      <c r="AE531" s="447">
        <v>89.427300000000002</v>
      </c>
      <c r="AF531">
        <v>4.569</v>
      </c>
      <c r="AG531" s="447">
        <v>2.0514000000000001</v>
      </c>
      <c r="AH531">
        <v>0.14910000000000001</v>
      </c>
      <c r="AI531" s="447">
        <v>6.3701999999999995E-2</v>
      </c>
      <c r="AJ531" s="447">
        <v>98.54</v>
      </c>
      <c r="AK531" s="447">
        <v>83.281000000000006</v>
      </c>
      <c r="AL531" s="429">
        <v>34.909393310546875</v>
      </c>
      <c r="AM531" s="433" t="s">
        <v>139</v>
      </c>
      <c r="AN531" s="434"/>
      <c r="AO531" s="438">
        <v>0.4</v>
      </c>
      <c r="AP531" s="439">
        <v>6.87</v>
      </c>
      <c r="AQ531" s="431" t="s">
        <v>139</v>
      </c>
      <c r="AR531" s="440"/>
      <c r="AS531" s="469">
        <v>13.641162594671041</v>
      </c>
      <c r="AT531" s="431"/>
      <c r="AU531" s="469">
        <v>8.6669866123545418</v>
      </c>
      <c r="AV531" s="431"/>
      <c r="AW531" s="442">
        <v>0.91356320763544496</v>
      </c>
      <c r="AX531" s="431"/>
      <c r="AY531" s="443"/>
      <c r="AZ531" s="469" t="s">
        <v>139</v>
      </c>
      <c r="BA531" s="431" t="s">
        <v>139</v>
      </c>
      <c r="BB531" s="440"/>
      <c r="BC531" s="469" t="s">
        <v>139</v>
      </c>
      <c r="BD531" s="445" t="s">
        <v>139</v>
      </c>
      <c r="BE531" s="469" t="s">
        <v>139</v>
      </c>
      <c r="BF531" s="445" t="s">
        <v>139</v>
      </c>
      <c r="BG531" s="445"/>
      <c r="BH531" s="469">
        <v>2157.2413831394651</v>
      </c>
      <c r="BI531" s="431" t="s">
        <v>139</v>
      </c>
      <c r="BJ531" s="440"/>
      <c r="BK531" s="441">
        <v>2305.6524673572944</v>
      </c>
      <c r="BL531" s="431" t="s">
        <v>139</v>
      </c>
      <c r="BM531" s="446"/>
      <c r="BN531" s="447">
        <v>0.23795917415372153</v>
      </c>
      <c r="BO531" t="s">
        <v>139</v>
      </c>
    </row>
    <row r="532" spans="1:67" ht="15.75" customHeight="1">
      <c r="A532" s="7" t="s">
        <v>1030</v>
      </c>
      <c r="B532" s="453">
        <v>24</v>
      </c>
      <c r="C532" s="436" t="s">
        <v>191</v>
      </c>
      <c r="D532" s="454" t="s">
        <v>192</v>
      </c>
      <c r="E532" s="436">
        <v>77</v>
      </c>
      <c r="F532" s="436">
        <v>59.830000000000325</v>
      </c>
      <c r="G532" s="436" t="s">
        <v>61</v>
      </c>
      <c r="H532" s="430">
        <v>77.997166666666672</v>
      </c>
      <c r="I532" s="436">
        <v>149</v>
      </c>
      <c r="J532" s="436">
        <v>55.810000000000741</v>
      </c>
      <c r="K532" s="436" t="s">
        <v>62</v>
      </c>
      <c r="L532" s="430">
        <v>149.93016666666668</v>
      </c>
      <c r="M532" s="430">
        <v>-149.93016666666668</v>
      </c>
      <c r="N532" s="427">
        <v>555</v>
      </c>
      <c r="Q532" s="457" t="s">
        <v>156</v>
      </c>
      <c r="R532">
        <v>6</v>
      </c>
      <c r="S532" s="474">
        <v>1015.393</v>
      </c>
      <c r="T532" s="290">
        <v>4.4600000000000001E-2</v>
      </c>
      <c r="U532" s="290">
        <v>4.7800000000000002E-2</v>
      </c>
      <c r="V532" s="290">
        <v>29.438748999999998</v>
      </c>
      <c r="W532" s="290">
        <v>29.441284999999997</v>
      </c>
      <c r="X532" s="290">
        <v>34.876346491039847</v>
      </c>
      <c r="Y532" s="290">
        <v>34.876071945533575</v>
      </c>
      <c r="Z532">
        <v>1.8362000000000001</v>
      </c>
      <c r="AA532" s="447">
        <v>6.9049043483411063</v>
      </c>
      <c r="AB532" s="447">
        <v>86.227794433886871</v>
      </c>
      <c r="AC532" s="447">
        <v>2.7412984000000001E-2</v>
      </c>
      <c r="AD532" s="290">
        <v>4.6199999999999998E-2</v>
      </c>
      <c r="AE532" s="447">
        <v>89.378900000000002</v>
      </c>
      <c r="AF532">
        <v>4.5664999999999996</v>
      </c>
      <c r="AG532" s="447">
        <v>1.988</v>
      </c>
      <c r="AH532">
        <v>0.14649999999999999</v>
      </c>
      <c r="AI532" s="447">
        <v>6.3701999999999995E-2</v>
      </c>
      <c r="AJ532" s="447">
        <v>98.54</v>
      </c>
      <c r="AK532" s="447">
        <v>77.331999999999994</v>
      </c>
      <c r="AL532" s="429">
        <v>34.878372192382813</v>
      </c>
      <c r="AM532" s="433" t="s">
        <v>139</v>
      </c>
      <c r="AN532" s="434"/>
      <c r="AO532" s="438">
        <v>0.6</v>
      </c>
      <c r="AP532" s="439">
        <v>6.9329999999999998</v>
      </c>
      <c r="AQ532" s="431" t="s">
        <v>139</v>
      </c>
      <c r="AR532" s="440"/>
      <c r="AS532" s="469">
        <v>12.73892121105696</v>
      </c>
      <c r="AT532" s="431"/>
      <c r="AU532" s="469">
        <v>6.9035835781664581</v>
      </c>
      <c r="AV532" s="431"/>
      <c r="AW532" s="442">
        <v>0.8500748573032656</v>
      </c>
      <c r="AX532" s="431"/>
      <c r="AY532" s="443"/>
      <c r="AZ532" s="469" t="s">
        <v>139</v>
      </c>
      <c r="BA532" s="431" t="s">
        <v>139</v>
      </c>
      <c r="BB532" s="440"/>
      <c r="BC532" s="469" t="s">
        <v>139</v>
      </c>
      <c r="BD532" s="445" t="s">
        <v>139</v>
      </c>
      <c r="BE532" s="469" t="s">
        <v>139</v>
      </c>
      <c r="BF532" s="445" t="s">
        <v>139</v>
      </c>
      <c r="BG532" s="445"/>
      <c r="BH532" s="469">
        <v>2171.7102389330266</v>
      </c>
      <c r="BI532" s="431" t="s">
        <v>139</v>
      </c>
      <c r="BJ532" s="440"/>
      <c r="BK532" s="441">
        <v>2304.3270389495319</v>
      </c>
      <c r="BL532" s="431" t="s">
        <v>139</v>
      </c>
      <c r="BM532" s="446"/>
      <c r="BN532" s="447">
        <v>0.21026884454340819</v>
      </c>
      <c r="BO532" t="s">
        <v>139</v>
      </c>
    </row>
    <row r="533" spans="1:67" ht="15.75" customHeight="1">
      <c r="A533" s="7" t="s">
        <v>1030</v>
      </c>
      <c r="B533" s="453">
        <v>24</v>
      </c>
      <c r="C533" s="436" t="s">
        <v>191</v>
      </c>
      <c r="D533" s="454" t="s">
        <v>192</v>
      </c>
      <c r="E533" s="436">
        <v>77</v>
      </c>
      <c r="F533" s="436">
        <v>59.830000000000325</v>
      </c>
      <c r="G533" s="436" t="s">
        <v>61</v>
      </c>
      <c r="H533" s="430">
        <v>77.997166666666672</v>
      </c>
      <c r="I533" s="436">
        <v>149</v>
      </c>
      <c r="J533" s="436">
        <v>55.810000000000741</v>
      </c>
      <c r="K533" s="436" t="s">
        <v>62</v>
      </c>
      <c r="L533" s="430">
        <v>149.93016666666668</v>
      </c>
      <c r="M533" s="430">
        <v>-149.93016666666668</v>
      </c>
      <c r="N533" s="427">
        <v>556</v>
      </c>
      <c r="Q533" s="457" t="s">
        <v>156</v>
      </c>
      <c r="R533">
        <v>7</v>
      </c>
      <c r="S533" s="474">
        <v>812.73299999999995</v>
      </c>
      <c r="T533" s="290">
        <v>0.29389999999999999</v>
      </c>
      <c r="U533" s="290">
        <v>0.2923</v>
      </c>
      <c r="V533" s="290">
        <v>29.553191999999999</v>
      </c>
      <c r="W533" s="290">
        <v>29.551034999999999</v>
      </c>
      <c r="X533" s="290">
        <v>34.861915912277858</v>
      </c>
      <c r="Y533" s="290">
        <v>34.860895419358378</v>
      </c>
      <c r="Z533">
        <v>1.8769</v>
      </c>
      <c r="AA533" s="447">
        <v>6.8569414029231863</v>
      </c>
      <c r="AB533" s="447">
        <v>86.176891018915143</v>
      </c>
      <c r="AC533" s="447">
        <v>2.7243633600000004E-2</v>
      </c>
      <c r="AD533" s="290">
        <v>4.58E-2</v>
      </c>
      <c r="AE533" s="447">
        <v>89.444100000000006</v>
      </c>
      <c r="AF533">
        <v>4.5697999999999999</v>
      </c>
      <c r="AG533" s="447">
        <v>1.9552</v>
      </c>
      <c r="AH533">
        <v>0.1452</v>
      </c>
      <c r="AI533" s="447">
        <v>6.3701999999999995E-2</v>
      </c>
      <c r="AJ533" s="447">
        <v>98.54</v>
      </c>
      <c r="AK533" s="447">
        <v>77.331999999999994</v>
      </c>
      <c r="AL533" s="429">
        <v>34.865036010742188</v>
      </c>
      <c r="AM533" s="433" t="s">
        <v>139</v>
      </c>
      <c r="AN533" s="434"/>
      <c r="AO533" s="438">
        <v>0.7</v>
      </c>
      <c r="AP533" s="439">
        <v>6.859</v>
      </c>
      <c r="AQ533" s="431" t="s">
        <v>139</v>
      </c>
      <c r="AR533" s="440"/>
      <c r="AS533" s="469">
        <v>12.946717491877315</v>
      </c>
      <c r="AT533" s="431"/>
      <c r="AU533" s="469">
        <v>6.9664689576534959</v>
      </c>
      <c r="AV533" s="431"/>
      <c r="AW533" s="442">
        <v>0.85386450828108917</v>
      </c>
      <c r="AX533" s="431"/>
      <c r="AY533" s="443"/>
      <c r="AZ533" s="469" t="s">
        <v>139</v>
      </c>
      <c r="BA533" s="431" t="s">
        <v>139</v>
      </c>
      <c r="BB533" s="440"/>
      <c r="BC533" s="469" t="s">
        <v>139</v>
      </c>
      <c r="BD533" s="445" t="s">
        <v>139</v>
      </c>
      <c r="BE533" s="469" t="s">
        <v>139</v>
      </c>
      <c r="BF533" s="445" t="s">
        <v>139</v>
      </c>
      <c r="BG533" s="445"/>
      <c r="BH533" s="469">
        <v>2157.89250665998</v>
      </c>
      <c r="BI533" s="431" t="s">
        <v>139</v>
      </c>
      <c r="BJ533" s="440"/>
      <c r="BK533" s="441">
        <v>2302.2483604521049</v>
      </c>
      <c r="BL533" s="431" t="s">
        <v>139</v>
      </c>
      <c r="BM533" s="446"/>
      <c r="BN533" s="447">
        <v>0.21026884454340819</v>
      </c>
      <c r="BO533" t="s">
        <v>139</v>
      </c>
    </row>
    <row r="534" spans="1:67" ht="15.75" customHeight="1">
      <c r="A534" s="7" t="s">
        <v>1030</v>
      </c>
      <c r="B534" s="453">
        <v>24</v>
      </c>
      <c r="C534" s="436" t="s">
        <v>191</v>
      </c>
      <c r="D534" s="454" t="s">
        <v>192</v>
      </c>
      <c r="E534" s="436">
        <v>77</v>
      </c>
      <c r="F534" s="436">
        <v>59.830000000000325</v>
      </c>
      <c r="G534" s="436" t="s">
        <v>61</v>
      </c>
      <c r="H534" s="430">
        <v>77.997166666666672</v>
      </c>
      <c r="I534" s="436">
        <v>149</v>
      </c>
      <c r="J534" s="436">
        <v>55.810000000000741</v>
      </c>
      <c r="K534" s="436" t="s">
        <v>62</v>
      </c>
      <c r="L534" s="430">
        <v>149.93016666666668</v>
      </c>
      <c r="M534" s="430">
        <v>-149.93016666666668</v>
      </c>
      <c r="N534" s="427">
        <v>557</v>
      </c>
      <c r="Q534" s="457" t="s">
        <v>156</v>
      </c>
      <c r="R534">
        <v>8</v>
      </c>
      <c r="S534" s="474">
        <v>610.09400000000005</v>
      </c>
      <c r="T534" s="290">
        <v>0.61890000000000001</v>
      </c>
      <c r="U534" s="290">
        <v>0.61799999999999999</v>
      </c>
      <c r="V534" s="290">
        <v>29.733440999999999</v>
      </c>
      <c r="W534" s="290">
        <v>29.732030999999999</v>
      </c>
      <c r="X534" s="290">
        <v>34.849068511437295</v>
      </c>
      <c r="Y534" s="290">
        <v>34.848246532647877</v>
      </c>
      <c r="Z534">
        <v>1.9156</v>
      </c>
      <c r="AA534" s="447">
        <v>6.7754329856113333</v>
      </c>
      <c r="AB534" s="447">
        <v>85.863397940711863</v>
      </c>
      <c r="AC534" s="447">
        <v>2.7539996800000001E-2</v>
      </c>
      <c r="AD534" s="290">
        <v>4.65E-2</v>
      </c>
      <c r="AE534" s="447">
        <v>89.427300000000002</v>
      </c>
      <c r="AF534">
        <v>4.569</v>
      </c>
      <c r="AG534" s="447">
        <v>2.0326</v>
      </c>
      <c r="AH534">
        <v>0.14829999999999999</v>
      </c>
      <c r="AI534" s="447">
        <v>6.3701999999999995E-2</v>
      </c>
      <c r="AJ534" s="447">
        <v>98.53</v>
      </c>
      <c r="AK534" s="447">
        <v>75.349999999999994</v>
      </c>
      <c r="AL534" s="429">
        <v>34.850379943847656</v>
      </c>
      <c r="AM534" s="433" t="s">
        <v>139</v>
      </c>
      <c r="AN534" s="434"/>
      <c r="AO534" s="438">
        <v>1.1000000000000001</v>
      </c>
      <c r="AP534" s="439">
        <v>6.7939999999999996</v>
      </c>
      <c r="AQ534" s="431" t="s">
        <v>139</v>
      </c>
      <c r="AR534" s="440"/>
      <c r="AS534" s="469">
        <v>12.972561832945859</v>
      </c>
      <c r="AT534" s="431"/>
      <c r="AU534" s="469">
        <v>7.0764372296182767</v>
      </c>
      <c r="AV534" s="431"/>
      <c r="AW534" s="442">
        <v>0.85138486011041448</v>
      </c>
      <c r="AX534" s="431"/>
      <c r="AY534" s="443"/>
      <c r="AZ534" s="469" t="s">
        <v>139</v>
      </c>
      <c r="BA534" s="431" t="s">
        <v>139</v>
      </c>
      <c r="BB534" s="440"/>
      <c r="BC534" s="469" t="s">
        <v>139</v>
      </c>
      <c r="BD534" s="445" t="s">
        <v>139</v>
      </c>
      <c r="BE534" s="469" t="s">
        <v>139</v>
      </c>
      <c r="BF534" s="445" t="s">
        <v>139</v>
      </c>
      <c r="BG534" s="445"/>
      <c r="BH534" s="469">
        <v>2158.6409200624466</v>
      </c>
      <c r="BI534" s="431" t="s">
        <v>139</v>
      </c>
      <c r="BJ534" s="440"/>
      <c r="BK534" s="441">
        <v>2303.4451957272254</v>
      </c>
      <c r="BL534" s="431" t="s">
        <v>139</v>
      </c>
      <c r="BM534" s="446"/>
      <c r="BN534" s="447">
        <v>0.18851343691251318</v>
      </c>
      <c r="BO534" t="s">
        <v>139</v>
      </c>
    </row>
    <row r="535" spans="1:67" ht="15.75" customHeight="1">
      <c r="A535" s="7" t="s">
        <v>1030</v>
      </c>
      <c r="B535" s="453">
        <v>24</v>
      </c>
      <c r="C535" s="436" t="s">
        <v>191</v>
      </c>
      <c r="D535" s="454" t="s">
        <v>192</v>
      </c>
      <c r="E535" s="436">
        <v>77</v>
      </c>
      <c r="F535" s="436">
        <v>59.830000000000325</v>
      </c>
      <c r="G535" s="436" t="s">
        <v>61</v>
      </c>
      <c r="H535" s="430">
        <v>77.997166666666672</v>
      </c>
      <c r="I535" s="436">
        <v>149</v>
      </c>
      <c r="J535" s="436">
        <v>55.810000000000741</v>
      </c>
      <c r="K535" s="436" t="s">
        <v>62</v>
      </c>
      <c r="L535" s="430">
        <v>149.93016666666668</v>
      </c>
      <c r="M535" s="430">
        <v>-149.93016666666668</v>
      </c>
      <c r="N535" s="427">
        <v>558</v>
      </c>
      <c r="Q535" s="457" t="s">
        <v>156</v>
      </c>
      <c r="R535">
        <v>9</v>
      </c>
      <c r="S535" s="474">
        <v>507.55599999999998</v>
      </c>
      <c r="T535" s="290">
        <v>0.76980000000000004</v>
      </c>
      <c r="U535" s="290">
        <v>0.76890000000000003</v>
      </c>
      <c r="V535" s="290">
        <v>29.804106999999998</v>
      </c>
      <c r="W535" s="290">
        <v>29.802418999999997</v>
      </c>
      <c r="X535" s="290">
        <v>34.831305330579902</v>
      </c>
      <c r="Y535" s="290">
        <v>34.830127501447748</v>
      </c>
      <c r="Z535">
        <v>1.9267000000000001</v>
      </c>
      <c r="AA535" s="447">
        <v>6.6997317344761314</v>
      </c>
      <c r="AB535" s="447">
        <v>85.223957981764428</v>
      </c>
      <c r="AC535" s="447">
        <v>2.7370646399999997E-2</v>
      </c>
      <c r="AD535" s="290">
        <v>4.6100000000000002E-2</v>
      </c>
      <c r="AE535" s="447">
        <v>89.419899999999998</v>
      </c>
      <c r="AF535">
        <v>4.5686</v>
      </c>
      <c r="AG535" s="447">
        <v>2.0796000000000001</v>
      </c>
      <c r="AH535">
        <v>0.1502</v>
      </c>
      <c r="AI535" s="447">
        <v>6.3701999999999995E-2</v>
      </c>
      <c r="AJ535" s="447">
        <v>98.54</v>
      </c>
      <c r="AK535" s="447">
        <v>77.331999999999994</v>
      </c>
      <c r="AL535" s="429">
        <v>34.834098815917969</v>
      </c>
      <c r="AM535" s="433" t="s">
        <v>139</v>
      </c>
      <c r="AN535" s="434"/>
      <c r="AO535" s="438">
        <v>1.2</v>
      </c>
      <c r="AP535" s="439">
        <v>6.7149999999999999</v>
      </c>
      <c r="AQ535" s="431" t="s">
        <v>139</v>
      </c>
      <c r="AR535" s="440"/>
      <c r="AS535" s="469">
        <v>13.017344619413567</v>
      </c>
      <c r="AT535" s="431"/>
      <c r="AU535" s="469">
        <v>7.2772324334906155</v>
      </c>
      <c r="AV535" s="431"/>
      <c r="AW535" s="442">
        <v>0.85428558061195847</v>
      </c>
      <c r="AX535" s="431"/>
      <c r="AY535" s="443"/>
      <c r="AZ535" s="469" t="s">
        <v>139</v>
      </c>
      <c r="BA535" s="431" t="s">
        <v>139</v>
      </c>
      <c r="BB535" s="440"/>
      <c r="BC535" s="469" t="s">
        <v>139</v>
      </c>
      <c r="BD535" s="445" t="s">
        <v>139</v>
      </c>
      <c r="BE535" s="469" t="s">
        <v>139</v>
      </c>
      <c r="BF535" s="445" t="s">
        <v>139</v>
      </c>
      <c r="BG535" s="445"/>
      <c r="BH535" s="469">
        <v>2159.4254178408664</v>
      </c>
      <c r="BI535" s="431" t="s">
        <v>139</v>
      </c>
      <c r="BJ535" s="440"/>
      <c r="BK535" s="441">
        <v>2300.0314393492058</v>
      </c>
      <c r="BL535" s="431" t="s">
        <v>139</v>
      </c>
      <c r="BM535" s="446"/>
      <c r="BN535" s="447">
        <v>0.19939114072796069</v>
      </c>
      <c r="BO535" t="s">
        <v>139</v>
      </c>
    </row>
    <row r="536" spans="1:67" ht="15.75" customHeight="1">
      <c r="A536" s="7" t="s">
        <v>1030</v>
      </c>
      <c r="B536" s="453">
        <v>24</v>
      </c>
      <c r="C536" s="436" t="s">
        <v>191</v>
      </c>
      <c r="D536" s="454" t="s">
        <v>192</v>
      </c>
      <c r="E536" s="436">
        <v>77</v>
      </c>
      <c r="F536" s="436">
        <v>59.830000000000325</v>
      </c>
      <c r="G536" s="436" t="s">
        <v>61</v>
      </c>
      <c r="H536" s="430">
        <v>77.997166666666672</v>
      </c>
      <c r="I536" s="436">
        <v>149</v>
      </c>
      <c r="J536" s="436">
        <v>55.810000000000741</v>
      </c>
      <c r="K536" s="436" t="s">
        <v>62</v>
      </c>
      <c r="L536" s="430">
        <v>149.93016666666668</v>
      </c>
      <c r="M536" s="430">
        <v>-149.93016666666668</v>
      </c>
      <c r="N536" s="427">
        <v>559</v>
      </c>
      <c r="Q536" s="457" t="s">
        <v>156</v>
      </c>
      <c r="R536">
        <v>10</v>
      </c>
      <c r="S536" s="474">
        <v>473.93099999999998</v>
      </c>
      <c r="T536" s="290">
        <v>0.80510000000000004</v>
      </c>
      <c r="U536" s="290">
        <v>0.80430000000000001</v>
      </c>
      <c r="V536" s="290">
        <v>29.818328999999999</v>
      </c>
      <c r="W536" s="290">
        <v>29.816910999999998</v>
      </c>
      <c r="X536" s="290">
        <v>34.829807065953581</v>
      </c>
      <c r="Y536" s="290">
        <v>34.828867671419111</v>
      </c>
      <c r="Z536">
        <v>1.9396</v>
      </c>
      <c r="AA536" s="447">
        <v>6.7146981131680974</v>
      </c>
      <c r="AB536" s="447">
        <v>85.490962528979125</v>
      </c>
      <c r="AC536" s="447">
        <v>2.7032396E-2</v>
      </c>
      <c r="AD536" s="290">
        <v>4.5400000000000003E-2</v>
      </c>
      <c r="AE536" s="447">
        <v>89.403099999999995</v>
      </c>
      <c r="AF536">
        <v>4.5678000000000001</v>
      </c>
      <c r="AG536" s="447">
        <v>2.1101000000000001</v>
      </c>
      <c r="AH536">
        <v>0.15140000000000001</v>
      </c>
      <c r="AI536" s="447">
        <v>6.3701999999999995E-2</v>
      </c>
      <c r="AJ536" s="447">
        <v>98.54</v>
      </c>
      <c r="AK536" s="447">
        <v>77.331999999999994</v>
      </c>
      <c r="AL536" s="429">
        <v>34.829994201660156</v>
      </c>
      <c r="AM536" s="433" t="s">
        <v>139</v>
      </c>
      <c r="AN536" s="434"/>
      <c r="AO536" s="438">
        <v>1.3</v>
      </c>
      <c r="AP536" s="439">
        <v>6.7329999999999997</v>
      </c>
      <c r="AQ536" s="431" t="s">
        <v>139</v>
      </c>
      <c r="AR536" s="440"/>
      <c r="AS536" s="469">
        <v>12.846363311467298</v>
      </c>
      <c r="AT536" s="431"/>
      <c r="AU536" s="469">
        <v>6.8707811953884645</v>
      </c>
      <c r="AV536" s="431"/>
      <c r="AW536" s="442">
        <v>0.84020305043510812</v>
      </c>
      <c r="AX536" s="431"/>
      <c r="AY536" s="443"/>
      <c r="AZ536" s="469" t="s">
        <v>139</v>
      </c>
      <c r="BA536" s="431" t="s">
        <v>139</v>
      </c>
      <c r="BB536" s="440"/>
      <c r="BC536" s="469" t="s">
        <v>139</v>
      </c>
      <c r="BD536" s="445" t="s">
        <v>139</v>
      </c>
      <c r="BE536" s="469" t="s">
        <v>139</v>
      </c>
      <c r="BF536" s="445" t="s">
        <v>139</v>
      </c>
      <c r="BG536" s="445"/>
      <c r="BH536" s="469">
        <v>2161.8520038696524</v>
      </c>
      <c r="BI536" s="431" t="s">
        <v>139</v>
      </c>
      <c r="BJ536" s="440"/>
      <c r="BK536" s="441">
        <v>2302.6401120132032</v>
      </c>
      <c r="BL536" s="431" t="s">
        <v>139</v>
      </c>
      <c r="BM536" s="446"/>
      <c r="BN536" s="447">
        <v>0.17466874365685434</v>
      </c>
      <c r="BO536" t="s">
        <v>139</v>
      </c>
    </row>
    <row r="537" spans="1:67" ht="15.75" customHeight="1">
      <c r="A537" s="7" t="s">
        <v>1030</v>
      </c>
      <c r="B537" s="453">
        <v>24</v>
      </c>
      <c r="C537" s="436" t="s">
        <v>191</v>
      </c>
      <c r="D537" s="454" t="s">
        <v>192</v>
      </c>
      <c r="E537" s="436">
        <v>77</v>
      </c>
      <c r="F537" s="436">
        <v>59.830000000000325</v>
      </c>
      <c r="G537" s="436" t="s">
        <v>61</v>
      </c>
      <c r="H537" s="430">
        <v>77.997166666666672</v>
      </c>
      <c r="I537" s="436">
        <v>149</v>
      </c>
      <c r="J537" s="436">
        <v>55.810000000000741</v>
      </c>
      <c r="K537" s="436" t="s">
        <v>62</v>
      </c>
      <c r="L537" s="430">
        <v>149.93016666666668</v>
      </c>
      <c r="M537" s="430">
        <v>-149.93016666666668</v>
      </c>
      <c r="N537" s="427">
        <v>560</v>
      </c>
      <c r="P537" s="448" t="s">
        <v>195</v>
      </c>
      <c r="Q537" s="457" t="s">
        <v>156</v>
      </c>
      <c r="R537">
        <v>11</v>
      </c>
      <c r="S537" s="474">
        <v>403.20499999999998</v>
      </c>
      <c r="T537" s="290">
        <v>0.65759999999999996</v>
      </c>
      <c r="U537" s="290">
        <v>0.65759999999999996</v>
      </c>
      <c r="V537" s="290">
        <v>29.621896</v>
      </c>
      <c r="W537" s="290">
        <v>29.620798999999998</v>
      </c>
      <c r="X537" s="290">
        <v>34.78159948043858</v>
      </c>
      <c r="Y537" s="290">
        <v>34.780174292778014</v>
      </c>
      <c r="Z537">
        <v>1.9166000000000001</v>
      </c>
      <c r="AA537" s="447">
        <v>6.5762741427848095</v>
      </c>
      <c r="AB537" s="447">
        <v>83.383453818714884</v>
      </c>
      <c r="AC537" s="447">
        <v>2.8089935199999999E-2</v>
      </c>
      <c r="AD537" s="290">
        <v>4.7699999999999999E-2</v>
      </c>
      <c r="AE537" s="447">
        <v>89.386300000000006</v>
      </c>
      <c r="AF537">
        <v>4.5669000000000004</v>
      </c>
      <c r="AG537" s="447">
        <v>2.0467</v>
      </c>
      <c r="AH537">
        <v>0.1489</v>
      </c>
      <c r="AI537" s="447">
        <v>6.3701999999999995E-2</v>
      </c>
      <c r="AJ537" s="447">
        <v>98.54</v>
      </c>
      <c r="AK537" s="447">
        <v>79.314999999999998</v>
      </c>
      <c r="AL537" s="429">
        <v>34.785438537597656</v>
      </c>
      <c r="AM537" s="433" t="s">
        <v>139</v>
      </c>
      <c r="AN537" s="434"/>
      <c r="AO537" s="438">
        <v>1.4</v>
      </c>
      <c r="AP537" s="439">
        <v>6.5940000000000003</v>
      </c>
      <c r="AQ537" s="431">
        <v>2</v>
      </c>
      <c r="AR537" s="440"/>
      <c r="AS537" s="469">
        <v>13.031760633469942</v>
      </c>
      <c r="AT537" s="431"/>
      <c r="AU537" s="469">
        <v>7.9897368427600135</v>
      </c>
      <c r="AV537" s="431"/>
      <c r="AW537" s="442">
        <v>0.8643913165528212</v>
      </c>
      <c r="AX537" s="431"/>
      <c r="AY537" s="443"/>
      <c r="AZ537" s="469" t="s">
        <v>139</v>
      </c>
      <c r="BA537" s="431" t="s">
        <v>139</v>
      </c>
      <c r="BB537" s="440"/>
      <c r="BC537" s="469" t="s">
        <v>139</v>
      </c>
      <c r="BD537" s="445" t="s">
        <v>139</v>
      </c>
      <c r="BE537" s="469" t="s">
        <v>139</v>
      </c>
      <c r="BF537" s="445" t="s">
        <v>139</v>
      </c>
      <c r="BG537" s="445"/>
      <c r="BH537" s="469">
        <v>2162.9051203214212</v>
      </c>
      <c r="BI537" s="431" t="s">
        <v>139</v>
      </c>
      <c r="BJ537" s="440"/>
      <c r="BK537" s="441">
        <v>2295.836147679046</v>
      </c>
      <c r="BL537" s="431" t="s">
        <v>139</v>
      </c>
      <c r="BM537" s="446"/>
      <c r="BN537" s="447">
        <v>0.1628017289950045</v>
      </c>
      <c r="BO537" t="s">
        <v>139</v>
      </c>
    </row>
    <row r="538" spans="1:67" ht="15.75" customHeight="1">
      <c r="A538" s="7" t="s">
        <v>1030</v>
      </c>
      <c r="B538" s="453">
        <v>24</v>
      </c>
      <c r="C538" s="436" t="s">
        <v>191</v>
      </c>
      <c r="D538" s="454" t="s">
        <v>192</v>
      </c>
      <c r="E538" s="436">
        <v>77</v>
      </c>
      <c r="F538" s="436">
        <v>59.830000000000325</v>
      </c>
      <c r="G538" s="436" t="s">
        <v>61</v>
      </c>
      <c r="H538" s="430">
        <v>77.997166666666672</v>
      </c>
      <c r="I538" s="436">
        <v>149</v>
      </c>
      <c r="J538" s="436">
        <v>55.810000000000741</v>
      </c>
      <c r="K538" s="436" t="s">
        <v>62</v>
      </c>
      <c r="L538" s="430">
        <v>149.93016666666668</v>
      </c>
      <c r="M538" s="430">
        <v>-149.93016666666668</v>
      </c>
      <c r="N538" s="427">
        <v>562</v>
      </c>
      <c r="Q538" s="457" t="s">
        <v>156</v>
      </c>
      <c r="R538">
        <v>13</v>
      </c>
      <c r="S538" s="474">
        <v>292.02800000000002</v>
      </c>
      <c r="T538" s="290">
        <v>-0.33389999999999997</v>
      </c>
      <c r="U538" s="290">
        <v>-0.31879999999999997</v>
      </c>
      <c r="V538" s="290">
        <v>28.442083</v>
      </c>
      <c r="W538" s="290">
        <v>28.458273999999999</v>
      </c>
      <c r="X538" s="290">
        <v>34.408389440439933</v>
      </c>
      <c r="Y538" s="290">
        <v>34.412973678701213</v>
      </c>
      <c r="Z538">
        <v>1.8359000000000001</v>
      </c>
      <c r="AA538" s="447">
        <v>6.2899896700577465</v>
      </c>
      <c r="AB538" s="447">
        <v>77.519639783409929</v>
      </c>
      <c r="AC538" s="447">
        <v>3.1897166400000003E-2</v>
      </c>
      <c r="AD538" s="290">
        <v>5.62E-2</v>
      </c>
      <c r="AE538" s="447">
        <v>89.315600000000003</v>
      </c>
      <c r="AF538">
        <v>4.5633999999999997</v>
      </c>
      <c r="AG538" s="447">
        <v>2.7511000000000001</v>
      </c>
      <c r="AH538">
        <v>0.17699999999999999</v>
      </c>
      <c r="AI538" s="447">
        <v>6.3701999999999995E-2</v>
      </c>
      <c r="AJ538" s="447">
        <v>72.819999999999993</v>
      </c>
      <c r="AK538" s="447">
        <v>79.314999999999998</v>
      </c>
      <c r="AL538" s="429">
        <v>34.405715942382813</v>
      </c>
      <c r="AM538" s="433">
        <v>2</v>
      </c>
      <c r="AN538" s="434"/>
      <c r="AO538" s="438">
        <v>0.4</v>
      </c>
      <c r="AP538" s="439">
        <v>6.2928509000146002</v>
      </c>
      <c r="AQ538" s="431">
        <v>2</v>
      </c>
      <c r="AR538" s="440"/>
      <c r="AS538" s="469">
        <v>12.868615262956462</v>
      </c>
      <c r="AT538" s="431"/>
      <c r="AU538" s="469">
        <v>13.845998906046946</v>
      </c>
      <c r="AV538" s="431"/>
      <c r="AW538" s="442">
        <v>1.0004444652381399</v>
      </c>
      <c r="AX538" s="431"/>
      <c r="AY538" s="443"/>
      <c r="AZ538" s="469" t="s">
        <v>139</v>
      </c>
      <c r="BA538" s="431" t="s">
        <v>139</v>
      </c>
      <c r="BB538" s="440"/>
      <c r="BC538" s="469" t="s">
        <v>139</v>
      </c>
      <c r="BD538" s="445" t="s">
        <v>139</v>
      </c>
      <c r="BE538" s="469" t="s">
        <v>139</v>
      </c>
      <c r="BF538" s="445" t="s">
        <v>139</v>
      </c>
      <c r="BG538" s="445"/>
      <c r="BH538" s="469">
        <v>2187.6683779464843</v>
      </c>
      <c r="BI538" s="431" t="s">
        <v>139</v>
      </c>
      <c r="BJ538" s="440"/>
      <c r="BK538" s="441">
        <v>2289.4819149220957</v>
      </c>
      <c r="BL538" s="431" t="s">
        <v>139</v>
      </c>
      <c r="BM538" s="446"/>
      <c r="BN538" s="447">
        <v>-0.18331748859445821</v>
      </c>
      <c r="BO538" t="s">
        <v>139</v>
      </c>
    </row>
    <row r="539" spans="1:67" ht="15.75" customHeight="1">
      <c r="A539" s="7" t="s">
        <v>1030</v>
      </c>
      <c r="B539" s="453">
        <v>24</v>
      </c>
      <c r="C539" s="436" t="s">
        <v>191</v>
      </c>
      <c r="D539" s="454" t="s">
        <v>192</v>
      </c>
      <c r="E539" s="436">
        <v>77</v>
      </c>
      <c r="F539" s="436">
        <v>59.830000000000325</v>
      </c>
      <c r="G539" s="436" t="s">
        <v>61</v>
      </c>
      <c r="H539" s="430">
        <v>77.997166666666672</v>
      </c>
      <c r="I539" s="436">
        <v>149</v>
      </c>
      <c r="J539" s="436">
        <v>55.810000000000741</v>
      </c>
      <c r="K539" s="436" t="s">
        <v>62</v>
      </c>
      <c r="L539" s="430">
        <v>149.93016666666668</v>
      </c>
      <c r="M539" s="430">
        <v>-149.93016666666668</v>
      </c>
      <c r="N539" s="427">
        <v>563</v>
      </c>
      <c r="Q539" s="457" t="s">
        <v>156</v>
      </c>
      <c r="R539">
        <v>14</v>
      </c>
      <c r="S539" s="474">
        <v>263.36200000000002</v>
      </c>
      <c r="T539" s="290">
        <v>-0.79830000000000001</v>
      </c>
      <c r="U539" s="290">
        <v>-0.78849999999999998</v>
      </c>
      <c r="V539" s="290">
        <v>27.823881</v>
      </c>
      <c r="W539" s="290">
        <v>27.837616999999998</v>
      </c>
      <c r="X539" s="290">
        <v>34.118903572023925</v>
      </c>
      <c r="Y539" s="290">
        <v>34.126422404239499</v>
      </c>
      <c r="Z539">
        <v>1.8028</v>
      </c>
      <c r="AA539" s="447">
        <v>6.2010356408378113</v>
      </c>
      <c r="AB539" s="447">
        <v>75.338212615511821</v>
      </c>
      <c r="AC539" s="447">
        <v>3.3462306400000003E-2</v>
      </c>
      <c r="AD539" s="290">
        <v>5.96E-2</v>
      </c>
      <c r="AE539" s="447">
        <v>89.2821</v>
      </c>
      <c r="AF539">
        <v>4.5617000000000001</v>
      </c>
      <c r="AG539" s="447">
        <v>3.1549999999999998</v>
      </c>
      <c r="AH539">
        <v>0.19320000000000001</v>
      </c>
      <c r="AI539" s="447">
        <v>6.3701999999999995E-2</v>
      </c>
      <c r="AJ539" s="447">
        <v>98.54</v>
      </c>
      <c r="AK539" s="447">
        <v>79.314999999999998</v>
      </c>
      <c r="AL539" s="429">
        <v>34.104408264160156</v>
      </c>
      <c r="AM539" s="433" t="s">
        <v>139</v>
      </c>
      <c r="AN539" s="434"/>
      <c r="AO539" s="438">
        <v>0</v>
      </c>
      <c r="AP539" s="439">
        <v>6.181</v>
      </c>
      <c r="AQ539" s="431" t="s">
        <v>139</v>
      </c>
      <c r="AR539" s="440"/>
      <c r="AS539" s="469">
        <v>13.582931838354751</v>
      </c>
      <c r="AT539" s="431"/>
      <c r="AU539" s="469">
        <v>20.200846807632807</v>
      </c>
      <c r="AV539" s="431"/>
      <c r="AW539" s="442">
        <v>1.2207588659118556</v>
      </c>
      <c r="AX539" s="431"/>
      <c r="AY539" s="443"/>
      <c r="AZ539" s="469" t="s">
        <v>139</v>
      </c>
      <c r="BA539" s="431" t="s">
        <v>139</v>
      </c>
      <c r="BB539" s="440"/>
      <c r="BC539" s="469" t="s">
        <v>139</v>
      </c>
      <c r="BD539" s="445" t="s">
        <v>139</v>
      </c>
      <c r="BE539" s="469" t="s">
        <v>139</v>
      </c>
      <c r="BF539" s="445" t="s">
        <v>139</v>
      </c>
      <c r="BG539" s="445"/>
      <c r="BH539" s="469">
        <v>2204.4722442330758</v>
      </c>
      <c r="BI539" s="431" t="s">
        <v>139</v>
      </c>
      <c r="BJ539" s="440"/>
      <c r="BK539" s="441">
        <v>2285.9108179966161</v>
      </c>
      <c r="BL539" s="431" t="s">
        <v>139</v>
      </c>
      <c r="BM539" s="446"/>
      <c r="BN539" s="447">
        <v>-0.53932509915296611</v>
      </c>
      <c r="BO539" t="s">
        <v>139</v>
      </c>
    </row>
    <row r="540" spans="1:67" ht="15.75" customHeight="1">
      <c r="A540" s="7" t="s">
        <v>1030</v>
      </c>
      <c r="B540" s="453">
        <v>24</v>
      </c>
      <c r="C540" s="436" t="s">
        <v>191</v>
      </c>
      <c r="D540" s="454" t="s">
        <v>192</v>
      </c>
      <c r="E540" s="436">
        <v>77</v>
      </c>
      <c r="F540" s="436">
        <v>59.830000000000325</v>
      </c>
      <c r="G540" s="436" t="s">
        <v>61</v>
      </c>
      <c r="H540" s="430">
        <v>77.997166666666672</v>
      </c>
      <c r="I540" s="436">
        <v>149</v>
      </c>
      <c r="J540" s="436">
        <v>55.810000000000741</v>
      </c>
      <c r="K540" s="436" t="s">
        <v>62</v>
      </c>
      <c r="L540" s="430">
        <v>149.93016666666668</v>
      </c>
      <c r="M540" s="430">
        <v>-149.93016666666668</v>
      </c>
      <c r="N540" s="427">
        <v>564</v>
      </c>
      <c r="Q540" s="457" t="s">
        <v>156</v>
      </c>
      <c r="R540">
        <v>15</v>
      </c>
      <c r="S540" s="474">
        <v>235.565</v>
      </c>
      <c r="T540" s="290">
        <v>-1.2856000000000001</v>
      </c>
      <c r="U540" s="290">
        <v>-1.2643</v>
      </c>
      <c r="V540" s="290">
        <v>27.009955999999999</v>
      </c>
      <c r="W540" s="290">
        <v>27.049524999999999</v>
      </c>
      <c r="X540" s="290">
        <v>33.576067230376118</v>
      </c>
      <c r="Y540" s="290">
        <v>33.606373807218368</v>
      </c>
      <c r="Z540">
        <v>1.7962</v>
      </c>
      <c r="AA540" s="447">
        <v>6.2358826744757661</v>
      </c>
      <c r="AB540" s="447">
        <v>74.496588053950532</v>
      </c>
      <c r="AC540" s="447">
        <v>3.4816208799999998E-2</v>
      </c>
      <c r="AD540" s="290">
        <v>6.2700000000000006E-2</v>
      </c>
      <c r="AE540" s="447">
        <v>89.2821</v>
      </c>
      <c r="AF540">
        <v>4.5617000000000001</v>
      </c>
      <c r="AG540" s="447">
        <v>3.2488999999999999</v>
      </c>
      <c r="AH540">
        <v>0.19700000000000001</v>
      </c>
      <c r="AI540" s="447">
        <v>6.3701999999999995E-2</v>
      </c>
      <c r="AJ540" s="447">
        <v>98.54</v>
      </c>
      <c r="AK540" s="447">
        <v>77.637</v>
      </c>
      <c r="AL540" s="429">
        <v>33.560600280761719</v>
      </c>
      <c r="AM540" s="433" t="s">
        <v>139</v>
      </c>
      <c r="AN540" s="434"/>
      <c r="AO540" s="438">
        <v>-0.4</v>
      </c>
      <c r="AP540" s="439">
        <v>6.2610000000000001</v>
      </c>
      <c r="AQ540" s="431" t="s">
        <v>139</v>
      </c>
      <c r="AR540" s="440"/>
      <c r="AS540" s="469">
        <v>15.337980534387551</v>
      </c>
      <c r="AT540" s="431"/>
      <c r="AU540" s="469">
        <v>30.640533290112</v>
      </c>
      <c r="AV540" s="431"/>
      <c r="AW540" s="442">
        <v>1.6354215401890146</v>
      </c>
      <c r="AX540" s="431"/>
      <c r="AY540" s="443"/>
      <c r="AZ540" s="469" t="s">
        <v>139</v>
      </c>
      <c r="BA540" s="431" t="s">
        <v>139</v>
      </c>
      <c r="BB540" s="440"/>
      <c r="BC540" s="469" t="s">
        <v>139</v>
      </c>
      <c r="BD540" s="445" t="s">
        <v>139</v>
      </c>
      <c r="BE540" s="469" t="s">
        <v>139</v>
      </c>
      <c r="BF540" s="445" t="s">
        <v>139</v>
      </c>
      <c r="BG540" s="445"/>
      <c r="BH540" s="469">
        <v>2230.9607843977064</v>
      </c>
      <c r="BI540" s="431" t="s">
        <v>139</v>
      </c>
      <c r="BJ540" s="440"/>
      <c r="BK540" s="441">
        <v>2286.5184255325457</v>
      </c>
      <c r="BL540" s="431" t="s">
        <v>139</v>
      </c>
      <c r="BM540" s="446"/>
      <c r="BN540" s="447">
        <v>-1.1623391249546016</v>
      </c>
      <c r="BO540" t="s">
        <v>139</v>
      </c>
    </row>
    <row r="541" spans="1:67" ht="15.75" customHeight="1">
      <c r="A541" s="7" t="s">
        <v>1030</v>
      </c>
      <c r="B541" s="453">
        <v>24</v>
      </c>
      <c r="C541" s="436" t="s">
        <v>191</v>
      </c>
      <c r="D541" s="454" t="s">
        <v>192</v>
      </c>
      <c r="E541" s="436">
        <v>77</v>
      </c>
      <c r="F541" s="436">
        <v>59.830000000000325</v>
      </c>
      <c r="G541" s="436" t="s">
        <v>61</v>
      </c>
      <c r="H541" s="430">
        <v>77.997166666666672</v>
      </c>
      <c r="I541" s="436">
        <v>149</v>
      </c>
      <c r="J541" s="436">
        <v>55.810000000000741</v>
      </c>
      <c r="K541" s="436" t="s">
        <v>62</v>
      </c>
      <c r="L541" s="430">
        <v>149.93016666666668</v>
      </c>
      <c r="M541" s="430">
        <v>-149.93016666666668</v>
      </c>
      <c r="N541" s="427">
        <v>565</v>
      </c>
      <c r="Q541" s="457" t="s">
        <v>156</v>
      </c>
      <c r="R541">
        <v>16</v>
      </c>
      <c r="S541" s="474">
        <v>206.184</v>
      </c>
      <c r="T541" s="290">
        <v>-1.4766999999999999</v>
      </c>
      <c r="U541" s="290">
        <v>-1.4750000000000001</v>
      </c>
      <c r="V541" s="290">
        <v>26.502012999999998</v>
      </c>
      <c r="W541" s="290">
        <v>26.514017999999997</v>
      </c>
      <c r="X541" s="290">
        <v>33.109967234954844</v>
      </c>
      <c r="Y541" s="290">
        <v>33.124592731182865</v>
      </c>
      <c r="Z541">
        <v>1.8206</v>
      </c>
      <c r="AA541" s="447">
        <v>6.3707003895544663</v>
      </c>
      <c r="AB541" s="447">
        <v>75.467129727504584</v>
      </c>
      <c r="AC541" s="447">
        <v>3.5619722400000005E-2</v>
      </c>
      <c r="AD541" s="290">
        <v>6.4399999999999999E-2</v>
      </c>
      <c r="AE541" s="447">
        <v>89.246700000000004</v>
      </c>
      <c r="AF541">
        <v>4.5598000000000001</v>
      </c>
      <c r="AG541" s="447">
        <v>3.3851</v>
      </c>
      <c r="AH541">
        <v>0.2024</v>
      </c>
      <c r="AI541" s="447">
        <v>6.3701999999999995E-2</v>
      </c>
      <c r="AJ541" s="447">
        <v>98.54</v>
      </c>
      <c r="AK541" s="447">
        <v>77.331999999999994</v>
      </c>
      <c r="AL541" s="429">
        <v>33.106830596923828</v>
      </c>
      <c r="AM541" s="433" t="s">
        <v>139</v>
      </c>
      <c r="AN541" s="434"/>
      <c r="AO541" s="438">
        <v>-0.7</v>
      </c>
      <c r="AP541" s="439">
        <v>6.3810000000000002</v>
      </c>
      <c r="AQ541" s="431" t="s">
        <v>139</v>
      </c>
      <c r="AR541" s="440"/>
      <c r="AS541" s="469">
        <v>16.0367096852038</v>
      </c>
      <c r="AT541" s="431"/>
      <c r="AU541" s="469">
        <v>34.875568432940774</v>
      </c>
      <c r="AV541" s="431"/>
      <c r="AW541" s="442">
        <v>1.8373023299335642</v>
      </c>
      <c r="AX541" s="431"/>
      <c r="AY541" s="443"/>
      <c r="AZ541" s="469" t="s">
        <v>139</v>
      </c>
      <c r="BA541" s="431" t="s">
        <v>139</v>
      </c>
      <c r="BB541" s="440"/>
      <c r="BC541" s="469" t="s">
        <v>139</v>
      </c>
      <c r="BD541" s="445" t="s">
        <v>139</v>
      </c>
      <c r="BE541" s="469" t="s">
        <v>139</v>
      </c>
      <c r="BF541" s="445" t="s">
        <v>139</v>
      </c>
      <c r="BG541" s="445"/>
      <c r="BH541" s="469">
        <v>2230.9777800822476</v>
      </c>
      <c r="BI541" s="431">
        <v>6</v>
      </c>
      <c r="BJ541" s="440"/>
      <c r="BK541" s="441">
        <v>2274.1358211508432</v>
      </c>
      <c r="BL541" s="431">
        <v>6</v>
      </c>
      <c r="BM541" s="446"/>
      <c r="BN541" s="447">
        <v>-1.4520902586750266</v>
      </c>
      <c r="BO541" t="s">
        <v>139</v>
      </c>
    </row>
    <row r="542" spans="1:67" ht="15.75" customHeight="1">
      <c r="A542" s="7" t="s">
        <v>1030</v>
      </c>
      <c r="B542" s="453">
        <v>24</v>
      </c>
      <c r="C542" s="436" t="s">
        <v>191</v>
      </c>
      <c r="D542" s="454" t="s">
        <v>192</v>
      </c>
      <c r="E542" s="436">
        <v>77</v>
      </c>
      <c r="F542" s="436">
        <v>59.830000000000325</v>
      </c>
      <c r="G542" s="436" t="s">
        <v>61</v>
      </c>
      <c r="H542" s="430">
        <v>77.997166666666672</v>
      </c>
      <c r="I542" s="436">
        <v>149</v>
      </c>
      <c r="J542" s="436">
        <v>55.810000000000741</v>
      </c>
      <c r="K542" s="436" t="s">
        <v>62</v>
      </c>
      <c r="L542" s="430">
        <v>149.93016666666668</v>
      </c>
      <c r="M542" s="430">
        <v>-149.93016666666668</v>
      </c>
      <c r="N542" s="427">
        <v>566</v>
      </c>
      <c r="Q542" s="457" t="s">
        <v>156</v>
      </c>
      <c r="R542">
        <v>17</v>
      </c>
      <c r="S542" s="474">
        <v>188.03100000000001</v>
      </c>
      <c r="T542" s="290">
        <v>-1.4729000000000001</v>
      </c>
      <c r="U542" s="290">
        <v>-1.4742</v>
      </c>
      <c r="V542" s="290">
        <v>26.365811000000001</v>
      </c>
      <c r="W542" s="290">
        <v>26.367964999999998</v>
      </c>
      <c r="X542" s="290">
        <v>32.929563688370187</v>
      </c>
      <c r="Y542" s="290">
        <v>32.933959315696349</v>
      </c>
      <c r="Z542">
        <v>1.8314999999999999</v>
      </c>
      <c r="AA542" s="447">
        <v>6.4162472169063829</v>
      </c>
      <c r="AB542" s="447">
        <v>75.917065664127676</v>
      </c>
      <c r="AC542" s="447">
        <v>3.5323809599999999E-2</v>
      </c>
      <c r="AD542" s="290">
        <v>6.3799999999999996E-2</v>
      </c>
      <c r="AE542" s="447">
        <v>89.228099999999998</v>
      </c>
      <c r="AF542">
        <v>4.5589000000000004</v>
      </c>
      <c r="AG542" s="447">
        <v>3.3123</v>
      </c>
      <c r="AH542">
        <v>0.19950000000000001</v>
      </c>
      <c r="AI542" s="447">
        <v>6.3701999999999995E-2</v>
      </c>
      <c r="AJ542" s="447">
        <v>98.55</v>
      </c>
      <c r="AK542" s="447">
        <v>77.331999999999994</v>
      </c>
      <c r="AL542" s="429">
        <v>32.920036315917969</v>
      </c>
      <c r="AM542" s="433" t="s">
        <v>139</v>
      </c>
      <c r="AN542" s="434"/>
      <c r="AO542" s="438">
        <v>-0.6</v>
      </c>
      <c r="AP542" s="439">
        <v>6.4480000000000004</v>
      </c>
      <c r="AQ542" s="431" t="s">
        <v>139</v>
      </c>
      <c r="AR542" s="440"/>
      <c r="AS542" s="469">
        <v>15.539574507974692</v>
      </c>
      <c r="AT542" s="431"/>
      <c r="AU542" s="469">
        <v>33.39035510396829</v>
      </c>
      <c r="AV542" s="431"/>
      <c r="AW542" s="442">
        <v>1.8297698137924581</v>
      </c>
      <c r="AX542" s="431"/>
      <c r="AY542" s="443"/>
      <c r="AZ542" s="469" t="s">
        <v>139</v>
      </c>
      <c r="BA542" s="431" t="s">
        <v>139</v>
      </c>
      <c r="BB542" s="440"/>
      <c r="BC542" s="469">
        <v>3.6094267723281209E-3</v>
      </c>
      <c r="BD542" s="445" t="s">
        <v>139</v>
      </c>
      <c r="BE542" s="469">
        <v>2.7250187741957595E-2</v>
      </c>
      <c r="BF542" s="445" t="s">
        <v>139</v>
      </c>
      <c r="BG542" s="445"/>
      <c r="BH542" s="469">
        <v>2220.5893100420999</v>
      </c>
      <c r="BI542" s="431" t="s">
        <v>139</v>
      </c>
      <c r="BJ542" s="440"/>
      <c r="BK542" s="441">
        <v>2264.6162613328875</v>
      </c>
      <c r="BL542" s="431" t="s">
        <v>139</v>
      </c>
      <c r="BM542" s="446"/>
      <c r="BN542" s="447">
        <v>-1.534170050461573</v>
      </c>
      <c r="BO542" t="s">
        <v>139</v>
      </c>
    </row>
    <row r="543" spans="1:67" ht="15.75" customHeight="1">
      <c r="A543" s="7" t="s">
        <v>1030</v>
      </c>
      <c r="B543" s="453">
        <v>24</v>
      </c>
      <c r="C543" s="436" t="s">
        <v>191</v>
      </c>
      <c r="D543" s="454" t="s">
        <v>192</v>
      </c>
      <c r="E543" s="436">
        <v>77</v>
      </c>
      <c r="F543" s="436">
        <v>59.830000000000325</v>
      </c>
      <c r="G543" s="436" t="s">
        <v>61</v>
      </c>
      <c r="H543" s="430">
        <v>77.997166666666672</v>
      </c>
      <c r="I543" s="436">
        <v>149</v>
      </c>
      <c r="J543" s="436">
        <v>55.810000000000741</v>
      </c>
      <c r="K543" s="436" t="s">
        <v>62</v>
      </c>
      <c r="L543" s="430">
        <v>149.93016666666668</v>
      </c>
      <c r="M543" s="430">
        <v>-149.93016666666668</v>
      </c>
      <c r="N543" s="427">
        <v>567</v>
      </c>
      <c r="Q543" s="457" t="s">
        <v>156</v>
      </c>
      <c r="R543">
        <v>18</v>
      </c>
      <c r="S543" s="474">
        <v>156.81399999999999</v>
      </c>
      <c r="T543" s="290">
        <v>-1.3855999999999999</v>
      </c>
      <c r="U543" s="290">
        <v>-1.3949</v>
      </c>
      <c r="V543" s="290">
        <v>26.206333999999998</v>
      </c>
      <c r="W543" s="290">
        <v>26.208274999999997</v>
      </c>
      <c r="X543" s="290">
        <v>32.633808488461582</v>
      </c>
      <c r="Y543" s="290">
        <v>32.64662978900796</v>
      </c>
      <c r="Z543">
        <v>1.8863000000000001</v>
      </c>
      <c r="AA543" s="447">
        <v>6.6465797291777386</v>
      </c>
      <c r="AB543" s="447">
        <v>78.662085841589729</v>
      </c>
      <c r="AC543" s="447">
        <v>3.4604520800000003E-2</v>
      </c>
      <c r="AD543" s="290">
        <v>6.2199999999999998E-2</v>
      </c>
      <c r="AE543" s="447">
        <v>89.166700000000006</v>
      </c>
      <c r="AF543">
        <v>4.5559000000000003</v>
      </c>
      <c r="AG543" s="447">
        <v>3.5659000000000001</v>
      </c>
      <c r="AH543">
        <v>0.20960000000000001</v>
      </c>
      <c r="AI543" s="447">
        <v>6.3701999999999995E-2</v>
      </c>
      <c r="AJ543" s="447">
        <v>98.54</v>
      </c>
      <c r="AK543" s="447">
        <v>75.349999999999994</v>
      </c>
      <c r="AL543" s="429">
        <v>32.6334228515625</v>
      </c>
      <c r="AM543" s="433" t="s">
        <v>139</v>
      </c>
      <c r="AN543" s="434"/>
      <c r="AO543" s="438">
        <v>-0.5</v>
      </c>
      <c r="AP543" s="439">
        <v>6.6609999999999996</v>
      </c>
      <c r="AQ543" s="431" t="s">
        <v>139</v>
      </c>
      <c r="AR543" s="440"/>
      <c r="AS543" s="469">
        <v>13.959552006048021</v>
      </c>
      <c r="AT543" s="431"/>
      <c r="AU543" s="469">
        <v>29.41897548188512</v>
      </c>
      <c r="AV543" s="431"/>
      <c r="AW543" s="442">
        <v>1.748502853934687</v>
      </c>
      <c r="AX543" s="431"/>
      <c r="AY543" s="443"/>
      <c r="AZ543" s="469" t="s">
        <v>139</v>
      </c>
      <c r="BA543" s="431" t="s">
        <v>139</v>
      </c>
      <c r="BB543" s="440"/>
      <c r="BC543" s="469">
        <v>7.0147046647130971E-3</v>
      </c>
      <c r="BD543" s="445" t="s">
        <v>139</v>
      </c>
      <c r="BE543" s="469">
        <v>2.7586712721650544E-2</v>
      </c>
      <c r="BF543" s="445" t="s">
        <v>139</v>
      </c>
      <c r="BG543" s="445"/>
      <c r="BH543" s="469">
        <v>2205.5031664948751</v>
      </c>
      <c r="BI543" s="431" t="s">
        <v>139</v>
      </c>
      <c r="BJ543" s="440"/>
      <c r="BK543" s="441">
        <v>2249.716234273902</v>
      </c>
      <c r="BL543" s="431" t="s">
        <v>139</v>
      </c>
      <c r="BM543" s="446"/>
      <c r="BN543" s="447">
        <v>-1.6281159138109738</v>
      </c>
      <c r="BO543" t="s">
        <v>139</v>
      </c>
    </row>
    <row r="544" spans="1:67" ht="15.75" customHeight="1">
      <c r="A544" s="7" t="s">
        <v>1030</v>
      </c>
      <c r="B544" s="453">
        <v>24</v>
      </c>
      <c r="C544" s="436" t="s">
        <v>191</v>
      </c>
      <c r="D544" s="454" t="s">
        <v>192</v>
      </c>
      <c r="E544" s="436">
        <v>77</v>
      </c>
      <c r="F544" s="436">
        <v>59.830000000000325</v>
      </c>
      <c r="G544" s="436" t="s">
        <v>61</v>
      </c>
      <c r="H544" s="430">
        <v>77.997166666666672</v>
      </c>
      <c r="I544" s="436">
        <v>149</v>
      </c>
      <c r="J544" s="436">
        <v>55.810000000000741</v>
      </c>
      <c r="K544" s="436" t="s">
        <v>62</v>
      </c>
      <c r="L544" s="430">
        <v>149.93016666666668</v>
      </c>
      <c r="M544" s="430">
        <v>-149.93016666666668</v>
      </c>
      <c r="N544" s="427">
        <v>568</v>
      </c>
      <c r="Q544" s="457" t="s">
        <v>156</v>
      </c>
      <c r="R544">
        <v>19</v>
      </c>
      <c r="S544" s="474">
        <v>127.504</v>
      </c>
      <c r="T544" s="290">
        <v>-1.2386999999999999</v>
      </c>
      <c r="U544" s="290">
        <v>-1.2377</v>
      </c>
      <c r="V544" s="290">
        <v>26.108100999999998</v>
      </c>
      <c r="W544" s="290">
        <v>26.116674999999997</v>
      </c>
      <c r="X544" s="290">
        <v>32.357589759149327</v>
      </c>
      <c r="Y544" s="290">
        <v>32.368197588612148</v>
      </c>
      <c r="Z544">
        <v>1.9512</v>
      </c>
      <c r="AA544" s="447">
        <v>6.8926914640810439</v>
      </c>
      <c r="AB544" s="447">
        <v>81.737415469866804</v>
      </c>
      <c r="AC544" s="447">
        <v>3.5112121600000004E-2</v>
      </c>
      <c r="AD544" s="290">
        <v>6.3299999999999995E-2</v>
      </c>
      <c r="AE544" s="447">
        <v>89.133200000000002</v>
      </c>
      <c r="AF544">
        <v>4.5541</v>
      </c>
      <c r="AG544" s="447">
        <v>3.3734000000000002</v>
      </c>
      <c r="AH544">
        <v>0.20200000000000001</v>
      </c>
      <c r="AI544" s="447">
        <v>6.3701999999999995E-2</v>
      </c>
      <c r="AJ544" s="447">
        <v>98.53</v>
      </c>
      <c r="AK544" s="447">
        <v>75.349999999999994</v>
      </c>
      <c r="AL544" s="429">
        <v>32.354194641113281</v>
      </c>
      <c r="AM544" s="433" t="s">
        <v>139</v>
      </c>
      <c r="AN544" s="434"/>
      <c r="AO544" s="438">
        <v>-0.4</v>
      </c>
      <c r="AP544" s="439">
        <v>6.9390000000000001</v>
      </c>
      <c r="AQ544" s="431">
        <v>2</v>
      </c>
      <c r="AR544" s="440"/>
      <c r="AS544" s="469">
        <v>12.052095636364875</v>
      </c>
      <c r="AT544" s="431"/>
      <c r="AU544" s="469">
        <v>24.829435730668781</v>
      </c>
      <c r="AV544" s="431"/>
      <c r="AW544" s="442">
        <v>1.6253158042481519</v>
      </c>
      <c r="AX544" s="431"/>
      <c r="AY544" s="443"/>
      <c r="AZ544" s="469" t="s">
        <v>139</v>
      </c>
      <c r="BA544" s="431" t="s">
        <v>139</v>
      </c>
      <c r="BB544" s="440"/>
      <c r="BC544" s="469">
        <v>1.0306638219351866E-2</v>
      </c>
      <c r="BD544" s="445" t="s">
        <v>139</v>
      </c>
      <c r="BE544" s="469">
        <v>2.0901535113981469E-2</v>
      </c>
      <c r="BF544" s="445" t="s">
        <v>139</v>
      </c>
      <c r="BG544" s="445"/>
      <c r="BH544" s="469">
        <v>2173.103284677728</v>
      </c>
      <c r="BI544" s="431" t="s">
        <v>139</v>
      </c>
      <c r="BJ544" s="440"/>
      <c r="BK544" s="441">
        <v>2234.5912760656897</v>
      </c>
      <c r="BL544" s="431" t="s">
        <v>139</v>
      </c>
      <c r="BM544" s="446"/>
      <c r="BN544" s="447">
        <v>-1.6597616006089051</v>
      </c>
      <c r="BO544" t="s">
        <v>139</v>
      </c>
    </row>
    <row r="545" spans="1:67" ht="15.75" customHeight="1">
      <c r="A545" s="7" t="s">
        <v>1030</v>
      </c>
      <c r="B545" s="453">
        <v>24</v>
      </c>
      <c r="C545" s="436" t="s">
        <v>191</v>
      </c>
      <c r="D545" s="454" t="s">
        <v>192</v>
      </c>
      <c r="E545" s="436">
        <v>77</v>
      </c>
      <c r="F545" s="436">
        <v>59.830000000000325</v>
      </c>
      <c r="G545" s="436" t="s">
        <v>61</v>
      </c>
      <c r="H545" s="430">
        <v>77.997166666666672</v>
      </c>
      <c r="I545" s="436">
        <v>149</v>
      </c>
      <c r="J545" s="436">
        <v>55.810000000000741</v>
      </c>
      <c r="K545" s="436" t="s">
        <v>62</v>
      </c>
      <c r="L545" s="430">
        <v>149.93016666666668</v>
      </c>
      <c r="M545" s="430">
        <v>-149.93016666666668</v>
      </c>
      <c r="N545" s="427">
        <v>569</v>
      </c>
      <c r="Q545" s="457" t="s">
        <v>156</v>
      </c>
      <c r="R545">
        <v>20</v>
      </c>
      <c r="S545" s="474">
        <v>94.781000000000006</v>
      </c>
      <c r="T545" s="290">
        <v>-0.78300000000000003</v>
      </c>
      <c r="U545" s="290">
        <v>-0.79259999999999997</v>
      </c>
      <c r="V545" s="290">
        <v>26.091989999999999</v>
      </c>
      <c r="W545" s="290">
        <v>26.089188999999998</v>
      </c>
      <c r="X545" s="290">
        <v>31.868282040258237</v>
      </c>
      <c r="Y545" s="290">
        <v>31.874660687993821</v>
      </c>
      <c r="Z545">
        <v>2.1042000000000001</v>
      </c>
      <c r="AA545" s="447">
        <v>7.4743449049793753</v>
      </c>
      <c r="AB545" s="447">
        <v>89.412790885249834</v>
      </c>
      <c r="AC545" s="447">
        <v>4.8987594400000001E-2</v>
      </c>
      <c r="AD545" s="290">
        <v>9.4100000000000003E-2</v>
      </c>
      <c r="AE545" s="447">
        <v>89.142499999999998</v>
      </c>
      <c r="AF545">
        <v>4.5545999999999998</v>
      </c>
      <c r="AG545" s="447">
        <v>3.1644000000000001</v>
      </c>
      <c r="AH545">
        <v>0.19359999999999999</v>
      </c>
      <c r="AI545" s="447">
        <v>6.3701999999999995E-2</v>
      </c>
      <c r="AJ545" s="447">
        <v>98.4</v>
      </c>
      <c r="AK545" s="447">
        <v>75.349999999999994</v>
      </c>
      <c r="AL545" s="429">
        <v>31.855251312255859</v>
      </c>
      <c r="AM545" s="433" t="s">
        <v>139</v>
      </c>
      <c r="AN545" s="434"/>
      <c r="AO545" s="438">
        <v>0.2</v>
      </c>
      <c r="AP545" s="439">
        <v>7.4889999999999999</v>
      </c>
      <c r="AQ545" s="431" t="s">
        <v>139</v>
      </c>
      <c r="AR545" s="440"/>
      <c r="AS545" s="469">
        <v>7.4016190210817729</v>
      </c>
      <c r="AT545" s="431"/>
      <c r="AU545" s="469">
        <v>14.912097926607558</v>
      </c>
      <c r="AV545" s="431"/>
      <c r="AW545" s="442">
        <v>1.2791943482736035</v>
      </c>
      <c r="AX545" s="431"/>
      <c r="AY545" s="443"/>
      <c r="AZ545" s="469" t="s">
        <v>139</v>
      </c>
      <c r="BA545" s="431" t="s">
        <v>139</v>
      </c>
      <c r="BB545" s="440"/>
      <c r="BC545" s="469">
        <v>4.1553747741513866E-2</v>
      </c>
      <c r="BD545" s="445" t="s">
        <v>139</v>
      </c>
      <c r="BE545" s="469">
        <v>4.9015426617460528E-2</v>
      </c>
      <c r="BF545" s="445" t="s">
        <v>139</v>
      </c>
      <c r="BG545" s="445"/>
      <c r="BH545" s="469">
        <v>2122.8780212718257</v>
      </c>
      <c r="BI545" s="431" t="s">
        <v>139</v>
      </c>
      <c r="BJ545" s="440"/>
      <c r="BK545" s="441">
        <v>2211.8769054727049</v>
      </c>
      <c r="BL545" s="431" t="s">
        <v>139</v>
      </c>
      <c r="BM545" s="446"/>
      <c r="BN545" s="447">
        <v>-1.8832553143922515</v>
      </c>
      <c r="BO545" t="s">
        <v>139</v>
      </c>
    </row>
    <row r="546" spans="1:67" ht="15.75" customHeight="1">
      <c r="A546" s="7" t="s">
        <v>1030</v>
      </c>
      <c r="B546" s="453">
        <v>24</v>
      </c>
      <c r="C546" s="436" t="s">
        <v>191</v>
      </c>
      <c r="D546" s="454" t="s">
        <v>192</v>
      </c>
      <c r="E546" s="436">
        <v>77</v>
      </c>
      <c r="F546" s="436">
        <v>59.830000000000325</v>
      </c>
      <c r="G546" s="436" t="s">
        <v>61</v>
      </c>
      <c r="H546" s="430">
        <v>77.997166666666672</v>
      </c>
      <c r="I546" s="436">
        <v>149</v>
      </c>
      <c r="J546" s="436">
        <v>55.810000000000741</v>
      </c>
      <c r="K546" s="436" t="s">
        <v>62</v>
      </c>
      <c r="L546" s="430">
        <v>149.93016666666668</v>
      </c>
      <c r="M546" s="430">
        <v>-149.93016666666668</v>
      </c>
      <c r="N546" s="427">
        <v>570</v>
      </c>
      <c r="Q546" s="457" t="s">
        <v>156</v>
      </c>
      <c r="R546">
        <v>21</v>
      </c>
      <c r="S546" s="474">
        <v>65.596999999999994</v>
      </c>
      <c r="T546" s="290">
        <v>-0.43930000000000002</v>
      </c>
      <c r="U546" s="290">
        <v>-0.42580000000000001</v>
      </c>
      <c r="V546" s="290">
        <v>25.739802000000001</v>
      </c>
      <c r="W546" s="290">
        <v>25.761619</v>
      </c>
      <c r="X546" s="290">
        <v>31.057642224275664</v>
      </c>
      <c r="Y546" s="290">
        <v>31.072752235542893</v>
      </c>
      <c r="Z546">
        <v>2.2812999999999999</v>
      </c>
      <c r="AA546" s="447">
        <v>8.2845462184918368</v>
      </c>
      <c r="AB546" s="447">
        <v>99.445753664675635</v>
      </c>
      <c r="AC546" s="447">
        <v>0.21917078400000001</v>
      </c>
      <c r="AD546" s="290">
        <v>0.47199999999999998</v>
      </c>
      <c r="AE546" s="447">
        <v>88.587699999999998</v>
      </c>
      <c r="AF546">
        <v>4.5266999999999999</v>
      </c>
      <c r="AG546" s="447">
        <v>2.9108000000000001</v>
      </c>
      <c r="AH546">
        <v>0.1835</v>
      </c>
      <c r="AI546" s="447">
        <v>0.29407</v>
      </c>
      <c r="AJ546" s="447">
        <v>98.43</v>
      </c>
      <c r="AK546" s="447">
        <v>75.349999999999994</v>
      </c>
      <c r="AL546" s="429">
        <v>31.044216156005859</v>
      </c>
      <c r="AM546" s="433" t="s">
        <v>139</v>
      </c>
      <c r="AN546" s="434"/>
      <c r="AO546" s="438">
        <v>0.5</v>
      </c>
      <c r="AP546" s="439">
        <v>8.3520000000000003</v>
      </c>
      <c r="AQ546" s="431" t="s">
        <v>139</v>
      </c>
      <c r="AR546" s="440"/>
      <c r="AS546" s="469">
        <v>2.0593327887190309</v>
      </c>
      <c r="AT546" s="431"/>
      <c r="AU546" s="469">
        <v>9.7925133096457042</v>
      </c>
      <c r="AV546" s="431"/>
      <c r="AW546" s="442">
        <v>0.92591466267427713</v>
      </c>
      <c r="AX546" s="431"/>
      <c r="AY546" s="443"/>
      <c r="AZ546" s="469" t="s">
        <v>139</v>
      </c>
      <c r="BA546" s="431" t="s">
        <v>139</v>
      </c>
      <c r="BB546" s="440"/>
      <c r="BC546" s="469">
        <v>0.27054402959352875</v>
      </c>
      <c r="BD546" s="445" t="s">
        <v>139</v>
      </c>
      <c r="BE546" s="469">
        <v>0.32951610891167477</v>
      </c>
      <c r="BF546" s="445" t="s">
        <v>139</v>
      </c>
      <c r="BG546" s="445"/>
      <c r="BH546" s="469">
        <v>2062.5287670695925</v>
      </c>
      <c r="BI546" s="431" t="s">
        <v>139</v>
      </c>
      <c r="BJ546" s="440"/>
      <c r="BK546" s="441">
        <v>2174.702693953881</v>
      </c>
      <c r="BL546" s="431" t="s">
        <v>139</v>
      </c>
      <c r="BM546" s="446"/>
      <c r="BN546" s="447">
        <v>-2.2422299143909705</v>
      </c>
      <c r="BO546" t="s">
        <v>139</v>
      </c>
    </row>
    <row r="547" spans="1:67" ht="15.75" customHeight="1">
      <c r="A547" s="7" t="s">
        <v>1030</v>
      </c>
      <c r="B547" s="453">
        <v>24</v>
      </c>
      <c r="C547" s="436" t="s">
        <v>191</v>
      </c>
      <c r="D547" s="454" t="s">
        <v>192</v>
      </c>
      <c r="E547" s="436">
        <v>77</v>
      </c>
      <c r="F547" s="436">
        <v>59.830000000000325</v>
      </c>
      <c r="G547" s="436" t="s">
        <v>61</v>
      </c>
      <c r="H547" s="430">
        <v>77.997166666666672</v>
      </c>
      <c r="I547" s="436">
        <v>149</v>
      </c>
      <c r="J547" s="436">
        <v>55.810000000000741</v>
      </c>
      <c r="K547" s="436" t="s">
        <v>62</v>
      </c>
      <c r="L547" s="430">
        <v>149.93016666666668</v>
      </c>
      <c r="M547" s="430">
        <v>-149.93016666666668</v>
      </c>
      <c r="N547" s="427">
        <v>571</v>
      </c>
      <c r="Q547" s="457" t="s">
        <v>156</v>
      </c>
      <c r="R547">
        <v>22</v>
      </c>
      <c r="S547" s="474">
        <v>41.359000000000002</v>
      </c>
      <c r="T547" s="290">
        <v>-0.91700000000000004</v>
      </c>
      <c r="U547" s="290">
        <v>-0.92169999999999996</v>
      </c>
      <c r="V547" s="290">
        <v>23.589441000000001</v>
      </c>
      <c r="W547" s="290">
        <v>23.581318</v>
      </c>
      <c r="X547" s="290">
        <v>28.684991819556924</v>
      </c>
      <c r="Y547" s="290">
        <v>28.67865123459374</v>
      </c>
      <c r="Z547">
        <v>2.3460000000000001</v>
      </c>
      <c r="AA547" s="447">
        <v>8.9018999138138124</v>
      </c>
      <c r="AB547" s="447">
        <v>103.74948064737721</v>
      </c>
      <c r="AC547" s="447">
        <v>0.13313087200000001</v>
      </c>
      <c r="AD547" s="290">
        <v>0.28089999999999998</v>
      </c>
      <c r="AE547" s="447">
        <v>88.747799999999998</v>
      </c>
      <c r="AF547">
        <v>4.5347</v>
      </c>
      <c r="AG547" s="447">
        <v>1.8635999999999999</v>
      </c>
      <c r="AH547">
        <v>0.14149999999999999</v>
      </c>
      <c r="AI547" s="447">
        <v>1.3096000000000001</v>
      </c>
      <c r="AJ547" s="447">
        <v>98.54</v>
      </c>
      <c r="AK547" s="447">
        <v>75.349999999999994</v>
      </c>
      <c r="AL547" s="429">
        <v>28.829776763916016</v>
      </c>
      <c r="AM547" s="433" t="s">
        <v>139</v>
      </c>
      <c r="AN547" s="434"/>
      <c r="AO547" s="438">
        <v>0.8</v>
      </c>
      <c r="AP547" s="439">
        <v>9.0670000000000002</v>
      </c>
      <c r="AQ547" s="431" t="s">
        <v>139</v>
      </c>
      <c r="AR547" s="440"/>
      <c r="AS547" s="469">
        <v>0</v>
      </c>
      <c r="AT547" s="431"/>
      <c r="AU547" s="469">
        <v>3.3979311677473034</v>
      </c>
      <c r="AV547" s="431"/>
      <c r="AW547" s="442">
        <v>0.60140825301768508</v>
      </c>
      <c r="AX547" s="431"/>
      <c r="AY547" s="443"/>
      <c r="AZ547" s="469" t="s">
        <v>139</v>
      </c>
      <c r="BA547" s="431" t="s">
        <v>139</v>
      </c>
      <c r="BB547" s="440"/>
      <c r="BC547" s="469">
        <v>0.13879420053006672</v>
      </c>
      <c r="BD547" s="445" t="s">
        <v>139</v>
      </c>
      <c r="BE547" s="469">
        <v>0.13348736345097595</v>
      </c>
      <c r="BF547" s="445" t="s">
        <v>139</v>
      </c>
      <c r="BG547" s="445"/>
      <c r="BH547" s="469">
        <v>1985.3036026003479</v>
      </c>
      <c r="BI547" s="431" t="s">
        <v>139</v>
      </c>
      <c r="BJ547" s="440"/>
      <c r="BK547" s="441">
        <v>2090.2337913173351</v>
      </c>
      <c r="BL547" s="431" t="s">
        <v>139</v>
      </c>
      <c r="BM547" s="446"/>
      <c r="BN547" s="447">
        <v>-3.2538860768459501</v>
      </c>
      <c r="BO547" t="s">
        <v>139</v>
      </c>
    </row>
    <row r="548" spans="1:67" ht="15.75" customHeight="1">
      <c r="A548" s="7" t="s">
        <v>1030</v>
      </c>
      <c r="B548" s="453">
        <v>24</v>
      </c>
      <c r="C548" s="436" t="s">
        <v>191</v>
      </c>
      <c r="D548" s="454" t="s">
        <v>192</v>
      </c>
      <c r="E548" s="436">
        <v>77</v>
      </c>
      <c r="F548" s="436">
        <v>59.830000000000325</v>
      </c>
      <c r="G548" s="436" t="s">
        <v>61</v>
      </c>
      <c r="H548" s="430">
        <v>77.997166666666672</v>
      </c>
      <c r="I548" s="436">
        <v>149</v>
      </c>
      <c r="J548" s="436">
        <v>55.810000000000741</v>
      </c>
      <c r="K548" s="436" t="s">
        <v>62</v>
      </c>
      <c r="L548" s="430">
        <v>149.93016666666668</v>
      </c>
      <c r="M548" s="430">
        <v>-149.93016666666668</v>
      </c>
      <c r="N548" s="427">
        <v>572</v>
      </c>
      <c r="Q548" s="457" t="s">
        <v>156</v>
      </c>
      <c r="R548">
        <v>23</v>
      </c>
      <c r="S548" s="474">
        <v>21.178000000000001</v>
      </c>
      <c r="T548" s="290">
        <v>-1.1252</v>
      </c>
      <c r="U548" s="290">
        <v>-1.1337999999999999</v>
      </c>
      <c r="V548" s="290">
        <v>22.247789000000001</v>
      </c>
      <c r="W548" s="290">
        <v>22.240639999999999</v>
      </c>
      <c r="X548" s="290">
        <v>27.101769831864981</v>
      </c>
      <c r="Y548" s="290">
        <v>27.100028340518048</v>
      </c>
      <c r="Z548">
        <v>2.2770999999999999</v>
      </c>
      <c r="AA548" s="447">
        <v>8.7187253017582798</v>
      </c>
      <c r="AB548" s="447">
        <v>99.918918140302452</v>
      </c>
      <c r="AC548" s="447">
        <v>6.4935807999999998E-2</v>
      </c>
      <c r="AD548" s="290">
        <v>0.1295</v>
      </c>
      <c r="AE548" s="447">
        <v>88.857699999999994</v>
      </c>
      <c r="AF548">
        <v>4.5403000000000002</v>
      </c>
      <c r="AG548" s="447">
        <v>1.4714</v>
      </c>
      <c r="AH548">
        <v>0.12590000000000001</v>
      </c>
      <c r="AI548" s="447">
        <v>4.1680999999999999</v>
      </c>
      <c r="AJ548" s="447">
        <v>90.41</v>
      </c>
      <c r="AK548" s="447">
        <v>75.349999999999994</v>
      </c>
      <c r="AL548" s="429">
        <v>27.217826843261719</v>
      </c>
      <c r="AM548" s="433" t="s">
        <v>139</v>
      </c>
      <c r="AN548" s="434"/>
      <c r="AO548" s="438">
        <v>0.3</v>
      </c>
      <c r="AP548" s="439">
        <v>8.6969999999999992</v>
      </c>
      <c r="AQ548" s="431" t="s">
        <v>139</v>
      </c>
      <c r="AR548" s="440"/>
      <c r="AS548" s="469">
        <v>0</v>
      </c>
      <c r="AT548" s="431"/>
      <c r="AU548" s="469">
        <v>2.9978658562624974</v>
      </c>
      <c r="AV548" s="431"/>
      <c r="AW548" s="442">
        <v>0.53520632544212599</v>
      </c>
      <c r="AX548" s="431"/>
      <c r="AY548" s="443"/>
      <c r="AZ548" s="469" t="s">
        <v>139</v>
      </c>
      <c r="BA548" s="431" t="s">
        <v>139</v>
      </c>
      <c r="BB548" s="440"/>
      <c r="BC548" s="469">
        <v>6.7764227317620815E-2</v>
      </c>
      <c r="BD548" s="445" t="s">
        <v>139</v>
      </c>
      <c r="BE548" s="469">
        <v>3.8752320511763076E-2</v>
      </c>
      <c r="BF548" s="445" t="s">
        <v>139</v>
      </c>
      <c r="BG548" s="445"/>
      <c r="BH548" s="469">
        <v>1889.3542035989035</v>
      </c>
      <c r="BI548" s="431" t="s">
        <v>139</v>
      </c>
      <c r="BJ548" s="440"/>
      <c r="BK548" s="441">
        <v>1963.2072351827014</v>
      </c>
      <c r="BL548" s="431" t="s">
        <v>139</v>
      </c>
      <c r="BM548" s="446"/>
      <c r="BN548" s="447">
        <v>-3.6148383554384784</v>
      </c>
      <c r="BO548" t="s">
        <v>139</v>
      </c>
    </row>
    <row r="549" spans="1:67" ht="15.75" customHeight="1">
      <c r="A549" s="7" t="s">
        <v>1030</v>
      </c>
      <c r="B549" s="453">
        <v>24</v>
      </c>
      <c r="C549" s="436" t="s">
        <v>191</v>
      </c>
      <c r="D549" s="454" t="s">
        <v>192</v>
      </c>
      <c r="E549" s="436">
        <v>77</v>
      </c>
      <c r="F549" s="436">
        <v>59.830000000000325</v>
      </c>
      <c r="G549" s="436" t="s">
        <v>61</v>
      </c>
      <c r="H549" s="430">
        <v>77.997166666666672</v>
      </c>
      <c r="I549" s="436">
        <v>149</v>
      </c>
      <c r="J549" s="436">
        <v>55.810000000000741</v>
      </c>
      <c r="K549" s="436" t="s">
        <v>62</v>
      </c>
      <c r="L549" s="430">
        <v>149.93016666666668</v>
      </c>
      <c r="M549" s="430">
        <v>-149.93016666666668</v>
      </c>
      <c r="N549" s="427">
        <v>573</v>
      </c>
      <c r="Q549" s="456" t="s">
        <v>184</v>
      </c>
      <c r="R549">
        <v>24</v>
      </c>
      <c r="S549" s="474">
        <v>3.887</v>
      </c>
      <c r="T549" s="290">
        <v>-1.3331999999999999</v>
      </c>
      <c r="U549" s="290">
        <v>-1.3387</v>
      </c>
      <c r="V549" s="290">
        <v>22.068802999999999</v>
      </c>
      <c r="W549" s="290">
        <v>22.064304</v>
      </c>
      <c r="X549" s="290">
        <v>27.060049495528585</v>
      </c>
      <c r="Y549" s="290">
        <v>27.059008284445653</v>
      </c>
      <c r="Z549">
        <v>2.2715000000000001</v>
      </c>
      <c r="AA549" s="447">
        <v>8.7267340461429423</v>
      </c>
      <c r="AB549" s="447">
        <v>99.416694603717744</v>
      </c>
      <c r="AC549" s="447">
        <v>5.8972512000000005E-2</v>
      </c>
      <c r="AD549" s="290">
        <v>0.1163</v>
      </c>
      <c r="AE549" s="447">
        <v>88.863299999999995</v>
      </c>
      <c r="AF549">
        <v>4.5404999999999998</v>
      </c>
      <c r="AG549" s="447">
        <v>1.4245000000000001</v>
      </c>
      <c r="AH549">
        <v>0.124</v>
      </c>
      <c r="AI549" s="447">
        <v>16.602</v>
      </c>
      <c r="AJ549" s="447">
        <v>98.54</v>
      </c>
      <c r="AK549" s="447">
        <v>77.331999999999994</v>
      </c>
      <c r="AL549" s="429">
        <v>27.065284729003906</v>
      </c>
      <c r="AM549" s="433" t="s">
        <v>139</v>
      </c>
      <c r="AN549" s="434"/>
      <c r="AO549" s="438">
        <v>-0.3</v>
      </c>
      <c r="AP549" s="439">
        <v>8.7010000000000005</v>
      </c>
      <c r="AQ549" s="431" t="s">
        <v>139</v>
      </c>
      <c r="AR549" s="440"/>
      <c r="AS549" s="469">
        <v>0</v>
      </c>
      <c r="AT549" s="431"/>
      <c r="AU549" s="469">
        <v>2.9168924363218545</v>
      </c>
      <c r="AV549" s="431"/>
      <c r="AW549" s="442">
        <v>0.52103022363619356</v>
      </c>
      <c r="AX549" s="431"/>
      <c r="AY549" s="443"/>
      <c r="AZ549" s="469" t="s">
        <v>139</v>
      </c>
      <c r="BA549" s="431" t="s">
        <v>139</v>
      </c>
      <c r="BB549" s="440"/>
      <c r="BC549" s="469">
        <v>5.5406911316637684E-2</v>
      </c>
      <c r="BD549" s="445" t="s">
        <v>139</v>
      </c>
      <c r="BE549" s="469">
        <v>2.8971440372166878E-2</v>
      </c>
      <c r="BF549" s="445" t="s">
        <v>139</v>
      </c>
      <c r="BG549" s="445"/>
      <c r="BH549" s="469">
        <v>1878.3075786183608</v>
      </c>
      <c r="BI549" s="431" t="s">
        <v>139</v>
      </c>
      <c r="BJ549" s="440"/>
      <c r="BK549" s="441">
        <v>1949.3984963391993</v>
      </c>
      <c r="BL549" s="431" t="s">
        <v>139</v>
      </c>
      <c r="BM549" s="446"/>
      <c r="BN549" s="447">
        <v>-3.6840622932662703</v>
      </c>
      <c r="BO549" t="s">
        <v>139</v>
      </c>
    </row>
    <row r="550" spans="1:67" ht="15.75" customHeight="1">
      <c r="A550" s="7" t="s">
        <v>1030</v>
      </c>
      <c r="B550" s="453">
        <v>25</v>
      </c>
      <c r="C550" s="436" t="s">
        <v>193</v>
      </c>
      <c r="D550" s="454" t="s">
        <v>194</v>
      </c>
      <c r="E550" s="436">
        <v>77</v>
      </c>
      <c r="F550" s="436">
        <v>0.52000000000020918</v>
      </c>
      <c r="G550" s="436" t="s">
        <v>61</v>
      </c>
      <c r="H550" s="430">
        <v>77.00866666666667</v>
      </c>
      <c r="I550" s="436">
        <v>149</v>
      </c>
      <c r="J550" s="436">
        <v>59.209999999999354</v>
      </c>
      <c r="K550" s="436" t="s">
        <v>62</v>
      </c>
      <c r="L550" s="430">
        <v>149.98683333333332</v>
      </c>
      <c r="M550" s="430">
        <v>-149.98683333333332</v>
      </c>
      <c r="N550" s="427">
        <v>574</v>
      </c>
      <c r="Q550" s="457" t="s">
        <v>156</v>
      </c>
      <c r="R550">
        <v>1</v>
      </c>
      <c r="S550" s="474">
        <v>3799.5039999999999</v>
      </c>
      <c r="T550" s="290">
        <v>-0.25569999999999998</v>
      </c>
      <c r="U550" s="290">
        <v>-0.25609999999999999</v>
      </c>
      <c r="V550" s="290">
        <v>30.338798000000001</v>
      </c>
      <c r="W550" s="290">
        <v>30.338120999999997</v>
      </c>
      <c r="X550" s="290">
        <v>34.956762470892983</v>
      </c>
      <c r="Y550" s="290">
        <v>34.956331453353521</v>
      </c>
      <c r="Z550">
        <v>1.3418000000000001</v>
      </c>
      <c r="AA550" s="447">
        <v>6.5320242126152337</v>
      </c>
      <c r="AB550" s="447">
        <v>80.979440030868915</v>
      </c>
      <c r="AC550" s="447">
        <v>2.6017194399999999E-2</v>
      </c>
      <c r="AD550" s="290">
        <v>4.3099999999999999E-2</v>
      </c>
      <c r="AE550" s="447">
        <v>89.790300000000002</v>
      </c>
      <c r="AF550">
        <v>4.5872999999999999</v>
      </c>
      <c r="AG550" s="447">
        <v>1.8682000000000001</v>
      </c>
      <c r="AH550">
        <v>0.14169999999999999</v>
      </c>
      <c r="AI550" s="447">
        <v>6.3701999999999995E-2</v>
      </c>
      <c r="AJ550" s="447">
        <v>98.53</v>
      </c>
      <c r="AK550" s="447">
        <v>9.9144000000000005</v>
      </c>
      <c r="AL550" s="429">
        <v>34.955921173095703</v>
      </c>
      <c r="AM550" s="433" t="s">
        <v>139</v>
      </c>
      <c r="AN550" s="434"/>
      <c r="AO550" s="438">
        <v>0.2</v>
      </c>
      <c r="AP550" s="439">
        <v>6.5270000000000001</v>
      </c>
      <c r="AQ550" s="431" t="s">
        <v>139</v>
      </c>
      <c r="AR550" s="440"/>
      <c r="AS550" s="469">
        <v>14.906656946947511</v>
      </c>
      <c r="AT550" s="431"/>
      <c r="AU550" s="469">
        <v>13.824910219510182</v>
      </c>
      <c r="AV550" s="431"/>
      <c r="AW550" s="442">
        <v>1.0169999999999999</v>
      </c>
      <c r="AX550" s="431"/>
      <c r="AY550" s="443"/>
      <c r="AZ550" s="469" t="s">
        <v>139</v>
      </c>
      <c r="BA550" s="431" t="s">
        <v>139</v>
      </c>
      <c r="BB550" s="440"/>
      <c r="BC550" s="469" t="s">
        <v>139</v>
      </c>
      <c r="BD550" s="445" t="s">
        <v>139</v>
      </c>
      <c r="BE550" s="469" t="s">
        <v>139</v>
      </c>
      <c r="BF550" s="445" t="s">
        <v>139</v>
      </c>
      <c r="BG550" s="445"/>
      <c r="BH550" s="469" t="s">
        <v>139</v>
      </c>
      <c r="BI550" s="431" t="s">
        <v>139</v>
      </c>
      <c r="BJ550" s="440"/>
      <c r="BK550" s="441" t="s">
        <v>139</v>
      </c>
      <c r="BL550" s="431" t="s">
        <v>139</v>
      </c>
      <c r="BM550" s="446"/>
      <c r="BN550" s="447" t="s">
        <v>139</v>
      </c>
      <c r="BO550" t="s">
        <v>139</v>
      </c>
    </row>
    <row r="551" spans="1:67" ht="15.75" customHeight="1">
      <c r="A551" s="7" t="s">
        <v>1030</v>
      </c>
      <c r="B551" s="453">
        <v>25</v>
      </c>
      <c r="C551" s="436" t="s">
        <v>193</v>
      </c>
      <c r="D551" s="454" t="s">
        <v>194</v>
      </c>
      <c r="E551" s="436">
        <v>77</v>
      </c>
      <c r="F551" s="436">
        <v>0.52000000000020918</v>
      </c>
      <c r="G551" s="436" t="s">
        <v>61</v>
      </c>
      <c r="H551" s="430">
        <v>77.00866666666667</v>
      </c>
      <c r="I551" s="436">
        <v>149</v>
      </c>
      <c r="J551" s="436">
        <v>59.209999999999354</v>
      </c>
      <c r="K551" s="436" t="s">
        <v>62</v>
      </c>
      <c r="L551" s="430">
        <v>149.98683333333332</v>
      </c>
      <c r="M551" s="430">
        <v>-149.98683333333332</v>
      </c>
      <c r="N551" s="427">
        <v>575</v>
      </c>
      <c r="Q551" s="457" t="s">
        <v>156</v>
      </c>
      <c r="R551">
        <v>2</v>
      </c>
      <c r="S551" s="474">
        <v>3055.3</v>
      </c>
      <c r="T551" s="290">
        <v>-0.32569999999999999</v>
      </c>
      <c r="U551" s="290">
        <v>-0.32619999999999999</v>
      </c>
      <c r="V551" s="290">
        <v>30.007625999999998</v>
      </c>
      <c r="W551" s="290">
        <v>30.006812</v>
      </c>
      <c r="X551" s="290">
        <v>34.956313207481372</v>
      </c>
      <c r="Y551" s="290">
        <v>34.955811264183907</v>
      </c>
      <c r="Z551">
        <v>1.4358</v>
      </c>
      <c r="AA551" s="447">
        <v>6.5389767533406822</v>
      </c>
      <c r="AB551" s="447">
        <v>80.916737522537915</v>
      </c>
      <c r="AC551" s="447">
        <v>2.6482457600000002E-2</v>
      </c>
      <c r="AD551" s="290">
        <v>4.4200000000000003E-2</v>
      </c>
      <c r="AE551" s="447">
        <v>89.823800000000006</v>
      </c>
      <c r="AF551">
        <v>4.5890000000000004</v>
      </c>
      <c r="AG551" s="447">
        <v>1.9857</v>
      </c>
      <c r="AH551">
        <v>0.1464</v>
      </c>
      <c r="AI551" s="447">
        <v>6.3701999999999995E-2</v>
      </c>
      <c r="AJ551" s="447">
        <v>78.91</v>
      </c>
      <c r="AK551" s="447">
        <v>9.9144000000000005</v>
      </c>
      <c r="AL551" s="429">
        <v>34.9471435546875</v>
      </c>
      <c r="AM551" s="433" t="s">
        <v>139</v>
      </c>
      <c r="AN551" s="434"/>
      <c r="AO551" s="438">
        <v>0.1</v>
      </c>
      <c r="AP551" s="439" t="s">
        <v>139</v>
      </c>
      <c r="AQ551" s="431">
        <v>5</v>
      </c>
      <c r="AR551" s="449" t="s">
        <v>1085</v>
      </c>
      <c r="AS551" s="469">
        <v>14.822659090463807</v>
      </c>
      <c r="AT551" s="431"/>
      <c r="AU551" s="469">
        <v>12.895010966964044</v>
      </c>
      <c r="AV551" s="431"/>
      <c r="AW551" s="442">
        <v>1.01</v>
      </c>
      <c r="AX551" s="431"/>
      <c r="AY551" s="443"/>
      <c r="AZ551" s="469" t="s">
        <v>139</v>
      </c>
      <c r="BA551" s="431" t="s">
        <v>139</v>
      </c>
      <c r="BB551" s="440"/>
      <c r="BC551" s="469" t="s">
        <v>139</v>
      </c>
      <c r="BD551" s="445" t="s">
        <v>139</v>
      </c>
      <c r="BE551" s="469" t="s">
        <v>139</v>
      </c>
      <c r="BF551" s="445" t="s">
        <v>139</v>
      </c>
      <c r="BG551" s="445"/>
      <c r="BH551" s="469" t="s">
        <v>139</v>
      </c>
      <c r="BI551" s="431" t="s">
        <v>139</v>
      </c>
      <c r="BJ551" s="440"/>
      <c r="BK551" s="441" t="s">
        <v>139</v>
      </c>
      <c r="BL551" s="431" t="s">
        <v>139</v>
      </c>
      <c r="BM551" s="446"/>
      <c r="BN551" s="447" t="s">
        <v>139</v>
      </c>
      <c r="BO551" t="s">
        <v>139</v>
      </c>
    </row>
    <row r="552" spans="1:67" ht="15.75" customHeight="1">
      <c r="A552" s="7" t="s">
        <v>1030</v>
      </c>
      <c r="B552" s="453">
        <v>25</v>
      </c>
      <c r="C552" s="436" t="s">
        <v>193</v>
      </c>
      <c r="D552" s="454" t="s">
        <v>194</v>
      </c>
      <c r="E552" s="436">
        <v>77</v>
      </c>
      <c r="F552" s="436">
        <v>0.52000000000020918</v>
      </c>
      <c r="G552" s="436" t="s">
        <v>61</v>
      </c>
      <c r="H552" s="430">
        <v>77.00866666666667</v>
      </c>
      <c r="I552" s="436">
        <v>149</v>
      </c>
      <c r="J552" s="436">
        <v>59.209999999999354</v>
      </c>
      <c r="K552" s="436" t="s">
        <v>62</v>
      </c>
      <c r="L552" s="430">
        <v>149.98683333333332</v>
      </c>
      <c r="M552" s="430">
        <v>-149.98683333333332</v>
      </c>
      <c r="N552" s="427">
        <v>576</v>
      </c>
      <c r="Q552" s="457" t="s">
        <v>156</v>
      </c>
      <c r="R552">
        <v>3</v>
      </c>
      <c r="S552" s="474">
        <v>2543.3240000000001</v>
      </c>
      <c r="T552" s="290">
        <v>-0.37509999999999999</v>
      </c>
      <c r="U552" s="290">
        <v>-0.37569999999999998</v>
      </c>
      <c r="V552" s="290">
        <v>29.765972999999999</v>
      </c>
      <c r="W552" s="290">
        <v>29.765111999999998</v>
      </c>
      <c r="X552" s="290">
        <v>34.95136068212809</v>
      </c>
      <c r="Y552" s="290">
        <v>34.950905553152424</v>
      </c>
      <c r="Z552">
        <v>1.5145</v>
      </c>
      <c r="AA552" s="447">
        <v>6.5991530376760759</v>
      </c>
      <c r="AB552" s="447">
        <v>81.552733008799976</v>
      </c>
      <c r="AC552" s="447">
        <v>2.57631688E-2</v>
      </c>
      <c r="AD552" s="290">
        <v>4.2500000000000003E-2</v>
      </c>
      <c r="AE552" s="447">
        <v>89.861000000000004</v>
      </c>
      <c r="AF552">
        <v>4.5909000000000004</v>
      </c>
      <c r="AG552" s="447">
        <v>1.9575</v>
      </c>
      <c r="AH552">
        <v>0.14530000000000001</v>
      </c>
      <c r="AI552" s="447">
        <v>6.3701999999999995E-2</v>
      </c>
      <c r="AJ552" s="447">
        <v>98.54</v>
      </c>
      <c r="AK552" s="447">
        <v>9.9144000000000005</v>
      </c>
      <c r="AL552" s="429">
        <v>34.952259063720703</v>
      </c>
      <c r="AM552" s="433" t="s">
        <v>139</v>
      </c>
      <c r="AN552" s="434"/>
      <c r="AO552" s="438">
        <v>0.2</v>
      </c>
      <c r="AP552" s="439">
        <v>6.601</v>
      </c>
      <c r="AQ552" s="431" t="s">
        <v>139</v>
      </c>
      <c r="AR552" s="440"/>
      <c r="AS552" s="469">
        <v>14.817591789679604</v>
      </c>
      <c r="AT552" s="431"/>
      <c r="AU552" s="469">
        <v>12.907858679873064</v>
      </c>
      <c r="AV552" s="431"/>
      <c r="AW552" s="442">
        <v>1.0149999999999999</v>
      </c>
      <c r="AX552" s="431"/>
      <c r="AY552" s="443"/>
      <c r="AZ552" s="469" t="s">
        <v>139</v>
      </c>
      <c r="BA552" s="431" t="s">
        <v>139</v>
      </c>
      <c r="BB552" s="440"/>
      <c r="BC552" s="469" t="s">
        <v>139</v>
      </c>
      <c r="BD552" s="445" t="s">
        <v>139</v>
      </c>
      <c r="BE552" s="469" t="s">
        <v>139</v>
      </c>
      <c r="BF552" s="445" t="s">
        <v>139</v>
      </c>
      <c r="BG552" s="445"/>
      <c r="BH552" s="469" t="s">
        <v>139</v>
      </c>
      <c r="BI552" s="431" t="s">
        <v>139</v>
      </c>
      <c r="BJ552" s="440"/>
      <c r="BK552" s="441" t="s">
        <v>139</v>
      </c>
      <c r="BL552" s="431" t="s">
        <v>139</v>
      </c>
      <c r="BM552" s="446"/>
      <c r="BN552" s="447" t="s">
        <v>139</v>
      </c>
      <c r="BO552" t="s">
        <v>139</v>
      </c>
    </row>
    <row r="553" spans="1:67" ht="15.75" customHeight="1">
      <c r="A553" s="7" t="s">
        <v>1030</v>
      </c>
      <c r="B553" s="453">
        <v>25</v>
      </c>
      <c r="C553" s="436" t="s">
        <v>193</v>
      </c>
      <c r="D553" s="454" t="s">
        <v>194</v>
      </c>
      <c r="E553" s="436">
        <v>77</v>
      </c>
      <c r="F553" s="436">
        <v>0.52000000000020918</v>
      </c>
      <c r="G553" s="436" t="s">
        <v>61</v>
      </c>
      <c r="H553" s="430">
        <v>77.00866666666667</v>
      </c>
      <c r="I553" s="436">
        <v>149</v>
      </c>
      <c r="J553" s="436">
        <v>59.209999999999354</v>
      </c>
      <c r="K553" s="436" t="s">
        <v>62</v>
      </c>
      <c r="L553" s="430">
        <v>149.98683333333332</v>
      </c>
      <c r="M553" s="430">
        <v>-149.98683333333332</v>
      </c>
      <c r="N553" s="427">
        <v>577</v>
      </c>
      <c r="Q553" s="457" t="s">
        <v>156</v>
      </c>
      <c r="R553">
        <v>4</v>
      </c>
      <c r="S553" s="474">
        <v>2030.3889999999999</v>
      </c>
      <c r="T553" s="290">
        <v>-0.39319999999999999</v>
      </c>
      <c r="U553" s="290">
        <v>-0.39369999999999999</v>
      </c>
      <c r="V553" s="290">
        <v>29.535083999999998</v>
      </c>
      <c r="W553" s="290">
        <v>29.534095999999998</v>
      </c>
      <c r="X553" s="290">
        <v>34.93592940216277</v>
      </c>
      <c r="Y553" s="290">
        <v>34.935192190322795</v>
      </c>
      <c r="Z553">
        <v>1.6104000000000001</v>
      </c>
      <c r="AA553" s="447">
        <v>6.7182443861539873</v>
      </c>
      <c r="AB553" s="447">
        <v>82.976001669764088</v>
      </c>
      <c r="AC553" s="447">
        <v>2.5636156E-2</v>
      </c>
      <c r="AD553" s="290">
        <v>4.2299999999999997E-2</v>
      </c>
      <c r="AE553" s="447">
        <v>89.855500000000006</v>
      </c>
      <c r="AF553">
        <v>4.5906000000000002</v>
      </c>
      <c r="AG553" s="447">
        <v>1.9575</v>
      </c>
      <c r="AH553">
        <v>0.14530000000000001</v>
      </c>
      <c r="AI553" s="447">
        <v>6.3701999999999995E-2</v>
      </c>
      <c r="AJ553" s="447">
        <v>98.53</v>
      </c>
      <c r="AK553" s="447">
        <v>9.9144000000000005</v>
      </c>
      <c r="AL553" s="429">
        <v>34.938705444335938</v>
      </c>
      <c r="AM553" s="433" t="s">
        <v>139</v>
      </c>
      <c r="AN553" s="434"/>
      <c r="AO553" s="438">
        <v>0</v>
      </c>
      <c r="AP553" s="439">
        <v>6.73</v>
      </c>
      <c r="AQ553" s="431" t="s">
        <v>139</v>
      </c>
      <c r="AR553" s="440"/>
      <c r="AS553" s="469">
        <v>14.40642822573292</v>
      </c>
      <c r="AT553" s="431"/>
      <c r="AU553" s="469">
        <v>11.149481590385887</v>
      </c>
      <c r="AV553" s="431"/>
      <c r="AW553" s="442">
        <v>0.98</v>
      </c>
      <c r="AX553" s="431"/>
      <c r="AY553" s="443"/>
      <c r="AZ553" s="469" t="s">
        <v>139</v>
      </c>
      <c r="BA553" s="431" t="s">
        <v>139</v>
      </c>
      <c r="BB553" s="440"/>
      <c r="BC553" s="469" t="s">
        <v>139</v>
      </c>
      <c r="BD553" s="445" t="s">
        <v>139</v>
      </c>
      <c r="BE553" s="469" t="s">
        <v>139</v>
      </c>
      <c r="BF553" s="445" t="s">
        <v>139</v>
      </c>
      <c r="BG553" s="445"/>
      <c r="BH553" s="469" t="s">
        <v>139</v>
      </c>
      <c r="BI553" s="431" t="s">
        <v>139</v>
      </c>
      <c r="BJ553" s="440"/>
      <c r="BK553" s="441" t="s">
        <v>139</v>
      </c>
      <c r="BL553" s="431" t="s">
        <v>139</v>
      </c>
      <c r="BM553" s="446"/>
      <c r="BN553" s="447" t="s">
        <v>139</v>
      </c>
      <c r="BO553" t="s">
        <v>139</v>
      </c>
    </row>
    <row r="554" spans="1:67" ht="15.75" customHeight="1">
      <c r="A554" s="7" t="s">
        <v>1030</v>
      </c>
      <c r="B554" s="453">
        <v>25</v>
      </c>
      <c r="C554" s="436" t="s">
        <v>193</v>
      </c>
      <c r="D554" s="454" t="s">
        <v>194</v>
      </c>
      <c r="E554" s="436">
        <v>77</v>
      </c>
      <c r="F554" s="436">
        <v>0.52000000000020918</v>
      </c>
      <c r="G554" s="436" t="s">
        <v>61</v>
      </c>
      <c r="H554" s="430">
        <v>77.00866666666667</v>
      </c>
      <c r="I554" s="436">
        <v>149</v>
      </c>
      <c r="J554" s="436">
        <v>59.209999999999354</v>
      </c>
      <c r="K554" s="436" t="s">
        <v>62</v>
      </c>
      <c r="L554" s="430">
        <v>149.98683333333332</v>
      </c>
      <c r="M554" s="430">
        <v>-149.98683333333332</v>
      </c>
      <c r="N554" s="427">
        <v>578</v>
      </c>
      <c r="Q554" s="457" t="s">
        <v>156</v>
      </c>
      <c r="R554">
        <v>5</v>
      </c>
      <c r="S554" s="474">
        <v>1523.4860000000001</v>
      </c>
      <c r="T554" s="290">
        <v>-0.2707</v>
      </c>
      <c r="U554" s="290">
        <v>-0.27110000000000001</v>
      </c>
      <c r="V554" s="290">
        <v>29.406217999999999</v>
      </c>
      <c r="W554" s="290">
        <v>29.404969999999999</v>
      </c>
      <c r="X554" s="290">
        <v>34.903388370189873</v>
      </c>
      <c r="Y554" s="290">
        <v>34.902195159006524</v>
      </c>
      <c r="Z554">
        <v>1.7309000000000001</v>
      </c>
      <c r="AA554" s="447">
        <v>6.8993555729131835</v>
      </c>
      <c r="AB554" s="447">
        <v>85.467676267448155</v>
      </c>
      <c r="AC554" s="447">
        <v>2.6863045600000003E-2</v>
      </c>
      <c r="AD554" s="290">
        <v>4.4999999999999998E-2</v>
      </c>
      <c r="AE554" s="447">
        <v>89.818200000000004</v>
      </c>
      <c r="AF554">
        <v>4.5887000000000002</v>
      </c>
      <c r="AG554" s="447">
        <v>2.1031</v>
      </c>
      <c r="AH554">
        <v>0.15110000000000001</v>
      </c>
      <c r="AI554" s="447">
        <v>6.3701999999999995E-2</v>
      </c>
      <c r="AJ554" s="447">
        <v>98.53</v>
      </c>
      <c r="AK554" s="447">
        <v>9.9144000000000005</v>
      </c>
      <c r="AL554" s="429">
        <v>34.905792236328125</v>
      </c>
      <c r="AM554" s="433" t="s">
        <v>139</v>
      </c>
      <c r="AN554" s="434"/>
      <c r="AO554" s="438">
        <v>0.3</v>
      </c>
      <c r="AP554" s="439">
        <v>6.9089999999999998</v>
      </c>
      <c r="AQ554" s="431" t="s">
        <v>139</v>
      </c>
      <c r="AR554" s="440"/>
      <c r="AS554" s="469">
        <v>13.30215506168016</v>
      </c>
      <c r="AT554" s="431"/>
      <c r="AU554" s="469">
        <v>8.3409438553235091</v>
      </c>
      <c r="AV554" s="431"/>
      <c r="AW554" s="442">
        <v>0.9</v>
      </c>
      <c r="AX554" s="431"/>
      <c r="AY554" s="443"/>
      <c r="AZ554" s="469" t="s">
        <v>139</v>
      </c>
      <c r="BA554" s="431" t="s">
        <v>139</v>
      </c>
      <c r="BB554" s="440"/>
      <c r="BC554" s="469" t="s">
        <v>139</v>
      </c>
      <c r="BD554" s="445" t="s">
        <v>139</v>
      </c>
      <c r="BE554" s="469" t="s">
        <v>139</v>
      </c>
      <c r="BF554" s="445" t="s">
        <v>139</v>
      </c>
      <c r="BG554" s="445"/>
      <c r="BH554" s="469" t="s">
        <v>139</v>
      </c>
      <c r="BI554" s="431" t="s">
        <v>139</v>
      </c>
      <c r="BJ554" s="440"/>
      <c r="BK554" s="441" t="s">
        <v>139</v>
      </c>
      <c r="BL554" s="431" t="s">
        <v>139</v>
      </c>
      <c r="BM554" s="446"/>
      <c r="BN554" s="447" t="s">
        <v>139</v>
      </c>
      <c r="BO554" t="s">
        <v>139</v>
      </c>
    </row>
    <row r="555" spans="1:67" ht="15.75" customHeight="1">
      <c r="A555" s="7" t="s">
        <v>1030</v>
      </c>
      <c r="B555" s="453">
        <v>25</v>
      </c>
      <c r="C555" s="436" t="s">
        <v>193</v>
      </c>
      <c r="D555" s="454" t="s">
        <v>194</v>
      </c>
      <c r="E555" s="436">
        <v>77</v>
      </c>
      <c r="F555" s="436">
        <v>0.52000000000020918</v>
      </c>
      <c r="G555" s="436" t="s">
        <v>61</v>
      </c>
      <c r="H555" s="430">
        <v>77.00866666666667</v>
      </c>
      <c r="I555" s="436">
        <v>149</v>
      </c>
      <c r="J555" s="436">
        <v>59.209999999999354</v>
      </c>
      <c r="K555" s="436" t="s">
        <v>62</v>
      </c>
      <c r="L555" s="430">
        <v>149.98683333333332</v>
      </c>
      <c r="M555" s="430">
        <v>-149.98683333333332</v>
      </c>
      <c r="N555" s="427">
        <v>579</v>
      </c>
      <c r="Q555" s="457" t="s">
        <v>156</v>
      </c>
      <c r="R555">
        <v>6</v>
      </c>
      <c r="S555" s="474">
        <v>1015.03</v>
      </c>
      <c r="T555" s="290">
        <v>3.6999999999999998E-2</v>
      </c>
      <c r="U555" s="290">
        <v>3.6400000000000002E-2</v>
      </c>
      <c r="V555" s="290">
        <v>29.432821000000001</v>
      </c>
      <c r="W555" s="290">
        <v>29.431526999999999</v>
      </c>
      <c r="X555" s="290">
        <v>34.877330116923609</v>
      </c>
      <c r="Y555" s="290">
        <v>34.876306775313971</v>
      </c>
      <c r="Z555">
        <v>1.8474999999999999</v>
      </c>
      <c r="AA555" s="447">
        <v>6.9543699343976124</v>
      </c>
      <c r="AB555" s="447">
        <v>86.828916429026918</v>
      </c>
      <c r="AC555" s="447">
        <v>2.7412984000000001E-2</v>
      </c>
      <c r="AD555" s="290">
        <v>4.6199999999999998E-2</v>
      </c>
      <c r="AE555" s="447">
        <v>89.7363</v>
      </c>
      <c r="AF555">
        <v>4.5846</v>
      </c>
      <c r="AG555" s="447">
        <v>2.0444</v>
      </c>
      <c r="AH555">
        <v>0.14879999999999999</v>
      </c>
      <c r="AI555" s="447">
        <v>6.3701999999999995E-2</v>
      </c>
      <c r="AJ555" s="447">
        <v>98.53</v>
      </c>
      <c r="AK555" s="447">
        <v>9.9144000000000005</v>
      </c>
      <c r="AL555" s="429">
        <v>34.881259918212891</v>
      </c>
      <c r="AM555" s="433" t="s">
        <v>139</v>
      </c>
      <c r="AN555" s="434"/>
      <c r="AO555" s="438">
        <v>0.5</v>
      </c>
      <c r="AP555" s="439">
        <v>6.9569999999999999</v>
      </c>
      <c r="AQ555" s="431" t="s">
        <v>139</v>
      </c>
      <c r="AR555" s="440"/>
      <c r="AS555" s="469">
        <v>12.508968929436882</v>
      </c>
      <c r="AT555" s="431"/>
      <c r="AU555" s="469">
        <v>6.7927240440328625</v>
      </c>
      <c r="AV555" s="431"/>
      <c r="AW555" s="442">
        <v>0.84499999999999997</v>
      </c>
      <c r="AX555" s="431"/>
      <c r="AY555" s="443"/>
      <c r="AZ555" s="469" t="s">
        <v>139</v>
      </c>
      <c r="BA555" s="431" t="s">
        <v>139</v>
      </c>
      <c r="BB555" s="440"/>
      <c r="BC555" s="469" t="s">
        <v>139</v>
      </c>
      <c r="BD555" s="445" t="s">
        <v>139</v>
      </c>
      <c r="BE555" s="469" t="s">
        <v>139</v>
      </c>
      <c r="BF555" s="445" t="s">
        <v>139</v>
      </c>
      <c r="BG555" s="445"/>
      <c r="BH555" s="469" t="s">
        <v>139</v>
      </c>
      <c r="BI555" s="431" t="s">
        <v>139</v>
      </c>
      <c r="BJ555" s="440"/>
      <c r="BK555" s="441" t="s">
        <v>139</v>
      </c>
      <c r="BL555" s="431" t="s">
        <v>139</v>
      </c>
      <c r="BM555" s="446"/>
      <c r="BN555" s="447" t="s">
        <v>139</v>
      </c>
      <c r="BO555" t="s">
        <v>139</v>
      </c>
    </row>
    <row r="556" spans="1:67" ht="15.75" customHeight="1">
      <c r="A556" s="7" t="s">
        <v>1030</v>
      </c>
      <c r="B556" s="453">
        <v>25</v>
      </c>
      <c r="C556" s="436" t="s">
        <v>193</v>
      </c>
      <c r="D556" s="454" t="s">
        <v>194</v>
      </c>
      <c r="E556" s="436">
        <v>77</v>
      </c>
      <c r="F556" s="436">
        <v>0.52000000000020918</v>
      </c>
      <c r="G556" s="436" t="s">
        <v>61</v>
      </c>
      <c r="H556" s="430">
        <v>77.00866666666667</v>
      </c>
      <c r="I556" s="436">
        <v>149</v>
      </c>
      <c r="J556" s="436">
        <v>59.209999999999354</v>
      </c>
      <c r="K556" s="436" t="s">
        <v>62</v>
      </c>
      <c r="L556" s="430">
        <v>149.98683333333332</v>
      </c>
      <c r="M556" s="430">
        <v>-149.98683333333332</v>
      </c>
      <c r="N556" s="427">
        <v>580</v>
      </c>
      <c r="Q556" s="457" t="s">
        <v>156</v>
      </c>
      <c r="R556">
        <v>7</v>
      </c>
      <c r="S556" s="474">
        <v>811.75199999999995</v>
      </c>
      <c r="T556" s="290">
        <v>0.25990000000000002</v>
      </c>
      <c r="U556" s="290">
        <v>0.25919999999999999</v>
      </c>
      <c r="V556" s="290">
        <v>29.527079999999998</v>
      </c>
      <c r="W556" s="290">
        <v>29.525592999999997</v>
      </c>
      <c r="X556" s="290">
        <v>34.866565839293884</v>
      </c>
      <c r="Y556" s="290">
        <v>34.865408140128565</v>
      </c>
      <c r="Z556">
        <v>1.8898999999999999</v>
      </c>
      <c r="AA556" s="447">
        <v>6.9207896848792947</v>
      </c>
      <c r="AB556" s="447">
        <v>86.905460626603244</v>
      </c>
      <c r="AC556" s="447">
        <v>2.7370646399999997E-2</v>
      </c>
      <c r="AD556" s="290">
        <v>4.6100000000000002E-2</v>
      </c>
      <c r="AE556" s="447">
        <v>89.814499999999995</v>
      </c>
      <c r="AF556">
        <v>4.5884999999999998</v>
      </c>
      <c r="AG556" s="447">
        <v>2.0491000000000001</v>
      </c>
      <c r="AH556">
        <v>0.14899999999999999</v>
      </c>
      <c r="AI556" s="447">
        <v>6.3701999999999995E-2</v>
      </c>
      <c r="AJ556" s="447">
        <v>98.54</v>
      </c>
      <c r="AK556" s="447">
        <v>9.9144000000000005</v>
      </c>
      <c r="AL556" s="429">
        <v>34.87103271484375</v>
      </c>
      <c r="AM556" s="433" t="s">
        <v>139</v>
      </c>
      <c r="AN556" s="434"/>
      <c r="AO556" s="438">
        <v>0.7</v>
      </c>
      <c r="AP556" s="439">
        <v>6.9260000000000002</v>
      </c>
      <c r="AQ556" s="431" t="s">
        <v>139</v>
      </c>
      <c r="AR556" s="440"/>
      <c r="AS556" s="469">
        <v>12.490850930982976</v>
      </c>
      <c r="AT556" s="431"/>
      <c r="AU556" s="469">
        <v>6.6053233030084861</v>
      </c>
      <c r="AV556" s="431"/>
      <c r="AW556" s="442">
        <v>0.83899999999999997</v>
      </c>
      <c r="AX556" s="431"/>
      <c r="AY556" s="443"/>
      <c r="AZ556" s="469" t="s">
        <v>139</v>
      </c>
      <c r="BA556" s="431" t="s">
        <v>139</v>
      </c>
      <c r="BB556" s="440"/>
      <c r="BC556" s="469" t="s">
        <v>139</v>
      </c>
      <c r="BD556" s="445" t="s">
        <v>139</v>
      </c>
      <c r="BE556" s="469" t="s">
        <v>139</v>
      </c>
      <c r="BF556" s="445" t="s">
        <v>139</v>
      </c>
      <c r="BG556" s="445"/>
      <c r="BH556" s="469" t="s">
        <v>139</v>
      </c>
      <c r="BI556" s="431" t="s">
        <v>139</v>
      </c>
      <c r="BJ556" s="440"/>
      <c r="BK556" s="441" t="s">
        <v>139</v>
      </c>
      <c r="BL556" s="431" t="s">
        <v>139</v>
      </c>
      <c r="BM556" s="446"/>
      <c r="BN556" s="447" t="s">
        <v>139</v>
      </c>
      <c r="BO556" t="s">
        <v>139</v>
      </c>
    </row>
    <row r="557" spans="1:67" ht="15.75" customHeight="1">
      <c r="A557" s="7" t="s">
        <v>1030</v>
      </c>
      <c r="B557" s="453">
        <v>25</v>
      </c>
      <c r="C557" s="436" t="s">
        <v>193</v>
      </c>
      <c r="D557" s="454" t="s">
        <v>194</v>
      </c>
      <c r="E557" s="436">
        <v>77</v>
      </c>
      <c r="F557" s="436">
        <v>0.52000000000020918</v>
      </c>
      <c r="G557" s="436" t="s">
        <v>61</v>
      </c>
      <c r="H557" s="430">
        <v>77.00866666666667</v>
      </c>
      <c r="I557" s="436">
        <v>149</v>
      </c>
      <c r="J557" s="436">
        <v>59.209999999999354</v>
      </c>
      <c r="K557" s="436" t="s">
        <v>62</v>
      </c>
      <c r="L557" s="430">
        <v>149.98683333333332</v>
      </c>
      <c r="M557" s="430">
        <v>-149.98683333333332</v>
      </c>
      <c r="N557" s="427">
        <v>581</v>
      </c>
      <c r="Q557" s="457" t="s">
        <v>156</v>
      </c>
      <c r="R557">
        <v>8</v>
      </c>
      <c r="S557" s="474">
        <v>608.66099999999994</v>
      </c>
      <c r="T557" s="290">
        <v>0.60660000000000003</v>
      </c>
      <c r="U557" s="290">
        <v>0.60699999999999998</v>
      </c>
      <c r="V557" s="290">
        <v>29.727181999999999</v>
      </c>
      <c r="W557" s="290">
        <v>29.726548999999999</v>
      </c>
      <c r="X557" s="290">
        <v>34.855552035222892</v>
      </c>
      <c r="Y557" s="290">
        <v>34.854282117823075</v>
      </c>
      <c r="Z557">
        <v>1.9297</v>
      </c>
      <c r="AA557" s="447">
        <v>6.8334574241041564</v>
      </c>
      <c r="AB557" s="447">
        <v>86.575183225097547</v>
      </c>
      <c r="AC557" s="447">
        <v>2.7117071200000002E-2</v>
      </c>
      <c r="AD557" s="290">
        <v>4.5600000000000002E-2</v>
      </c>
      <c r="AE557" s="447">
        <v>89.793999999999997</v>
      </c>
      <c r="AF557">
        <v>4.5875000000000004</v>
      </c>
      <c r="AG557" s="447">
        <v>2.0773000000000001</v>
      </c>
      <c r="AH557">
        <v>0.15010000000000001</v>
      </c>
      <c r="AI557" s="447">
        <v>6.3701999999999995E-2</v>
      </c>
      <c r="AJ557" s="447">
        <v>98.54</v>
      </c>
      <c r="AK557" s="447">
        <v>9.9144000000000005</v>
      </c>
      <c r="AL557" s="429">
        <v>34.859470367431641</v>
      </c>
      <c r="AM557" s="433" t="s">
        <v>139</v>
      </c>
      <c r="AN557" s="434"/>
      <c r="AO557" s="438">
        <v>1</v>
      </c>
      <c r="AP557" s="439">
        <v>6.8319999999999999</v>
      </c>
      <c r="AQ557" s="431" t="s">
        <v>139</v>
      </c>
      <c r="AR557" s="440"/>
      <c r="AS557" s="469">
        <v>12.63269982049518</v>
      </c>
      <c r="AT557" s="431"/>
      <c r="AU557" s="469">
        <v>6.8129581595648103</v>
      </c>
      <c r="AV557" s="431"/>
      <c r="AW557" s="442">
        <v>0.84099999999999997</v>
      </c>
      <c r="AX557" s="431"/>
      <c r="AY557" s="443"/>
      <c r="AZ557" s="469" t="s">
        <v>139</v>
      </c>
      <c r="BA557" s="431" t="s">
        <v>139</v>
      </c>
      <c r="BB557" s="440"/>
      <c r="BC557" s="469" t="s">
        <v>139</v>
      </c>
      <c r="BD557" s="445" t="s">
        <v>139</v>
      </c>
      <c r="BE557" s="469" t="s">
        <v>139</v>
      </c>
      <c r="BF557" s="445" t="s">
        <v>139</v>
      </c>
      <c r="BG557" s="445"/>
      <c r="BH557" s="469" t="s">
        <v>139</v>
      </c>
      <c r="BI557" s="431" t="s">
        <v>139</v>
      </c>
      <c r="BJ557" s="440"/>
      <c r="BK557" s="441" t="s">
        <v>139</v>
      </c>
      <c r="BL557" s="431" t="s">
        <v>139</v>
      </c>
      <c r="BM557" s="446"/>
      <c r="BN557" s="447" t="s">
        <v>139</v>
      </c>
      <c r="BO557" t="s">
        <v>139</v>
      </c>
    </row>
    <row r="558" spans="1:67" ht="15.75" customHeight="1">
      <c r="A558" s="7" t="s">
        <v>1030</v>
      </c>
      <c r="B558" s="453">
        <v>25</v>
      </c>
      <c r="C558" s="436" t="s">
        <v>193</v>
      </c>
      <c r="D558" s="454" t="s">
        <v>194</v>
      </c>
      <c r="E558" s="436">
        <v>77</v>
      </c>
      <c r="F558" s="436">
        <v>0.52000000000020918</v>
      </c>
      <c r="G558" s="436" t="s">
        <v>61</v>
      </c>
      <c r="H558" s="430">
        <v>77.00866666666667</v>
      </c>
      <c r="I558" s="436">
        <v>149</v>
      </c>
      <c r="J558" s="436">
        <v>59.209999999999354</v>
      </c>
      <c r="K558" s="436" t="s">
        <v>62</v>
      </c>
      <c r="L558" s="430">
        <v>149.98683333333332</v>
      </c>
      <c r="M558" s="430">
        <v>-149.98683333333332</v>
      </c>
      <c r="N558" s="427">
        <v>582</v>
      </c>
      <c r="Q558" s="457" t="s">
        <v>156</v>
      </c>
      <c r="R558">
        <v>9</v>
      </c>
      <c r="S558" s="474">
        <v>506.911</v>
      </c>
      <c r="T558" s="290">
        <v>0.75780000000000003</v>
      </c>
      <c r="U558" s="290">
        <v>0.76029999999999998</v>
      </c>
      <c r="V558" s="290">
        <v>29.798013000000001</v>
      </c>
      <c r="W558" s="290">
        <v>29.799477999999997</v>
      </c>
      <c r="X558" s="290">
        <v>34.837211549992077</v>
      </c>
      <c r="Y558" s="290">
        <v>34.836311927057302</v>
      </c>
      <c r="Z558">
        <v>1.9296</v>
      </c>
      <c r="AA558" s="447">
        <v>6.7091133310403173</v>
      </c>
      <c r="AB558" s="447">
        <v>85.320479287779534</v>
      </c>
      <c r="AC558" s="447">
        <v>2.7243633600000004E-2</v>
      </c>
      <c r="AD558" s="290">
        <v>4.58E-2</v>
      </c>
      <c r="AE558" s="447">
        <v>89.8108</v>
      </c>
      <c r="AF558">
        <v>4.5883000000000003</v>
      </c>
      <c r="AG558" s="447">
        <v>2.089</v>
      </c>
      <c r="AH558">
        <v>0.15060000000000001</v>
      </c>
      <c r="AI558" s="447">
        <v>6.3701999999999995E-2</v>
      </c>
      <c r="AJ558" s="447">
        <v>98.54</v>
      </c>
      <c r="AK558" s="447">
        <v>9.9144000000000005</v>
      </c>
      <c r="AL558" s="429">
        <v>34.833667755126953</v>
      </c>
      <c r="AM558" s="433" t="s">
        <v>139</v>
      </c>
      <c r="AN558" s="434"/>
      <c r="AO558" s="438">
        <v>1.1000000000000001</v>
      </c>
      <c r="AP558" s="439">
        <v>6.7110000000000003</v>
      </c>
      <c r="AQ558" s="431" t="s">
        <v>139</v>
      </c>
      <c r="AR558" s="440"/>
      <c r="AS558" s="469">
        <v>12.949428432912589</v>
      </c>
      <c r="AT558" s="431"/>
      <c r="AU558" s="469">
        <v>7.5031476264261654</v>
      </c>
      <c r="AV558" s="431"/>
      <c r="AW558" s="442">
        <v>0.86499999999999999</v>
      </c>
      <c r="AX558" s="431"/>
      <c r="AY558" s="443"/>
      <c r="AZ558" s="469" t="s">
        <v>139</v>
      </c>
      <c r="BA558" s="431" t="s">
        <v>139</v>
      </c>
      <c r="BB558" s="440"/>
      <c r="BC558" s="469" t="s">
        <v>139</v>
      </c>
      <c r="BD558" s="445" t="s">
        <v>139</v>
      </c>
      <c r="BE558" s="469" t="s">
        <v>139</v>
      </c>
      <c r="BF558" s="445" t="s">
        <v>139</v>
      </c>
      <c r="BG558" s="445"/>
      <c r="BH558" s="469" t="s">
        <v>139</v>
      </c>
      <c r="BI558" s="431" t="s">
        <v>139</v>
      </c>
      <c r="BJ558" s="440"/>
      <c r="BK558" s="441" t="s">
        <v>139</v>
      </c>
      <c r="BL558" s="431" t="s">
        <v>139</v>
      </c>
      <c r="BM558" s="446"/>
      <c r="BN558" s="447" t="s">
        <v>139</v>
      </c>
      <c r="BO558" t="s">
        <v>139</v>
      </c>
    </row>
    <row r="559" spans="1:67" ht="15.75" customHeight="1">
      <c r="A559" s="7" t="s">
        <v>1030</v>
      </c>
      <c r="B559" s="453">
        <v>25</v>
      </c>
      <c r="C559" s="436" t="s">
        <v>193</v>
      </c>
      <c r="D559" s="454" t="s">
        <v>194</v>
      </c>
      <c r="E559" s="436">
        <v>77</v>
      </c>
      <c r="F559" s="436">
        <v>0.52000000000020918</v>
      </c>
      <c r="G559" s="436" t="s">
        <v>61</v>
      </c>
      <c r="H559" s="430">
        <v>77.00866666666667</v>
      </c>
      <c r="I559" s="436">
        <v>149</v>
      </c>
      <c r="J559" s="436">
        <v>59.209999999999354</v>
      </c>
      <c r="K559" s="436" t="s">
        <v>62</v>
      </c>
      <c r="L559" s="430">
        <v>149.98683333333332</v>
      </c>
      <c r="M559" s="430">
        <v>-149.98683333333332</v>
      </c>
      <c r="N559" s="427">
        <v>583</v>
      </c>
      <c r="Q559" s="457" t="s">
        <v>156</v>
      </c>
      <c r="R559">
        <v>10</v>
      </c>
      <c r="S559" s="474">
        <v>461.49400000000003</v>
      </c>
      <c r="T559" s="290">
        <v>0.81950000000000001</v>
      </c>
      <c r="U559" s="290">
        <v>0.81899999999999995</v>
      </c>
      <c r="V559" s="290">
        <v>29.826833000000001</v>
      </c>
      <c r="W559" s="290">
        <v>29.825431999999999</v>
      </c>
      <c r="X559" s="290">
        <v>34.831952098413943</v>
      </c>
      <c r="Y559" s="290">
        <v>34.830699844913156</v>
      </c>
      <c r="Z559">
        <v>1.9399</v>
      </c>
      <c r="AA559" s="447">
        <v>6.6990240327715753</v>
      </c>
      <c r="AB559" s="447">
        <v>85.324227214073247</v>
      </c>
      <c r="AC559" s="447">
        <v>2.76670096E-2</v>
      </c>
      <c r="AD559" s="290">
        <v>4.6800000000000001E-2</v>
      </c>
      <c r="AE559" s="447">
        <v>89.805199999999999</v>
      </c>
      <c r="AF559">
        <v>4.5880000000000001</v>
      </c>
      <c r="AG559" s="447">
        <v>1.9857</v>
      </c>
      <c r="AH559">
        <v>0.1464</v>
      </c>
      <c r="AI559" s="447">
        <v>6.3701999999999995E-2</v>
      </c>
      <c r="AJ559" s="447">
        <v>98.54</v>
      </c>
      <c r="AK559" s="447">
        <v>9.9144000000000005</v>
      </c>
      <c r="AL559" s="429">
        <v>34.83404541015625</v>
      </c>
      <c r="AM559" s="433" t="s">
        <v>139</v>
      </c>
      <c r="AN559" s="434"/>
      <c r="AO559" s="438">
        <v>1.2</v>
      </c>
      <c r="AP559" s="439">
        <v>6.6959999999999997</v>
      </c>
      <c r="AQ559" s="431" t="s">
        <v>139</v>
      </c>
      <c r="AR559" s="440"/>
      <c r="AS559" s="469">
        <v>12.821392669652839</v>
      </c>
      <c r="AT559" s="431"/>
      <c r="AU559" s="469">
        <v>7.1686517880506271</v>
      </c>
      <c r="AV559" s="431"/>
      <c r="AW559" s="442">
        <v>0.84599999999999997</v>
      </c>
      <c r="AX559" s="431"/>
      <c r="AY559" s="443"/>
      <c r="AZ559" s="469" t="s">
        <v>139</v>
      </c>
      <c r="BA559" s="431" t="s">
        <v>139</v>
      </c>
      <c r="BB559" s="440"/>
      <c r="BC559" s="469" t="s">
        <v>139</v>
      </c>
      <c r="BD559" s="445" t="s">
        <v>139</v>
      </c>
      <c r="BE559" s="469" t="s">
        <v>139</v>
      </c>
      <c r="BF559" s="445" t="s">
        <v>139</v>
      </c>
      <c r="BG559" s="445"/>
      <c r="BH559" s="469" t="s">
        <v>139</v>
      </c>
      <c r="BI559" s="431" t="s">
        <v>139</v>
      </c>
      <c r="BJ559" s="440"/>
      <c r="BK559" s="441" t="s">
        <v>139</v>
      </c>
      <c r="BL559" s="431" t="s">
        <v>139</v>
      </c>
      <c r="BM559" s="446"/>
      <c r="BN559" s="447" t="s">
        <v>139</v>
      </c>
      <c r="BO559" t="s">
        <v>139</v>
      </c>
    </row>
    <row r="560" spans="1:67" ht="15.75" customHeight="1">
      <c r="A560" s="7" t="s">
        <v>1030</v>
      </c>
      <c r="B560" s="453">
        <v>25</v>
      </c>
      <c r="C560" s="436" t="s">
        <v>193</v>
      </c>
      <c r="D560" s="454" t="s">
        <v>194</v>
      </c>
      <c r="E560" s="436">
        <v>77</v>
      </c>
      <c r="F560" s="436">
        <v>0.52000000000020918</v>
      </c>
      <c r="G560" s="436" t="s">
        <v>61</v>
      </c>
      <c r="H560" s="430">
        <v>77.00866666666667</v>
      </c>
      <c r="I560" s="436">
        <v>149</v>
      </c>
      <c r="J560" s="436">
        <v>59.209999999999354</v>
      </c>
      <c r="K560" s="436" t="s">
        <v>62</v>
      </c>
      <c r="L560" s="430">
        <v>149.98683333333332</v>
      </c>
      <c r="M560" s="430">
        <v>-149.98683333333332</v>
      </c>
      <c r="N560" s="427">
        <v>584</v>
      </c>
      <c r="Q560" s="457" t="s">
        <v>156</v>
      </c>
      <c r="R560">
        <v>11</v>
      </c>
      <c r="S560" s="474">
        <v>392.887</v>
      </c>
      <c r="T560" s="290">
        <v>0.64649999999999996</v>
      </c>
      <c r="U560" s="290">
        <v>0.64449999999999996</v>
      </c>
      <c r="V560" s="290">
        <v>29.609190999999999</v>
      </c>
      <c r="W560" s="290">
        <v>29.605999999999998</v>
      </c>
      <c r="X560" s="290">
        <v>34.783589141090374</v>
      </c>
      <c r="Y560" s="290">
        <v>34.781682191625634</v>
      </c>
      <c r="Z560">
        <v>1.917</v>
      </c>
      <c r="AA560" s="447">
        <v>6.5695697987404778</v>
      </c>
      <c r="AB560" s="447">
        <v>83.275780570943468</v>
      </c>
      <c r="AC560" s="447">
        <v>2.8259285600000003E-2</v>
      </c>
      <c r="AD560" s="290">
        <v>4.8099999999999997E-2</v>
      </c>
      <c r="AE560" s="447">
        <v>89.751199999999997</v>
      </c>
      <c r="AF560">
        <v>4.5853000000000002</v>
      </c>
      <c r="AG560" s="447">
        <v>2.0489999999999999</v>
      </c>
      <c r="AH560">
        <v>0.1489</v>
      </c>
      <c r="AI560" s="447">
        <v>6.3701999999999995E-2</v>
      </c>
      <c r="AJ560" s="447">
        <v>91.12</v>
      </c>
      <c r="AK560" s="447">
        <v>9.9144000000000005</v>
      </c>
      <c r="AL560" s="429">
        <v>34.784946441650391</v>
      </c>
      <c r="AM560" s="433" t="s">
        <v>139</v>
      </c>
      <c r="AN560" s="434"/>
      <c r="AO560" s="438">
        <v>1</v>
      </c>
      <c r="AP560" s="439">
        <v>6.5780000000000003</v>
      </c>
      <c r="AQ560" s="431" t="s">
        <v>139</v>
      </c>
      <c r="AR560" s="440"/>
      <c r="AS560" s="469">
        <v>13.046780235312632</v>
      </c>
      <c r="AT560" s="431"/>
      <c r="AU560" s="469">
        <v>8.2889399636280192</v>
      </c>
      <c r="AV560" s="431"/>
      <c r="AW560" s="442">
        <v>0.88</v>
      </c>
      <c r="AX560" s="431"/>
      <c r="AY560" s="443"/>
      <c r="AZ560" s="469" t="s">
        <v>139</v>
      </c>
      <c r="BA560" s="431" t="s">
        <v>139</v>
      </c>
      <c r="BB560" s="440"/>
      <c r="BC560" s="469" t="s">
        <v>139</v>
      </c>
      <c r="BD560" s="445" t="s">
        <v>139</v>
      </c>
      <c r="BE560" s="469" t="s">
        <v>139</v>
      </c>
      <c r="BF560" s="445" t="s">
        <v>139</v>
      </c>
      <c r="BG560" s="445"/>
      <c r="BH560" s="469" t="s">
        <v>139</v>
      </c>
      <c r="BI560" s="431" t="s">
        <v>139</v>
      </c>
      <c r="BJ560" s="440"/>
      <c r="BK560" s="441" t="s">
        <v>139</v>
      </c>
      <c r="BL560" s="431" t="s">
        <v>139</v>
      </c>
      <c r="BM560" s="446"/>
      <c r="BN560" s="447" t="s">
        <v>139</v>
      </c>
      <c r="BO560" t="s">
        <v>139</v>
      </c>
    </row>
    <row r="561" spans="1:67" ht="15.75" customHeight="1">
      <c r="A561" s="7" t="s">
        <v>1030</v>
      </c>
      <c r="B561" s="453">
        <v>25</v>
      </c>
      <c r="C561" s="436" t="s">
        <v>193</v>
      </c>
      <c r="D561" s="454" t="s">
        <v>194</v>
      </c>
      <c r="E561" s="436">
        <v>77</v>
      </c>
      <c r="F561" s="436">
        <v>0.52000000000020918</v>
      </c>
      <c r="G561" s="436" t="s">
        <v>61</v>
      </c>
      <c r="H561" s="430">
        <v>77.00866666666667</v>
      </c>
      <c r="I561" s="436">
        <v>149</v>
      </c>
      <c r="J561" s="436">
        <v>59.209999999999354</v>
      </c>
      <c r="K561" s="436" t="s">
        <v>62</v>
      </c>
      <c r="L561" s="430">
        <v>149.98683333333332</v>
      </c>
      <c r="M561" s="430">
        <v>-149.98683333333332</v>
      </c>
      <c r="N561" s="427">
        <v>585</v>
      </c>
      <c r="Q561" s="457" t="s">
        <v>156</v>
      </c>
      <c r="R561">
        <v>12</v>
      </c>
      <c r="S561" s="474">
        <v>350.63299999999998</v>
      </c>
      <c r="T561" s="290">
        <v>0.46910000000000002</v>
      </c>
      <c r="U561" s="290">
        <v>0.4677</v>
      </c>
      <c r="V561" s="290">
        <v>29.384982000000001</v>
      </c>
      <c r="W561" s="290">
        <v>29.382452999999998</v>
      </c>
      <c r="X561" s="290">
        <v>34.71526799897547</v>
      </c>
      <c r="Y561" s="290">
        <v>34.713534697351477</v>
      </c>
      <c r="Z561">
        <v>1.877</v>
      </c>
      <c r="AA561" s="447">
        <v>6.3991206334872013</v>
      </c>
      <c r="AB561" s="447">
        <v>80.706095419412705</v>
      </c>
      <c r="AC561" s="447">
        <v>2.8766886400000004E-2</v>
      </c>
      <c r="AD561" s="290">
        <v>4.9200000000000001E-2</v>
      </c>
      <c r="AE561" s="447">
        <v>89.790300000000002</v>
      </c>
      <c r="AF561">
        <v>4.5872999999999999</v>
      </c>
      <c r="AG561" s="447">
        <v>2.1711999999999998</v>
      </c>
      <c r="AH561">
        <v>0.15379999999999999</v>
      </c>
      <c r="AI561" s="447">
        <v>6.3701999999999995E-2</v>
      </c>
      <c r="AJ561" s="447">
        <v>98.54</v>
      </c>
      <c r="AK561" s="447">
        <v>9.9144000000000005</v>
      </c>
      <c r="AL561" s="429">
        <v>34.716178894042969</v>
      </c>
      <c r="AM561" s="433" t="s">
        <v>139</v>
      </c>
      <c r="AN561" s="434"/>
      <c r="AO561" s="438">
        <v>1</v>
      </c>
      <c r="AP561" s="439">
        <v>6.3920000000000003</v>
      </c>
      <c r="AQ561" s="431" t="s">
        <v>139</v>
      </c>
      <c r="AR561" s="440"/>
      <c r="AS561" s="469">
        <v>13.145957491705889</v>
      </c>
      <c r="AT561" s="431"/>
      <c r="AU561" s="469">
        <v>10.525127425297629</v>
      </c>
      <c r="AV561" s="431"/>
      <c r="AW561" s="442">
        <v>0.91800000000000004</v>
      </c>
      <c r="AX561" s="431"/>
      <c r="AY561" s="443"/>
      <c r="AZ561" s="469" t="s">
        <v>139</v>
      </c>
      <c r="BA561" s="431" t="s">
        <v>139</v>
      </c>
      <c r="BB561" s="440"/>
      <c r="BC561" s="469" t="s">
        <v>139</v>
      </c>
      <c r="BD561" s="445" t="s">
        <v>139</v>
      </c>
      <c r="BE561" s="469" t="s">
        <v>139</v>
      </c>
      <c r="BF561" s="445" t="s">
        <v>139</v>
      </c>
      <c r="BG561" s="445"/>
      <c r="BH561" s="469">
        <v>2171.1588198246686</v>
      </c>
      <c r="BI561" s="431" t="s">
        <v>139</v>
      </c>
      <c r="BJ561" s="440"/>
      <c r="BK561" s="441">
        <v>2291.165980133354</v>
      </c>
      <c r="BL561" s="431" t="s">
        <v>139</v>
      </c>
      <c r="BM561" s="446"/>
      <c r="BN561" s="447">
        <v>0.16576777533622025</v>
      </c>
      <c r="BO561" t="s">
        <v>139</v>
      </c>
    </row>
    <row r="562" spans="1:67" ht="15.75" customHeight="1">
      <c r="A562" s="7" t="s">
        <v>1030</v>
      </c>
      <c r="B562" s="453">
        <v>25</v>
      </c>
      <c r="C562" s="436" t="s">
        <v>193</v>
      </c>
      <c r="D562" s="454" t="s">
        <v>194</v>
      </c>
      <c r="E562" s="436">
        <v>77</v>
      </c>
      <c r="F562" s="436">
        <v>0.52000000000020918</v>
      </c>
      <c r="G562" s="436" t="s">
        <v>61</v>
      </c>
      <c r="H562" s="430">
        <v>77.00866666666667</v>
      </c>
      <c r="I562" s="436">
        <v>149</v>
      </c>
      <c r="J562" s="436">
        <v>59.209999999999354</v>
      </c>
      <c r="K562" s="436" t="s">
        <v>62</v>
      </c>
      <c r="L562" s="430">
        <v>149.98683333333332</v>
      </c>
      <c r="M562" s="430">
        <v>-149.98683333333332</v>
      </c>
      <c r="N562" s="427">
        <v>586</v>
      </c>
      <c r="Q562" s="457" t="s">
        <v>156</v>
      </c>
      <c r="R562">
        <v>13</v>
      </c>
      <c r="S562" s="474">
        <v>287.33</v>
      </c>
      <c r="T562" s="290">
        <v>-0.2606</v>
      </c>
      <c r="U562" s="290">
        <v>-0.27560000000000001</v>
      </c>
      <c r="V562" s="290">
        <v>28.521697</v>
      </c>
      <c r="W562" s="290">
        <v>28.504251</v>
      </c>
      <c r="X562" s="290">
        <v>34.434777272117792</v>
      </c>
      <c r="Y562" s="290">
        <v>34.428433502265321</v>
      </c>
      <c r="Z562">
        <v>1.835</v>
      </c>
      <c r="AA562" s="447">
        <v>6.280910716147293</v>
      </c>
      <c r="AB562" s="447">
        <v>77.571258181548714</v>
      </c>
      <c r="AC562" s="447">
        <v>3.0881964800000002E-2</v>
      </c>
      <c r="AD562" s="290">
        <v>5.3900000000000003E-2</v>
      </c>
      <c r="AE562" s="447">
        <v>89.781000000000006</v>
      </c>
      <c r="AF562">
        <v>4.5868000000000002</v>
      </c>
      <c r="AG562" s="447">
        <v>2.6619000000000002</v>
      </c>
      <c r="AH562">
        <v>0.17349999999999999</v>
      </c>
      <c r="AI562" s="447">
        <v>6.3701999999999995E-2</v>
      </c>
      <c r="AJ562" s="447">
        <v>98.54</v>
      </c>
      <c r="AK562" s="447">
        <v>9.9144000000000005</v>
      </c>
      <c r="AL562" s="429">
        <v>34.477737426757813</v>
      </c>
      <c r="AM562" s="433" t="s">
        <v>139</v>
      </c>
      <c r="AN562" s="434"/>
      <c r="AO562" s="438">
        <v>0.5</v>
      </c>
      <c r="AP562" s="439">
        <v>6.32</v>
      </c>
      <c r="AQ562" s="431" t="s">
        <v>139</v>
      </c>
      <c r="AR562" s="440"/>
      <c r="AS562" s="469">
        <v>12.684006337823766</v>
      </c>
      <c r="AT562" s="431"/>
      <c r="AU562" s="469">
        <v>12.679850083921295</v>
      </c>
      <c r="AV562" s="431"/>
      <c r="AW562" s="442">
        <v>0.96899999999999997</v>
      </c>
      <c r="AX562" s="431"/>
      <c r="AY562" s="443"/>
      <c r="AZ562" s="469" t="s">
        <v>139</v>
      </c>
      <c r="BA562" s="431" t="s">
        <v>139</v>
      </c>
      <c r="BB562" s="440"/>
      <c r="BC562" s="469" t="s">
        <v>139</v>
      </c>
      <c r="BD562" s="445" t="s">
        <v>139</v>
      </c>
      <c r="BE562" s="469" t="s">
        <v>139</v>
      </c>
      <c r="BF562" s="445" t="s">
        <v>139</v>
      </c>
      <c r="BG562" s="445"/>
      <c r="BH562" s="469">
        <v>2177.0882829517259</v>
      </c>
      <c r="BI562" s="431" t="s">
        <v>139</v>
      </c>
      <c r="BJ562" s="440"/>
      <c r="BK562" s="441">
        <v>2283.0736547235601</v>
      </c>
      <c r="BL562" s="431" t="s">
        <v>139</v>
      </c>
      <c r="BM562" s="446"/>
      <c r="BN562" s="447">
        <v>-8.3437646364634827E-2</v>
      </c>
      <c r="BO562" t="s">
        <v>139</v>
      </c>
    </row>
    <row r="563" spans="1:67" ht="15.75" customHeight="1">
      <c r="A563" s="7" t="s">
        <v>1030</v>
      </c>
      <c r="B563" s="453">
        <v>25</v>
      </c>
      <c r="C563" s="436" t="s">
        <v>193</v>
      </c>
      <c r="D563" s="454" t="s">
        <v>194</v>
      </c>
      <c r="E563" s="436">
        <v>77</v>
      </c>
      <c r="F563" s="436">
        <v>0.52000000000020918</v>
      </c>
      <c r="G563" s="436" t="s">
        <v>61</v>
      </c>
      <c r="H563" s="430">
        <v>77.00866666666667</v>
      </c>
      <c r="I563" s="436">
        <v>149</v>
      </c>
      <c r="J563" s="436">
        <v>59.209999999999354</v>
      </c>
      <c r="K563" s="436" t="s">
        <v>62</v>
      </c>
      <c r="L563" s="430">
        <v>149.98683333333332</v>
      </c>
      <c r="M563" s="430">
        <v>-149.98683333333332</v>
      </c>
      <c r="N563" s="427">
        <v>587</v>
      </c>
      <c r="Q563" s="457" t="s">
        <v>156</v>
      </c>
      <c r="R563">
        <v>14</v>
      </c>
      <c r="S563" s="474">
        <v>256.483</v>
      </c>
      <c r="T563" s="290">
        <v>-0.85550000000000004</v>
      </c>
      <c r="U563" s="290">
        <v>-0.85840000000000005</v>
      </c>
      <c r="V563" s="290">
        <v>27.747571000000001</v>
      </c>
      <c r="W563" s="290">
        <v>27.742322999999999</v>
      </c>
      <c r="X563" s="290">
        <v>34.084356375034766</v>
      </c>
      <c r="Y563" s="290">
        <v>34.080518351290841</v>
      </c>
      <c r="Z563">
        <v>1.8069999999999999</v>
      </c>
      <c r="AA563" s="447">
        <v>6.2146806068628679</v>
      </c>
      <c r="AB563" s="447">
        <v>75.371046002948191</v>
      </c>
      <c r="AC563" s="447">
        <v>3.4223932800000002E-2</v>
      </c>
      <c r="AD563" s="290">
        <v>6.1400000000000003E-2</v>
      </c>
      <c r="AE563" s="447">
        <v>88.917199999999994</v>
      </c>
      <c r="AF563">
        <v>4.5433000000000003</v>
      </c>
      <c r="AG563" s="447">
        <v>3.1619999999999999</v>
      </c>
      <c r="AH563">
        <v>0.19350000000000001</v>
      </c>
      <c r="AI563" s="447">
        <v>6.3701999999999995E-2</v>
      </c>
      <c r="AJ563" s="447">
        <v>98.54</v>
      </c>
      <c r="AK563" s="447">
        <v>9.9144000000000005</v>
      </c>
      <c r="AL563" s="429">
        <v>34.172996520996094</v>
      </c>
      <c r="AM563" s="433" t="s">
        <v>139</v>
      </c>
      <c r="AN563" s="434"/>
      <c r="AO563" s="438">
        <v>0</v>
      </c>
      <c r="AP563" s="439">
        <v>6.2469999999999999</v>
      </c>
      <c r="AQ563" s="431" t="s">
        <v>139</v>
      </c>
      <c r="AR563" s="440"/>
      <c r="AS563" s="469">
        <v>13.093962777383933</v>
      </c>
      <c r="AT563" s="431"/>
      <c r="AU563" s="469">
        <v>17.984967945576976</v>
      </c>
      <c r="AV563" s="431"/>
      <c r="AW563" s="442">
        <v>1.1459999999999999</v>
      </c>
      <c r="AX563" s="431"/>
      <c r="AY563" s="443"/>
      <c r="AZ563" s="469" t="s">
        <v>139</v>
      </c>
      <c r="BA563" s="431" t="s">
        <v>139</v>
      </c>
      <c r="BB563" s="440"/>
      <c r="BC563" s="469" t="s">
        <v>139</v>
      </c>
      <c r="BD563" s="445" t="s">
        <v>139</v>
      </c>
      <c r="BE563" s="469" t="s">
        <v>139</v>
      </c>
      <c r="BF563" s="445" t="s">
        <v>139</v>
      </c>
      <c r="BG563" s="445"/>
      <c r="BH563" s="469">
        <v>2189.2964121566733</v>
      </c>
      <c r="BI563" s="431" t="s">
        <v>139</v>
      </c>
      <c r="BJ563" s="440"/>
      <c r="BK563" s="441">
        <v>2281.3672079331354</v>
      </c>
      <c r="BL563" s="431" t="s">
        <v>139</v>
      </c>
      <c r="BM563" s="446"/>
      <c r="BN563" s="447">
        <v>-0.29506434548613142</v>
      </c>
      <c r="BO563" t="s">
        <v>139</v>
      </c>
    </row>
    <row r="564" spans="1:67" ht="15.75" customHeight="1">
      <c r="A564" s="7" t="s">
        <v>1030</v>
      </c>
      <c r="B564" s="453">
        <v>25</v>
      </c>
      <c r="C564" s="436" t="s">
        <v>193</v>
      </c>
      <c r="D564" s="454" t="s">
        <v>194</v>
      </c>
      <c r="E564" s="436">
        <v>77</v>
      </c>
      <c r="F564" s="436">
        <v>0.52000000000020918</v>
      </c>
      <c r="G564" s="436" t="s">
        <v>61</v>
      </c>
      <c r="H564" s="430">
        <v>77.00866666666667</v>
      </c>
      <c r="I564" s="436">
        <v>149</v>
      </c>
      <c r="J564" s="436">
        <v>59.209999999999354</v>
      </c>
      <c r="K564" s="436" t="s">
        <v>62</v>
      </c>
      <c r="L564" s="430">
        <v>149.98683333333332</v>
      </c>
      <c r="M564" s="430">
        <v>-149.98683333333332</v>
      </c>
      <c r="N564" s="427">
        <v>588</v>
      </c>
      <c r="Q564" s="457" t="s">
        <v>156</v>
      </c>
      <c r="R564">
        <v>15</v>
      </c>
      <c r="S564" s="474">
        <v>234.31200000000001</v>
      </c>
      <c r="T564" s="290">
        <v>-1.2269000000000001</v>
      </c>
      <c r="U564" s="290">
        <v>-1.2374000000000001</v>
      </c>
      <c r="V564" s="290">
        <v>27.131291000000001</v>
      </c>
      <c r="W564" s="290">
        <v>27.109880999999998</v>
      </c>
      <c r="X564" s="290">
        <v>33.677069436586848</v>
      </c>
      <c r="Y564" s="290">
        <v>33.659567706524655</v>
      </c>
      <c r="Z564">
        <v>1.8028</v>
      </c>
      <c r="AA564" s="447">
        <v>6.2644901044881163</v>
      </c>
      <c r="AB564" s="447">
        <v>75.009850168993069</v>
      </c>
      <c r="AC564" s="447">
        <v>3.5069784E-2</v>
      </c>
      <c r="AD564" s="290">
        <v>6.3200000000000006E-2</v>
      </c>
      <c r="AE564" s="447">
        <v>89.687899999999999</v>
      </c>
      <c r="AF564">
        <v>4.5820999999999996</v>
      </c>
      <c r="AG564" s="447">
        <v>3.2911999999999999</v>
      </c>
      <c r="AH564">
        <v>0.19869999999999999</v>
      </c>
      <c r="AI564" s="447">
        <v>6.3701999999999995E-2</v>
      </c>
      <c r="AJ564" s="447">
        <v>98.54</v>
      </c>
      <c r="AK564" s="447">
        <v>9.9144000000000005</v>
      </c>
      <c r="AL564" s="429">
        <v>33.90252685546875</v>
      </c>
      <c r="AM564" s="433">
        <v>3</v>
      </c>
      <c r="AN564" s="434" t="s">
        <v>1086</v>
      </c>
      <c r="AO564" s="438">
        <v>0</v>
      </c>
      <c r="AP564" s="439">
        <v>6.21</v>
      </c>
      <c r="AQ564" s="431" t="s">
        <v>139</v>
      </c>
      <c r="AR564" s="440"/>
      <c r="AS564" s="469">
        <v>14.276388441232063</v>
      </c>
      <c r="AT564" s="431"/>
      <c r="AU564" s="469">
        <v>25.055410391889374</v>
      </c>
      <c r="AV564" s="431"/>
      <c r="AW564" s="442">
        <v>1.4259999999999999</v>
      </c>
      <c r="AX564" s="431"/>
      <c r="AY564" s="443"/>
      <c r="AZ564" s="469" t="s">
        <v>139</v>
      </c>
      <c r="BA564" s="431" t="s">
        <v>139</v>
      </c>
      <c r="BB564" s="440"/>
      <c r="BC564" s="469" t="s">
        <v>139</v>
      </c>
      <c r="BD564" s="445" t="s">
        <v>139</v>
      </c>
      <c r="BE564" s="469" t="s">
        <v>139</v>
      </c>
      <c r="BF564" s="445" t="s">
        <v>139</v>
      </c>
      <c r="BG564" s="445"/>
      <c r="BH564" s="469">
        <v>2212.5577666338868</v>
      </c>
      <c r="BI564" s="431" t="s">
        <v>139</v>
      </c>
      <c r="BJ564" s="440"/>
      <c r="BK564" s="441">
        <v>2281.8477032819169</v>
      </c>
      <c r="BL564" s="431" t="s">
        <v>139</v>
      </c>
      <c r="BM564" s="446"/>
      <c r="BN564" s="447">
        <v>-0.76677511322292613</v>
      </c>
      <c r="BO564" t="s">
        <v>139</v>
      </c>
    </row>
    <row r="565" spans="1:67" ht="15.75" customHeight="1">
      <c r="A565" s="7" t="s">
        <v>1030</v>
      </c>
      <c r="B565" s="453">
        <v>25</v>
      </c>
      <c r="C565" s="436" t="s">
        <v>193</v>
      </c>
      <c r="D565" s="454" t="s">
        <v>194</v>
      </c>
      <c r="E565" s="436">
        <v>77</v>
      </c>
      <c r="F565" s="436">
        <v>0.52000000000020918</v>
      </c>
      <c r="G565" s="436" t="s">
        <v>61</v>
      </c>
      <c r="H565" s="430">
        <v>77.00866666666667</v>
      </c>
      <c r="I565" s="436">
        <v>149</v>
      </c>
      <c r="J565" s="436">
        <v>59.209999999999354</v>
      </c>
      <c r="K565" s="436" t="s">
        <v>62</v>
      </c>
      <c r="L565" s="430">
        <v>149.98683333333332</v>
      </c>
      <c r="M565" s="430">
        <v>-149.98683333333332</v>
      </c>
      <c r="N565" s="427">
        <v>589</v>
      </c>
      <c r="Q565" s="457" t="s">
        <v>156</v>
      </c>
      <c r="R565">
        <v>16</v>
      </c>
      <c r="S565" s="474">
        <v>204.917</v>
      </c>
      <c r="T565" s="290">
        <v>-1.4745999999999999</v>
      </c>
      <c r="U565" s="290">
        <v>-1.4776</v>
      </c>
      <c r="V565" s="290">
        <v>26.510116</v>
      </c>
      <c r="W565" s="290">
        <v>26.497154999999999</v>
      </c>
      <c r="X565" s="290">
        <v>33.119556787915769</v>
      </c>
      <c r="Y565" s="290">
        <v>33.105058325441007</v>
      </c>
      <c r="Z565">
        <v>1.8179000000000001</v>
      </c>
      <c r="AA565" s="447">
        <v>6.3593116723251821</v>
      </c>
      <c r="AB565" s="447">
        <v>75.341615513114917</v>
      </c>
      <c r="AC565" s="447">
        <v>3.4646858400000001E-2</v>
      </c>
      <c r="AD565" s="290">
        <v>6.2300000000000001E-2</v>
      </c>
      <c r="AE565" s="447">
        <v>87.349800000000002</v>
      </c>
      <c r="AF565">
        <v>4.4641999999999999</v>
      </c>
      <c r="AG565" s="447">
        <v>3.4601999999999999</v>
      </c>
      <c r="AH565">
        <v>0.2054</v>
      </c>
      <c r="AI565" s="447">
        <v>6.3701999999999995E-2</v>
      </c>
      <c r="AJ565" s="447">
        <v>98.54</v>
      </c>
      <c r="AK565" s="447">
        <v>9.9144000000000005</v>
      </c>
      <c r="AL565" s="429">
        <v>33.093193054199219</v>
      </c>
      <c r="AM565" s="433" t="s">
        <v>139</v>
      </c>
      <c r="AN565" s="434"/>
      <c r="AO565" s="438">
        <v>-0.6</v>
      </c>
      <c r="AP565" s="439">
        <v>6.3760000000000003</v>
      </c>
      <c r="AQ565" s="431" t="s">
        <v>139</v>
      </c>
      <c r="AR565" s="440"/>
      <c r="AS565" s="469">
        <v>15.904024082741506</v>
      </c>
      <c r="AT565" s="431"/>
      <c r="AU565" s="469">
        <v>34.82500828406851</v>
      </c>
      <c r="AV565" s="431"/>
      <c r="AW565" s="442">
        <v>1.8480000000000001</v>
      </c>
      <c r="AX565" s="431"/>
      <c r="AY565" s="443"/>
      <c r="AZ565" s="469" t="s">
        <v>139</v>
      </c>
      <c r="BA565" s="431" t="s">
        <v>139</v>
      </c>
      <c r="BB565" s="440"/>
      <c r="BC565" s="469" t="s">
        <v>139</v>
      </c>
      <c r="BD565" s="445" t="s">
        <v>139</v>
      </c>
      <c r="BE565" s="469" t="s">
        <v>139</v>
      </c>
      <c r="BF565" s="445" t="s">
        <v>139</v>
      </c>
      <c r="BG565" s="445"/>
      <c r="BH565" s="469">
        <v>2225.8603029985588</v>
      </c>
      <c r="BI565" s="431">
        <v>6</v>
      </c>
      <c r="BJ565" s="440"/>
      <c r="BK565" s="441">
        <v>2268.0281407257717</v>
      </c>
      <c r="BL565" s="431">
        <v>6</v>
      </c>
      <c r="BM565" s="446"/>
      <c r="BN565" s="447">
        <v>-1.4491232692348153</v>
      </c>
      <c r="BO565" t="s">
        <v>139</v>
      </c>
    </row>
    <row r="566" spans="1:67" ht="15.75" customHeight="1">
      <c r="A566" s="7" t="s">
        <v>1030</v>
      </c>
      <c r="B566" s="453">
        <v>25</v>
      </c>
      <c r="C566" s="436" t="s">
        <v>193</v>
      </c>
      <c r="D566" s="454" t="s">
        <v>194</v>
      </c>
      <c r="E566" s="436">
        <v>77</v>
      </c>
      <c r="F566" s="436">
        <v>0.52000000000020918</v>
      </c>
      <c r="G566" s="436" t="s">
        <v>61</v>
      </c>
      <c r="H566" s="430">
        <v>77.00866666666667</v>
      </c>
      <c r="I566" s="436">
        <v>149</v>
      </c>
      <c r="J566" s="436">
        <v>59.209999999999354</v>
      </c>
      <c r="K566" s="436" t="s">
        <v>62</v>
      </c>
      <c r="L566" s="430">
        <v>149.98683333333332</v>
      </c>
      <c r="M566" s="430">
        <v>-149.98683333333332</v>
      </c>
      <c r="N566" s="427">
        <v>590</v>
      </c>
      <c r="Q566" s="457" t="s">
        <v>156</v>
      </c>
      <c r="R566">
        <v>17</v>
      </c>
      <c r="S566" s="474">
        <v>189.93</v>
      </c>
      <c r="T566" s="290">
        <v>-1.4713000000000001</v>
      </c>
      <c r="U566" s="290">
        <v>-1.472</v>
      </c>
      <c r="V566" s="290">
        <v>26.360227999999999</v>
      </c>
      <c r="W566" s="290">
        <v>26.360084999999998</v>
      </c>
      <c r="X566" s="290">
        <v>32.918967577808026</v>
      </c>
      <c r="Y566" s="290">
        <v>32.919543185300391</v>
      </c>
      <c r="Z566">
        <v>1.8321000000000001</v>
      </c>
      <c r="AA566" s="447">
        <v>6.4210189360771803</v>
      </c>
      <c r="AB566" s="447">
        <v>75.971079844423755</v>
      </c>
      <c r="AC566" s="447">
        <v>3.4604520800000003E-2</v>
      </c>
      <c r="AD566" s="290">
        <v>6.2199999999999998E-2</v>
      </c>
      <c r="AE566" s="447">
        <v>89.689800000000005</v>
      </c>
      <c r="AF566">
        <v>4.5822000000000003</v>
      </c>
      <c r="AG566" s="447">
        <v>3.4156</v>
      </c>
      <c r="AH566">
        <v>0.2036</v>
      </c>
      <c r="AI566" s="447">
        <v>6.3701999999999995E-2</v>
      </c>
      <c r="AJ566" s="447">
        <v>48.06</v>
      </c>
      <c r="AK566" s="447">
        <v>9.9144000000000005</v>
      </c>
      <c r="AL566" s="429">
        <v>32.906803131103516</v>
      </c>
      <c r="AM566" s="433" t="s">
        <v>139</v>
      </c>
      <c r="AN566" s="434"/>
      <c r="AO566" s="438">
        <v>-0.7</v>
      </c>
      <c r="AP566" s="439">
        <v>6.4740000000000002</v>
      </c>
      <c r="AQ566" s="431">
        <v>3</v>
      </c>
      <c r="AR566" s="449" t="s">
        <v>1087</v>
      </c>
      <c r="AS566" s="469">
        <v>15.479566094285097</v>
      </c>
      <c r="AT566" s="431"/>
      <c r="AU566" s="469">
        <v>33.56414992368714</v>
      </c>
      <c r="AV566" s="431"/>
      <c r="AW566" s="442">
        <v>1.84</v>
      </c>
      <c r="AX566" s="431"/>
      <c r="AY566" s="443"/>
      <c r="AZ566" s="469" t="s">
        <v>139</v>
      </c>
      <c r="BA566" s="431" t="s">
        <v>139</v>
      </c>
      <c r="BB566" s="440"/>
      <c r="BC566" s="469">
        <v>4.5959889364683808E-3</v>
      </c>
      <c r="BD566" s="445" t="s">
        <v>139</v>
      </c>
      <c r="BE566" s="469">
        <v>1.3623228312349026E-2</v>
      </c>
      <c r="BF566" s="445" t="s">
        <v>139</v>
      </c>
      <c r="BG566" s="445"/>
      <c r="BH566" s="469">
        <v>2215.714701824671</v>
      </c>
      <c r="BI566" s="431" t="s">
        <v>139</v>
      </c>
      <c r="BJ566" s="440"/>
      <c r="BK566" s="441">
        <v>2258.922495332868</v>
      </c>
      <c r="BL566" s="431" t="s">
        <v>139</v>
      </c>
      <c r="BM566" s="446"/>
      <c r="BN566" s="447">
        <v>-1.4985690064760235</v>
      </c>
      <c r="BO566" t="s">
        <v>139</v>
      </c>
    </row>
    <row r="567" spans="1:67" ht="15.75" customHeight="1">
      <c r="A567" s="7" t="s">
        <v>1030</v>
      </c>
      <c r="B567" s="453">
        <v>25</v>
      </c>
      <c r="C567" s="436" t="s">
        <v>193</v>
      </c>
      <c r="D567" s="454" t="s">
        <v>194</v>
      </c>
      <c r="E567" s="436">
        <v>77</v>
      </c>
      <c r="F567" s="436">
        <v>0.52000000000020918</v>
      </c>
      <c r="G567" s="436" t="s">
        <v>61</v>
      </c>
      <c r="H567" s="430">
        <v>77.00866666666667</v>
      </c>
      <c r="I567" s="436">
        <v>149</v>
      </c>
      <c r="J567" s="436">
        <v>59.209999999999354</v>
      </c>
      <c r="K567" s="436" t="s">
        <v>62</v>
      </c>
      <c r="L567" s="430">
        <v>149.98683333333332</v>
      </c>
      <c r="M567" s="430">
        <v>-149.98683333333332</v>
      </c>
      <c r="N567" s="427">
        <v>591</v>
      </c>
      <c r="Q567" s="457" t="s">
        <v>156</v>
      </c>
      <c r="R567">
        <v>18</v>
      </c>
      <c r="S567" s="474">
        <v>158.64500000000001</v>
      </c>
      <c r="T567" s="290">
        <v>-1.3837999999999999</v>
      </c>
      <c r="U567" s="290">
        <v>-1.3879999999999999</v>
      </c>
      <c r="V567" s="290">
        <v>26.190245000000001</v>
      </c>
      <c r="W567" s="290">
        <v>26.191856999999999</v>
      </c>
      <c r="X567" s="290">
        <v>32.608695129489945</v>
      </c>
      <c r="Y567" s="290">
        <v>32.615488127840258</v>
      </c>
      <c r="Z567">
        <v>1.8896999999999999</v>
      </c>
      <c r="AA567" s="447">
        <v>6.667736960750819</v>
      </c>
      <c r="AB567" s="447">
        <v>78.90223547820726</v>
      </c>
      <c r="AC567" s="447">
        <v>3.4689195999999999E-2</v>
      </c>
      <c r="AD567" s="290">
        <v>6.2399999999999997E-2</v>
      </c>
      <c r="AE567" s="447">
        <v>86.806299999999993</v>
      </c>
      <c r="AF567">
        <v>4.4367000000000001</v>
      </c>
      <c r="AG567" s="447">
        <v>3.3382000000000001</v>
      </c>
      <c r="AH567">
        <v>0.20050000000000001</v>
      </c>
      <c r="AI567" s="447">
        <v>6.3701999999999995E-2</v>
      </c>
      <c r="AJ567" s="447">
        <v>98.55</v>
      </c>
      <c r="AK567" s="447">
        <v>9.9144000000000005</v>
      </c>
      <c r="AL567" s="429">
        <v>32.60693359375</v>
      </c>
      <c r="AM567" s="433" t="s">
        <v>139</v>
      </c>
      <c r="AN567" s="434"/>
      <c r="AO567" s="438">
        <v>-0.6</v>
      </c>
      <c r="AP567" s="439">
        <v>6.6879999999999997</v>
      </c>
      <c r="AQ567" s="431" t="s">
        <v>139</v>
      </c>
      <c r="AR567" s="440"/>
      <c r="AS567" s="469">
        <v>13.702819341184609</v>
      </c>
      <c r="AT567" s="431"/>
      <c r="AU567" s="469">
        <v>29.090617109199318</v>
      </c>
      <c r="AV567" s="431"/>
      <c r="AW567" s="442">
        <v>1.7490000000000001</v>
      </c>
      <c r="AX567" s="431"/>
      <c r="AY567" s="443"/>
      <c r="AZ567" s="469" t="s">
        <v>139</v>
      </c>
      <c r="BA567" s="431" t="s">
        <v>139</v>
      </c>
      <c r="BB567" s="440"/>
      <c r="BC567" s="469">
        <v>6.7266589847933163E-3</v>
      </c>
      <c r="BD567" s="445" t="s">
        <v>139</v>
      </c>
      <c r="BE567" s="469">
        <v>1.5159592443778113E-2</v>
      </c>
      <c r="BF567" s="445" t="s">
        <v>139</v>
      </c>
      <c r="BG567" s="445"/>
      <c r="BH567" s="469">
        <v>2195.1619679140595</v>
      </c>
      <c r="BI567" s="431" t="s">
        <v>139</v>
      </c>
      <c r="BJ567" s="440"/>
      <c r="BK567" s="441">
        <v>2243.164482873809</v>
      </c>
      <c r="BL567" s="431" t="s">
        <v>139</v>
      </c>
      <c r="BM567" s="446"/>
      <c r="BN567" s="447">
        <v>-1.6043828275862697</v>
      </c>
      <c r="BO567" t="s">
        <v>139</v>
      </c>
    </row>
    <row r="568" spans="1:67" ht="15.75" customHeight="1">
      <c r="A568" s="7" t="s">
        <v>1030</v>
      </c>
      <c r="B568" s="453">
        <v>25</v>
      </c>
      <c r="C568" s="436" t="s">
        <v>193</v>
      </c>
      <c r="D568" s="454" t="s">
        <v>194</v>
      </c>
      <c r="E568" s="436">
        <v>77</v>
      </c>
      <c r="F568" s="436">
        <v>0.52000000000020918</v>
      </c>
      <c r="G568" s="436" t="s">
        <v>61</v>
      </c>
      <c r="H568" s="430">
        <v>77.00866666666667</v>
      </c>
      <c r="I568" s="436">
        <v>149</v>
      </c>
      <c r="J568" s="436">
        <v>59.209999999999354</v>
      </c>
      <c r="K568" s="436" t="s">
        <v>62</v>
      </c>
      <c r="L568" s="430">
        <v>149.98683333333332</v>
      </c>
      <c r="M568" s="430">
        <v>-149.98683333333332</v>
      </c>
      <c r="N568" s="427">
        <v>592</v>
      </c>
      <c r="Q568" s="457" t="s">
        <v>156</v>
      </c>
      <c r="R568">
        <v>19</v>
      </c>
      <c r="S568" s="474">
        <v>127.94799999999999</v>
      </c>
      <c r="T568" s="290">
        <v>-1.2282999999999999</v>
      </c>
      <c r="U568" s="290">
        <v>-1.2316</v>
      </c>
      <c r="V568" s="290">
        <v>26.088633999999999</v>
      </c>
      <c r="W568" s="290">
        <v>26.116343999999998</v>
      </c>
      <c r="X568" s="290">
        <v>32.31955986945357</v>
      </c>
      <c r="Y568" s="290">
        <v>32.360887237442157</v>
      </c>
      <c r="Z568">
        <v>1.9637</v>
      </c>
      <c r="AA568" s="447">
        <v>6.9604255862201061</v>
      </c>
      <c r="AB568" s="447">
        <v>82.541453608317426</v>
      </c>
      <c r="AC568" s="447">
        <v>3.41392576E-2</v>
      </c>
      <c r="AD568" s="290">
        <v>6.1199999999999997E-2</v>
      </c>
      <c r="AE568" s="447">
        <v>89.639499999999998</v>
      </c>
      <c r="AF568">
        <v>4.5796999999999999</v>
      </c>
      <c r="AG568" s="447">
        <v>3.2395</v>
      </c>
      <c r="AH568">
        <v>0.1966</v>
      </c>
      <c r="AI568" s="447">
        <v>6.3701999999999995E-2</v>
      </c>
      <c r="AJ568" s="447">
        <v>98.54</v>
      </c>
      <c r="AK568" s="447">
        <v>9.9144000000000005</v>
      </c>
      <c r="AL568" s="429">
        <v>32.303157806396484</v>
      </c>
      <c r="AM568" s="433" t="s">
        <v>139</v>
      </c>
      <c r="AN568" s="434"/>
      <c r="AO568" s="438">
        <v>-0.5</v>
      </c>
      <c r="AP568" s="439">
        <v>6.984</v>
      </c>
      <c r="AQ568" s="431" t="s">
        <v>139</v>
      </c>
      <c r="AR568" s="440"/>
      <c r="AS568" s="469">
        <v>11.654649808394385</v>
      </c>
      <c r="AT568" s="431"/>
      <c r="AU568" s="469">
        <v>23.899146486492729</v>
      </c>
      <c r="AV568" s="431"/>
      <c r="AW568" s="442">
        <v>1.6020000000000001</v>
      </c>
      <c r="AX568" s="431"/>
      <c r="AY568" s="443"/>
      <c r="AZ568" s="469" t="s">
        <v>139</v>
      </c>
      <c r="BA568" s="431" t="s">
        <v>139</v>
      </c>
      <c r="BB568" s="440"/>
      <c r="BC568" s="469">
        <v>6.5438972821281662E-3</v>
      </c>
      <c r="BD568" s="445" t="s">
        <v>139</v>
      </c>
      <c r="BE568" s="469">
        <v>1.7244150923000048E-2</v>
      </c>
      <c r="BF568" s="445" t="s">
        <v>139</v>
      </c>
      <c r="BG568" s="445"/>
      <c r="BH568" s="469">
        <v>2158.939672125126</v>
      </c>
      <c r="BI568" s="431" t="s">
        <v>139</v>
      </c>
      <c r="BJ568" s="440"/>
      <c r="BK568" s="441">
        <v>2227.2850240638877</v>
      </c>
      <c r="BL568" s="431" t="s">
        <v>139</v>
      </c>
      <c r="BM568" s="446"/>
      <c r="BN568" s="447">
        <v>-1.6647062686429255</v>
      </c>
      <c r="BO568" t="s">
        <v>139</v>
      </c>
    </row>
    <row r="569" spans="1:67" ht="15.75" customHeight="1">
      <c r="A569" s="7" t="s">
        <v>1030</v>
      </c>
      <c r="B569" s="453">
        <v>25</v>
      </c>
      <c r="C569" s="436" t="s">
        <v>193</v>
      </c>
      <c r="D569" s="454" t="s">
        <v>194</v>
      </c>
      <c r="E569" s="436">
        <v>77</v>
      </c>
      <c r="F569" s="436">
        <v>0.52000000000020918</v>
      </c>
      <c r="G569" s="436" t="s">
        <v>61</v>
      </c>
      <c r="H569" s="430">
        <v>77.00866666666667</v>
      </c>
      <c r="I569" s="436">
        <v>149</v>
      </c>
      <c r="J569" s="436">
        <v>59.209999999999354</v>
      </c>
      <c r="K569" s="436" t="s">
        <v>62</v>
      </c>
      <c r="L569" s="430">
        <v>149.98683333333332</v>
      </c>
      <c r="M569" s="430">
        <v>-149.98683333333332</v>
      </c>
      <c r="N569" s="427">
        <v>593</v>
      </c>
      <c r="Q569" s="457" t="s">
        <v>156</v>
      </c>
      <c r="R569">
        <v>20</v>
      </c>
      <c r="S569" s="474">
        <v>88.757000000000005</v>
      </c>
      <c r="T569" s="290">
        <v>-0.55589999999999995</v>
      </c>
      <c r="U569" s="290">
        <v>-0.55579999999999996</v>
      </c>
      <c r="V569" s="290">
        <v>26.088580999999998</v>
      </c>
      <c r="W569" s="290">
        <v>26.089388999999997</v>
      </c>
      <c r="X569" s="290">
        <v>31.628722162803545</v>
      </c>
      <c r="Y569" s="290">
        <v>31.629695065402178</v>
      </c>
      <c r="Z569">
        <v>2.1934999999999998</v>
      </c>
      <c r="AA569" s="447">
        <v>7.8207200109067347</v>
      </c>
      <c r="AB569" s="447">
        <v>93.964794766941466</v>
      </c>
      <c r="AC569" s="447">
        <v>7.2043120000000002E-2</v>
      </c>
      <c r="AD569" s="290">
        <v>0.14530000000000001</v>
      </c>
      <c r="AE569" s="447">
        <v>89.589299999999994</v>
      </c>
      <c r="AF569">
        <v>4.5770999999999997</v>
      </c>
      <c r="AG569" s="447">
        <v>3.0541</v>
      </c>
      <c r="AH569">
        <v>0.18920000000000001</v>
      </c>
      <c r="AI569" s="447">
        <v>6.3701999999999995E-2</v>
      </c>
      <c r="AJ569" s="447">
        <v>98.54</v>
      </c>
      <c r="AK569" s="447">
        <v>9.9144000000000005</v>
      </c>
      <c r="AL569" s="429">
        <v>31.607406616210938</v>
      </c>
      <c r="AM569" s="433" t="s">
        <v>139</v>
      </c>
      <c r="AN569" s="434"/>
      <c r="AO569" s="438">
        <v>0.3</v>
      </c>
      <c r="AP569" s="439">
        <v>7.7910000000000004</v>
      </c>
      <c r="AQ569" s="431" t="s">
        <v>139</v>
      </c>
      <c r="AR569" s="440"/>
      <c r="AS569" s="469">
        <v>5.1791775451207096</v>
      </c>
      <c r="AT569" s="431"/>
      <c r="AU569" s="469">
        <v>11.797889913812476</v>
      </c>
      <c r="AV569" s="431"/>
      <c r="AW569" s="442">
        <v>1.125</v>
      </c>
      <c r="AX569" s="431"/>
      <c r="AY569" s="443"/>
      <c r="AZ569" s="469" t="s">
        <v>139</v>
      </c>
      <c r="BA569" s="431" t="s">
        <v>139</v>
      </c>
      <c r="BB569" s="440"/>
      <c r="BC569" s="469">
        <v>8.6625306804772512E-2</v>
      </c>
      <c r="BD569" s="445" t="s">
        <v>139</v>
      </c>
      <c r="BE569" s="469">
        <v>8.6165816046938543E-2</v>
      </c>
      <c r="BF569" s="445" t="s">
        <v>139</v>
      </c>
      <c r="BG569" s="445"/>
      <c r="BH569" s="469">
        <v>2094.548423969195</v>
      </c>
      <c r="BI569" s="431" t="s">
        <v>139</v>
      </c>
      <c r="BJ569" s="440"/>
      <c r="BK569" s="441">
        <v>2200.4195567219194</v>
      </c>
      <c r="BL569" s="431" t="s">
        <v>139</v>
      </c>
      <c r="BM569" s="446"/>
      <c r="BN569" s="447">
        <v>-2.0632372698148123</v>
      </c>
      <c r="BO569" t="s">
        <v>139</v>
      </c>
    </row>
    <row r="570" spans="1:67" ht="15.75" customHeight="1">
      <c r="A570" s="7" t="s">
        <v>1030</v>
      </c>
      <c r="B570" s="453">
        <v>25</v>
      </c>
      <c r="C570" s="436" t="s">
        <v>193</v>
      </c>
      <c r="D570" s="454" t="s">
        <v>194</v>
      </c>
      <c r="E570" s="436">
        <v>77</v>
      </c>
      <c r="F570" s="436">
        <v>0.52000000000020918</v>
      </c>
      <c r="G570" s="436" t="s">
        <v>61</v>
      </c>
      <c r="H570" s="430">
        <v>77.00866666666667</v>
      </c>
      <c r="I570" s="436">
        <v>149</v>
      </c>
      <c r="J570" s="436">
        <v>59.209999999999354</v>
      </c>
      <c r="K570" s="436" t="s">
        <v>62</v>
      </c>
      <c r="L570" s="430">
        <v>149.98683333333332</v>
      </c>
      <c r="M570" s="430">
        <v>-149.98683333333332</v>
      </c>
      <c r="N570" s="427">
        <v>594</v>
      </c>
      <c r="Q570" s="457" t="s">
        <v>156</v>
      </c>
      <c r="R570">
        <v>21</v>
      </c>
      <c r="S570" s="474">
        <v>73.474000000000004</v>
      </c>
      <c r="T570" s="290">
        <v>-0.76959999999999995</v>
      </c>
      <c r="U570" s="290">
        <v>-0.74370000000000003</v>
      </c>
      <c r="V570" s="290">
        <v>25.563806</v>
      </c>
      <c r="W570" s="290">
        <v>25.6053</v>
      </c>
      <c r="X570" s="290">
        <v>31.158171223105551</v>
      </c>
      <c r="Y570" s="290">
        <v>31.186974412118367</v>
      </c>
      <c r="Z570">
        <v>2.2669000000000001</v>
      </c>
      <c r="AA570" s="447">
        <v>8.2331942949437664</v>
      </c>
      <c r="AB570" s="447">
        <v>98.033264004391384</v>
      </c>
      <c r="AC570" s="447">
        <v>0.14873723200000002</v>
      </c>
      <c r="AD570" s="290">
        <v>0.31559999999999999</v>
      </c>
      <c r="AE570" s="447">
        <v>89.125699999999995</v>
      </c>
      <c r="AF570">
        <v>4.5537000000000001</v>
      </c>
      <c r="AG570" s="447">
        <v>3.0775000000000001</v>
      </c>
      <c r="AH570">
        <v>0.19009999999999999</v>
      </c>
      <c r="AI570" s="447">
        <v>6.3701999999999995E-2</v>
      </c>
      <c r="AJ570" s="447">
        <v>98.54</v>
      </c>
      <c r="AK570" s="447">
        <v>9.9144000000000005</v>
      </c>
      <c r="AL570" s="429">
        <v>31.114414215087891</v>
      </c>
      <c r="AM570" s="433" t="s">
        <v>139</v>
      </c>
      <c r="AN570" s="434"/>
      <c r="AO570" s="438">
        <v>0.1</v>
      </c>
      <c r="AP570" s="439">
        <v>8.1539999999999999</v>
      </c>
      <c r="AQ570" s="431" t="s">
        <v>139</v>
      </c>
      <c r="AR570" s="440"/>
      <c r="AS570" s="469">
        <v>3.4656213559795401</v>
      </c>
      <c r="AT570" s="431"/>
      <c r="AU570" s="469">
        <v>12.840592093220787</v>
      </c>
      <c r="AV570" s="431"/>
      <c r="AW570" s="442">
        <v>1.046</v>
      </c>
      <c r="AX570" s="431"/>
      <c r="AY570" s="443"/>
      <c r="AZ570" s="469" t="s">
        <v>139</v>
      </c>
      <c r="BA570" s="431" t="s">
        <v>139</v>
      </c>
      <c r="BB570" s="440"/>
      <c r="BC570" s="469">
        <v>0.24048822511821016</v>
      </c>
      <c r="BD570" s="445" t="s">
        <v>139</v>
      </c>
      <c r="BE570" s="469">
        <v>0.32256832872794389</v>
      </c>
      <c r="BF570" s="445" t="s">
        <v>139</v>
      </c>
      <c r="BG570" s="445"/>
      <c r="BH570" s="469">
        <v>2061.3787442570483</v>
      </c>
      <c r="BI570" s="431" t="s">
        <v>139</v>
      </c>
      <c r="BJ570" s="440"/>
      <c r="BK570" s="441">
        <v>2171.3300727426117</v>
      </c>
      <c r="BL570" s="431" t="s">
        <v>139</v>
      </c>
      <c r="BM570" s="446"/>
      <c r="BN570" s="447">
        <v>-2.0315915830168807</v>
      </c>
      <c r="BO570" t="s">
        <v>139</v>
      </c>
    </row>
    <row r="571" spans="1:67" ht="15.75" customHeight="1">
      <c r="A571" s="7" t="s">
        <v>1030</v>
      </c>
      <c r="B571" s="453">
        <v>25</v>
      </c>
      <c r="C571" s="436" t="s">
        <v>193</v>
      </c>
      <c r="D571" s="454" t="s">
        <v>194</v>
      </c>
      <c r="E571" s="436">
        <v>77</v>
      </c>
      <c r="F571" s="436">
        <v>0.52000000000020918</v>
      </c>
      <c r="G571" s="436" t="s">
        <v>61</v>
      </c>
      <c r="H571" s="430">
        <v>77.00866666666667</v>
      </c>
      <c r="I571" s="436">
        <v>149</v>
      </c>
      <c r="J571" s="436">
        <v>59.209999999999354</v>
      </c>
      <c r="K571" s="436" t="s">
        <v>62</v>
      </c>
      <c r="L571" s="430">
        <v>149.98683333333332</v>
      </c>
      <c r="M571" s="430">
        <v>-149.98683333333332</v>
      </c>
      <c r="N571" s="427">
        <v>595</v>
      </c>
      <c r="Q571" s="457" t="s">
        <v>156</v>
      </c>
      <c r="R571">
        <v>22</v>
      </c>
      <c r="S571" s="474">
        <v>41.435000000000002</v>
      </c>
      <c r="T571" s="290">
        <v>-0.78039999999999998</v>
      </c>
      <c r="U571" s="290">
        <v>-0.70209999999999995</v>
      </c>
      <c r="V571" s="290">
        <v>23.728669</v>
      </c>
      <c r="W571" s="290">
        <v>23.905307999999998</v>
      </c>
      <c r="X571" s="290">
        <v>28.739846259684761</v>
      </c>
      <c r="Y571" s="290">
        <v>28.899314997481074</v>
      </c>
      <c r="Z571">
        <v>2.3738000000000001</v>
      </c>
      <c r="AA571" s="447">
        <v>8.9657532694996096</v>
      </c>
      <c r="AB571" s="447">
        <v>104.9191771600677</v>
      </c>
      <c r="AC571" s="447">
        <v>9.8819399999999988E-2</v>
      </c>
      <c r="AD571" s="290">
        <v>0.20480000000000001</v>
      </c>
      <c r="AE571" s="447">
        <v>89.378900000000002</v>
      </c>
      <c r="AF571">
        <v>4.5664999999999996</v>
      </c>
      <c r="AG571" s="447">
        <v>1.92</v>
      </c>
      <c r="AH571">
        <v>0.14380000000000001</v>
      </c>
      <c r="AI571" s="447">
        <v>6.3701999999999995E-2</v>
      </c>
      <c r="AJ571" s="447">
        <v>98.54</v>
      </c>
      <c r="AK571" s="447">
        <v>9.9144000000000005</v>
      </c>
      <c r="AL571" s="429">
        <v>28.703996658325195</v>
      </c>
      <c r="AM571" s="433" t="s">
        <v>139</v>
      </c>
      <c r="AN571" s="434"/>
      <c r="AO571" s="438">
        <v>0.7</v>
      </c>
      <c r="AP571" s="439">
        <v>9.0530000000000008</v>
      </c>
      <c r="AQ571" s="431" t="s">
        <v>139</v>
      </c>
      <c r="AR571" s="440"/>
      <c r="AS571" s="469">
        <v>0</v>
      </c>
      <c r="AT571" s="431"/>
      <c r="AU571" s="469">
        <v>3.1386633606249625</v>
      </c>
      <c r="AV571" s="431"/>
      <c r="AW571" s="442">
        <v>0.57699999999999996</v>
      </c>
      <c r="AX571" s="431"/>
      <c r="AY571" s="443"/>
      <c r="AZ571" s="469" t="s">
        <v>139</v>
      </c>
      <c r="BA571" s="431" t="s">
        <v>139</v>
      </c>
      <c r="BB571" s="440"/>
      <c r="BC571" s="469">
        <v>9.0546987815390223E-2</v>
      </c>
      <c r="BD571" s="445" t="s">
        <v>139</v>
      </c>
      <c r="BE571" s="469">
        <v>5.9022906909467474E-2</v>
      </c>
      <c r="BF571" s="445" t="s">
        <v>139</v>
      </c>
      <c r="BG571" s="445"/>
      <c r="BH571" s="469">
        <v>1970.1956043429418</v>
      </c>
      <c r="BI571" s="431" t="s">
        <v>139</v>
      </c>
      <c r="BJ571" s="440"/>
      <c r="BK571" s="441">
        <v>2058.1575092888997</v>
      </c>
      <c r="BL571" s="431" t="s">
        <v>139</v>
      </c>
      <c r="BM571" s="446"/>
      <c r="BN571" s="447">
        <v>-3.5564925929756317</v>
      </c>
      <c r="BO571" t="s">
        <v>139</v>
      </c>
    </row>
    <row r="572" spans="1:67" ht="15.75" customHeight="1">
      <c r="A572" s="7" t="s">
        <v>1030</v>
      </c>
      <c r="B572" s="453">
        <v>25</v>
      </c>
      <c r="C572" s="436" t="s">
        <v>193</v>
      </c>
      <c r="D572" s="454" t="s">
        <v>194</v>
      </c>
      <c r="E572" s="436">
        <v>77</v>
      </c>
      <c r="F572" s="436">
        <v>0.52000000000020918</v>
      </c>
      <c r="G572" s="436" t="s">
        <v>61</v>
      </c>
      <c r="H572" s="430">
        <v>77.00866666666667</v>
      </c>
      <c r="I572" s="436">
        <v>149</v>
      </c>
      <c r="J572" s="436">
        <v>59.209999999999354</v>
      </c>
      <c r="K572" s="436" t="s">
        <v>62</v>
      </c>
      <c r="L572" s="430">
        <v>149.98683333333332</v>
      </c>
      <c r="M572" s="430">
        <v>-149.98683333333332</v>
      </c>
      <c r="N572" s="427">
        <v>596</v>
      </c>
      <c r="Q572" s="457" t="s">
        <v>156</v>
      </c>
      <c r="R572">
        <v>23</v>
      </c>
      <c r="S572" s="474">
        <v>20.978000000000002</v>
      </c>
      <c r="T572" s="290">
        <v>-1.0343</v>
      </c>
      <c r="U572" s="290">
        <v>-0.98370000000000002</v>
      </c>
      <c r="V572" s="290">
        <v>22.41207</v>
      </c>
      <c r="W572" s="290">
        <v>22.557016999999998</v>
      </c>
      <c r="X572" s="290">
        <v>27.238086080214366</v>
      </c>
      <c r="Y572" s="290">
        <v>27.384635549921537</v>
      </c>
      <c r="Z572">
        <v>2.2755999999999998</v>
      </c>
      <c r="AA572" s="447">
        <v>8.5084351122993365</v>
      </c>
      <c r="AB572" s="447">
        <v>97.844064547901951</v>
      </c>
      <c r="AC572" s="447">
        <v>7.9150431999999993E-2</v>
      </c>
      <c r="AD572" s="290">
        <v>0.16109999999999999</v>
      </c>
      <c r="AE572" s="447">
        <v>89.280199999999994</v>
      </c>
      <c r="AF572">
        <v>4.5616000000000003</v>
      </c>
      <c r="AG572" s="447">
        <v>1.6147</v>
      </c>
      <c r="AH572">
        <v>0.13159999999999999</v>
      </c>
      <c r="AI572" s="447">
        <v>6.3701999999999995E-2</v>
      </c>
      <c r="AJ572" s="447">
        <v>98.55</v>
      </c>
      <c r="AK572" s="447">
        <v>9.9144000000000005</v>
      </c>
      <c r="AL572" s="429">
        <v>27.310066223144531</v>
      </c>
      <c r="AM572" s="433" t="s">
        <v>139</v>
      </c>
      <c r="AN572" s="434"/>
      <c r="AO572" s="438">
        <v>0.5</v>
      </c>
      <c r="AP572" s="439">
        <v>8.7070000000000007</v>
      </c>
      <c r="AQ572" s="431" t="s">
        <v>139</v>
      </c>
      <c r="AR572" s="440"/>
      <c r="AS572" s="469">
        <v>0</v>
      </c>
      <c r="AT572" s="431"/>
      <c r="AU572" s="469">
        <v>3.0274280556505242</v>
      </c>
      <c r="AV572" s="431"/>
      <c r="AW572" s="442">
        <v>0.53100000000000003</v>
      </c>
      <c r="AX572" s="431"/>
      <c r="AY572" s="443"/>
      <c r="AZ572" s="469" t="s">
        <v>139</v>
      </c>
      <c r="BA572" s="431" t="s">
        <v>139</v>
      </c>
      <c r="BB572" s="440"/>
      <c r="BC572" s="469">
        <v>6.7600940022879571E-2</v>
      </c>
      <c r="BD572" s="445" t="s">
        <v>139</v>
      </c>
      <c r="BE572" s="469">
        <v>3.4341277531622798E-2</v>
      </c>
      <c r="BF572" s="445" t="s">
        <v>139</v>
      </c>
      <c r="BG572" s="445"/>
      <c r="BH572" s="469">
        <v>1889.0864072008428</v>
      </c>
      <c r="BI572" s="431" t="s">
        <v>139</v>
      </c>
      <c r="BJ572" s="440"/>
      <c r="BK572" s="441">
        <v>1963.2259192203192</v>
      </c>
      <c r="BL572" s="431" t="s">
        <v>139</v>
      </c>
      <c r="BM572" s="446"/>
      <c r="BN572" s="447">
        <v>-3.6098936874044578</v>
      </c>
      <c r="BO572" t="s">
        <v>139</v>
      </c>
    </row>
    <row r="573" spans="1:67" ht="15.75" customHeight="1">
      <c r="A573" s="7" t="s">
        <v>1030</v>
      </c>
      <c r="B573" s="453">
        <v>25</v>
      </c>
      <c r="C573" s="436" t="s">
        <v>193</v>
      </c>
      <c r="D573" s="454" t="s">
        <v>194</v>
      </c>
      <c r="E573" s="436">
        <v>77</v>
      </c>
      <c r="F573" s="436">
        <v>0.52000000000020918</v>
      </c>
      <c r="G573" s="436" t="s">
        <v>61</v>
      </c>
      <c r="H573" s="430">
        <v>77.00866666666667</v>
      </c>
      <c r="I573" s="436">
        <v>149</v>
      </c>
      <c r="J573" s="436">
        <v>59.209999999999354</v>
      </c>
      <c r="K573" s="436" t="s">
        <v>62</v>
      </c>
      <c r="L573" s="430">
        <v>149.98683333333332</v>
      </c>
      <c r="M573" s="430">
        <v>-149.98683333333332</v>
      </c>
      <c r="N573" s="427">
        <v>597</v>
      </c>
      <c r="Q573" s="456" t="s">
        <v>184</v>
      </c>
      <c r="R573">
        <v>24</v>
      </c>
      <c r="S573" s="474">
        <v>4.7859999999999996</v>
      </c>
      <c r="T573" s="290">
        <v>-0.36859999999999998</v>
      </c>
      <c r="U573" s="290">
        <v>-0.31879999999999997</v>
      </c>
      <c r="V573" s="290">
        <v>22.575779999999998</v>
      </c>
      <c r="W573" s="290">
        <v>22.607733</v>
      </c>
      <c r="X573" s="290">
        <v>26.864908399939225</v>
      </c>
      <c r="Y573" s="290">
        <v>26.862418771947262</v>
      </c>
      <c r="Z573">
        <v>2.2835000000000001</v>
      </c>
      <c r="AA573" s="447">
        <v>8.549364553503322</v>
      </c>
      <c r="AB573" s="447">
        <v>99.831527815564144</v>
      </c>
      <c r="AC573" s="447">
        <v>5.6855632000000003E-2</v>
      </c>
      <c r="AD573" s="290">
        <v>0.1116</v>
      </c>
      <c r="AE573" s="447">
        <v>89.382599999999996</v>
      </c>
      <c r="AF573">
        <v>4.5667</v>
      </c>
      <c r="AG573" s="447">
        <v>1.4315</v>
      </c>
      <c r="AH573">
        <v>0.1242</v>
      </c>
      <c r="AI573" s="447">
        <v>0.13439000000000001</v>
      </c>
      <c r="AJ573" s="447">
        <v>91.88</v>
      </c>
      <c r="AK573" s="447">
        <v>9.9144000000000005</v>
      </c>
      <c r="AL573" s="429">
        <v>26.870033264160156</v>
      </c>
      <c r="AM573" s="433" t="s">
        <v>139</v>
      </c>
      <c r="AN573" s="434"/>
      <c r="AO573" s="438">
        <v>0.5</v>
      </c>
      <c r="AP573" s="439">
        <v>8.5229999999999997</v>
      </c>
      <c r="AQ573" s="431" t="s">
        <v>139</v>
      </c>
      <c r="AR573" s="440"/>
      <c r="AS573" s="469">
        <v>0</v>
      </c>
      <c r="AT573" s="431"/>
      <c r="AU573" s="469">
        <v>2.8584443301656646</v>
      </c>
      <c r="AV573" s="431"/>
      <c r="AW573" s="442">
        <v>0.51900000000000002</v>
      </c>
      <c r="AX573" s="431"/>
      <c r="AY573" s="443"/>
      <c r="AZ573" s="469" t="s">
        <v>139</v>
      </c>
      <c r="BA573" s="431" t="s">
        <v>139</v>
      </c>
      <c r="BB573" s="440"/>
      <c r="BC573" s="469">
        <v>5.6224122398004034E-2</v>
      </c>
      <c r="BD573" s="445" t="s">
        <v>139</v>
      </c>
      <c r="BE573" s="469">
        <v>2.6191942042223658E-2</v>
      </c>
      <c r="BF573" s="445" t="s">
        <v>139</v>
      </c>
      <c r="BG573" s="445"/>
      <c r="BH573" s="469">
        <v>1869.2404428744037</v>
      </c>
      <c r="BI573" s="431" t="s">
        <v>139</v>
      </c>
      <c r="BJ573" s="440"/>
      <c r="BK573" s="441">
        <v>1933.5116664980214</v>
      </c>
      <c r="BL573" s="431" t="s">
        <v>139</v>
      </c>
      <c r="BM573" s="446"/>
      <c r="BN573" s="447">
        <v>-3.626705370100328</v>
      </c>
      <c r="BO573" t="s">
        <v>139</v>
      </c>
    </row>
    <row r="574" spans="1:67" ht="15.75" customHeight="1">
      <c r="A574" s="7" t="s">
        <v>1030</v>
      </c>
      <c r="B574" s="453">
        <v>26</v>
      </c>
      <c r="C574" s="436" t="s">
        <v>196</v>
      </c>
      <c r="D574" s="454" t="s">
        <v>197</v>
      </c>
      <c r="E574" s="436">
        <v>75</v>
      </c>
      <c r="F574" s="436">
        <v>59.969999999999857</v>
      </c>
      <c r="G574" s="436" t="s">
        <v>61</v>
      </c>
      <c r="H574" s="430">
        <v>75.999499999999998</v>
      </c>
      <c r="I574" s="436">
        <v>149</v>
      </c>
      <c r="J574" s="436">
        <v>59.359999999999218</v>
      </c>
      <c r="K574" s="436" t="s">
        <v>62</v>
      </c>
      <c r="L574" s="430">
        <v>149.98933333333332</v>
      </c>
      <c r="M574" s="430">
        <v>-149.98933333333332</v>
      </c>
      <c r="N574" s="427">
        <v>598</v>
      </c>
      <c r="Q574" s="428" t="s">
        <v>156</v>
      </c>
      <c r="R574">
        <v>1</v>
      </c>
      <c r="S574" s="474">
        <v>3800.498</v>
      </c>
      <c r="T574" s="290">
        <v>-0.25580000000000003</v>
      </c>
      <c r="U574" s="290">
        <v>-0.25619999999999998</v>
      </c>
      <c r="V574" s="290">
        <v>30.339043</v>
      </c>
      <c r="W574" s="290">
        <v>30.338412999999999</v>
      </c>
      <c r="X574" s="290">
        <v>34.956735549704376</v>
      </c>
      <c r="Y574" s="290">
        <v>34.956365029375242</v>
      </c>
      <c r="Z574">
        <v>1.3416999999999999</v>
      </c>
      <c r="AA574" s="447">
        <v>6.531370117909522</v>
      </c>
      <c r="AB574" s="447">
        <v>80.971103557928032</v>
      </c>
      <c r="AC574" s="447">
        <v>2.5847844000000002E-2</v>
      </c>
      <c r="AD574" s="290">
        <v>4.2700000000000002E-2</v>
      </c>
      <c r="AE574" s="447">
        <v>89.743799999999993</v>
      </c>
      <c r="AF574">
        <v>4.585</v>
      </c>
      <c r="AG574" s="447">
        <v>2.0514000000000001</v>
      </c>
      <c r="AH574">
        <v>0.14910000000000001</v>
      </c>
      <c r="AI574" s="447">
        <v>6.3701999999999995E-2</v>
      </c>
      <c r="AJ574" s="447">
        <v>98.53</v>
      </c>
      <c r="AK574" s="447">
        <v>9.9144000000000005</v>
      </c>
      <c r="AL574" s="429">
        <v>34.955352783203125</v>
      </c>
      <c r="AM574" s="433" t="s">
        <v>139</v>
      </c>
      <c r="AN574" s="434"/>
      <c r="AO574" s="438">
        <v>0.1</v>
      </c>
      <c r="AP574" s="439">
        <v>6.5339999999999998</v>
      </c>
      <c r="AQ574" s="431" t="s">
        <v>139</v>
      </c>
      <c r="AR574" s="440"/>
      <c r="AS574" s="469">
        <v>14.899657577573441</v>
      </c>
      <c r="AT574" s="431"/>
      <c r="AU574" s="469">
        <v>13.856303406916478</v>
      </c>
      <c r="AV574" s="431"/>
      <c r="AW574" s="442">
        <v>1.016</v>
      </c>
      <c r="AX574" s="431"/>
      <c r="AY574" s="443"/>
      <c r="AZ574" s="469" t="s">
        <v>139</v>
      </c>
      <c r="BA574" s="431" t="s">
        <v>139</v>
      </c>
      <c r="BB574" s="440"/>
      <c r="BC574" s="469" t="s">
        <v>139</v>
      </c>
      <c r="BD574" s="445" t="s">
        <v>139</v>
      </c>
      <c r="BE574" s="469" t="s">
        <v>139</v>
      </c>
      <c r="BF574" s="445" t="s">
        <v>139</v>
      </c>
      <c r="BG574" s="445"/>
      <c r="BH574" s="469" t="s">
        <v>139</v>
      </c>
      <c r="BI574" s="431" t="s">
        <v>139</v>
      </c>
      <c r="BJ574" s="440"/>
      <c r="BK574" s="441" t="s">
        <v>139</v>
      </c>
      <c r="BL574" s="431" t="s">
        <v>139</v>
      </c>
      <c r="BM574" s="446"/>
      <c r="BN574" s="447" t="s">
        <v>139</v>
      </c>
      <c r="BO574" t="s">
        <v>139</v>
      </c>
    </row>
    <row r="575" spans="1:67" ht="15.75" customHeight="1">
      <c r="A575" s="7" t="s">
        <v>1030</v>
      </c>
      <c r="B575" s="453">
        <v>26</v>
      </c>
      <c r="C575" s="436" t="s">
        <v>196</v>
      </c>
      <c r="D575" s="454" t="s">
        <v>197</v>
      </c>
      <c r="E575" s="436">
        <v>75</v>
      </c>
      <c r="F575" s="436">
        <v>59.969999999999857</v>
      </c>
      <c r="G575" s="436" t="s">
        <v>61</v>
      </c>
      <c r="H575" s="430">
        <v>75.999499999999998</v>
      </c>
      <c r="I575" s="436">
        <v>149</v>
      </c>
      <c r="J575" s="436">
        <v>59.359999999999218</v>
      </c>
      <c r="K575" s="436" t="s">
        <v>62</v>
      </c>
      <c r="L575" s="430">
        <v>149.98933333333332</v>
      </c>
      <c r="M575" s="430">
        <v>-149.98933333333332</v>
      </c>
      <c r="N575" s="427">
        <v>599</v>
      </c>
      <c r="Q575" s="428" t="s">
        <v>156</v>
      </c>
      <c r="R575">
        <v>2</v>
      </c>
      <c r="S575" s="474">
        <v>2543.4079999999999</v>
      </c>
      <c r="T575" s="290">
        <v>-0.37669999999999998</v>
      </c>
      <c r="U575" s="290">
        <v>-0.37730000000000002</v>
      </c>
      <c r="V575" s="290">
        <v>29.765501</v>
      </c>
      <c r="W575" s="290">
        <v>29.764547999999998</v>
      </c>
      <c r="X575" s="290">
        <v>34.95248824058239</v>
      </c>
      <c r="Y575" s="290">
        <v>34.951912846574395</v>
      </c>
      <c r="Z575">
        <v>1.5138</v>
      </c>
      <c r="AA575" s="447">
        <v>6.5953724556773903</v>
      </c>
      <c r="AB575" s="447">
        <v>81.503234297993956</v>
      </c>
      <c r="AC575" s="447">
        <v>2.6143756800000001E-2</v>
      </c>
      <c r="AD575" s="290">
        <v>4.3400000000000001E-2</v>
      </c>
      <c r="AE575" s="447">
        <v>89.820099999999996</v>
      </c>
      <c r="AF575">
        <v>4.5888</v>
      </c>
      <c r="AG575" s="447">
        <v>2.0444</v>
      </c>
      <c r="AH575">
        <v>0.14879999999999999</v>
      </c>
      <c r="AI575" s="447">
        <v>6.3701999999999995E-2</v>
      </c>
      <c r="AJ575" s="447">
        <v>98.53</v>
      </c>
      <c r="AK575" s="447">
        <v>9.9144000000000005</v>
      </c>
      <c r="AL575" s="429">
        <v>34.950275421142578</v>
      </c>
      <c r="AM575" s="433" t="s">
        <v>139</v>
      </c>
      <c r="AN575" s="434"/>
      <c r="AO575" s="438">
        <v>0.3</v>
      </c>
      <c r="AP575" s="439">
        <v>6.59</v>
      </c>
      <c r="AQ575" s="431" t="s">
        <v>139</v>
      </c>
      <c r="AR575" s="440"/>
      <c r="AS575" s="469">
        <v>14.916598747256502</v>
      </c>
      <c r="AT575" s="431"/>
      <c r="AU575" s="469">
        <v>12.994493991914359</v>
      </c>
      <c r="AV575" s="431"/>
      <c r="AW575" s="442">
        <v>1.0109999999999999</v>
      </c>
      <c r="AX575" s="431"/>
      <c r="AY575" s="443"/>
      <c r="AZ575" s="469" t="s">
        <v>139</v>
      </c>
      <c r="BA575" s="431" t="s">
        <v>139</v>
      </c>
      <c r="BB575" s="440"/>
      <c r="BC575" s="469" t="s">
        <v>139</v>
      </c>
      <c r="BD575" s="445" t="s">
        <v>139</v>
      </c>
      <c r="BE575" s="469" t="s">
        <v>139</v>
      </c>
      <c r="BF575" s="445" t="s">
        <v>139</v>
      </c>
      <c r="BG575" s="445"/>
      <c r="BH575" s="469" t="s">
        <v>139</v>
      </c>
      <c r="BI575" s="431" t="s">
        <v>139</v>
      </c>
      <c r="BJ575" s="440"/>
      <c r="BK575" s="441" t="s">
        <v>139</v>
      </c>
      <c r="BL575" s="431" t="s">
        <v>139</v>
      </c>
      <c r="BM575" s="446"/>
      <c r="BN575" s="447" t="s">
        <v>139</v>
      </c>
      <c r="BO575" t="s">
        <v>139</v>
      </c>
    </row>
    <row r="576" spans="1:67" ht="15.75" customHeight="1">
      <c r="A576" s="7" t="s">
        <v>1030</v>
      </c>
      <c r="B576" s="453">
        <v>26</v>
      </c>
      <c r="C576" s="436" t="s">
        <v>196</v>
      </c>
      <c r="D576" s="454" t="s">
        <v>197</v>
      </c>
      <c r="E576" s="436">
        <v>75</v>
      </c>
      <c r="F576" s="436">
        <v>59.969999999999857</v>
      </c>
      <c r="G576" s="436" t="s">
        <v>61</v>
      </c>
      <c r="H576" s="430">
        <v>75.999499999999998</v>
      </c>
      <c r="I576" s="436">
        <v>149</v>
      </c>
      <c r="J576" s="436">
        <v>59.359999999999218</v>
      </c>
      <c r="K576" s="436" t="s">
        <v>62</v>
      </c>
      <c r="L576" s="430">
        <v>149.98933333333332</v>
      </c>
      <c r="M576" s="430">
        <v>-149.98933333333332</v>
      </c>
      <c r="N576" s="427">
        <v>600</v>
      </c>
      <c r="Q576" s="428" t="s">
        <v>156</v>
      </c>
      <c r="R576">
        <v>3</v>
      </c>
      <c r="S576" s="474">
        <v>1523.242</v>
      </c>
      <c r="T576" s="290">
        <v>-0.28649999999999998</v>
      </c>
      <c r="U576" s="290">
        <v>-0.28720000000000001</v>
      </c>
      <c r="V576" s="290">
        <v>29.396402999999999</v>
      </c>
      <c r="W576" s="290">
        <v>29.395167999999998</v>
      </c>
      <c r="X576" s="290">
        <v>34.908391946244635</v>
      </c>
      <c r="Y576" s="290">
        <v>34.907553302559592</v>
      </c>
      <c r="Z576">
        <v>1.7229000000000001</v>
      </c>
      <c r="AA576" s="447">
        <v>6.8613629402228122</v>
      </c>
      <c r="AB576" s="447">
        <v>84.964821381799453</v>
      </c>
      <c r="AC576" s="447">
        <v>2.6567132800000004E-2</v>
      </c>
      <c r="AD576" s="290">
        <v>4.4400000000000002E-2</v>
      </c>
      <c r="AE576" s="447">
        <v>89.838700000000003</v>
      </c>
      <c r="AF576">
        <v>4.5896999999999997</v>
      </c>
      <c r="AG576" s="447">
        <v>2.0303</v>
      </c>
      <c r="AH576">
        <v>0.1482</v>
      </c>
      <c r="AI576" s="447">
        <v>6.3701999999999995E-2</v>
      </c>
      <c r="AJ576" s="447">
        <v>98.53</v>
      </c>
      <c r="AK576" s="447">
        <v>9.9144000000000005</v>
      </c>
      <c r="AL576" s="429">
        <v>34.908195495605469</v>
      </c>
      <c r="AM576" s="433" t="s">
        <v>139</v>
      </c>
      <c r="AN576" s="434"/>
      <c r="AO576" s="438">
        <v>0.4</v>
      </c>
      <c r="AP576" s="439">
        <v>6.867</v>
      </c>
      <c r="AQ576" s="431" t="s">
        <v>139</v>
      </c>
      <c r="AR576" s="440"/>
      <c r="AS576" s="469">
        <v>13.538183850553599</v>
      </c>
      <c r="AT576" s="431"/>
      <c r="AU576" s="469">
        <v>8.6852420606501042</v>
      </c>
      <c r="AV576" s="431"/>
      <c r="AW576" s="442">
        <v>0.91300000000000003</v>
      </c>
      <c r="AX576" s="431"/>
      <c r="AY576" s="443"/>
      <c r="AZ576" s="469" t="s">
        <v>139</v>
      </c>
      <c r="BA576" s="431" t="s">
        <v>139</v>
      </c>
      <c r="BB576" s="440"/>
      <c r="BC576" s="469" t="s">
        <v>139</v>
      </c>
      <c r="BD576" s="445" t="s">
        <v>139</v>
      </c>
      <c r="BE576" s="469" t="s">
        <v>139</v>
      </c>
      <c r="BF576" s="445" t="s">
        <v>139</v>
      </c>
      <c r="BG576" s="445"/>
      <c r="BH576" s="469" t="s">
        <v>139</v>
      </c>
      <c r="BI576" s="431" t="s">
        <v>139</v>
      </c>
      <c r="BJ576" s="440"/>
      <c r="BK576" s="441" t="s">
        <v>139</v>
      </c>
      <c r="BL576" s="431" t="s">
        <v>139</v>
      </c>
      <c r="BM576" s="446"/>
      <c r="BN576" s="447" t="s">
        <v>139</v>
      </c>
      <c r="BO576" t="s">
        <v>139</v>
      </c>
    </row>
    <row r="577" spans="1:67" ht="15.75" customHeight="1">
      <c r="A577" s="7" t="s">
        <v>1030</v>
      </c>
      <c r="B577" s="453">
        <v>26</v>
      </c>
      <c r="C577" s="436" t="s">
        <v>196</v>
      </c>
      <c r="D577" s="454" t="s">
        <v>197</v>
      </c>
      <c r="E577" s="436">
        <v>75</v>
      </c>
      <c r="F577" s="436">
        <v>59.969999999999857</v>
      </c>
      <c r="G577" s="436" t="s">
        <v>61</v>
      </c>
      <c r="H577" s="430">
        <v>75.999499999999998</v>
      </c>
      <c r="I577" s="436">
        <v>149</v>
      </c>
      <c r="J577" s="436">
        <v>59.359999999999218</v>
      </c>
      <c r="K577" s="436" t="s">
        <v>62</v>
      </c>
      <c r="L577" s="430">
        <v>149.98933333333332</v>
      </c>
      <c r="M577" s="430">
        <v>-149.98933333333332</v>
      </c>
      <c r="N577" s="427">
        <v>601</v>
      </c>
      <c r="Q577" s="428" t="s">
        <v>156</v>
      </c>
      <c r="R577">
        <v>4</v>
      </c>
      <c r="S577" s="474">
        <v>1014.87</v>
      </c>
      <c r="T577" s="290">
        <v>2.5499999999999998E-2</v>
      </c>
      <c r="U577" s="290">
        <v>2.41E-2</v>
      </c>
      <c r="V577" s="290">
        <v>29.420607999999998</v>
      </c>
      <c r="W577" s="290">
        <v>29.418501999999997</v>
      </c>
      <c r="X577" s="290">
        <v>34.874336032075085</v>
      </c>
      <c r="Y577" s="290">
        <v>34.87314682334069</v>
      </c>
      <c r="Z577">
        <v>1.8326</v>
      </c>
      <c r="AA577" s="447">
        <v>6.8874163597573226</v>
      </c>
      <c r="AB577" s="447">
        <v>85.965391194631266</v>
      </c>
      <c r="AC577" s="447">
        <v>2.6863045600000003E-2</v>
      </c>
      <c r="AD577" s="290">
        <v>4.4999999999999998E-2</v>
      </c>
      <c r="AE577" s="447">
        <v>89.838700000000003</v>
      </c>
      <c r="AF577">
        <v>4.5896999999999997</v>
      </c>
      <c r="AG577" s="447">
        <v>2.0209000000000001</v>
      </c>
      <c r="AH577">
        <v>0.14779999999999999</v>
      </c>
      <c r="AI577" s="447">
        <v>6.3701999999999995E-2</v>
      </c>
      <c r="AJ577" s="447">
        <v>98.54</v>
      </c>
      <c r="AK577" s="447">
        <v>9.9144000000000005</v>
      </c>
      <c r="AL577" s="429">
        <v>34.875030517578125</v>
      </c>
      <c r="AM577" s="433" t="s">
        <v>139</v>
      </c>
      <c r="AN577" s="434"/>
      <c r="AO577" s="438">
        <v>0.4</v>
      </c>
      <c r="AP577" s="439">
        <v>6.8979999999999997</v>
      </c>
      <c r="AQ577" s="431" t="s">
        <v>139</v>
      </c>
      <c r="AR577" s="440"/>
      <c r="AS577" s="469">
        <v>12.879873723779234</v>
      </c>
      <c r="AT577" s="431"/>
      <c r="AU577" s="469">
        <v>7.2191152628156825</v>
      </c>
      <c r="AV577" s="431"/>
      <c r="AW577" s="442">
        <v>0.86399999999999999</v>
      </c>
      <c r="AX577" s="431"/>
      <c r="AY577" s="443"/>
      <c r="AZ577" s="469" t="s">
        <v>139</v>
      </c>
      <c r="BA577" s="431" t="s">
        <v>139</v>
      </c>
      <c r="BB577" s="440"/>
      <c r="BC577" s="469" t="s">
        <v>139</v>
      </c>
      <c r="BD577" s="445" t="s">
        <v>139</v>
      </c>
      <c r="BE577" s="469" t="s">
        <v>139</v>
      </c>
      <c r="BF577" s="445" t="s">
        <v>139</v>
      </c>
      <c r="BG577" s="445"/>
      <c r="BH577" s="469" t="s">
        <v>139</v>
      </c>
      <c r="BI577" s="431" t="s">
        <v>139</v>
      </c>
      <c r="BJ577" s="440"/>
      <c r="BK577" s="441" t="s">
        <v>139</v>
      </c>
      <c r="BL577" s="431" t="s">
        <v>139</v>
      </c>
      <c r="BM577" s="446"/>
      <c r="BN577" s="447" t="s">
        <v>139</v>
      </c>
      <c r="BO577" t="s">
        <v>139</v>
      </c>
    </row>
    <row r="578" spans="1:67" ht="15.75" customHeight="1">
      <c r="A578" s="7" t="s">
        <v>1030</v>
      </c>
      <c r="B578" s="453">
        <v>26</v>
      </c>
      <c r="C578" s="436" t="s">
        <v>196</v>
      </c>
      <c r="D578" s="454" t="s">
        <v>197</v>
      </c>
      <c r="E578" s="436">
        <v>75</v>
      </c>
      <c r="F578" s="436">
        <v>59.969999999999857</v>
      </c>
      <c r="G578" s="436" t="s">
        <v>61</v>
      </c>
      <c r="H578" s="430">
        <v>75.999499999999998</v>
      </c>
      <c r="I578" s="436">
        <v>149</v>
      </c>
      <c r="J578" s="436">
        <v>59.359999999999218</v>
      </c>
      <c r="K578" s="436" t="s">
        <v>62</v>
      </c>
      <c r="L578" s="430">
        <v>149.98933333333332</v>
      </c>
      <c r="M578" s="430">
        <v>-149.98933333333332</v>
      </c>
      <c r="N578" s="427">
        <v>602</v>
      </c>
      <c r="Q578" s="428" t="s">
        <v>156</v>
      </c>
      <c r="R578">
        <v>5</v>
      </c>
      <c r="S578" s="474">
        <v>811.70899999999995</v>
      </c>
      <c r="T578" s="290">
        <v>0.29160000000000003</v>
      </c>
      <c r="U578" s="290">
        <v>0.29189999999999999</v>
      </c>
      <c r="V578" s="290">
        <v>29.550801</v>
      </c>
      <c r="W578" s="290">
        <v>29.550108999999999</v>
      </c>
      <c r="X578" s="290">
        <v>34.861965704875566</v>
      </c>
      <c r="Y578" s="290">
        <v>34.860724342504177</v>
      </c>
      <c r="Z578">
        <v>1.8793</v>
      </c>
      <c r="AA578" s="447">
        <v>6.8656894868405232</v>
      </c>
      <c r="AB578" s="447">
        <v>86.281718330678075</v>
      </c>
      <c r="AC578" s="447">
        <v>2.6947720800000005E-2</v>
      </c>
      <c r="AD578" s="290">
        <v>4.5199999999999997E-2</v>
      </c>
      <c r="AE578" s="447">
        <v>89.838700000000003</v>
      </c>
      <c r="AF578">
        <v>4.5896999999999997</v>
      </c>
      <c r="AG578" s="447">
        <v>2.0185</v>
      </c>
      <c r="AH578">
        <v>0.1477</v>
      </c>
      <c r="AI578" s="447">
        <v>6.3701999999999995E-2</v>
      </c>
      <c r="AJ578" s="447">
        <v>98.54</v>
      </c>
      <c r="AK578" s="447">
        <v>9.9144000000000005</v>
      </c>
      <c r="AL578" s="429">
        <v>34.861968994140625</v>
      </c>
      <c r="AM578" s="433" t="s">
        <v>139</v>
      </c>
      <c r="AN578" s="434"/>
      <c r="AO578" s="438">
        <v>0.9</v>
      </c>
      <c r="AP578" s="439">
        <v>6.8659999999999997</v>
      </c>
      <c r="AQ578" s="431" t="s">
        <v>139</v>
      </c>
      <c r="AR578" s="440"/>
      <c r="AS578" s="469">
        <v>12.794744284775195</v>
      </c>
      <c r="AT578" s="431"/>
      <c r="AU578" s="469">
        <v>6.9429307130828404</v>
      </c>
      <c r="AV578" s="431"/>
      <c r="AW578" s="442">
        <v>0.85399999999999998</v>
      </c>
      <c r="AX578" s="431"/>
      <c r="AY578" s="443"/>
      <c r="AZ578" s="469" t="s">
        <v>139</v>
      </c>
      <c r="BA578" s="431" t="s">
        <v>139</v>
      </c>
      <c r="BB578" s="440"/>
      <c r="BC578" s="469" t="s">
        <v>139</v>
      </c>
      <c r="BD578" s="445" t="s">
        <v>139</v>
      </c>
      <c r="BE578" s="469" t="s">
        <v>139</v>
      </c>
      <c r="BF578" s="445" t="s">
        <v>139</v>
      </c>
      <c r="BG578" s="445"/>
      <c r="BH578" s="469" t="s">
        <v>139</v>
      </c>
      <c r="BI578" s="431" t="s">
        <v>139</v>
      </c>
      <c r="BJ578" s="440"/>
      <c r="BK578" s="441" t="s">
        <v>139</v>
      </c>
      <c r="BL578" s="431" t="s">
        <v>139</v>
      </c>
      <c r="BM578" s="446"/>
      <c r="BN578" s="447" t="s">
        <v>139</v>
      </c>
      <c r="BO578" t="s">
        <v>139</v>
      </c>
    </row>
    <row r="579" spans="1:67" ht="15.75" customHeight="1">
      <c r="A579" s="7" t="s">
        <v>1030</v>
      </c>
      <c r="B579" s="453">
        <v>26</v>
      </c>
      <c r="C579" s="436" t="s">
        <v>196</v>
      </c>
      <c r="D579" s="454" t="s">
        <v>197</v>
      </c>
      <c r="E579" s="436">
        <v>75</v>
      </c>
      <c r="F579" s="436">
        <v>59.969999999999857</v>
      </c>
      <c r="G579" s="436" t="s">
        <v>61</v>
      </c>
      <c r="H579" s="430">
        <v>75.999499999999998</v>
      </c>
      <c r="I579" s="436">
        <v>149</v>
      </c>
      <c r="J579" s="436">
        <v>59.359999999999218</v>
      </c>
      <c r="K579" s="436" t="s">
        <v>62</v>
      </c>
      <c r="L579" s="430">
        <v>149.98933333333332</v>
      </c>
      <c r="M579" s="430">
        <v>-149.98933333333332</v>
      </c>
      <c r="N579" s="427">
        <v>603</v>
      </c>
      <c r="Q579" s="428" t="s">
        <v>156</v>
      </c>
      <c r="R579">
        <v>6</v>
      </c>
      <c r="S579" s="474">
        <v>609.048</v>
      </c>
      <c r="T579" s="290">
        <v>0.66</v>
      </c>
      <c r="U579" s="290">
        <v>0.65900000000000003</v>
      </c>
      <c r="V579" s="290">
        <v>29.769804999999998</v>
      </c>
      <c r="W579" s="290">
        <v>29.767863999999999</v>
      </c>
      <c r="X579" s="290">
        <v>34.850827296914169</v>
      </c>
      <c r="Y579" s="290">
        <v>34.849430304318538</v>
      </c>
      <c r="Z579">
        <v>1.9217</v>
      </c>
      <c r="AA579" s="447">
        <v>6.7920341470795575</v>
      </c>
      <c r="AB579" s="447">
        <v>86.166042244532619</v>
      </c>
      <c r="AC579" s="447">
        <v>2.7032396E-2</v>
      </c>
      <c r="AD579" s="290">
        <v>4.5400000000000003E-2</v>
      </c>
      <c r="AE579" s="447">
        <v>89.834999999999994</v>
      </c>
      <c r="AF579">
        <v>4.5895000000000001</v>
      </c>
      <c r="AG579" s="447">
        <v>2.0467</v>
      </c>
      <c r="AH579">
        <v>0.1489</v>
      </c>
      <c r="AI579" s="447">
        <v>6.3701999999999995E-2</v>
      </c>
      <c r="AJ579" s="447">
        <v>93</v>
      </c>
      <c r="AK579" s="447">
        <v>9.9144000000000005</v>
      </c>
      <c r="AL579" s="429">
        <v>34.851036071777344</v>
      </c>
      <c r="AM579" s="433" t="s">
        <v>139</v>
      </c>
      <c r="AN579" s="434"/>
      <c r="AO579" s="438">
        <v>1.1000000000000001</v>
      </c>
      <c r="AP579" s="439">
        <v>6.7969999999999997</v>
      </c>
      <c r="AQ579" s="431" t="s">
        <v>139</v>
      </c>
      <c r="AR579" s="440"/>
      <c r="AS579" s="469">
        <v>12.81961140000069</v>
      </c>
      <c r="AT579" s="431"/>
      <c r="AU579" s="469">
        <v>6.8973039237457847</v>
      </c>
      <c r="AV579" s="431"/>
      <c r="AW579" s="442">
        <v>0.84699999999999998</v>
      </c>
      <c r="AX579" s="431"/>
      <c r="AY579" s="443"/>
      <c r="AZ579" s="469" t="s">
        <v>139</v>
      </c>
      <c r="BA579" s="431" t="s">
        <v>139</v>
      </c>
      <c r="BB579" s="440"/>
      <c r="BC579" s="469" t="s">
        <v>139</v>
      </c>
      <c r="BD579" s="445" t="s">
        <v>139</v>
      </c>
      <c r="BE579" s="469" t="s">
        <v>139</v>
      </c>
      <c r="BF579" s="445" t="s">
        <v>139</v>
      </c>
      <c r="BG579" s="445"/>
      <c r="BH579" s="469" t="s">
        <v>139</v>
      </c>
      <c r="BI579" s="431" t="s">
        <v>139</v>
      </c>
      <c r="BJ579" s="440"/>
      <c r="BK579" s="441" t="s">
        <v>139</v>
      </c>
      <c r="BL579" s="431" t="s">
        <v>139</v>
      </c>
      <c r="BM579" s="446"/>
      <c r="BN579" s="447" t="s">
        <v>139</v>
      </c>
      <c r="BO579" t="s">
        <v>139</v>
      </c>
    </row>
    <row r="580" spans="1:67" ht="15.75" customHeight="1">
      <c r="A580" s="7" t="s">
        <v>1030</v>
      </c>
      <c r="B580" s="453">
        <v>26</v>
      </c>
      <c r="C580" s="436" t="s">
        <v>196</v>
      </c>
      <c r="D580" s="454" t="s">
        <v>197</v>
      </c>
      <c r="E580" s="436">
        <v>75</v>
      </c>
      <c r="F580" s="436">
        <v>59.969999999999857</v>
      </c>
      <c r="G580" s="436" t="s">
        <v>61</v>
      </c>
      <c r="H580" s="430">
        <v>75.999499999999998</v>
      </c>
      <c r="I580" s="436">
        <v>149</v>
      </c>
      <c r="J580" s="436">
        <v>59.359999999999218</v>
      </c>
      <c r="K580" s="436" t="s">
        <v>62</v>
      </c>
      <c r="L580" s="430">
        <v>149.98933333333332</v>
      </c>
      <c r="M580" s="430">
        <v>-149.98933333333332</v>
      </c>
      <c r="N580" s="427">
        <v>604</v>
      </c>
      <c r="Q580" s="428" t="s">
        <v>156</v>
      </c>
      <c r="R580">
        <v>7</v>
      </c>
      <c r="S580" s="474">
        <v>507.63499999999999</v>
      </c>
      <c r="T580" s="290">
        <v>0.79830000000000001</v>
      </c>
      <c r="U580" s="290">
        <v>0.79759999999999998</v>
      </c>
      <c r="V580" s="290">
        <v>29.829176</v>
      </c>
      <c r="W580" s="290">
        <v>29.827814999999998</v>
      </c>
      <c r="X580" s="290">
        <v>34.831828653836439</v>
      </c>
      <c r="Y580" s="290">
        <v>34.830851351446725</v>
      </c>
      <c r="Z580">
        <v>1.9314</v>
      </c>
      <c r="AA580" s="447">
        <v>6.7122383399550625</v>
      </c>
      <c r="AB580" s="447">
        <v>85.445918666180035</v>
      </c>
      <c r="AC580" s="447">
        <v>2.7412984000000001E-2</v>
      </c>
      <c r="AD580" s="290">
        <v>4.6199999999999998E-2</v>
      </c>
      <c r="AE580" s="447">
        <v>89.827500000000001</v>
      </c>
      <c r="AF580">
        <v>4.5891000000000002</v>
      </c>
      <c r="AG580" s="447">
        <v>1.9528000000000001</v>
      </c>
      <c r="AH580">
        <v>0.14510000000000001</v>
      </c>
      <c r="AI580" s="447">
        <v>6.3701999999999995E-2</v>
      </c>
      <c r="AJ580" s="447">
        <v>98.54</v>
      </c>
      <c r="AK580" s="447">
        <v>9.9144000000000005</v>
      </c>
      <c r="AL580" s="429">
        <v>34.833156585693359</v>
      </c>
      <c r="AM580" s="433" t="s">
        <v>139</v>
      </c>
      <c r="AN580" s="434"/>
      <c r="AO580" s="438">
        <v>1.2</v>
      </c>
      <c r="AP580" s="439">
        <v>6.7149999999999999</v>
      </c>
      <c r="AQ580" s="431" t="s">
        <v>139</v>
      </c>
      <c r="AR580" s="440"/>
      <c r="AS580" s="469">
        <v>12.900375446673713</v>
      </c>
      <c r="AT580" s="431"/>
      <c r="AU580" s="469">
        <v>7.1556635050288886</v>
      </c>
      <c r="AV580" s="431"/>
      <c r="AW580" s="442">
        <v>0.85099999999999998</v>
      </c>
      <c r="AX580" s="431"/>
      <c r="AY580" s="443"/>
      <c r="AZ580" s="469" t="s">
        <v>139</v>
      </c>
      <c r="BA580" s="431" t="s">
        <v>139</v>
      </c>
      <c r="BB580" s="440"/>
      <c r="BC580" s="469" t="s">
        <v>139</v>
      </c>
      <c r="BD580" s="445" t="s">
        <v>139</v>
      </c>
      <c r="BE580" s="469" t="s">
        <v>139</v>
      </c>
      <c r="BF580" s="445" t="s">
        <v>139</v>
      </c>
      <c r="BG580" s="445"/>
      <c r="BH580" s="469" t="s">
        <v>139</v>
      </c>
      <c r="BI580" s="431" t="s">
        <v>139</v>
      </c>
      <c r="BJ580" s="440"/>
      <c r="BK580" s="441" t="s">
        <v>139</v>
      </c>
      <c r="BL580" s="431" t="s">
        <v>139</v>
      </c>
      <c r="BM580" s="446"/>
      <c r="BN580" s="447" t="s">
        <v>139</v>
      </c>
      <c r="BO580" t="s">
        <v>139</v>
      </c>
    </row>
    <row r="581" spans="1:67" ht="15.75" customHeight="1">
      <c r="A581" s="7" t="s">
        <v>1030</v>
      </c>
      <c r="B581" s="453">
        <v>26</v>
      </c>
      <c r="C581" s="436" t="s">
        <v>196</v>
      </c>
      <c r="D581" s="454" t="s">
        <v>197</v>
      </c>
      <c r="E581" s="436">
        <v>75</v>
      </c>
      <c r="F581" s="436">
        <v>59.969999999999857</v>
      </c>
      <c r="G581" s="436" t="s">
        <v>61</v>
      </c>
      <c r="H581" s="430">
        <v>75.999499999999998</v>
      </c>
      <c r="I581" s="436">
        <v>149</v>
      </c>
      <c r="J581" s="436">
        <v>59.359999999999218</v>
      </c>
      <c r="K581" s="436" t="s">
        <v>62</v>
      </c>
      <c r="L581" s="430">
        <v>149.98933333333332</v>
      </c>
      <c r="M581" s="430">
        <v>-149.98933333333332</v>
      </c>
      <c r="N581" s="427">
        <v>605</v>
      </c>
      <c r="Q581" s="428" t="s">
        <v>156</v>
      </c>
      <c r="R581">
        <v>8</v>
      </c>
      <c r="S581" s="474">
        <v>478.40199999999999</v>
      </c>
      <c r="T581" s="290">
        <v>0.80740000000000001</v>
      </c>
      <c r="U581" s="290">
        <v>0.80700000000000005</v>
      </c>
      <c r="V581" s="290">
        <v>29.823619999999998</v>
      </c>
      <c r="W581" s="290">
        <v>29.822118</v>
      </c>
      <c r="X581" s="290">
        <v>34.831474594264542</v>
      </c>
      <c r="Y581" s="290">
        <v>34.829979751436106</v>
      </c>
      <c r="Z581">
        <v>1.9408000000000001</v>
      </c>
      <c r="AA581" s="447">
        <v>6.7237884660682479</v>
      </c>
      <c r="AB581" s="447">
        <v>85.612751422273448</v>
      </c>
      <c r="AC581" s="447">
        <v>2.7328308799999999E-2</v>
      </c>
      <c r="AD581" s="290">
        <v>4.5999999999999999E-2</v>
      </c>
      <c r="AE581" s="447">
        <v>89.814499999999995</v>
      </c>
      <c r="AF581">
        <v>4.5884999999999998</v>
      </c>
      <c r="AG581" s="447">
        <v>2.0537999999999998</v>
      </c>
      <c r="AH581">
        <v>0.1492</v>
      </c>
      <c r="AI581" s="447">
        <v>6.3701999999999995E-2</v>
      </c>
      <c r="AJ581" s="447">
        <v>98.55</v>
      </c>
      <c r="AK581" s="447">
        <v>9.9144000000000005</v>
      </c>
      <c r="AL581" s="429">
        <v>34.830070495605469</v>
      </c>
      <c r="AM581" s="433" t="s">
        <v>139</v>
      </c>
      <c r="AN581" s="434"/>
      <c r="AO581" s="438">
        <v>1.2</v>
      </c>
      <c r="AP581" s="439">
        <v>6.7249999999999996</v>
      </c>
      <c r="AQ581" s="431">
        <v>2</v>
      </c>
      <c r="AR581" s="440"/>
      <c r="AS581" s="469">
        <v>12.752400960333301</v>
      </c>
      <c r="AT581" s="431"/>
      <c r="AU581" s="469">
        <v>6.8840192032035885</v>
      </c>
      <c r="AV581" s="431"/>
      <c r="AW581" s="442">
        <v>0.84199999999999997</v>
      </c>
      <c r="AX581" s="431"/>
      <c r="AY581" s="443"/>
      <c r="AZ581" s="469" t="s">
        <v>139</v>
      </c>
      <c r="BA581" s="431" t="s">
        <v>139</v>
      </c>
      <c r="BB581" s="440"/>
      <c r="BC581" s="469" t="s">
        <v>139</v>
      </c>
      <c r="BD581" s="445" t="s">
        <v>139</v>
      </c>
      <c r="BE581" s="469" t="s">
        <v>139</v>
      </c>
      <c r="BF581" s="445" t="s">
        <v>139</v>
      </c>
      <c r="BG581" s="445"/>
      <c r="BH581" s="469" t="s">
        <v>139</v>
      </c>
      <c r="BI581" s="431" t="s">
        <v>139</v>
      </c>
      <c r="BJ581" s="440"/>
      <c r="BK581" s="441" t="s">
        <v>139</v>
      </c>
      <c r="BL581" s="431" t="s">
        <v>139</v>
      </c>
      <c r="BM581" s="446"/>
      <c r="BN581" s="447" t="s">
        <v>139</v>
      </c>
      <c r="BO581" t="s">
        <v>139</v>
      </c>
    </row>
    <row r="582" spans="1:67" ht="15.75" customHeight="1">
      <c r="A582" s="7" t="s">
        <v>1030</v>
      </c>
      <c r="B582" s="453">
        <v>26</v>
      </c>
      <c r="C582" s="436" t="s">
        <v>196</v>
      </c>
      <c r="D582" s="454" t="s">
        <v>197</v>
      </c>
      <c r="E582" s="436">
        <v>75</v>
      </c>
      <c r="F582" s="436">
        <v>59.969999999999857</v>
      </c>
      <c r="G582" s="436" t="s">
        <v>61</v>
      </c>
      <c r="H582" s="430">
        <v>75.999499999999998</v>
      </c>
      <c r="I582" s="436">
        <v>149</v>
      </c>
      <c r="J582" s="436">
        <v>59.359999999999218</v>
      </c>
      <c r="K582" s="436" t="s">
        <v>62</v>
      </c>
      <c r="L582" s="430">
        <v>149.98933333333332</v>
      </c>
      <c r="M582" s="430">
        <v>-149.98933333333332</v>
      </c>
      <c r="N582" s="427">
        <v>606</v>
      </c>
      <c r="Q582" s="428" t="s">
        <v>156</v>
      </c>
      <c r="R582">
        <v>9</v>
      </c>
      <c r="S582" s="474">
        <v>414.97899999999998</v>
      </c>
      <c r="T582" s="290">
        <v>0.69010000000000005</v>
      </c>
      <c r="U582" s="290">
        <v>0.6885</v>
      </c>
      <c r="V582" s="290">
        <v>29.659904000000001</v>
      </c>
      <c r="W582" s="290">
        <v>29.657374999999998</v>
      </c>
      <c r="X582" s="290">
        <v>34.787654419585706</v>
      </c>
      <c r="Y582" s="290">
        <v>34.786162989630242</v>
      </c>
      <c r="Z582">
        <v>1.9196</v>
      </c>
      <c r="AA582" s="447">
        <v>6.5967871084665362</v>
      </c>
      <c r="AB582" s="447">
        <v>83.717121061009934</v>
      </c>
      <c r="AC582" s="447">
        <v>2.7455321599999999E-2</v>
      </c>
      <c r="AD582" s="290">
        <v>4.6300000000000001E-2</v>
      </c>
      <c r="AE582" s="447">
        <v>89.805199999999999</v>
      </c>
      <c r="AF582">
        <v>4.5880000000000001</v>
      </c>
      <c r="AG582" s="447">
        <v>2.1735000000000002</v>
      </c>
      <c r="AH582">
        <v>0.15390000000000001</v>
      </c>
      <c r="AI582" s="447">
        <v>6.3701999999999995E-2</v>
      </c>
      <c r="AJ582" s="447">
        <v>98.54</v>
      </c>
      <c r="AK582" s="447">
        <v>9.9144000000000005</v>
      </c>
      <c r="AL582" s="429">
        <v>34.779930114746094</v>
      </c>
      <c r="AM582" s="433" t="s">
        <v>139</v>
      </c>
      <c r="AN582" s="434"/>
      <c r="AO582" s="438">
        <v>1.2</v>
      </c>
      <c r="AP582" s="439">
        <v>6.6050000000000004</v>
      </c>
      <c r="AQ582" s="431" t="s">
        <v>139</v>
      </c>
      <c r="AR582" s="440"/>
      <c r="AS582" s="469">
        <v>12.87287037270743</v>
      </c>
      <c r="AT582" s="431"/>
      <c r="AU582" s="469">
        <v>7.8247877964075832</v>
      </c>
      <c r="AV582" s="431"/>
      <c r="AW582" s="442">
        <v>0.86299999999999999</v>
      </c>
      <c r="AX582" s="431"/>
      <c r="AY582" s="443"/>
      <c r="AZ582" s="469" t="s">
        <v>139</v>
      </c>
      <c r="BA582" s="431" t="s">
        <v>139</v>
      </c>
      <c r="BB582" s="440"/>
      <c r="BC582" s="469" t="s">
        <v>139</v>
      </c>
      <c r="BD582" s="445" t="s">
        <v>139</v>
      </c>
      <c r="BE582" s="469" t="s">
        <v>139</v>
      </c>
      <c r="BF582" s="445" t="s">
        <v>139</v>
      </c>
      <c r="BG582" s="445"/>
      <c r="BH582" s="469" t="s">
        <v>139</v>
      </c>
      <c r="BI582" s="431" t="s">
        <v>139</v>
      </c>
      <c r="BJ582" s="440"/>
      <c r="BK582" s="441" t="s">
        <v>139</v>
      </c>
      <c r="BL582" s="431" t="s">
        <v>139</v>
      </c>
      <c r="BM582" s="446"/>
      <c r="BN582" s="447" t="s">
        <v>139</v>
      </c>
      <c r="BO582" t="s">
        <v>139</v>
      </c>
    </row>
    <row r="583" spans="1:67" ht="15.75" customHeight="1">
      <c r="A583" s="7" t="s">
        <v>1030</v>
      </c>
      <c r="B583" s="453">
        <v>26</v>
      </c>
      <c r="C583" s="436" t="s">
        <v>196</v>
      </c>
      <c r="D583" s="454" t="s">
        <v>197</v>
      </c>
      <c r="E583" s="436">
        <v>75</v>
      </c>
      <c r="F583" s="436">
        <v>59.969999999999857</v>
      </c>
      <c r="G583" s="436" t="s">
        <v>61</v>
      </c>
      <c r="H583" s="430">
        <v>75.999499999999998</v>
      </c>
      <c r="I583" s="436">
        <v>149</v>
      </c>
      <c r="J583" s="436">
        <v>59.359999999999218</v>
      </c>
      <c r="K583" s="436" t="s">
        <v>62</v>
      </c>
      <c r="L583" s="430">
        <v>149.98933333333332</v>
      </c>
      <c r="M583" s="430">
        <v>-149.98933333333332</v>
      </c>
      <c r="N583" s="427">
        <v>607</v>
      </c>
      <c r="Q583" s="428" t="s">
        <v>156</v>
      </c>
      <c r="R583">
        <v>10</v>
      </c>
      <c r="S583" s="474">
        <v>372.40499999999997</v>
      </c>
      <c r="T583" s="290">
        <v>0.48870000000000002</v>
      </c>
      <c r="U583" s="290">
        <v>0.48409999999999997</v>
      </c>
      <c r="V583" s="290">
        <v>29.417225999999999</v>
      </c>
      <c r="W583" s="290">
        <v>29.411057</v>
      </c>
      <c r="X583" s="290">
        <v>34.722504909023378</v>
      </c>
      <c r="Y583" s="290">
        <v>34.719610482011639</v>
      </c>
      <c r="Z583">
        <v>1.8807</v>
      </c>
      <c r="AA583" s="447">
        <v>6.4363757631336851</v>
      </c>
      <c r="AB583" s="447">
        <v>81.221207705227542</v>
      </c>
      <c r="AC583" s="447">
        <v>2.8089935199999999E-2</v>
      </c>
      <c r="AD583" s="290">
        <v>4.7699999999999999E-2</v>
      </c>
      <c r="AE583" s="447">
        <v>89.790300000000002</v>
      </c>
      <c r="AF583">
        <v>4.5872999999999999</v>
      </c>
      <c r="AG583" s="447">
        <v>2.258</v>
      </c>
      <c r="AH583">
        <v>0.1573</v>
      </c>
      <c r="AI583" s="447">
        <v>6.3701999999999995E-2</v>
      </c>
      <c r="AJ583" s="447">
        <v>98.54</v>
      </c>
      <c r="AK583" s="447">
        <v>9.9144000000000005</v>
      </c>
      <c r="AL583" s="429">
        <v>34.718540191650391</v>
      </c>
      <c r="AM583" s="433" t="s">
        <v>139</v>
      </c>
      <c r="AN583" s="434"/>
      <c r="AO583" s="438">
        <v>1.1000000000000001</v>
      </c>
      <c r="AP583" s="439">
        <v>6.4630000000000001</v>
      </c>
      <c r="AQ583" s="431" t="s">
        <v>139</v>
      </c>
      <c r="AR583" s="440"/>
      <c r="AS583" s="469">
        <v>12.97409202622512</v>
      </c>
      <c r="AT583" s="431"/>
      <c r="AU583" s="469">
        <v>9.5699257541156211</v>
      </c>
      <c r="AV583" s="431"/>
      <c r="AW583" s="442">
        <v>0.89500000000000002</v>
      </c>
      <c r="AX583" s="431"/>
      <c r="AY583" s="443"/>
      <c r="AZ583" s="469" t="s">
        <v>139</v>
      </c>
      <c r="BA583" s="431" t="s">
        <v>139</v>
      </c>
      <c r="BB583" s="440"/>
      <c r="BC583" s="469" t="s">
        <v>139</v>
      </c>
      <c r="BD583" s="445" t="s">
        <v>139</v>
      </c>
      <c r="BE583" s="469" t="s">
        <v>139</v>
      </c>
      <c r="BF583" s="445" t="s">
        <v>139</v>
      </c>
      <c r="BG583" s="445"/>
      <c r="BH583" s="469">
        <v>2167.7935653111776</v>
      </c>
      <c r="BI583" s="431" t="s">
        <v>139</v>
      </c>
      <c r="BJ583" s="440"/>
      <c r="BK583" s="441">
        <v>2293.4799320154607</v>
      </c>
      <c r="BL583" s="431" t="s">
        <v>139</v>
      </c>
      <c r="BM583" s="446"/>
      <c r="BN583" s="447">
        <v>0.12126764922802794</v>
      </c>
      <c r="BO583" t="s">
        <v>139</v>
      </c>
    </row>
    <row r="584" spans="1:67" ht="15.75" customHeight="1">
      <c r="A584" s="7" t="s">
        <v>1030</v>
      </c>
      <c r="B584" s="453">
        <v>26</v>
      </c>
      <c r="C584" s="436" t="s">
        <v>196</v>
      </c>
      <c r="D584" s="454" t="s">
        <v>197</v>
      </c>
      <c r="E584" s="436">
        <v>75</v>
      </c>
      <c r="F584" s="436">
        <v>59.969999999999857</v>
      </c>
      <c r="G584" s="436" t="s">
        <v>61</v>
      </c>
      <c r="H584" s="430">
        <v>75.999499999999998</v>
      </c>
      <c r="I584" s="436">
        <v>149</v>
      </c>
      <c r="J584" s="436">
        <v>59.359999999999218</v>
      </c>
      <c r="K584" s="436" t="s">
        <v>62</v>
      </c>
      <c r="L584" s="430">
        <v>149.98933333333332</v>
      </c>
      <c r="M584" s="430">
        <v>-149.98933333333332</v>
      </c>
      <c r="N584" s="427">
        <v>608</v>
      </c>
      <c r="Q584" s="428" t="s">
        <v>156</v>
      </c>
      <c r="R584">
        <v>11</v>
      </c>
      <c r="S584" s="474">
        <v>309.005</v>
      </c>
      <c r="T584" s="290">
        <v>-0.22140000000000001</v>
      </c>
      <c r="U584" s="290">
        <v>-0.21529999999999999</v>
      </c>
      <c r="V584" s="290">
        <v>28.572569999999999</v>
      </c>
      <c r="W584" s="290">
        <v>28.579205999999999</v>
      </c>
      <c r="X584" s="290">
        <v>34.445267098972188</v>
      </c>
      <c r="Y584" s="290">
        <v>34.447225738838739</v>
      </c>
      <c r="Z584">
        <v>1.8561000000000001</v>
      </c>
      <c r="AA584" s="447">
        <v>6.4027038266795966</v>
      </c>
      <c r="AB584" s="447">
        <v>79.162616303097124</v>
      </c>
      <c r="AC584" s="447">
        <v>3.1262552800000003E-2</v>
      </c>
      <c r="AD584" s="290">
        <v>5.4699999999999999E-2</v>
      </c>
      <c r="AE584" s="447">
        <v>89.769800000000004</v>
      </c>
      <c r="AF584">
        <v>4.5862999999999996</v>
      </c>
      <c r="AG584" s="447">
        <v>2.6431</v>
      </c>
      <c r="AH584">
        <v>0.17269999999999999</v>
      </c>
      <c r="AI584" s="447">
        <v>6.3701999999999995E-2</v>
      </c>
      <c r="AJ584" s="447">
        <v>98.54</v>
      </c>
      <c r="AK584" s="447">
        <v>9.9144000000000005</v>
      </c>
      <c r="AL584" s="429">
        <v>34.435104370117188</v>
      </c>
      <c r="AM584" s="433" t="s">
        <v>139</v>
      </c>
      <c r="AN584" s="434"/>
      <c r="AO584" s="438">
        <v>0.4</v>
      </c>
      <c r="AP584" s="439">
        <v>6.383</v>
      </c>
      <c r="AQ584" s="431" t="s">
        <v>139</v>
      </c>
      <c r="AR584" s="440"/>
      <c r="AS584" s="469">
        <v>12.367291825681001</v>
      </c>
      <c r="AT584" s="431"/>
      <c r="AU584" s="469">
        <v>12.111402872238816</v>
      </c>
      <c r="AV584" s="431"/>
      <c r="AW584" s="442">
        <v>0.94699999999999995</v>
      </c>
      <c r="AX584" s="431"/>
      <c r="AY584" s="443"/>
      <c r="AZ584" s="469" t="s">
        <v>139</v>
      </c>
      <c r="BA584" s="431" t="s">
        <v>139</v>
      </c>
      <c r="BB584" s="440"/>
      <c r="BC584" s="469" t="s">
        <v>139</v>
      </c>
      <c r="BD584" s="445" t="s">
        <v>139</v>
      </c>
      <c r="BE584" s="469" t="s">
        <v>139</v>
      </c>
      <c r="BF584" s="445" t="s">
        <v>139</v>
      </c>
      <c r="BG584" s="445"/>
      <c r="BH584" s="469">
        <v>2177.5136376139285</v>
      </c>
      <c r="BI584" s="431" t="s">
        <v>139</v>
      </c>
      <c r="BJ584" s="440"/>
      <c r="BK584" s="441">
        <v>2290.4175945823126</v>
      </c>
      <c r="BL584" s="431" t="s">
        <v>139</v>
      </c>
      <c r="BM584" s="446"/>
      <c r="BN584" s="447">
        <v>-0.10123769680791175</v>
      </c>
      <c r="BO584" t="s">
        <v>139</v>
      </c>
    </row>
    <row r="585" spans="1:67" ht="15.75" customHeight="1">
      <c r="A585" s="7" t="s">
        <v>1030</v>
      </c>
      <c r="B585" s="453">
        <v>26</v>
      </c>
      <c r="C585" s="436" t="s">
        <v>196</v>
      </c>
      <c r="D585" s="454" t="s">
        <v>197</v>
      </c>
      <c r="E585" s="436">
        <v>75</v>
      </c>
      <c r="F585" s="436">
        <v>59.969999999999857</v>
      </c>
      <c r="G585" s="436" t="s">
        <v>61</v>
      </c>
      <c r="H585" s="430">
        <v>75.999499999999998</v>
      </c>
      <c r="I585" s="436">
        <v>149</v>
      </c>
      <c r="J585" s="436">
        <v>59.359999999999218</v>
      </c>
      <c r="K585" s="436" t="s">
        <v>62</v>
      </c>
      <c r="L585" s="430">
        <v>149.98933333333332</v>
      </c>
      <c r="M585" s="430">
        <v>-149.98933333333332</v>
      </c>
      <c r="N585" s="427">
        <v>609</v>
      </c>
      <c r="Q585" s="428" t="s">
        <v>156</v>
      </c>
      <c r="R585">
        <v>12</v>
      </c>
      <c r="S585" s="474">
        <v>275.73899999999998</v>
      </c>
      <c r="T585" s="290">
        <v>-0.74609999999999999</v>
      </c>
      <c r="U585" s="290">
        <v>-0.74050000000000005</v>
      </c>
      <c r="V585" s="290">
        <v>27.899992000000001</v>
      </c>
      <c r="W585" s="290">
        <v>27.907345999999997</v>
      </c>
      <c r="X585" s="290">
        <v>34.15531699993592</v>
      </c>
      <c r="Y585" s="290">
        <v>34.158929335172509</v>
      </c>
      <c r="Z585">
        <v>1.8027</v>
      </c>
      <c r="AA585" s="447">
        <v>6.2228686472554884</v>
      </c>
      <c r="AB585" s="447">
        <v>75.727641043779201</v>
      </c>
      <c r="AC585" s="447">
        <v>3.3462306400000003E-2</v>
      </c>
      <c r="AD585" s="290">
        <v>5.96E-2</v>
      </c>
      <c r="AE585" s="447">
        <v>89.743799999999993</v>
      </c>
      <c r="AF585">
        <v>4.585</v>
      </c>
      <c r="AG585" s="447">
        <v>3.0282</v>
      </c>
      <c r="AH585">
        <v>0.18809999999999999</v>
      </c>
      <c r="AI585" s="447">
        <v>6.3701999999999995E-2</v>
      </c>
      <c r="AJ585" s="447">
        <v>98.54</v>
      </c>
      <c r="AK585" s="447">
        <v>9.9144000000000005</v>
      </c>
      <c r="AL585" s="429">
        <v>34.152503967285156</v>
      </c>
      <c r="AM585" s="433" t="s">
        <v>139</v>
      </c>
      <c r="AN585" s="434"/>
      <c r="AO585" s="438">
        <v>-0.1</v>
      </c>
      <c r="AP585" s="439">
        <v>6.2220000000000004</v>
      </c>
      <c r="AQ585" s="431" t="s">
        <v>139</v>
      </c>
      <c r="AR585" s="440"/>
      <c r="AS585" s="469">
        <v>13.040761795379192</v>
      </c>
      <c r="AT585" s="431"/>
      <c r="AU585" s="469">
        <v>18.198668473085139</v>
      </c>
      <c r="AV585" s="431"/>
      <c r="AW585" s="442">
        <v>1.1499999999999999</v>
      </c>
      <c r="AX585" s="431"/>
      <c r="AY585" s="443"/>
      <c r="AZ585" s="469" t="s">
        <v>139</v>
      </c>
      <c r="BA585" s="431" t="s">
        <v>139</v>
      </c>
      <c r="BB585" s="440"/>
      <c r="BC585" s="469" t="s">
        <v>139</v>
      </c>
      <c r="BD585" s="445" t="s">
        <v>139</v>
      </c>
      <c r="BE585" s="469" t="s">
        <v>139</v>
      </c>
      <c r="BF585" s="445" t="s">
        <v>139</v>
      </c>
      <c r="BG585" s="445"/>
      <c r="BH585" s="469">
        <v>2195.8550894699974</v>
      </c>
      <c r="BI585" s="431" t="s">
        <v>139</v>
      </c>
      <c r="BJ585" s="440"/>
      <c r="BK585" s="441">
        <v>2282.6764575494813</v>
      </c>
      <c r="BL585" s="431" t="s">
        <v>139</v>
      </c>
      <c r="BM585" s="446"/>
      <c r="BN585" s="447">
        <v>-0.41571122759944307</v>
      </c>
      <c r="BO585" t="s">
        <v>139</v>
      </c>
    </row>
    <row r="586" spans="1:67" ht="15.75" customHeight="1">
      <c r="A586" s="7" t="s">
        <v>1030</v>
      </c>
      <c r="B586" s="453">
        <v>26</v>
      </c>
      <c r="C586" s="436" t="s">
        <v>196</v>
      </c>
      <c r="D586" s="454" t="s">
        <v>197</v>
      </c>
      <c r="E586" s="436">
        <v>75</v>
      </c>
      <c r="F586" s="436">
        <v>59.969999999999857</v>
      </c>
      <c r="G586" s="436" t="s">
        <v>61</v>
      </c>
      <c r="H586" s="430">
        <v>75.999499999999998</v>
      </c>
      <c r="I586" s="436">
        <v>149</v>
      </c>
      <c r="J586" s="436">
        <v>59.359999999999218</v>
      </c>
      <c r="K586" s="436" t="s">
        <v>62</v>
      </c>
      <c r="L586" s="430">
        <v>149.98933333333332</v>
      </c>
      <c r="M586" s="430">
        <v>-149.98933333333332</v>
      </c>
      <c r="N586" s="427">
        <v>610</v>
      </c>
      <c r="Q586" s="428" t="s">
        <v>156</v>
      </c>
      <c r="R586">
        <v>13</v>
      </c>
      <c r="S586" s="474">
        <v>253.655</v>
      </c>
      <c r="T586" s="290">
        <v>-1.1751</v>
      </c>
      <c r="U586" s="290">
        <v>-1.1698</v>
      </c>
      <c r="V586" s="290">
        <v>27.228577999999999</v>
      </c>
      <c r="W586" s="290">
        <v>27.236666</v>
      </c>
      <c r="X586" s="290">
        <v>33.739995711592123</v>
      </c>
      <c r="Y586" s="290">
        <v>33.745086094058358</v>
      </c>
      <c r="Z586">
        <v>1.7918000000000001</v>
      </c>
      <c r="AA586" s="447">
        <v>6.2400281568684752</v>
      </c>
      <c r="AB586" s="447">
        <v>74.853966513292946</v>
      </c>
      <c r="AC586" s="447">
        <v>3.3673994399999997E-2</v>
      </c>
      <c r="AD586" s="290">
        <v>6.0100000000000001E-2</v>
      </c>
      <c r="AE586" s="447">
        <v>89.695400000000006</v>
      </c>
      <c r="AF586">
        <v>4.5824999999999996</v>
      </c>
      <c r="AG586" s="447">
        <v>3.4062999999999999</v>
      </c>
      <c r="AH586">
        <v>0.20330000000000001</v>
      </c>
      <c r="AI586" s="447">
        <v>6.3701999999999995E-2</v>
      </c>
      <c r="AJ586" s="447">
        <v>98.54</v>
      </c>
      <c r="AK586" s="447">
        <v>9.9144000000000005</v>
      </c>
      <c r="AL586" s="429">
        <v>33.727931976318359</v>
      </c>
      <c r="AM586" s="433" t="s">
        <v>139</v>
      </c>
      <c r="AN586" s="434"/>
      <c r="AO586" s="438">
        <v>-0.5</v>
      </c>
      <c r="AP586" s="439">
        <v>6.202</v>
      </c>
      <c r="AQ586" s="431" t="s">
        <v>139</v>
      </c>
      <c r="AR586" s="440"/>
      <c r="AS586" s="469">
        <v>14.777518037774067</v>
      </c>
      <c r="AT586" s="431"/>
      <c r="AU586" s="469">
        <v>27.656463241560072</v>
      </c>
      <c r="AV586" s="431"/>
      <c r="AW586" s="442">
        <v>1.5269999999999999</v>
      </c>
      <c r="AX586" s="431"/>
      <c r="AY586" s="443"/>
      <c r="AZ586" s="469" t="s">
        <v>139</v>
      </c>
      <c r="BA586" s="431" t="s">
        <v>139</v>
      </c>
      <c r="BB586" s="440"/>
      <c r="BC586" s="469" t="s">
        <v>139</v>
      </c>
      <c r="BD586" s="445" t="s">
        <v>139</v>
      </c>
      <c r="BE586" s="469" t="s">
        <v>139</v>
      </c>
      <c r="BF586" s="445" t="s">
        <v>139</v>
      </c>
      <c r="BG586" s="445"/>
      <c r="BH586" s="469">
        <v>2221.789874523763</v>
      </c>
      <c r="BI586" s="431" t="s">
        <v>139</v>
      </c>
      <c r="BJ586" s="440"/>
      <c r="BK586" s="441">
        <v>2283.9120761603658</v>
      </c>
      <c r="BL586" s="431" t="s">
        <v>139</v>
      </c>
      <c r="BM586" s="446"/>
      <c r="BN586" s="447">
        <v>-0.89829969915168539</v>
      </c>
      <c r="BO586" t="s">
        <v>139</v>
      </c>
    </row>
    <row r="587" spans="1:67" ht="15.75" customHeight="1">
      <c r="A587" s="7" t="s">
        <v>1030</v>
      </c>
      <c r="B587" s="453">
        <v>26</v>
      </c>
      <c r="C587" s="436" t="s">
        <v>196</v>
      </c>
      <c r="D587" s="454" t="s">
        <v>197</v>
      </c>
      <c r="E587" s="436">
        <v>75</v>
      </c>
      <c r="F587" s="436">
        <v>59.969999999999857</v>
      </c>
      <c r="G587" s="436" t="s">
        <v>61</v>
      </c>
      <c r="H587" s="430">
        <v>75.999499999999998</v>
      </c>
      <c r="I587" s="436">
        <v>149</v>
      </c>
      <c r="J587" s="436">
        <v>59.359999999999218</v>
      </c>
      <c r="K587" s="436" t="s">
        <v>62</v>
      </c>
      <c r="L587" s="430">
        <v>149.98933333333332</v>
      </c>
      <c r="M587" s="430">
        <v>-149.98933333333332</v>
      </c>
      <c r="N587" s="427">
        <v>611</v>
      </c>
      <c r="Q587" s="428" t="s">
        <v>156</v>
      </c>
      <c r="R587">
        <v>14</v>
      </c>
      <c r="S587" s="474">
        <v>219.136</v>
      </c>
      <c r="T587" s="290">
        <v>-1.4674</v>
      </c>
      <c r="U587" s="290">
        <v>-1.4678</v>
      </c>
      <c r="V587" s="290">
        <v>26.523782000000001</v>
      </c>
      <c r="W587" s="290">
        <v>26.524552</v>
      </c>
      <c r="X587" s="290">
        <v>33.121672131564978</v>
      </c>
      <c r="Y587" s="290">
        <v>33.123174528370647</v>
      </c>
      <c r="Z587">
        <v>1.8181</v>
      </c>
      <c r="AA587" s="447">
        <v>6.3742575706023601</v>
      </c>
      <c r="AB587" s="447">
        <v>75.534469140432847</v>
      </c>
      <c r="AC587" s="447">
        <v>3.4731533600000003E-2</v>
      </c>
      <c r="AD587" s="290">
        <v>6.25E-2</v>
      </c>
      <c r="AE587" s="447">
        <v>89.637699999999995</v>
      </c>
      <c r="AF587">
        <v>4.5796000000000001</v>
      </c>
      <c r="AG587" s="447">
        <v>3.3757000000000001</v>
      </c>
      <c r="AH587">
        <v>0.20200000000000001</v>
      </c>
      <c r="AI587" s="447">
        <v>6.3701999999999995E-2</v>
      </c>
      <c r="AJ587" s="447">
        <v>98.54</v>
      </c>
      <c r="AK587" s="447">
        <v>9.9144000000000005</v>
      </c>
      <c r="AL587" s="429">
        <v>33.114990234375</v>
      </c>
      <c r="AM587" s="433" t="s">
        <v>139</v>
      </c>
      <c r="AN587" s="434"/>
      <c r="AO587" s="438">
        <v>-0.7</v>
      </c>
      <c r="AP587" s="439">
        <v>6.3819999999999997</v>
      </c>
      <c r="AQ587" s="431" t="s">
        <v>139</v>
      </c>
      <c r="AR587" s="440"/>
      <c r="AS587" s="469">
        <v>15.690383634167423</v>
      </c>
      <c r="AT587" s="431"/>
      <c r="AU587" s="469">
        <v>34.092265624011532</v>
      </c>
      <c r="AV587" s="431"/>
      <c r="AW587" s="442">
        <v>1.82</v>
      </c>
      <c r="AX587" s="431"/>
      <c r="AY587" s="443"/>
      <c r="AZ587" s="469" t="s">
        <v>139</v>
      </c>
      <c r="BA587" s="431" t="s">
        <v>139</v>
      </c>
      <c r="BB587" s="440"/>
      <c r="BC587" s="469" t="s">
        <v>139</v>
      </c>
      <c r="BD587" s="445" t="s">
        <v>139</v>
      </c>
      <c r="BE587" s="469" t="s">
        <v>139</v>
      </c>
      <c r="BF587" s="445" t="s">
        <v>139</v>
      </c>
      <c r="BG587" s="445"/>
      <c r="BH587" s="469">
        <v>2226.1863489884026</v>
      </c>
      <c r="BI587" s="431">
        <v>6</v>
      </c>
      <c r="BJ587" s="440"/>
      <c r="BK587" s="441">
        <v>2275.2366593613151</v>
      </c>
      <c r="BL587" s="431">
        <v>6</v>
      </c>
      <c r="BM587" s="446"/>
      <c r="BN587" s="447">
        <v>-1.4095668680616475</v>
      </c>
      <c r="BO587" t="s">
        <v>139</v>
      </c>
    </row>
    <row r="588" spans="1:67" ht="15.75" customHeight="1">
      <c r="A588" s="7" t="s">
        <v>1030</v>
      </c>
      <c r="B588" s="453">
        <v>26</v>
      </c>
      <c r="C588" s="436" t="s">
        <v>196</v>
      </c>
      <c r="D588" s="454" t="s">
        <v>197</v>
      </c>
      <c r="E588" s="436">
        <v>75</v>
      </c>
      <c r="F588" s="436">
        <v>59.969999999999857</v>
      </c>
      <c r="G588" s="436" t="s">
        <v>61</v>
      </c>
      <c r="H588" s="430">
        <v>75.999499999999998</v>
      </c>
      <c r="I588" s="436">
        <v>149</v>
      </c>
      <c r="J588" s="436">
        <v>59.359999999999218</v>
      </c>
      <c r="K588" s="436" t="s">
        <v>62</v>
      </c>
      <c r="L588" s="430">
        <v>149.98933333333332</v>
      </c>
      <c r="M588" s="430">
        <v>-149.98933333333332</v>
      </c>
      <c r="N588" s="427">
        <v>612</v>
      </c>
      <c r="Q588" s="428" t="s">
        <v>156</v>
      </c>
      <c r="R588">
        <v>15</v>
      </c>
      <c r="S588" s="474">
        <v>201.98500000000001</v>
      </c>
      <c r="T588" s="290">
        <v>-1.4675</v>
      </c>
      <c r="U588" s="290">
        <v>-1.4679</v>
      </c>
      <c r="V588" s="290">
        <v>26.384920999999999</v>
      </c>
      <c r="W588" s="290">
        <v>26.383286999999999</v>
      </c>
      <c r="X588" s="290">
        <v>32.941371124985714</v>
      </c>
      <c r="Y588" s="290">
        <v>32.939567084599133</v>
      </c>
      <c r="Z588">
        <v>1.8386</v>
      </c>
      <c r="AA588" s="447">
        <v>6.4599096240542577</v>
      </c>
      <c r="AB588" s="447">
        <v>76.451217345188056</v>
      </c>
      <c r="AC588" s="447">
        <v>3.8200514400000003E-2</v>
      </c>
      <c r="AD588" s="290">
        <v>7.0199999999999999E-2</v>
      </c>
      <c r="AE588" s="447">
        <v>89.574399999999997</v>
      </c>
      <c r="AF588">
        <v>4.5763999999999996</v>
      </c>
      <c r="AG588" s="447">
        <v>3.3170000000000002</v>
      </c>
      <c r="AH588">
        <v>0.19969999999999999</v>
      </c>
      <c r="AI588" s="447">
        <v>6.3701999999999995E-2</v>
      </c>
      <c r="AJ588" s="447">
        <v>96.51</v>
      </c>
      <c r="AK588" s="447">
        <v>9.9144000000000005</v>
      </c>
      <c r="AL588" s="429">
        <v>32.932025909423828</v>
      </c>
      <c r="AM588" s="433" t="s">
        <v>139</v>
      </c>
      <c r="AN588" s="434"/>
      <c r="AO588" s="438">
        <v>-0.8</v>
      </c>
      <c r="AP588" s="439">
        <v>6.44</v>
      </c>
      <c r="AQ588" s="431" t="s">
        <v>139</v>
      </c>
      <c r="AR588" s="440"/>
      <c r="AS588" s="469">
        <v>15.43786929537513</v>
      </c>
      <c r="AT588" s="431"/>
      <c r="AU588" s="469">
        <v>33.628541439479825</v>
      </c>
      <c r="AV588" s="431"/>
      <c r="AW588" s="442">
        <v>1.835</v>
      </c>
      <c r="AX588" s="431"/>
      <c r="AY588" s="443"/>
      <c r="AZ588" s="469" t="s">
        <v>139</v>
      </c>
      <c r="BA588" s="431" t="s">
        <v>139</v>
      </c>
      <c r="BB588" s="440"/>
      <c r="BC588" s="469">
        <v>4.8986188422376464E-3</v>
      </c>
      <c r="BD588" s="445" t="s">
        <v>139</v>
      </c>
      <c r="BE588" s="469">
        <v>2.4943440570084633E-2</v>
      </c>
      <c r="BF588" s="445" t="s">
        <v>139</v>
      </c>
      <c r="BG588" s="445"/>
      <c r="BH588" s="469">
        <v>2219.2953388966102</v>
      </c>
      <c r="BI588" s="431" t="s">
        <v>139</v>
      </c>
      <c r="BJ588" s="440"/>
      <c r="BK588" s="441">
        <v>2269.4973236773276</v>
      </c>
      <c r="BL588" s="431" t="s">
        <v>139</v>
      </c>
      <c r="BM588" s="446"/>
      <c r="BN588" s="447">
        <v>-1.4857126809677714</v>
      </c>
      <c r="BO588" t="s">
        <v>139</v>
      </c>
    </row>
    <row r="589" spans="1:67" ht="15.75" customHeight="1">
      <c r="A589" s="7" t="s">
        <v>1030</v>
      </c>
      <c r="B589" s="453">
        <v>26</v>
      </c>
      <c r="C589" s="436" t="s">
        <v>196</v>
      </c>
      <c r="D589" s="454" t="s">
        <v>197</v>
      </c>
      <c r="E589" s="436">
        <v>75</v>
      </c>
      <c r="F589" s="436">
        <v>59.969999999999857</v>
      </c>
      <c r="G589" s="436" t="s">
        <v>61</v>
      </c>
      <c r="H589" s="430">
        <v>75.999499999999998</v>
      </c>
      <c r="I589" s="436">
        <v>149</v>
      </c>
      <c r="J589" s="436">
        <v>59.359999999999218</v>
      </c>
      <c r="K589" s="436" t="s">
        <v>62</v>
      </c>
      <c r="L589" s="430">
        <v>149.98933333333332</v>
      </c>
      <c r="M589" s="430">
        <v>-149.98933333333332</v>
      </c>
      <c r="N589" s="427">
        <v>613</v>
      </c>
      <c r="Q589" s="428" t="s">
        <v>156</v>
      </c>
      <c r="R589">
        <v>16</v>
      </c>
      <c r="S589" s="474">
        <v>169.50700000000001</v>
      </c>
      <c r="T589" s="290">
        <v>-1.3711</v>
      </c>
      <c r="U589" s="290">
        <v>-1.3736999999999999</v>
      </c>
      <c r="V589" s="290">
        <v>26.208611999999999</v>
      </c>
      <c r="W589" s="290">
        <v>26.207325999999998</v>
      </c>
      <c r="X589" s="290">
        <v>32.61343087210868</v>
      </c>
      <c r="Y589" s="290">
        <v>32.614507221721588</v>
      </c>
      <c r="Z589">
        <v>1.8917999999999999</v>
      </c>
      <c r="AA589" s="447">
        <v>6.6806602439922607</v>
      </c>
      <c r="AB589" s="447">
        <v>79.084856049324088</v>
      </c>
      <c r="AC589" s="447">
        <v>3.4096920000000003E-2</v>
      </c>
      <c r="AD589" s="290">
        <v>6.1100000000000002E-2</v>
      </c>
      <c r="AE589" s="447">
        <v>89.645099999999999</v>
      </c>
      <c r="AF589">
        <v>4.58</v>
      </c>
      <c r="AG589" s="447">
        <v>3.3616000000000001</v>
      </c>
      <c r="AH589">
        <v>0.20150000000000001</v>
      </c>
      <c r="AI589" s="447">
        <v>6.3701999999999995E-2</v>
      </c>
      <c r="AJ589" s="447">
        <v>98.54</v>
      </c>
      <c r="AK589" s="447">
        <v>9.9144000000000005</v>
      </c>
      <c r="AL589" s="429">
        <v>32.607032775878906</v>
      </c>
      <c r="AM589" s="433" t="s">
        <v>139</v>
      </c>
      <c r="AN589" s="434"/>
      <c r="AO589" s="438">
        <v>-0.7</v>
      </c>
      <c r="AP589" s="439">
        <v>6.742</v>
      </c>
      <c r="AQ589" s="431" t="s">
        <v>139</v>
      </c>
      <c r="AR589" s="440"/>
      <c r="AS589" s="469">
        <v>13.529192358620149</v>
      </c>
      <c r="AT589" s="431"/>
      <c r="AU589" s="469">
        <v>28.657171813399426</v>
      </c>
      <c r="AV589" s="431"/>
      <c r="AW589" s="442">
        <v>1.7250000000000001</v>
      </c>
      <c r="AX589" s="431"/>
      <c r="AY589" s="443"/>
      <c r="AZ589" s="469" t="s">
        <v>139</v>
      </c>
      <c r="BA589" s="431" t="s">
        <v>139</v>
      </c>
      <c r="BB589" s="440"/>
      <c r="BC589" s="469">
        <v>5.7968541793741932E-3</v>
      </c>
      <c r="BD589" s="445" t="s">
        <v>139</v>
      </c>
      <c r="BE589" s="469">
        <v>1.5086624132412883E-2</v>
      </c>
      <c r="BF589" s="445" t="s">
        <v>139</v>
      </c>
      <c r="BG589" s="445"/>
      <c r="BH589" s="469">
        <v>2193.1997396400652</v>
      </c>
      <c r="BI589" s="431" t="s">
        <v>139</v>
      </c>
      <c r="BJ589" s="440"/>
      <c r="BK589" s="441">
        <v>2250.8654258308575</v>
      </c>
      <c r="BL589" s="431" t="s">
        <v>139</v>
      </c>
      <c r="BM589" s="446"/>
      <c r="BN589" s="447">
        <v>-1.507469031697662</v>
      </c>
      <c r="BO589" t="s">
        <v>139</v>
      </c>
    </row>
    <row r="590" spans="1:67" ht="15.75" customHeight="1">
      <c r="A590" s="7" t="s">
        <v>1030</v>
      </c>
      <c r="B590" s="453">
        <v>26</v>
      </c>
      <c r="C590" s="436" t="s">
        <v>196</v>
      </c>
      <c r="D590" s="454" t="s">
        <v>197</v>
      </c>
      <c r="E590" s="436">
        <v>75</v>
      </c>
      <c r="F590" s="436">
        <v>59.969999999999857</v>
      </c>
      <c r="G590" s="436" t="s">
        <v>61</v>
      </c>
      <c r="H590" s="430">
        <v>75.999499999999998</v>
      </c>
      <c r="I590" s="436">
        <v>149</v>
      </c>
      <c r="J590" s="436">
        <v>59.359999999999218</v>
      </c>
      <c r="K590" s="436" t="s">
        <v>62</v>
      </c>
      <c r="L590" s="430">
        <v>149.98933333333332</v>
      </c>
      <c r="M590" s="430">
        <v>-149.98933333333332</v>
      </c>
      <c r="N590" s="427">
        <v>614</v>
      </c>
      <c r="Q590" s="428" t="s">
        <v>156</v>
      </c>
      <c r="R590">
        <v>17</v>
      </c>
      <c r="S590" s="474">
        <v>142.50200000000001</v>
      </c>
      <c r="T590" s="290">
        <v>-1.2479</v>
      </c>
      <c r="U590" s="290">
        <v>-1.2523</v>
      </c>
      <c r="V590" s="290">
        <v>26.086641</v>
      </c>
      <c r="W590" s="290">
        <v>26.083883999999998</v>
      </c>
      <c r="X590" s="290">
        <v>32.329295259154613</v>
      </c>
      <c r="Y590" s="290">
        <v>32.330287562504296</v>
      </c>
      <c r="Z590">
        <v>1.9594</v>
      </c>
      <c r="AA590" s="447">
        <v>6.956632831838129</v>
      </c>
      <c r="AB590" s="447">
        <v>82.458731597884778</v>
      </c>
      <c r="AC590" s="447">
        <v>3.4223932800000002E-2</v>
      </c>
      <c r="AD590" s="290">
        <v>6.13E-2</v>
      </c>
      <c r="AE590" s="447">
        <v>89.605999999999995</v>
      </c>
      <c r="AF590">
        <v>4.5780000000000003</v>
      </c>
      <c r="AG590" s="447">
        <v>3.3475000000000001</v>
      </c>
      <c r="AH590">
        <v>0.2009</v>
      </c>
      <c r="AI590" s="447">
        <v>6.3701999999999995E-2</v>
      </c>
      <c r="AJ590" s="447">
        <v>60.16</v>
      </c>
      <c r="AK590" s="447">
        <v>9.9144000000000005</v>
      </c>
      <c r="AL590" s="429">
        <v>32.321578979492188</v>
      </c>
      <c r="AM590" s="433" t="s">
        <v>139</v>
      </c>
      <c r="AN590" s="434"/>
      <c r="AO590" s="438">
        <v>-0.5</v>
      </c>
      <c r="AP590" s="439">
        <v>6.9809999999999999</v>
      </c>
      <c r="AQ590" s="431" t="s">
        <v>139</v>
      </c>
      <c r="AR590" s="440"/>
      <c r="AS590" s="469">
        <v>11.756506291479042</v>
      </c>
      <c r="AT590" s="431"/>
      <c r="AU590" s="469">
        <v>24.511808627546305</v>
      </c>
      <c r="AV590" s="431"/>
      <c r="AW590" s="442">
        <v>1.6140000000000001</v>
      </c>
      <c r="AX590" s="431"/>
      <c r="AY590" s="443"/>
      <c r="AZ590" s="469" t="s">
        <v>139</v>
      </c>
      <c r="BA590" s="431" t="s">
        <v>139</v>
      </c>
      <c r="BB590" s="440"/>
      <c r="BC590" s="469">
        <v>7.7366993774885895E-3</v>
      </c>
      <c r="BD590" s="445" t="s">
        <v>139</v>
      </c>
      <c r="BE590" s="469">
        <v>1.5702029067422223E-2</v>
      </c>
      <c r="BF590" s="445" t="s">
        <v>139</v>
      </c>
      <c r="BG590" s="445"/>
      <c r="BH590" s="469">
        <v>2167.0164446350668</v>
      </c>
      <c r="BI590" s="431" t="s">
        <v>139</v>
      </c>
      <c r="BJ590" s="440"/>
      <c r="BK590" s="441">
        <v>2235.8813544536233</v>
      </c>
      <c r="BL590" s="431" t="s">
        <v>139</v>
      </c>
      <c r="BM590" s="446"/>
      <c r="BN590" s="447">
        <v>-1.6370168821316078</v>
      </c>
      <c r="BO590" t="s">
        <v>139</v>
      </c>
    </row>
    <row r="591" spans="1:67" ht="15.75" customHeight="1">
      <c r="A591" s="7" t="s">
        <v>1030</v>
      </c>
      <c r="B591" s="453">
        <v>26</v>
      </c>
      <c r="C591" s="436" t="s">
        <v>196</v>
      </c>
      <c r="D591" s="454" t="s">
        <v>197</v>
      </c>
      <c r="E591" s="436">
        <v>75</v>
      </c>
      <c r="F591" s="436">
        <v>59.969999999999857</v>
      </c>
      <c r="G591" s="436" t="s">
        <v>61</v>
      </c>
      <c r="H591" s="430">
        <v>75.999499999999998</v>
      </c>
      <c r="I591" s="436">
        <v>149</v>
      </c>
      <c r="J591" s="436">
        <v>59.359999999999218</v>
      </c>
      <c r="K591" s="436" t="s">
        <v>62</v>
      </c>
      <c r="L591" s="430">
        <v>149.98933333333332</v>
      </c>
      <c r="M591" s="430">
        <v>-149.98933333333332</v>
      </c>
      <c r="N591" s="427">
        <v>615</v>
      </c>
      <c r="Q591" s="428" t="s">
        <v>156</v>
      </c>
      <c r="R591">
        <v>18</v>
      </c>
      <c r="S591" s="474">
        <v>109.735</v>
      </c>
      <c r="T591" s="290">
        <v>-0.77539999999999998</v>
      </c>
      <c r="U591" s="290">
        <v>-0.78790000000000004</v>
      </c>
      <c r="V591" s="290">
        <v>26.076353000000001</v>
      </c>
      <c r="W591" s="290">
        <v>26.073103</v>
      </c>
      <c r="X591" s="290">
        <v>31.830528671730502</v>
      </c>
      <c r="Y591" s="290">
        <v>31.839350622056472</v>
      </c>
      <c r="Z591">
        <v>2.1071</v>
      </c>
      <c r="AA591" s="447">
        <v>7.5047403217152127</v>
      </c>
      <c r="AB591" s="447">
        <v>89.770671770175653</v>
      </c>
      <c r="AC591" s="447">
        <v>4.7253104000000004E-2</v>
      </c>
      <c r="AD591" s="290">
        <v>9.0300000000000005E-2</v>
      </c>
      <c r="AE591" s="447">
        <v>89.604100000000003</v>
      </c>
      <c r="AF591">
        <v>4.5778999999999996</v>
      </c>
      <c r="AG591" s="447">
        <v>3.1996000000000002</v>
      </c>
      <c r="AH591">
        <v>0.19500000000000001</v>
      </c>
      <c r="AI591" s="447">
        <v>6.3701999999999995E-2</v>
      </c>
      <c r="AJ591" s="447">
        <v>98.55</v>
      </c>
      <c r="AK591" s="447">
        <v>9.9144000000000005</v>
      </c>
      <c r="AL591" s="429">
        <v>31.821952819824219</v>
      </c>
      <c r="AM591" s="433" t="s">
        <v>139</v>
      </c>
      <c r="AN591" s="434"/>
      <c r="AO591" s="438">
        <v>-0.2</v>
      </c>
      <c r="AP591" s="439">
        <v>7.5620000000000003</v>
      </c>
      <c r="AQ591" s="431" t="s">
        <v>139</v>
      </c>
      <c r="AR591" s="440"/>
      <c r="AS591" s="469">
        <v>7.0153820044270798</v>
      </c>
      <c r="AT591" s="431"/>
      <c r="AU591" s="469">
        <v>14.268656254911086</v>
      </c>
      <c r="AV591" s="431"/>
      <c r="AW591" s="442">
        <v>1.26</v>
      </c>
      <c r="AX591" s="431"/>
      <c r="AY591" s="443"/>
      <c r="AZ591" s="469" t="s">
        <v>139</v>
      </c>
      <c r="BA591" s="431" t="s">
        <v>139</v>
      </c>
      <c r="BB591" s="440"/>
      <c r="BC591" s="469">
        <v>4.0581604439029306E-2</v>
      </c>
      <c r="BD591" s="445" t="s">
        <v>139</v>
      </c>
      <c r="BE591" s="469">
        <v>3.573039143608895E-2</v>
      </c>
      <c r="BF591" s="445" t="s">
        <v>139</v>
      </c>
      <c r="BG591" s="445"/>
      <c r="BH591" s="469">
        <v>2115.3963276248378</v>
      </c>
      <c r="BI591" s="431" t="s">
        <v>139</v>
      </c>
      <c r="BJ591" s="440"/>
      <c r="BK591" s="441">
        <v>2207.1529106418393</v>
      </c>
      <c r="BL591" s="431" t="s">
        <v>139</v>
      </c>
      <c r="BM591" s="446"/>
      <c r="BN591" s="447">
        <v>-1.8911669718664832</v>
      </c>
      <c r="BO591" t="s">
        <v>139</v>
      </c>
    </row>
    <row r="592" spans="1:67" ht="15.75" customHeight="1">
      <c r="A592" s="7" t="s">
        <v>1030</v>
      </c>
      <c r="B592" s="453">
        <v>26</v>
      </c>
      <c r="C592" s="436" t="s">
        <v>196</v>
      </c>
      <c r="D592" s="454" t="s">
        <v>197</v>
      </c>
      <c r="E592" s="436">
        <v>75</v>
      </c>
      <c r="F592" s="436">
        <v>59.969999999999857</v>
      </c>
      <c r="G592" s="436" t="s">
        <v>61</v>
      </c>
      <c r="H592" s="430">
        <v>75.999499999999998</v>
      </c>
      <c r="I592" s="436">
        <v>149</v>
      </c>
      <c r="J592" s="436">
        <v>59.359999999999218</v>
      </c>
      <c r="K592" s="436" t="s">
        <v>62</v>
      </c>
      <c r="L592" s="430">
        <v>149.98933333333332</v>
      </c>
      <c r="M592" s="430">
        <v>-149.98933333333332</v>
      </c>
      <c r="N592" s="427">
        <v>616</v>
      </c>
      <c r="Q592" s="428" t="s">
        <v>156</v>
      </c>
      <c r="R592">
        <v>19</v>
      </c>
      <c r="S592" s="474">
        <v>81.938000000000002</v>
      </c>
      <c r="T592" s="290">
        <v>-0.26219999999999999</v>
      </c>
      <c r="U592" s="290">
        <v>-0.27579999999999999</v>
      </c>
      <c r="V592" s="290">
        <v>25.825526</v>
      </c>
      <c r="W592" s="290">
        <v>25.834420999999999</v>
      </c>
      <c r="X592" s="290">
        <v>30.981044241499625</v>
      </c>
      <c r="Y592" s="290">
        <v>31.006623587581881</v>
      </c>
      <c r="Z592">
        <v>2.339</v>
      </c>
      <c r="AA592" s="447">
        <v>8.4393166963225177</v>
      </c>
      <c r="AB592" s="447">
        <v>101.72549774013848</v>
      </c>
      <c r="AC592" s="447">
        <v>0.21240577600000002</v>
      </c>
      <c r="AD592" s="290">
        <v>0.45689999999999997</v>
      </c>
      <c r="AE592" s="447">
        <v>89.123900000000006</v>
      </c>
      <c r="AF592">
        <v>4.5537000000000001</v>
      </c>
      <c r="AG592" s="447">
        <v>2.8426999999999998</v>
      </c>
      <c r="AH592">
        <v>0.1807</v>
      </c>
      <c r="AI592" s="447">
        <v>6.3701999999999995E-2</v>
      </c>
      <c r="AJ592" s="447">
        <v>98.54</v>
      </c>
      <c r="AK592" s="447">
        <v>9.9144000000000005</v>
      </c>
      <c r="AL592" s="429">
        <v>31.002548217773438</v>
      </c>
      <c r="AM592" s="433" t="s">
        <v>139</v>
      </c>
      <c r="AN592" s="434"/>
      <c r="AO592" s="438">
        <v>0.7</v>
      </c>
      <c r="AP592" s="439">
        <v>8.4429999999999996</v>
      </c>
      <c r="AQ592" s="431">
        <v>2</v>
      </c>
      <c r="AR592" s="440"/>
      <c r="AS592" s="469">
        <v>1.2584937922559412</v>
      </c>
      <c r="AT592" s="431"/>
      <c r="AU592" s="469">
        <v>7.7330339715700731</v>
      </c>
      <c r="AV592" s="431"/>
      <c r="AW592" s="442">
        <v>0.874</v>
      </c>
      <c r="AX592" s="431"/>
      <c r="AY592" s="443"/>
      <c r="AZ592" s="469" t="s">
        <v>139</v>
      </c>
      <c r="BA592" s="431" t="s">
        <v>139</v>
      </c>
      <c r="BB592" s="440"/>
      <c r="BC592" s="469">
        <v>0.2006531799441188</v>
      </c>
      <c r="BD592" s="445" t="s">
        <v>139</v>
      </c>
      <c r="BE592" s="469">
        <v>0.24546572346497214</v>
      </c>
      <c r="BF592" s="445" t="s">
        <v>139</v>
      </c>
      <c r="BG592" s="445"/>
      <c r="BH592" s="469">
        <v>2052.9004451452429</v>
      </c>
      <c r="BI592" s="431" t="s">
        <v>139</v>
      </c>
      <c r="BJ592" s="440"/>
      <c r="BK592" s="441">
        <v>2175.6204671849155</v>
      </c>
      <c r="BL592" s="431" t="s">
        <v>139</v>
      </c>
      <c r="BM592" s="446"/>
      <c r="BN592" s="447">
        <v>-2.3055203448878379</v>
      </c>
      <c r="BO592" t="s">
        <v>139</v>
      </c>
    </row>
    <row r="593" spans="1:67" ht="15.75" customHeight="1">
      <c r="A593" s="7" t="s">
        <v>1030</v>
      </c>
      <c r="B593" s="453">
        <v>26</v>
      </c>
      <c r="C593" s="436" t="s">
        <v>196</v>
      </c>
      <c r="D593" s="454" t="s">
        <v>197</v>
      </c>
      <c r="E593" s="436">
        <v>75</v>
      </c>
      <c r="F593" s="436">
        <v>59.969999999999857</v>
      </c>
      <c r="G593" s="436" t="s">
        <v>61</v>
      </c>
      <c r="H593" s="430">
        <v>75.999499999999998</v>
      </c>
      <c r="I593" s="436">
        <v>149</v>
      </c>
      <c r="J593" s="436">
        <v>59.359999999999218</v>
      </c>
      <c r="K593" s="436" t="s">
        <v>62</v>
      </c>
      <c r="L593" s="430">
        <v>149.98933333333332</v>
      </c>
      <c r="M593" s="430">
        <v>-149.98933333333332</v>
      </c>
      <c r="N593" s="427">
        <v>617</v>
      </c>
      <c r="Q593" s="428" t="s">
        <v>156</v>
      </c>
      <c r="R593">
        <v>20</v>
      </c>
      <c r="S593" s="474">
        <v>80.69</v>
      </c>
      <c r="T593" s="290">
        <v>-0.2697</v>
      </c>
      <c r="U593" s="290">
        <v>-0.27929999999999999</v>
      </c>
      <c r="V593" s="290">
        <v>25.810482999999998</v>
      </c>
      <c r="W593" s="290">
        <v>25.820722999999997</v>
      </c>
      <c r="X593" s="290">
        <v>30.96953692242263</v>
      </c>
      <c r="Y593" s="290">
        <v>30.992816871778064</v>
      </c>
      <c r="Z593">
        <v>2.3454000000000002</v>
      </c>
      <c r="AA593" s="447">
        <v>8.4755125386022208</v>
      </c>
      <c r="AB593" s="447">
        <v>102.13325966083808</v>
      </c>
      <c r="AC593" s="447">
        <v>0.22272444</v>
      </c>
      <c r="AD593" s="290">
        <v>0.47989999999999999</v>
      </c>
      <c r="AE593" s="447">
        <v>89.064300000000003</v>
      </c>
      <c r="AF593">
        <v>4.5507</v>
      </c>
      <c r="AG593" s="447">
        <v>2.8685</v>
      </c>
      <c r="AH593">
        <v>0.1817</v>
      </c>
      <c r="AI593" s="447">
        <v>6.3701999999999995E-2</v>
      </c>
      <c r="AJ593" s="447">
        <v>98.54</v>
      </c>
      <c r="AK593" s="447">
        <v>9.9144000000000005</v>
      </c>
      <c r="AL593" s="429">
        <v>30.958215713500977</v>
      </c>
      <c r="AM593" s="433" t="s">
        <v>139</v>
      </c>
      <c r="AN593" s="434"/>
      <c r="AO593" s="438" t="s">
        <v>139</v>
      </c>
      <c r="AP593" s="439" t="s">
        <v>139</v>
      </c>
      <c r="AQ593" s="431" t="s">
        <v>139</v>
      </c>
      <c r="AR593" s="440"/>
      <c r="AS593" s="469" t="s">
        <v>139</v>
      </c>
      <c r="AT593" s="431" t="s">
        <v>139</v>
      </c>
      <c r="AU593" s="469" t="s">
        <v>139</v>
      </c>
      <c r="AV593" s="431" t="s">
        <v>139</v>
      </c>
      <c r="AW593" s="442" t="s">
        <v>139</v>
      </c>
      <c r="AX593" s="431" t="s">
        <v>139</v>
      </c>
      <c r="AY593" s="443"/>
      <c r="AZ593" s="469" t="s">
        <v>139</v>
      </c>
      <c r="BA593" s="431" t="s">
        <v>139</v>
      </c>
      <c r="BB593" s="440"/>
      <c r="BC593" s="469" t="s">
        <v>139</v>
      </c>
      <c r="BD593" s="445" t="s">
        <v>139</v>
      </c>
      <c r="BE593" s="469" t="s">
        <v>139</v>
      </c>
      <c r="BF593" s="445" t="s">
        <v>139</v>
      </c>
      <c r="BG593" s="445"/>
      <c r="BH593" s="469" t="s">
        <v>139</v>
      </c>
      <c r="BI593" s="431" t="s">
        <v>139</v>
      </c>
      <c r="BJ593" s="440"/>
      <c r="BK593" s="441" t="s">
        <v>139</v>
      </c>
      <c r="BL593" s="431" t="s">
        <v>139</v>
      </c>
      <c r="BM593" s="446"/>
      <c r="BN593" s="447" t="s">
        <v>139</v>
      </c>
      <c r="BO593" t="s">
        <v>139</v>
      </c>
    </row>
    <row r="594" spans="1:67" ht="15.75" customHeight="1">
      <c r="A594" s="7" t="s">
        <v>1030</v>
      </c>
      <c r="B594" s="453">
        <v>26</v>
      </c>
      <c r="C594" s="436" t="s">
        <v>196</v>
      </c>
      <c r="D594" s="454" t="s">
        <v>197</v>
      </c>
      <c r="E594" s="436">
        <v>75</v>
      </c>
      <c r="F594" s="436">
        <v>59.969999999999857</v>
      </c>
      <c r="G594" s="436" t="s">
        <v>61</v>
      </c>
      <c r="H594" s="430">
        <v>75.999499999999998</v>
      </c>
      <c r="I594" s="436">
        <v>149</v>
      </c>
      <c r="J594" s="436">
        <v>59.359999999999218</v>
      </c>
      <c r="K594" s="436" t="s">
        <v>62</v>
      </c>
      <c r="L594" s="430">
        <v>149.98933333333332</v>
      </c>
      <c r="M594" s="430">
        <v>-149.98933333333332</v>
      </c>
      <c r="N594" s="427">
        <v>618</v>
      </c>
      <c r="Q594" s="428" t="s">
        <v>156</v>
      </c>
      <c r="R594">
        <v>21</v>
      </c>
      <c r="S594" s="474">
        <v>41.247999999999998</v>
      </c>
      <c r="T594" s="290">
        <v>-0.9304</v>
      </c>
      <c r="U594" s="290">
        <v>-0.93189999999999995</v>
      </c>
      <c r="V594" s="290">
        <v>23.114260999999999</v>
      </c>
      <c r="W594" s="290">
        <v>23.113523999999998</v>
      </c>
      <c r="X594" s="290">
        <v>28.065282614075411</v>
      </c>
      <c r="Y594" s="290">
        <v>28.065703000507732</v>
      </c>
      <c r="Z594">
        <v>2.3736000000000002</v>
      </c>
      <c r="AA594" s="447">
        <v>9.0182889542538778</v>
      </c>
      <c r="AB594" s="447">
        <v>104.608971433196</v>
      </c>
      <c r="AC594" s="447">
        <v>7.7078592000000001E-2</v>
      </c>
      <c r="AD594" s="290">
        <v>0.1565</v>
      </c>
      <c r="AE594" s="447">
        <v>89.337900000000005</v>
      </c>
      <c r="AF594">
        <v>4.5644999999999998</v>
      </c>
      <c r="AG594" s="447">
        <v>1.4502999999999999</v>
      </c>
      <c r="AH594">
        <v>0.125</v>
      </c>
      <c r="AI594" s="447">
        <v>6.3701999999999995E-2</v>
      </c>
      <c r="AJ594" s="447">
        <v>98.55</v>
      </c>
      <c r="AK594" s="447">
        <v>9.9144000000000005</v>
      </c>
      <c r="AL594" s="429">
        <v>28.02716064453125</v>
      </c>
      <c r="AM594" s="433" t="s">
        <v>139</v>
      </c>
      <c r="AN594" s="434"/>
      <c r="AO594" s="438">
        <v>0.3</v>
      </c>
      <c r="AP594" s="439">
        <v>9.0559999999999992</v>
      </c>
      <c r="AQ594" s="431" t="s">
        <v>139</v>
      </c>
      <c r="AR594" s="440"/>
      <c r="AS594" s="469">
        <v>0</v>
      </c>
      <c r="AT594" s="431"/>
      <c r="AU594" s="469">
        <v>2.8268742598307535</v>
      </c>
      <c r="AV594" s="431"/>
      <c r="AW594" s="442">
        <v>0.55600000000000005</v>
      </c>
      <c r="AX594" s="431"/>
      <c r="AY594" s="443"/>
      <c r="AZ594" s="469" t="s">
        <v>139</v>
      </c>
      <c r="BA594" s="431" t="s">
        <v>139</v>
      </c>
      <c r="BB594" s="440"/>
      <c r="BC594" s="469">
        <v>7.5602017465201066E-2</v>
      </c>
      <c r="BD594" s="445" t="s">
        <v>139</v>
      </c>
      <c r="BE594" s="469">
        <v>2.2854996070343948E-2</v>
      </c>
      <c r="BF594" s="445" t="s">
        <v>139</v>
      </c>
      <c r="BG594" s="445"/>
      <c r="BH594" s="469">
        <v>1941.9493032640157</v>
      </c>
      <c r="BI594" s="431" t="s">
        <v>139</v>
      </c>
      <c r="BJ594" s="440"/>
      <c r="BK594" s="441">
        <v>2027.7592605593534</v>
      </c>
      <c r="BL594" s="431" t="s">
        <v>139</v>
      </c>
      <c r="BM594" s="446"/>
      <c r="BN594" s="447">
        <v>-3.7799867783084755</v>
      </c>
      <c r="BO594" t="s">
        <v>139</v>
      </c>
    </row>
    <row r="595" spans="1:67" ht="15.75" customHeight="1">
      <c r="A595" s="7" t="s">
        <v>1030</v>
      </c>
      <c r="B595" s="453">
        <v>26</v>
      </c>
      <c r="C595" s="436" t="s">
        <v>196</v>
      </c>
      <c r="D595" s="454" t="s">
        <v>197</v>
      </c>
      <c r="E595" s="436">
        <v>75</v>
      </c>
      <c r="F595" s="436">
        <v>59.969999999999857</v>
      </c>
      <c r="G595" s="436" t="s">
        <v>61</v>
      </c>
      <c r="H595" s="430">
        <v>75.999499999999998</v>
      </c>
      <c r="I595" s="436">
        <v>149</v>
      </c>
      <c r="J595" s="436">
        <v>59.359999999999218</v>
      </c>
      <c r="K595" s="436" t="s">
        <v>62</v>
      </c>
      <c r="L595" s="430">
        <v>149.98933333333332</v>
      </c>
      <c r="M595" s="430">
        <v>-149.98933333333332</v>
      </c>
      <c r="N595" s="427">
        <v>619</v>
      </c>
      <c r="Q595" s="428" t="s">
        <v>156</v>
      </c>
      <c r="R595">
        <v>22</v>
      </c>
      <c r="S595" s="474">
        <v>20.92</v>
      </c>
      <c r="T595" s="290">
        <v>-8.2799999999999999E-2</v>
      </c>
      <c r="U595" s="290">
        <v>-8.48E-2</v>
      </c>
      <c r="V595" s="290">
        <v>22.589804999999998</v>
      </c>
      <c r="W595" s="290">
        <v>22.588267999999999</v>
      </c>
      <c r="X595" s="290">
        <v>26.623867085711648</v>
      </c>
      <c r="Y595" s="290">
        <v>26.623630121937936</v>
      </c>
      <c r="Z595">
        <v>2.2948</v>
      </c>
      <c r="AA595" s="447">
        <v>8.5222498689140682</v>
      </c>
      <c r="AB595" s="447">
        <v>100.10854087766646</v>
      </c>
      <c r="AC595" s="447">
        <v>5.5882768000000006E-2</v>
      </c>
      <c r="AD595" s="290">
        <v>0.1094</v>
      </c>
      <c r="AE595" s="447">
        <v>89.341700000000003</v>
      </c>
      <c r="AF595">
        <v>4.5647000000000002</v>
      </c>
      <c r="AG595" s="447">
        <v>1.2883</v>
      </c>
      <c r="AH595">
        <v>0.11849999999999999</v>
      </c>
      <c r="AI595" s="447">
        <v>6.3701999999999995E-2</v>
      </c>
      <c r="AJ595" s="447">
        <v>98.54</v>
      </c>
      <c r="AK595" s="447">
        <v>9.9144000000000005</v>
      </c>
      <c r="AL595" s="429">
        <v>26.673141479492188</v>
      </c>
      <c r="AM595" s="433" t="s">
        <v>139</v>
      </c>
      <c r="AN595" s="434"/>
      <c r="AO595" s="438">
        <v>0.9</v>
      </c>
      <c r="AP595" s="439">
        <v>8.5350000000000001</v>
      </c>
      <c r="AQ595" s="431" t="s">
        <v>139</v>
      </c>
      <c r="AR595" s="440"/>
      <c r="AS595" s="469">
        <v>0</v>
      </c>
      <c r="AT595" s="431"/>
      <c r="AU595" s="469">
        <v>2.7027545286536547</v>
      </c>
      <c r="AV595" s="431"/>
      <c r="AW595" s="442">
        <v>0.51700000000000002</v>
      </c>
      <c r="AX595" s="431"/>
      <c r="AY595" s="443"/>
      <c r="AZ595" s="469" t="s">
        <v>139</v>
      </c>
      <c r="BA595" s="431" t="s">
        <v>139</v>
      </c>
      <c r="BB595" s="440"/>
      <c r="BC595" s="469">
        <v>5.0667087044712927E-2</v>
      </c>
      <c r="BD595" s="445" t="s">
        <v>139</v>
      </c>
      <c r="BE595" s="469">
        <v>1.4524455991340203E-2</v>
      </c>
      <c r="BF595" s="445" t="s">
        <v>139</v>
      </c>
      <c r="BG595" s="445"/>
      <c r="BH595" s="469">
        <v>1853.961636660591</v>
      </c>
      <c r="BI595" s="431" t="s">
        <v>139</v>
      </c>
      <c r="BJ595" s="440"/>
      <c r="BK595" s="441">
        <v>1927.3061518503243</v>
      </c>
      <c r="BL595" s="431" t="s">
        <v>139</v>
      </c>
      <c r="BM595" s="446"/>
      <c r="BN595" s="447">
        <v>-3.6702176000106115</v>
      </c>
      <c r="BO595" t="s">
        <v>139</v>
      </c>
    </row>
    <row r="596" spans="1:67" ht="15.75" customHeight="1">
      <c r="A596" s="7" t="s">
        <v>1030</v>
      </c>
      <c r="B596" s="453">
        <v>26</v>
      </c>
      <c r="C596" s="436" t="s">
        <v>196</v>
      </c>
      <c r="D596" s="454" t="s">
        <v>197</v>
      </c>
      <c r="E596" s="436">
        <v>75</v>
      </c>
      <c r="F596" s="436">
        <v>59.969999999999857</v>
      </c>
      <c r="G596" s="436" t="s">
        <v>61</v>
      </c>
      <c r="H596" s="430">
        <v>75.999499999999998</v>
      </c>
      <c r="I596" s="436">
        <v>149</v>
      </c>
      <c r="J596" s="436">
        <v>59.359999999999218</v>
      </c>
      <c r="K596" s="436" t="s">
        <v>62</v>
      </c>
      <c r="L596" s="430">
        <v>149.98933333333332</v>
      </c>
      <c r="M596" s="430">
        <v>-149.98933333333332</v>
      </c>
      <c r="N596" s="427">
        <v>620</v>
      </c>
      <c r="Q596" s="428" t="s">
        <v>184</v>
      </c>
      <c r="R596">
        <v>23</v>
      </c>
      <c r="S596" s="474">
        <v>4.7089999999999996</v>
      </c>
      <c r="T596" s="290">
        <v>-9.5299999999999996E-2</v>
      </c>
      <c r="U596" s="290">
        <v>-9.6500000000000002E-2</v>
      </c>
      <c r="V596" s="290">
        <v>22.536151999999998</v>
      </c>
      <c r="W596" s="290">
        <v>22.533097999999999</v>
      </c>
      <c r="X596" s="290">
        <v>26.573569160127704</v>
      </c>
      <c r="Y596" s="290">
        <v>26.570674864208076</v>
      </c>
      <c r="Z596">
        <v>2.2957000000000001</v>
      </c>
      <c r="AA596" s="447">
        <v>8.5036725037389775</v>
      </c>
      <c r="AB596" s="447">
        <v>99.821832287558337</v>
      </c>
      <c r="AC596" s="447">
        <v>5.6265608000000009E-2</v>
      </c>
      <c r="AD596" s="290">
        <v>0.1103</v>
      </c>
      <c r="AE596" s="447">
        <v>89.347300000000004</v>
      </c>
      <c r="AF596">
        <v>4.5648999999999997</v>
      </c>
      <c r="AG596" s="447">
        <v>1.2859</v>
      </c>
      <c r="AH596">
        <v>0.11840000000000001</v>
      </c>
      <c r="AI596" s="447">
        <v>0.11831999999999999</v>
      </c>
      <c r="AJ596" s="447">
        <v>98.54</v>
      </c>
      <c r="AK596" s="447">
        <v>9.9144000000000005</v>
      </c>
      <c r="AL596" s="429">
        <v>26.577289581298828</v>
      </c>
      <c r="AM596" s="433" t="s">
        <v>139</v>
      </c>
      <c r="AN596" s="434"/>
      <c r="AO596" s="438" t="s">
        <v>139</v>
      </c>
      <c r="AP596" s="439" t="s">
        <v>139</v>
      </c>
      <c r="AQ596" s="431" t="s">
        <v>139</v>
      </c>
      <c r="AR596" s="440"/>
      <c r="AS596" s="469" t="s">
        <v>139</v>
      </c>
      <c r="AT596" s="431" t="s">
        <v>139</v>
      </c>
      <c r="AU596" s="469" t="s">
        <v>139</v>
      </c>
      <c r="AV596" s="431" t="s">
        <v>139</v>
      </c>
      <c r="AW596" s="442" t="s">
        <v>139</v>
      </c>
      <c r="AX596" s="431" t="s">
        <v>139</v>
      </c>
      <c r="AY596" s="443"/>
      <c r="AZ596" s="469" t="s">
        <v>139</v>
      </c>
      <c r="BA596" s="431" t="s">
        <v>139</v>
      </c>
      <c r="BB596" s="440"/>
      <c r="BC596" s="469" t="s">
        <v>139</v>
      </c>
      <c r="BD596" s="445" t="s">
        <v>139</v>
      </c>
      <c r="BE596" s="469" t="s">
        <v>139</v>
      </c>
      <c r="BF596" s="445" t="s">
        <v>139</v>
      </c>
      <c r="BG596" s="445"/>
      <c r="BH596" s="469" t="s">
        <v>139</v>
      </c>
      <c r="BI596" s="431" t="s">
        <v>139</v>
      </c>
      <c r="BJ596" s="440"/>
      <c r="BK596" s="441" t="s">
        <v>139</v>
      </c>
      <c r="BL596" s="431" t="s">
        <v>139</v>
      </c>
      <c r="BM596" s="446"/>
      <c r="BN596" s="447" t="s">
        <v>139</v>
      </c>
      <c r="BO596" t="s">
        <v>139</v>
      </c>
    </row>
    <row r="597" spans="1:67" ht="15.75" customHeight="1">
      <c r="A597" s="7" t="s">
        <v>1030</v>
      </c>
      <c r="B597" s="453">
        <v>26</v>
      </c>
      <c r="C597" s="436" t="s">
        <v>196</v>
      </c>
      <c r="D597" s="454" t="s">
        <v>197</v>
      </c>
      <c r="E597" s="436">
        <v>75</v>
      </c>
      <c r="F597" s="436">
        <v>59.969999999999857</v>
      </c>
      <c r="G597" s="436" t="s">
        <v>61</v>
      </c>
      <c r="H597" s="430">
        <v>75.999499999999998</v>
      </c>
      <c r="I597" s="436">
        <v>149</v>
      </c>
      <c r="J597" s="436">
        <v>59.359999999999218</v>
      </c>
      <c r="K597" s="436" t="s">
        <v>62</v>
      </c>
      <c r="L597" s="430">
        <v>149.98933333333332</v>
      </c>
      <c r="M597" s="430">
        <v>-149.98933333333332</v>
      </c>
      <c r="N597" s="427">
        <v>621</v>
      </c>
      <c r="Q597" s="428" t="s">
        <v>184</v>
      </c>
      <c r="R597">
        <v>24</v>
      </c>
      <c r="S597" s="474">
        <v>4.7480000000000002</v>
      </c>
      <c r="T597" s="290">
        <v>-9.5299999999999996E-2</v>
      </c>
      <c r="U597" s="290">
        <v>-9.74E-2</v>
      </c>
      <c r="V597" s="290">
        <v>22.536458</v>
      </c>
      <c r="W597" s="290">
        <v>22.531663999999999</v>
      </c>
      <c r="X597" s="290">
        <v>26.573944656335009</v>
      </c>
      <c r="Y597" s="290">
        <v>26.569589738812329</v>
      </c>
      <c r="Z597">
        <v>2.2957000000000001</v>
      </c>
      <c r="AA597" s="447">
        <v>8.5036725037389775</v>
      </c>
      <c r="AB597" s="447">
        <v>99.822094975999647</v>
      </c>
      <c r="AC597" s="447">
        <v>5.6432256000000007E-2</v>
      </c>
      <c r="AD597" s="290">
        <v>0.1106</v>
      </c>
      <c r="AE597" s="447">
        <v>89.354699999999994</v>
      </c>
      <c r="AF597">
        <v>4.5652999999999997</v>
      </c>
      <c r="AG597" s="447">
        <v>1.3657999999999999</v>
      </c>
      <c r="AH597">
        <v>0.1216</v>
      </c>
      <c r="AI597" s="447">
        <v>0.13746</v>
      </c>
      <c r="AJ597" s="447">
        <v>98.54</v>
      </c>
      <c r="AK597" s="447">
        <v>9.9144000000000005</v>
      </c>
      <c r="AL597" s="429">
        <v>26.578977584838867</v>
      </c>
      <c r="AM597" s="433" t="s">
        <v>139</v>
      </c>
      <c r="AN597" s="434"/>
      <c r="AO597" s="438">
        <v>0.8</v>
      </c>
      <c r="AP597" s="439">
        <v>8.5069999999999997</v>
      </c>
      <c r="AQ597" s="431" t="s">
        <v>139</v>
      </c>
      <c r="AR597" s="440"/>
      <c r="AS597" s="469">
        <v>0</v>
      </c>
      <c r="AT597" s="431"/>
      <c r="AU597" s="469">
        <v>2.6811365524865542</v>
      </c>
      <c r="AV597" s="431"/>
      <c r="AW597" s="442">
        <v>0.51400000000000001</v>
      </c>
      <c r="AX597" s="431"/>
      <c r="AY597" s="443"/>
      <c r="AZ597" s="469" t="s">
        <v>139</v>
      </c>
      <c r="BA597" s="431" t="s">
        <v>139</v>
      </c>
      <c r="BB597" s="440"/>
      <c r="BC597" s="469">
        <v>4.7398242719247585E-2</v>
      </c>
      <c r="BD597" s="445" t="s">
        <v>139</v>
      </c>
      <c r="BE597" s="469">
        <v>1.6485108817754317E-2</v>
      </c>
      <c r="BF597" s="445" t="s">
        <v>139</v>
      </c>
      <c r="BG597" s="445"/>
      <c r="BH597" s="469">
        <v>1856.5666906292897</v>
      </c>
      <c r="BI597" s="431" t="s">
        <v>139</v>
      </c>
      <c r="BJ597" s="440"/>
      <c r="BK597" s="441">
        <v>1916.1005472578561</v>
      </c>
      <c r="BL597" s="431" t="s">
        <v>139</v>
      </c>
      <c r="BM597" s="446"/>
      <c r="BN597" s="447">
        <v>-3.6830734539693659</v>
      </c>
      <c r="BO597" t="s">
        <v>139</v>
      </c>
    </row>
    <row r="598" spans="1:67" ht="15.75" customHeight="1">
      <c r="A598" s="7" t="s">
        <v>1030</v>
      </c>
      <c r="B598" s="453">
        <v>27</v>
      </c>
      <c r="C598" s="436" t="s">
        <v>198</v>
      </c>
      <c r="D598" s="454" t="s">
        <v>199</v>
      </c>
      <c r="E598" s="436">
        <v>74</v>
      </c>
      <c r="F598" s="436">
        <v>0.57000000000016371</v>
      </c>
      <c r="G598" s="436" t="s">
        <v>61</v>
      </c>
      <c r="H598" s="430">
        <v>74.009500000000003</v>
      </c>
      <c r="I598" s="436">
        <v>150</v>
      </c>
      <c r="J598" s="436">
        <v>0.95999999999946795</v>
      </c>
      <c r="K598" s="436" t="s">
        <v>62</v>
      </c>
      <c r="L598" s="430">
        <v>150.01599999999999</v>
      </c>
      <c r="M598" s="430">
        <v>-150.01599999999999</v>
      </c>
      <c r="N598" s="427">
        <v>622</v>
      </c>
      <c r="Q598" s="428" t="s">
        <v>156</v>
      </c>
      <c r="R598">
        <v>1</v>
      </c>
      <c r="S598" s="474">
        <v>3796.8809999999999</v>
      </c>
      <c r="T598" s="290">
        <v>-0.25590000000000002</v>
      </c>
      <c r="U598" s="290">
        <v>-0.25619999999999998</v>
      </c>
      <c r="V598" s="290">
        <v>30.337782000000001</v>
      </c>
      <c r="W598" s="290">
        <v>30.337052999999997</v>
      </c>
      <c r="X598" s="290">
        <v>34.956868816527475</v>
      </c>
      <c r="Y598" s="290">
        <v>34.95626075695391</v>
      </c>
      <c r="Z598">
        <v>1.3411</v>
      </c>
      <c r="AA598" s="447">
        <v>6.5245556407307586</v>
      </c>
      <c r="AB598" s="447">
        <v>80.886486522216387</v>
      </c>
      <c r="AC598" s="447">
        <v>2.5805506399999997E-2</v>
      </c>
      <c r="AD598" s="290">
        <v>4.2599999999999999E-2</v>
      </c>
      <c r="AE598" s="447">
        <v>89.6935</v>
      </c>
      <c r="AF598">
        <v>4.5823999999999998</v>
      </c>
      <c r="AG598" s="447">
        <v>1.9997</v>
      </c>
      <c r="AH598">
        <v>0.14699999999999999</v>
      </c>
      <c r="AI598" s="447">
        <v>6.3701999999999995E-2</v>
      </c>
      <c r="AJ598" s="447">
        <v>97.29</v>
      </c>
      <c r="AK598" s="447">
        <v>13.88</v>
      </c>
      <c r="AL598" s="429">
        <v>34.954074859619141</v>
      </c>
      <c r="AM598" s="433" t="s">
        <v>139</v>
      </c>
      <c r="AN598" s="434"/>
      <c r="AO598" s="438">
        <v>0.5</v>
      </c>
      <c r="AP598" s="439">
        <v>6.5185329335592233</v>
      </c>
      <c r="AQ598" s="431">
        <v>2</v>
      </c>
      <c r="AR598" s="440"/>
      <c r="AS598" s="469" t="s">
        <v>139</v>
      </c>
      <c r="AT598" s="431" t="s">
        <v>139</v>
      </c>
      <c r="AU598" s="469" t="s">
        <v>139</v>
      </c>
      <c r="AV598" s="431" t="s">
        <v>139</v>
      </c>
      <c r="AW598" s="442" t="s">
        <v>139</v>
      </c>
      <c r="AX598" s="431" t="s">
        <v>139</v>
      </c>
      <c r="AY598" s="443"/>
      <c r="AZ598" s="469" t="s">
        <v>139</v>
      </c>
      <c r="BA598" s="431" t="s">
        <v>139</v>
      </c>
      <c r="BB598" s="440"/>
      <c r="BC598" s="469" t="s">
        <v>139</v>
      </c>
      <c r="BD598" s="445" t="s">
        <v>139</v>
      </c>
      <c r="BE598" s="469" t="s">
        <v>139</v>
      </c>
      <c r="BF598" s="445" t="s">
        <v>139</v>
      </c>
      <c r="BG598" s="445"/>
      <c r="BH598" s="469" t="s">
        <v>139</v>
      </c>
      <c r="BI598" s="431" t="s">
        <v>139</v>
      </c>
      <c r="BJ598" s="440"/>
      <c r="BK598" s="441" t="s">
        <v>139</v>
      </c>
      <c r="BL598" s="431" t="s">
        <v>139</v>
      </c>
      <c r="BM598" s="446"/>
      <c r="BN598" s="447" t="s">
        <v>139</v>
      </c>
      <c r="BO598" t="s">
        <v>139</v>
      </c>
    </row>
    <row r="599" spans="1:67" ht="15.75" customHeight="1">
      <c r="A599" s="7" t="s">
        <v>1030</v>
      </c>
      <c r="B599" s="453">
        <v>27</v>
      </c>
      <c r="C599" s="436" t="s">
        <v>198</v>
      </c>
      <c r="D599" s="454" t="s">
        <v>199</v>
      </c>
      <c r="E599" s="436">
        <v>74</v>
      </c>
      <c r="F599" s="436">
        <v>0.57000000000016371</v>
      </c>
      <c r="G599" s="436" t="s">
        <v>61</v>
      </c>
      <c r="H599" s="430">
        <v>74.009500000000003</v>
      </c>
      <c r="I599" s="436">
        <v>150</v>
      </c>
      <c r="J599" s="436">
        <v>0.95999999999946795</v>
      </c>
      <c r="K599" s="436" t="s">
        <v>62</v>
      </c>
      <c r="L599" s="430">
        <v>150.01599999999999</v>
      </c>
      <c r="M599" s="430">
        <v>-150.01599999999999</v>
      </c>
      <c r="N599" s="427">
        <v>623</v>
      </c>
      <c r="Q599" s="428" t="s">
        <v>156</v>
      </c>
      <c r="R599">
        <v>2</v>
      </c>
      <c r="S599" s="474">
        <v>2032.3330000000001</v>
      </c>
      <c r="T599" s="290">
        <v>-0.39729999999999999</v>
      </c>
      <c r="U599" s="290">
        <v>-0.39789999999999998</v>
      </c>
      <c r="V599" s="290">
        <v>29.534148999999999</v>
      </c>
      <c r="W599" s="290">
        <v>29.533024999999999</v>
      </c>
      <c r="X599" s="290">
        <v>34.938271483945513</v>
      </c>
      <c r="Y599" s="290">
        <v>34.937467728850784</v>
      </c>
      <c r="Z599">
        <v>1.6093</v>
      </c>
      <c r="AA599" s="447">
        <v>6.7141046524476131</v>
      </c>
      <c r="AB599" s="447">
        <v>82.917307369003936</v>
      </c>
      <c r="AC599" s="447">
        <v>2.5974856800000001E-2</v>
      </c>
      <c r="AD599" s="290">
        <v>4.2999999999999997E-2</v>
      </c>
      <c r="AE599" s="447">
        <v>89.760499999999993</v>
      </c>
      <c r="AF599">
        <v>4.5857999999999999</v>
      </c>
      <c r="AG599" s="447">
        <v>1.9903</v>
      </c>
      <c r="AH599">
        <v>0.14660000000000001</v>
      </c>
      <c r="AI599" s="447">
        <v>6.3701999999999995E-2</v>
      </c>
      <c r="AJ599" s="447">
        <v>98.53</v>
      </c>
      <c r="AK599" s="447">
        <v>9.9144000000000005</v>
      </c>
      <c r="AL599" s="429">
        <v>34.936050415039063</v>
      </c>
      <c r="AM599" s="433" t="s">
        <v>139</v>
      </c>
      <c r="AN599" s="434"/>
      <c r="AO599" s="438">
        <v>0.5</v>
      </c>
      <c r="AP599" s="439">
        <v>6.7069999999999999</v>
      </c>
      <c r="AQ599" s="431" t="s">
        <v>139</v>
      </c>
      <c r="AR599" s="440"/>
      <c r="AS599" s="469">
        <v>14.477452185989623</v>
      </c>
      <c r="AT599" s="431"/>
      <c r="AU599" s="469">
        <v>11.320437290060779</v>
      </c>
      <c r="AV599" s="431"/>
      <c r="AW599" s="442">
        <v>0.98099999999999998</v>
      </c>
      <c r="AX599" s="431"/>
      <c r="AY599" s="443"/>
      <c r="AZ599" s="469" t="s">
        <v>139</v>
      </c>
      <c r="BA599" s="431" t="s">
        <v>139</v>
      </c>
      <c r="BB599" s="440"/>
      <c r="BC599" s="469" t="s">
        <v>139</v>
      </c>
      <c r="BD599" s="445" t="s">
        <v>139</v>
      </c>
      <c r="BE599" s="469" t="s">
        <v>139</v>
      </c>
      <c r="BF599" s="445" t="s">
        <v>139</v>
      </c>
      <c r="BG599" s="445"/>
      <c r="BH599" s="469" t="s">
        <v>139</v>
      </c>
      <c r="BI599" s="431" t="s">
        <v>139</v>
      </c>
      <c r="BJ599" s="440"/>
      <c r="BK599" s="441" t="s">
        <v>139</v>
      </c>
      <c r="BL599" s="431" t="s">
        <v>139</v>
      </c>
      <c r="BM599" s="446"/>
      <c r="BN599" s="447" t="s">
        <v>139</v>
      </c>
      <c r="BO599" t="s">
        <v>139</v>
      </c>
    </row>
    <row r="600" spans="1:67" ht="15.75" customHeight="1">
      <c r="A600" s="7" t="s">
        <v>1030</v>
      </c>
      <c r="B600" s="453">
        <v>27</v>
      </c>
      <c r="C600" s="436" t="s">
        <v>198</v>
      </c>
      <c r="D600" s="454" t="s">
        <v>199</v>
      </c>
      <c r="E600" s="436">
        <v>74</v>
      </c>
      <c r="F600" s="436">
        <v>0.57000000000016371</v>
      </c>
      <c r="G600" s="436" t="s">
        <v>61</v>
      </c>
      <c r="H600" s="430">
        <v>74.009500000000003</v>
      </c>
      <c r="I600" s="436">
        <v>150</v>
      </c>
      <c r="J600" s="436">
        <v>0.95999999999946795</v>
      </c>
      <c r="K600" s="436" t="s">
        <v>62</v>
      </c>
      <c r="L600" s="430">
        <v>150.01599999999999</v>
      </c>
      <c r="M600" s="430">
        <v>-150.01599999999999</v>
      </c>
      <c r="N600" s="427">
        <v>624</v>
      </c>
      <c r="Q600" s="428" t="s">
        <v>156</v>
      </c>
      <c r="R600">
        <v>3</v>
      </c>
      <c r="S600" s="474">
        <v>1522.692</v>
      </c>
      <c r="T600" s="290">
        <v>-0.28270000000000001</v>
      </c>
      <c r="U600" s="290">
        <v>-0.28299999999999997</v>
      </c>
      <c r="V600" s="290">
        <v>29.397774999999999</v>
      </c>
      <c r="W600" s="290">
        <v>29.396652999999997</v>
      </c>
      <c r="X600" s="290">
        <v>34.906222371806315</v>
      </c>
      <c r="Y600" s="290">
        <v>34.905082060493733</v>
      </c>
      <c r="Z600">
        <v>1.7232000000000001</v>
      </c>
      <c r="AA600" s="447">
        <v>6.861300965334685</v>
      </c>
      <c r="AB600" s="447">
        <v>84.971223451253309</v>
      </c>
      <c r="AC600" s="447">
        <v>2.7074733599999998E-2</v>
      </c>
      <c r="AD600" s="290">
        <v>4.5499999999999999E-2</v>
      </c>
      <c r="AE600" s="447">
        <v>89.710300000000004</v>
      </c>
      <c r="AF600">
        <v>4.5831999999999997</v>
      </c>
      <c r="AG600" s="447">
        <v>2.0209000000000001</v>
      </c>
      <c r="AH600">
        <v>0.14779999999999999</v>
      </c>
      <c r="AI600" s="447">
        <v>6.3701999999999995E-2</v>
      </c>
      <c r="AJ600" s="447">
        <v>98.54</v>
      </c>
      <c r="AK600" s="447">
        <v>9.9144000000000005</v>
      </c>
      <c r="AL600" s="429">
        <v>34.905773162841797</v>
      </c>
      <c r="AM600" s="433" t="s">
        <v>139</v>
      </c>
      <c r="AN600" s="434"/>
      <c r="AO600" s="438">
        <v>0.6</v>
      </c>
      <c r="AP600" s="439">
        <v>6.8680000000000003</v>
      </c>
      <c r="AQ600" s="431" t="s">
        <v>139</v>
      </c>
      <c r="AR600" s="440"/>
      <c r="AS600" s="469">
        <v>13.539157872726934</v>
      </c>
      <c r="AT600" s="431"/>
      <c r="AU600" s="469">
        <v>8.7251300716615496</v>
      </c>
      <c r="AV600" s="431"/>
      <c r="AW600" s="442">
        <v>0.91</v>
      </c>
      <c r="AX600" s="431"/>
      <c r="AY600" s="443"/>
      <c r="AZ600" s="469" t="s">
        <v>139</v>
      </c>
      <c r="BA600" s="431" t="s">
        <v>139</v>
      </c>
      <c r="BB600" s="440"/>
      <c r="BC600" s="469" t="s">
        <v>139</v>
      </c>
      <c r="BD600" s="445" t="s">
        <v>139</v>
      </c>
      <c r="BE600" s="469" t="s">
        <v>139</v>
      </c>
      <c r="BF600" s="445" t="s">
        <v>139</v>
      </c>
      <c r="BG600" s="445"/>
      <c r="BH600" s="469" t="s">
        <v>139</v>
      </c>
      <c r="BI600" s="431" t="s">
        <v>139</v>
      </c>
      <c r="BJ600" s="440"/>
      <c r="BK600" s="441" t="s">
        <v>139</v>
      </c>
      <c r="BL600" s="431" t="s">
        <v>139</v>
      </c>
      <c r="BM600" s="446"/>
      <c r="BN600" s="447" t="s">
        <v>139</v>
      </c>
      <c r="BO600" t="s">
        <v>139</v>
      </c>
    </row>
    <row r="601" spans="1:67" ht="15.75" customHeight="1">
      <c r="A601" s="7" t="s">
        <v>1030</v>
      </c>
      <c r="B601" s="453">
        <v>27</v>
      </c>
      <c r="C601" s="436" t="s">
        <v>198</v>
      </c>
      <c r="D601" s="454" t="s">
        <v>199</v>
      </c>
      <c r="E601" s="436">
        <v>74</v>
      </c>
      <c r="F601" s="436">
        <v>0.57000000000016371</v>
      </c>
      <c r="G601" s="436" t="s">
        <v>61</v>
      </c>
      <c r="H601" s="430">
        <v>74.009500000000003</v>
      </c>
      <c r="I601" s="436">
        <v>150</v>
      </c>
      <c r="J601" s="436">
        <v>0.95999999999946795</v>
      </c>
      <c r="K601" s="436" t="s">
        <v>62</v>
      </c>
      <c r="L601" s="430">
        <v>150.01599999999999</v>
      </c>
      <c r="M601" s="430">
        <v>-150.01599999999999</v>
      </c>
      <c r="N601" s="427">
        <v>625</v>
      </c>
      <c r="Q601" s="428" t="s">
        <v>156</v>
      </c>
      <c r="R601">
        <v>4</v>
      </c>
      <c r="S601" s="474">
        <v>1014.538</v>
      </c>
      <c r="T601" s="290">
        <v>6.0299999999999999E-2</v>
      </c>
      <c r="U601" s="290">
        <v>5.9799999999999999E-2</v>
      </c>
      <c r="V601" s="290">
        <v>29.448436999999998</v>
      </c>
      <c r="W601" s="290">
        <v>29.447129999999998</v>
      </c>
      <c r="X601" s="290">
        <v>34.871872133674408</v>
      </c>
      <c r="Y601" s="290">
        <v>34.870719928367784</v>
      </c>
      <c r="Z601">
        <v>1.8315999999999999</v>
      </c>
      <c r="AA601" s="447">
        <v>6.8759597532031744</v>
      </c>
      <c r="AB601" s="447">
        <v>85.898774239769267</v>
      </c>
      <c r="AC601" s="447">
        <v>2.7117071200000002E-2</v>
      </c>
      <c r="AD601" s="290">
        <v>4.5600000000000002E-2</v>
      </c>
      <c r="AE601" s="447">
        <v>89.717699999999994</v>
      </c>
      <c r="AF601">
        <v>4.5835999999999997</v>
      </c>
      <c r="AG601" s="447">
        <v>2.0162</v>
      </c>
      <c r="AH601">
        <v>0.14760000000000001</v>
      </c>
      <c r="AI601" s="447">
        <v>6.3701999999999995E-2</v>
      </c>
      <c r="AJ601" s="447">
        <v>98.54</v>
      </c>
      <c r="AK601" s="447">
        <v>9.9144000000000005</v>
      </c>
      <c r="AL601" s="429">
        <v>34.873279571533203</v>
      </c>
      <c r="AM601" s="433" t="s">
        <v>139</v>
      </c>
      <c r="AN601" s="434"/>
      <c r="AO601" s="438">
        <v>0.9</v>
      </c>
      <c r="AP601" s="439">
        <v>6.875</v>
      </c>
      <c r="AQ601" s="431" t="s">
        <v>139</v>
      </c>
      <c r="AR601" s="440"/>
      <c r="AS601" s="469">
        <v>12.911839233104926</v>
      </c>
      <c r="AT601" s="431"/>
      <c r="AU601" s="469">
        <v>7.3851898822755446</v>
      </c>
      <c r="AV601" s="431"/>
      <c r="AW601" s="442">
        <v>0.86499999999999999</v>
      </c>
      <c r="AX601" s="431"/>
      <c r="AY601" s="443"/>
      <c r="AZ601" s="469" t="s">
        <v>139</v>
      </c>
      <c r="BA601" s="431" t="s">
        <v>139</v>
      </c>
      <c r="BB601" s="440"/>
      <c r="BC601" s="469" t="s">
        <v>139</v>
      </c>
      <c r="BD601" s="445" t="s">
        <v>139</v>
      </c>
      <c r="BE601" s="469" t="s">
        <v>139</v>
      </c>
      <c r="BF601" s="445" t="s">
        <v>139</v>
      </c>
      <c r="BG601" s="445"/>
      <c r="BH601" s="469" t="s">
        <v>139</v>
      </c>
      <c r="BI601" s="431" t="s">
        <v>139</v>
      </c>
      <c r="BJ601" s="440"/>
      <c r="BK601" s="441" t="s">
        <v>139</v>
      </c>
      <c r="BL601" s="431" t="s">
        <v>139</v>
      </c>
      <c r="BM601" s="446"/>
      <c r="BN601" s="447" t="s">
        <v>139</v>
      </c>
      <c r="BO601" t="s">
        <v>139</v>
      </c>
    </row>
    <row r="602" spans="1:67" ht="15.75" customHeight="1">
      <c r="A602" s="7" t="s">
        <v>1030</v>
      </c>
      <c r="B602" s="453">
        <v>27</v>
      </c>
      <c r="C602" s="436" t="s">
        <v>198</v>
      </c>
      <c r="D602" s="454" t="s">
        <v>199</v>
      </c>
      <c r="E602" s="436">
        <v>74</v>
      </c>
      <c r="F602" s="436">
        <v>0.57000000000016371</v>
      </c>
      <c r="G602" s="436" t="s">
        <v>61</v>
      </c>
      <c r="H602" s="430">
        <v>74.009500000000003</v>
      </c>
      <c r="I602" s="436">
        <v>150</v>
      </c>
      <c r="J602" s="436">
        <v>0.95999999999946795</v>
      </c>
      <c r="K602" s="436" t="s">
        <v>62</v>
      </c>
      <c r="L602" s="430">
        <v>150.01599999999999</v>
      </c>
      <c r="M602" s="430">
        <v>-150.01599999999999</v>
      </c>
      <c r="N602" s="427">
        <v>626</v>
      </c>
      <c r="Q602" s="428" t="s">
        <v>156</v>
      </c>
      <c r="R602">
        <v>5</v>
      </c>
      <c r="S602" s="474">
        <v>811.34400000000005</v>
      </c>
      <c r="T602" s="290">
        <v>0.30830000000000002</v>
      </c>
      <c r="U602" s="290">
        <v>0.30840000000000001</v>
      </c>
      <c r="V602" s="290">
        <v>29.564460999999998</v>
      </c>
      <c r="W602" s="290">
        <v>29.563329</v>
      </c>
      <c r="X602" s="290">
        <v>34.861257240537945</v>
      </c>
      <c r="Y602" s="290">
        <v>34.859666399779286</v>
      </c>
      <c r="Z602">
        <v>1.873</v>
      </c>
      <c r="AA602" s="447">
        <v>6.8303630846725589</v>
      </c>
      <c r="AB602" s="447">
        <v>85.874525668153126</v>
      </c>
      <c r="AC602" s="447">
        <v>2.6693695199999999E-2</v>
      </c>
      <c r="AD602" s="290">
        <v>4.4600000000000001E-2</v>
      </c>
      <c r="AE602" s="447">
        <v>89.6935</v>
      </c>
      <c r="AF602">
        <v>4.5823999999999998</v>
      </c>
      <c r="AG602" s="447">
        <v>2.1476999999999999</v>
      </c>
      <c r="AH602">
        <v>0.15290000000000001</v>
      </c>
      <c r="AI602" s="447">
        <v>6.3701999999999995E-2</v>
      </c>
      <c r="AJ602" s="447">
        <v>98.54</v>
      </c>
      <c r="AK602" s="447">
        <v>9.9144000000000005</v>
      </c>
      <c r="AL602" s="429">
        <v>34.857719421386719</v>
      </c>
      <c r="AM602" s="433" t="s">
        <v>139</v>
      </c>
      <c r="AN602" s="434"/>
      <c r="AO602" s="438">
        <v>1.1000000000000001</v>
      </c>
      <c r="AP602" s="439">
        <v>6.8280000000000003</v>
      </c>
      <c r="AQ602" s="431" t="s">
        <v>139</v>
      </c>
      <c r="AR602" s="440"/>
      <c r="AS602" s="469">
        <v>12.91971524733537</v>
      </c>
      <c r="AT602" s="431"/>
      <c r="AU602" s="469">
        <v>7.3349025780971875</v>
      </c>
      <c r="AV602" s="431"/>
      <c r="AW602" s="442">
        <v>0.85899999999999999</v>
      </c>
      <c r="AX602" s="431"/>
      <c r="AY602" s="443"/>
      <c r="AZ602" s="469" t="s">
        <v>139</v>
      </c>
      <c r="BA602" s="431" t="s">
        <v>139</v>
      </c>
      <c r="BB602" s="440"/>
      <c r="BC602" s="469" t="s">
        <v>139</v>
      </c>
      <c r="BD602" s="445" t="s">
        <v>139</v>
      </c>
      <c r="BE602" s="469" t="s">
        <v>139</v>
      </c>
      <c r="BF602" s="445" t="s">
        <v>139</v>
      </c>
      <c r="BG602" s="445"/>
      <c r="BH602" s="469" t="s">
        <v>139</v>
      </c>
      <c r="BI602" s="431" t="s">
        <v>139</v>
      </c>
      <c r="BJ602" s="440"/>
      <c r="BK602" s="441" t="s">
        <v>139</v>
      </c>
      <c r="BL602" s="431" t="s">
        <v>139</v>
      </c>
      <c r="BM602" s="446"/>
      <c r="BN602" s="447" t="s">
        <v>139</v>
      </c>
      <c r="BO602" t="s">
        <v>139</v>
      </c>
    </row>
    <row r="603" spans="1:67" ht="15.75" customHeight="1">
      <c r="A603" s="7" t="s">
        <v>1030</v>
      </c>
      <c r="B603" s="453">
        <v>27</v>
      </c>
      <c r="C603" s="436" t="s">
        <v>198</v>
      </c>
      <c r="D603" s="454" t="s">
        <v>199</v>
      </c>
      <c r="E603" s="436">
        <v>74</v>
      </c>
      <c r="F603" s="436">
        <v>0.57000000000016371</v>
      </c>
      <c r="G603" s="436" t="s">
        <v>61</v>
      </c>
      <c r="H603" s="430">
        <v>74.009500000000003</v>
      </c>
      <c r="I603" s="436">
        <v>150</v>
      </c>
      <c r="J603" s="436">
        <v>0.95999999999946795</v>
      </c>
      <c r="K603" s="436" t="s">
        <v>62</v>
      </c>
      <c r="L603" s="430">
        <v>150.01599999999999</v>
      </c>
      <c r="M603" s="430">
        <v>-150.01599999999999</v>
      </c>
      <c r="N603" s="427">
        <v>627</v>
      </c>
      <c r="Q603" s="428" t="s">
        <v>156</v>
      </c>
      <c r="R603">
        <v>6</v>
      </c>
      <c r="S603" s="474">
        <v>608.86</v>
      </c>
      <c r="T603" s="290">
        <v>0.65310000000000001</v>
      </c>
      <c r="U603" s="290">
        <v>0.65129999999999999</v>
      </c>
      <c r="V603" s="290">
        <v>29.757808000000001</v>
      </c>
      <c r="W603" s="290">
        <v>29.755478999999998</v>
      </c>
      <c r="X603" s="290">
        <v>34.843104950579203</v>
      </c>
      <c r="Y603" s="290">
        <v>34.842099587025913</v>
      </c>
      <c r="Z603">
        <v>1.9048</v>
      </c>
      <c r="AA603" s="447">
        <v>6.7163982979404064</v>
      </c>
      <c r="AB603" s="447">
        <v>85.186773383872051</v>
      </c>
      <c r="AC603" s="447">
        <v>2.7328308799999999E-2</v>
      </c>
      <c r="AD603" s="290">
        <v>4.5999999999999999E-2</v>
      </c>
      <c r="AE603" s="447">
        <v>89.6935</v>
      </c>
      <c r="AF603">
        <v>4.5823999999999998</v>
      </c>
      <c r="AG603" s="447">
        <v>2.0583999999999998</v>
      </c>
      <c r="AH603">
        <v>0.14929999999999999</v>
      </c>
      <c r="AI603" s="447">
        <v>6.3701999999999995E-2</v>
      </c>
      <c r="AJ603" s="447">
        <v>98.54</v>
      </c>
      <c r="AK603" s="447">
        <v>9.9144000000000005</v>
      </c>
      <c r="AL603" s="429">
        <v>34.839427947998047</v>
      </c>
      <c r="AM603" s="433" t="s">
        <v>139</v>
      </c>
      <c r="AN603" s="434"/>
      <c r="AO603" s="438">
        <v>1.4</v>
      </c>
      <c r="AP603" s="439">
        <v>6.7130000000000001</v>
      </c>
      <c r="AQ603" s="431" t="s">
        <v>139</v>
      </c>
      <c r="AR603" s="440"/>
      <c r="AS603" s="469">
        <v>13.040478507487681</v>
      </c>
      <c r="AT603" s="431"/>
      <c r="AU603" s="469">
        <v>7.7291093502392609</v>
      </c>
      <c r="AV603" s="431"/>
      <c r="AW603" s="442">
        <v>0.871</v>
      </c>
      <c r="AX603" s="431"/>
      <c r="AY603" s="443"/>
      <c r="AZ603" s="469" t="s">
        <v>139</v>
      </c>
      <c r="BA603" s="431" t="s">
        <v>139</v>
      </c>
      <c r="BB603" s="440"/>
      <c r="BC603" s="469" t="s">
        <v>139</v>
      </c>
      <c r="BD603" s="445" t="s">
        <v>139</v>
      </c>
      <c r="BE603" s="469" t="s">
        <v>139</v>
      </c>
      <c r="BF603" s="445" t="s">
        <v>139</v>
      </c>
      <c r="BG603" s="445"/>
      <c r="BH603" s="469" t="s">
        <v>139</v>
      </c>
      <c r="BI603" s="431" t="s">
        <v>139</v>
      </c>
      <c r="BJ603" s="440"/>
      <c r="BK603" s="441" t="s">
        <v>139</v>
      </c>
      <c r="BL603" s="431" t="s">
        <v>139</v>
      </c>
      <c r="BM603" s="446"/>
      <c r="BN603" s="447" t="s">
        <v>139</v>
      </c>
      <c r="BO603" t="s">
        <v>139</v>
      </c>
    </row>
    <row r="604" spans="1:67" ht="15.75" customHeight="1">
      <c r="A604" s="7" t="s">
        <v>1030</v>
      </c>
      <c r="B604" s="453">
        <v>27</v>
      </c>
      <c r="C604" s="436" t="s">
        <v>198</v>
      </c>
      <c r="D604" s="454" t="s">
        <v>199</v>
      </c>
      <c r="E604" s="436">
        <v>74</v>
      </c>
      <c r="F604" s="436">
        <v>0.57000000000016371</v>
      </c>
      <c r="G604" s="436" t="s">
        <v>61</v>
      </c>
      <c r="H604" s="430">
        <v>74.009500000000003</v>
      </c>
      <c r="I604" s="436">
        <v>150</v>
      </c>
      <c r="J604" s="436">
        <v>0.95999999999946795</v>
      </c>
      <c r="K604" s="436" t="s">
        <v>62</v>
      </c>
      <c r="L604" s="430">
        <v>150.01599999999999</v>
      </c>
      <c r="M604" s="430">
        <v>-150.01599999999999</v>
      </c>
      <c r="N604" s="427">
        <v>628</v>
      </c>
      <c r="Q604" s="428" t="s">
        <v>156</v>
      </c>
      <c r="R604">
        <v>7</v>
      </c>
      <c r="S604" s="474">
        <v>532.63499999999999</v>
      </c>
      <c r="T604" s="290">
        <v>0.74260000000000004</v>
      </c>
      <c r="U604" s="290">
        <v>0.74209999999999998</v>
      </c>
      <c r="V604" s="290">
        <v>29.789175999999998</v>
      </c>
      <c r="W604" s="290">
        <v>29.787634999999998</v>
      </c>
      <c r="X604" s="290">
        <v>34.827820575644139</v>
      </c>
      <c r="Y604" s="290">
        <v>34.826384929791125</v>
      </c>
      <c r="Z604">
        <v>1.9113</v>
      </c>
      <c r="AA604" s="447">
        <v>6.6599301596374385</v>
      </c>
      <c r="AB604" s="447">
        <v>84.656379122359084</v>
      </c>
      <c r="AC604" s="447">
        <v>2.7497659200000003E-2</v>
      </c>
      <c r="AD604" s="290">
        <v>4.6399999999999997E-2</v>
      </c>
      <c r="AE604" s="447">
        <v>89.700900000000004</v>
      </c>
      <c r="AF604">
        <v>4.5827999999999998</v>
      </c>
      <c r="AG604" s="447">
        <v>2.0209000000000001</v>
      </c>
      <c r="AH604">
        <v>0.14779999999999999</v>
      </c>
      <c r="AI604" s="447">
        <v>6.3701999999999995E-2</v>
      </c>
      <c r="AJ604" s="447">
        <v>87.95</v>
      </c>
      <c r="AK604" s="447">
        <v>9.9144000000000005</v>
      </c>
      <c r="AL604" s="429">
        <v>34.82342529296875</v>
      </c>
      <c r="AM604" s="433" t="s">
        <v>139</v>
      </c>
      <c r="AN604" s="434"/>
      <c r="AO604" s="438">
        <v>1.5</v>
      </c>
      <c r="AP604" s="439">
        <v>6.6689999999999996</v>
      </c>
      <c r="AQ604" s="431" t="s">
        <v>139</v>
      </c>
      <c r="AR604" s="440"/>
      <c r="AS604" s="469">
        <v>13.065293689301383</v>
      </c>
      <c r="AT604" s="431"/>
      <c r="AU604" s="469">
        <v>7.7107205204988949</v>
      </c>
      <c r="AV604" s="431"/>
      <c r="AW604" s="442">
        <v>0.86699999999999999</v>
      </c>
      <c r="AX604" s="431"/>
      <c r="AY604" s="443"/>
      <c r="AZ604" s="469" t="s">
        <v>139</v>
      </c>
      <c r="BA604" s="431" t="s">
        <v>139</v>
      </c>
      <c r="BB604" s="440"/>
      <c r="BC604" s="469" t="s">
        <v>139</v>
      </c>
      <c r="BD604" s="445" t="s">
        <v>139</v>
      </c>
      <c r="BE604" s="469" t="s">
        <v>139</v>
      </c>
      <c r="BF604" s="445" t="s">
        <v>139</v>
      </c>
      <c r="BG604" s="445"/>
      <c r="BH604" s="469" t="s">
        <v>139</v>
      </c>
      <c r="BI604" s="431" t="s">
        <v>139</v>
      </c>
      <c r="BJ604" s="440"/>
      <c r="BK604" s="441" t="s">
        <v>139</v>
      </c>
      <c r="BL604" s="431" t="s">
        <v>139</v>
      </c>
      <c r="BM604" s="446"/>
      <c r="BN604" s="447" t="s">
        <v>139</v>
      </c>
      <c r="BO604" t="s">
        <v>139</v>
      </c>
    </row>
    <row r="605" spans="1:67" ht="15.75" customHeight="1">
      <c r="A605" s="7" t="s">
        <v>1030</v>
      </c>
      <c r="B605" s="453">
        <v>27</v>
      </c>
      <c r="C605" s="436" t="s">
        <v>198</v>
      </c>
      <c r="D605" s="454" t="s">
        <v>199</v>
      </c>
      <c r="E605" s="436">
        <v>74</v>
      </c>
      <c r="F605" s="436">
        <v>0.57000000000016371</v>
      </c>
      <c r="G605" s="436" t="s">
        <v>61</v>
      </c>
      <c r="H605" s="430">
        <v>74.009500000000003</v>
      </c>
      <c r="I605" s="436">
        <v>150</v>
      </c>
      <c r="J605" s="436">
        <v>0.95999999999946795</v>
      </c>
      <c r="K605" s="436" t="s">
        <v>62</v>
      </c>
      <c r="L605" s="430">
        <v>150.01599999999999</v>
      </c>
      <c r="M605" s="430">
        <v>-150.01599999999999</v>
      </c>
      <c r="N605" s="427">
        <v>629</v>
      </c>
      <c r="Q605" s="428" t="s">
        <v>156</v>
      </c>
      <c r="R605">
        <v>8</v>
      </c>
      <c r="S605" s="474">
        <v>507.55700000000002</v>
      </c>
      <c r="T605" s="290">
        <v>0.70860000000000001</v>
      </c>
      <c r="U605" s="290">
        <v>0.70830000000000004</v>
      </c>
      <c r="V605" s="290">
        <v>29.738356</v>
      </c>
      <c r="W605" s="290">
        <v>29.737107999999999</v>
      </c>
      <c r="X605" s="290">
        <v>34.814600804360524</v>
      </c>
      <c r="Y605" s="290">
        <v>34.813319076996706</v>
      </c>
      <c r="Z605">
        <v>1.9077999999999999</v>
      </c>
      <c r="AA605" s="447">
        <v>6.6260815994007833</v>
      </c>
      <c r="AB605" s="447">
        <v>84.144729778718443</v>
      </c>
      <c r="AC605" s="447">
        <v>2.7285971200000002E-2</v>
      </c>
      <c r="AD605" s="290">
        <v>4.5900000000000003E-2</v>
      </c>
      <c r="AE605" s="447">
        <v>89.704700000000003</v>
      </c>
      <c r="AF605">
        <v>4.5830000000000002</v>
      </c>
      <c r="AG605" s="447">
        <v>2.0796000000000001</v>
      </c>
      <c r="AH605">
        <v>0.1502</v>
      </c>
      <c r="AI605" s="447">
        <v>6.3701999999999995E-2</v>
      </c>
      <c r="AJ605" s="447">
        <v>98.54</v>
      </c>
      <c r="AK605" s="447">
        <v>9.9144000000000005</v>
      </c>
      <c r="AL605" s="429">
        <v>34.811935424804688</v>
      </c>
      <c r="AM605" s="433" t="s">
        <v>139</v>
      </c>
      <c r="AN605" s="434"/>
      <c r="AO605" s="438">
        <v>1.5</v>
      </c>
      <c r="AP605" s="439">
        <v>6.593</v>
      </c>
      <c r="AQ605" s="431" t="s">
        <v>139</v>
      </c>
      <c r="AR605" s="440"/>
      <c r="AS605" s="469">
        <v>13.244099510117364</v>
      </c>
      <c r="AT605" s="431"/>
      <c r="AU605" s="469">
        <v>8.2926186703652327</v>
      </c>
      <c r="AV605" s="431"/>
      <c r="AW605" s="442">
        <v>0.88900000000000001</v>
      </c>
      <c r="AX605" s="431"/>
      <c r="AY605" s="443"/>
      <c r="AZ605" s="469" t="s">
        <v>139</v>
      </c>
      <c r="BA605" s="431" t="s">
        <v>139</v>
      </c>
      <c r="BB605" s="440"/>
      <c r="BC605" s="469" t="s">
        <v>139</v>
      </c>
      <c r="BD605" s="445" t="s">
        <v>139</v>
      </c>
      <c r="BE605" s="469" t="s">
        <v>139</v>
      </c>
      <c r="BF605" s="445" t="s">
        <v>139</v>
      </c>
      <c r="BG605" s="445"/>
      <c r="BH605" s="469" t="s">
        <v>139</v>
      </c>
      <c r="BI605" s="431" t="s">
        <v>139</v>
      </c>
      <c r="BJ605" s="440"/>
      <c r="BK605" s="441" t="s">
        <v>139</v>
      </c>
      <c r="BL605" s="431" t="s">
        <v>139</v>
      </c>
      <c r="BM605" s="446"/>
      <c r="BN605" s="447" t="s">
        <v>139</v>
      </c>
      <c r="BO605" t="s">
        <v>139</v>
      </c>
    </row>
    <row r="606" spans="1:67" ht="15.75" customHeight="1">
      <c r="A606" s="7" t="s">
        <v>1030</v>
      </c>
      <c r="B606" s="453">
        <v>27</v>
      </c>
      <c r="C606" s="436" t="s">
        <v>198</v>
      </c>
      <c r="D606" s="454" t="s">
        <v>199</v>
      </c>
      <c r="E606" s="436">
        <v>74</v>
      </c>
      <c r="F606" s="436">
        <v>0.57000000000016371</v>
      </c>
      <c r="G606" s="436" t="s">
        <v>61</v>
      </c>
      <c r="H606" s="430">
        <v>74.009500000000003</v>
      </c>
      <c r="I606" s="436">
        <v>150</v>
      </c>
      <c r="J606" s="436">
        <v>0.95999999999946795</v>
      </c>
      <c r="K606" s="436" t="s">
        <v>62</v>
      </c>
      <c r="L606" s="430">
        <v>150.01599999999999</v>
      </c>
      <c r="M606" s="430">
        <v>-150.01599999999999</v>
      </c>
      <c r="N606" s="427">
        <v>630</v>
      </c>
      <c r="Q606" s="428" t="s">
        <v>156</v>
      </c>
      <c r="R606">
        <v>9</v>
      </c>
      <c r="S606" s="474">
        <v>461.726</v>
      </c>
      <c r="T606" s="290">
        <v>0.6109</v>
      </c>
      <c r="U606" s="290">
        <v>0.61229999999999996</v>
      </c>
      <c r="V606" s="290">
        <v>29.607313999999999</v>
      </c>
      <c r="W606" s="290">
        <v>29.607728999999999</v>
      </c>
      <c r="X606" s="290">
        <v>34.780623590111112</v>
      </c>
      <c r="Y606" s="290">
        <v>34.779595206582833</v>
      </c>
      <c r="Z606">
        <v>1.8995</v>
      </c>
      <c r="AA606" s="447">
        <v>6.5657534018674513</v>
      </c>
      <c r="AB606" s="447">
        <v>83.149344259698182</v>
      </c>
      <c r="AC606" s="447">
        <v>2.7878247200000005E-2</v>
      </c>
      <c r="AD606" s="290">
        <v>4.7199999999999999E-2</v>
      </c>
      <c r="AE606" s="447">
        <v>89.702799999999996</v>
      </c>
      <c r="AF606">
        <v>4.5829000000000004</v>
      </c>
      <c r="AG606" s="447">
        <v>2.0773000000000001</v>
      </c>
      <c r="AH606">
        <v>0.15010000000000001</v>
      </c>
      <c r="AI606" s="447">
        <v>6.3701999999999995E-2</v>
      </c>
      <c r="AJ606" s="447">
        <v>98.54</v>
      </c>
      <c r="AK606" s="447">
        <v>9.9144000000000005</v>
      </c>
      <c r="AL606" s="429">
        <v>34.778957366943359</v>
      </c>
      <c r="AM606" s="433" t="s">
        <v>139</v>
      </c>
      <c r="AN606" s="434"/>
      <c r="AO606" s="438">
        <v>1.5</v>
      </c>
      <c r="AP606" s="439">
        <v>6.55</v>
      </c>
      <c r="AQ606" s="431" t="s">
        <v>139</v>
      </c>
      <c r="AR606" s="440"/>
      <c r="AS606" s="469">
        <v>13.184712003743012</v>
      </c>
      <c r="AT606" s="431"/>
      <c r="AU606" s="469">
        <v>8.5638415486961392</v>
      </c>
      <c r="AV606" s="431"/>
      <c r="AW606" s="442">
        <v>0.89300000000000002</v>
      </c>
      <c r="AX606" s="431"/>
      <c r="AY606" s="443"/>
      <c r="AZ606" s="469" t="s">
        <v>139</v>
      </c>
      <c r="BA606" s="431" t="s">
        <v>139</v>
      </c>
      <c r="BB606" s="440"/>
      <c r="BC606" s="469" t="s">
        <v>139</v>
      </c>
      <c r="BD606" s="445" t="s">
        <v>139</v>
      </c>
      <c r="BE606" s="469" t="s">
        <v>139</v>
      </c>
      <c r="BF606" s="445" t="s">
        <v>139</v>
      </c>
      <c r="BG606" s="445"/>
      <c r="BH606" s="469" t="s">
        <v>139</v>
      </c>
      <c r="BI606" s="431" t="s">
        <v>139</v>
      </c>
      <c r="BJ606" s="440"/>
      <c r="BK606" s="441" t="s">
        <v>139</v>
      </c>
      <c r="BL606" s="431" t="s">
        <v>139</v>
      </c>
      <c r="BM606" s="446"/>
      <c r="BN606" s="447" t="s">
        <v>139</v>
      </c>
      <c r="BO606" t="s">
        <v>139</v>
      </c>
    </row>
    <row r="607" spans="1:67" ht="15.75" customHeight="1">
      <c r="A607" s="7" t="s">
        <v>1030</v>
      </c>
      <c r="B607" s="453">
        <v>27</v>
      </c>
      <c r="C607" s="436" t="s">
        <v>198</v>
      </c>
      <c r="D607" s="454" t="s">
        <v>199</v>
      </c>
      <c r="E607" s="436">
        <v>74</v>
      </c>
      <c r="F607" s="436">
        <v>0.57000000000016371</v>
      </c>
      <c r="G607" s="436" t="s">
        <v>61</v>
      </c>
      <c r="H607" s="430">
        <v>74.009500000000003</v>
      </c>
      <c r="I607" s="436">
        <v>150</v>
      </c>
      <c r="J607" s="436">
        <v>0.95999999999946795</v>
      </c>
      <c r="K607" s="436" t="s">
        <v>62</v>
      </c>
      <c r="L607" s="430">
        <v>150.01599999999999</v>
      </c>
      <c r="M607" s="430">
        <v>-150.01599999999999</v>
      </c>
      <c r="N607" s="427">
        <v>631</v>
      </c>
      <c r="Q607" s="428" t="s">
        <v>156</v>
      </c>
      <c r="R607">
        <v>10</v>
      </c>
      <c r="S607" s="474">
        <v>415.93900000000002</v>
      </c>
      <c r="T607" s="290">
        <v>0.44359999999999999</v>
      </c>
      <c r="U607" s="290">
        <v>0.4456</v>
      </c>
      <c r="V607" s="290">
        <v>29.393753999999998</v>
      </c>
      <c r="W607" s="290">
        <v>29.395043999999999</v>
      </c>
      <c r="X607" s="290">
        <v>34.716734548301403</v>
      </c>
      <c r="Y607" s="290">
        <v>34.716176389746032</v>
      </c>
      <c r="Z607">
        <v>1.87</v>
      </c>
      <c r="AA607" s="447">
        <v>6.4332296734937424</v>
      </c>
      <c r="AB607" s="447">
        <v>81.08361245436042</v>
      </c>
      <c r="AC607" s="447">
        <v>2.8428185600000003E-2</v>
      </c>
      <c r="AD607" s="290">
        <v>4.8399999999999999E-2</v>
      </c>
      <c r="AE607" s="447">
        <v>89.686099999999996</v>
      </c>
      <c r="AF607">
        <v>4.5819999999999999</v>
      </c>
      <c r="AG607" s="447">
        <v>2.1617999999999999</v>
      </c>
      <c r="AH607">
        <v>0.15340000000000001</v>
      </c>
      <c r="AI607" s="447">
        <v>6.3701999999999995E-2</v>
      </c>
      <c r="AJ607" s="447">
        <v>25.68</v>
      </c>
      <c r="AK607" s="447">
        <v>9.9144000000000005</v>
      </c>
      <c r="AL607" s="429">
        <v>34.708911895751953</v>
      </c>
      <c r="AM607" s="433" t="s">
        <v>139</v>
      </c>
      <c r="AN607" s="434"/>
      <c r="AO607" s="438">
        <v>1.4</v>
      </c>
      <c r="AP607" s="439">
        <v>6.41</v>
      </c>
      <c r="AQ607" s="431" t="s">
        <v>139</v>
      </c>
      <c r="AR607" s="440"/>
      <c r="AS607" s="469">
        <v>13.362907360665096</v>
      </c>
      <c r="AT607" s="431"/>
      <c r="AU607" s="469">
        <v>10.373629125178734</v>
      </c>
      <c r="AV607" s="431"/>
      <c r="AW607" s="442">
        <v>0.94</v>
      </c>
      <c r="AX607" s="431"/>
      <c r="AY607" s="443"/>
      <c r="AZ607" s="469" t="s">
        <v>139</v>
      </c>
      <c r="BA607" s="431" t="s">
        <v>139</v>
      </c>
      <c r="BB607" s="440"/>
      <c r="BC607" s="469" t="s">
        <v>139</v>
      </c>
      <c r="BD607" s="445" t="s">
        <v>139</v>
      </c>
      <c r="BE607" s="469" t="s">
        <v>139</v>
      </c>
      <c r="BF607" s="445" t="s">
        <v>139</v>
      </c>
      <c r="BG607" s="445"/>
      <c r="BH607" s="469">
        <v>2169.5804612163884</v>
      </c>
      <c r="BI607" s="431" t="s">
        <v>139</v>
      </c>
      <c r="BJ607" s="440"/>
      <c r="BK607" s="441">
        <v>2290.7230209609347</v>
      </c>
      <c r="BL607" s="431" t="s">
        <v>139</v>
      </c>
      <c r="BM607" s="446"/>
      <c r="BN607" s="447">
        <v>8.5666605242478461E-2</v>
      </c>
      <c r="BO607" t="s">
        <v>139</v>
      </c>
    </row>
    <row r="608" spans="1:67" ht="15.75" customHeight="1">
      <c r="A608" s="7" t="s">
        <v>1030</v>
      </c>
      <c r="B608" s="453">
        <v>27</v>
      </c>
      <c r="C608" s="436" t="s">
        <v>198</v>
      </c>
      <c r="D608" s="454" t="s">
        <v>199</v>
      </c>
      <c r="E608" s="436">
        <v>74</v>
      </c>
      <c r="F608" s="436">
        <v>0.57000000000016371</v>
      </c>
      <c r="G608" s="436" t="s">
        <v>61</v>
      </c>
      <c r="H608" s="430">
        <v>74.009500000000003</v>
      </c>
      <c r="I608" s="436">
        <v>150</v>
      </c>
      <c r="J608" s="436">
        <v>0.95999999999946795</v>
      </c>
      <c r="K608" s="436" t="s">
        <v>62</v>
      </c>
      <c r="L608" s="430">
        <v>150.01599999999999</v>
      </c>
      <c r="M608" s="430">
        <v>-150.01599999999999</v>
      </c>
      <c r="N608" s="427">
        <v>632</v>
      </c>
      <c r="Q608" s="428" t="s">
        <v>156</v>
      </c>
      <c r="R608">
        <v>11</v>
      </c>
      <c r="S608" s="474">
        <v>356.51600000000002</v>
      </c>
      <c r="T608" s="290">
        <v>-0.22370000000000001</v>
      </c>
      <c r="U608" s="290">
        <v>-0.2185</v>
      </c>
      <c r="V608" s="290">
        <v>28.588405999999999</v>
      </c>
      <c r="W608" s="290">
        <v>28.593756999999997</v>
      </c>
      <c r="X608" s="290">
        <v>34.440346355505149</v>
      </c>
      <c r="Y608" s="290">
        <v>34.441609246347923</v>
      </c>
      <c r="Z608">
        <v>1.8428</v>
      </c>
      <c r="AA608" s="447">
        <v>6.408783834039764</v>
      </c>
      <c r="AB608" s="447">
        <v>79.230272467401036</v>
      </c>
      <c r="AC608" s="447">
        <v>3.0712614400000005E-2</v>
      </c>
      <c r="AD608" s="290">
        <v>5.3499999999999999E-2</v>
      </c>
      <c r="AE608" s="447">
        <v>89.626499999999993</v>
      </c>
      <c r="AF608">
        <v>4.5791000000000004</v>
      </c>
      <c r="AG608" s="447">
        <v>2.6806999999999999</v>
      </c>
      <c r="AH608">
        <v>0.17419999999999999</v>
      </c>
      <c r="AI608" s="447">
        <v>6.3701999999999995E-2</v>
      </c>
      <c r="AJ608" s="447">
        <v>98.54</v>
      </c>
      <c r="AK608" s="447">
        <v>9.9144000000000005</v>
      </c>
      <c r="AL608" s="429">
        <v>34.443195343017578</v>
      </c>
      <c r="AM608" s="433" t="s">
        <v>139</v>
      </c>
      <c r="AN608" s="434"/>
      <c r="AO608" s="438">
        <v>0.7</v>
      </c>
      <c r="AP608" s="439">
        <v>6.3639999999999999</v>
      </c>
      <c r="AQ608" s="431" t="s">
        <v>139</v>
      </c>
      <c r="AR608" s="440"/>
      <c r="AS608" s="469">
        <v>12.671072943648001</v>
      </c>
      <c r="AT608" s="431"/>
      <c r="AU608" s="469">
        <v>12.529602641158286</v>
      </c>
      <c r="AV608" s="431"/>
      <c r="AW608" s="442">
        <v>0.97299999999999998</v>
      </c>
      <c r="AX608" s="431"/>
      <c r="AY608" s="443"/>
      <c r="AZ608" s="469" t="s">
        <v>139</v>
      </c>
      <c r="BA608" s="431" t="s">
        <v>139</v>
      </c>
      <c r="BB608" s="440"/>
      <c r="BC608" s="469" t="s">
        <v>139</v>
      </c>
      <c r="BD608" s="445" t="s">
        <v>139</v>
      </c>
      <c r="BE608" s="469" t="s">
        <v>139</v>
      </c>
      <c r="BF608" s="445" t="s">
        <v>139</v>
      </c>
      <c r="BG608" s="445"/>
      <c r="BH608" s="469">
        <v>2179.5354274603405</v>
      </c>
      <c r="BI608" s="431" t="s">
        <v>139</v>
      </c>
      <c r="BJ608" s="440"/>
      <c r="BK608" s="441">
        <v>2285.1596138096884</v>
      </c>
      <c r="BL608" s="431" t="s">
        <v>139</v>
      </c>
      <c r="BM608" s="446"/>
      <c r="BN608" s="447">
        <v>-9.5304661026484661E-2</v>
      </c>
      <c r="BO608" t="s">
        <v>139</v>
      </c>
    </row>
    <row r="609" spans="1:67" ht="15.75" customHeight="1">
      <c r="A609" s="7" t="s">
        <v>1030</v>
      </c>
      <c r="B609" s="453">
        <v>27</v>
      </c>
      <c r="C609" s="436" t="s">
        <v>198</v>
      </c>
      <c r="D609" s="454" t="s">
        <v>199</v>
      </c>
      <c r="E609" s="436">
        <v>74</v>
      </c>
      <c r="F609" s="436">
        <v>0.57000000000016371</v>
      </c>
      <c r="G609" s="436" t="s">
        <v>61</v>
      </c>
      <c r="H609" s="430">
        <v>74.009500000000003</v>
      </c>
      <c r="I609" s="436">
        <v>150</v>
      </c>
      <c r="J609" s="436">
        <v>0.95999999999946795</v>
      </c>
      <c r="K609" s="436" t="s">
        <v>62</v>
      </c>
      <c r="L609" s="430">
        <v>150.01599999999999</v>
      </c>
      <c r="M609" s="430">
        <v>-150.01599999999999</v>
      </c>
      <c r="N609" s="427">
        <v>633</v>
      </c>
      <c r="Q609" s="428" t="s">
        <v>156</v>
      </c>
      <c r="R609">
        <v>12</v>
      </c>
      <c r="S609" s="474">
        <v>331.19200000000001</v>
      </c>
      <c r="T609" s="290">
        <v>-0.61860000000000004</v>
      </c>
      <c r="U609" s="290">
        <v>-0.61990000000000001</v>
      </c>
      <c r="V609" s="290">
        <v>28.086276999999999</v>
      </c>
      <c r="W609" s="290">
        <v>28.083402999999997</v>
      </c>
      <c r="X609" s="290">
        <v>34.228870827363906</v>
      </c>
      <c r="Y609" s="290">
        <v>34.226470395764842</v>
      </c>
      <c r="Z609">
        <v>1.8102</v>
      </c>
      <c r="AA609" s="447">
        <v>6.3322322103943547</v>
      </c>
      <c r="AB609" s="447">
        <v>77.359092664404599</v>
      </c>
      <c r="AC609" s="447">
        <v>3.2362429599999999E-2</v>
      </c>
      <c r="AD609" s="290">
        <v>5.7200000000000001E-2</v>
      </c>
      <c r="AE609" s="447">
        <v>89.605999999999995</v>
      </c>
      <c r="AF609">
        <v>4.5780000000000003</v>
      </c>
      <c r="AG609" s="447">
        <v>2.9695</v>
      </c>
      <c r="AH609">
        <v>0.18579999999999999</v>
      </c>
      <c r="AI609" s="447">
        <v>6.3701999999999995E-2</v>
      </c>
      <c r="AJ609" s="447">
        <v>98.53</v>
      </c>
      <c r="AK609" s="447">
        <v>9.9144000000000005</v>
      </c>
      <c r="AL609" s="429">
        <v>34.199028015136719</v>
      </c>
      <c r="AM609" s="433" t="s">
        <v>139</v>
      </c>
      <c r="AN609" s="434"/>
      <c r="AO609" s="438">
        <v>0.4</v>
      </c>
      <c r="AP609" s="439">
        <v>6.2679999999999998</v>
      </c>
      <c r="AQ609" s="431">
        <v>2</v>
      </c>
      <c r="AR609" s="440"/>
      <c r="AS609" s="469">
        <v>12.938625848403966</v>
      </c>
      <c r="AT609" s="431"/>
      <c r="AU609" s="469">
        <v>16.867625047370716</v>
      </c>
      <c r="AV609" s="431"/>
      <c r="AW609" s="442">
        <v>1.1060000000000001</v>
      </c>
      <c r="AX609" s="431"/>
      <c r="AY609" s="443"/>
      <c r="AZ609" s="469" t="s">
        <v>139</v>
      </c>
      <c r="BA609" s="431" t="s">
        <v>139</v>
      </c>
      <c r="BB609" s="440"/>
      <c r="BC609" s="469" t="s">
        <v>139</v>
      </c>
      <c r="BD609" s="445" t="s">
        <v>139</v>
      </c>
      <c r="BE609" s="469" t="s">
        <v>139</v>
      </c>
      <c r="BF609" s="445" t="s">
        <v>139</v>
      </c>
      <c r="BG609" s="445"/>
      <c r="BH609" s="469">
        <v>2193.1364160610538</v>
      </c>
      <c r="BI609" s="431">
        <v>6</v>
      </c>
      <c r="BJ609" s="440"/>
      <c r="BK609" s="441">
        <v>2284.4257366097363</v>
      </c>
      <c r="BL609" s="431">
        <v>6</v>
      </c>
      <c r="BM609" s="446"/>
      <c r="BN609" s="447">
        <v>-0.27231962700883405</v>
      </c>
      <c r="BO609" t="s">
        <v>139</v>
      </c>
    </row>
    <row r="610" spans="1:67" ht="15.75" customHeight="1">
      <c r="A610" s="7" t="s">
        <v>1030</v>
      </c>
      <c r="B610" s="453">
        <v>27</v>
      </c>
      <c r="C610" s="436" t="s">
        <v>198</v>
      </c>
      <c r="D610" s="454" t="s">
        <v>199</v>
      </c>
      <c r="E610" s="436">
        <v>74</v>
      </c>
      <c r="F610" s="436">
        <v>0.57000000000016371</v>
      </c>
      <c r="G610" s="436" t="s">
        <v>61</v>
      </c>
      <c r="H610" s="430">
        <v>74.009500000000003</v>
      </c>
      <c r="I610" s="436">
        <v>150</v>
      </c>
      <c r="J610" s="436">
        <v>0.95999999999946795</v>
      </c>
      <c r="K610" s="436" t="s">
        <v>62</v>
      </c>
      <c r="L610" s="430">
        <v>150.01599999999999</v>
      </c>
      <c r="M610" s="430">
        <v>-150.01599999999999</v>
      </c>
      <c r="N610" s="427">
        <v>634</v>
      </c>
      <c r="Q610" s="428" t="s">
        <v>156</v>
      </c>
      <c r="R610">
        <v>13</v>
      </c>
      <c r="S610" s="474">
        <v>311.05</v>
      </c>
      <c r="T610" s="290">
        <v>-1.1518999999999999</v>
      </c>
      <c r="U610" s="290">
        <v>-1.1634</v>
      </c>
      <c r="V610" s="290">
        <v>27.324214999999999</v>
      </c>
      <c r="W610" s="290">
        <v>27.305564999999998</v>
      </c>
      <c r="X610" s="290">
        <v>33.809352904495121</v>
      </c>
      <c r="Y610" s="290">
        <v>33.796838001907012</v>
      </c>
      <c r="Z610">
        <v>1.9185000000000001</v>
      </c>
      <c r="AA610" s="447">
        <v>6.9480423122863417</v>
      </c>
      <c r="AB610" s="447">
        <v>83.439856413729046</v>
      </c>
      <c r="AC610" s="447">
        <v>3.3251068800000005E-2</v>
      </c>
      <c r="AD610" s="290">
        <v>5.9200000000000003E-2</v>
      </c>
      <c r="AE610" s="447">
        <v>89.557599999999994</v>
      </c>
      <c r="AF610">
        <v>4.5755999999999997</v>
      </c>
      <c r="AG610" s="447">
        <v>3.2136999999999998</v>
      </c>
      <c r="AH610">
        <v>0.1956</v>
      </c>
      <c r="AI610" s="447">
        <v>6.3701999999999995E-2</v>
      </c>
      <c r="AJ610" s="447">
        <v>98.54</v>
      </c>
      <c r="AK610" s="447">
        <v>9.9144000000000005</v>
      </c>
      <c r="AL610" s="429">
        <v>33.832008361816406</v>
      </c>
      <c r="AM610" s="433" t="s">
        <v>139</v>
      </c>
      <c r="AN610" s="434"/>
      <c r="AO610" s="438">
        <v>0.3</v>
      </c>
      <c r="AP610" s="439">
        <v>6.2679999999999998</v>
      </c>
      <c r="AQ610" s="431">
        <v>3</v>
      </c>
      <c r="AR610" s="449" t="s">
        <v>1088</v>
      </c>
      <c r="AS610" s="469">
        <v>14.012123897557752</v>
      </c>
      <c r="AT610" s="431"/>
      <c r="AU610" s="469">
        <v>25.369967708753297</v>
      </c>
      <c r="AV610" s="431"/>
      <c r="AW610" s="442">
        <v>1.4390000000000001</v>
      </c>
      <c r="AX610" s="431"/>
      <c r="AY610" s="443"/>
      <c r="AZ610" s="469" t="s">
        <v>139</v>
      </c>
      <c r="BA610" s="431" t="s">
        <v>139</v>
      </c>
      <c r="BB610" s="440"/>
      <c r="BC610" s="469" t="s">
        <v>139</v>
      </c>
      <c r="BD610" s="445" t="s">
        <v>139</v>
      </c>
      <c r="BE610" s="469" t="s">
        <v>139</v>
      </c>
      <c r="BF610" s="445" t="s">
        <v>139</v>
      </c>
      <c r="BG610" s="445"/>
      <c r="BH610" s="469">
        <v>2221.713003154613</v>
      </c>
      <c r="BI610" s="431" t="s">
        <v>139</v>
      </c>
      <c r="BJ610" s="440"/>
      <c r="BK610" s="441">
        <v>2288.7266476381656</v>
      </c>
      <c r="BL610" s="431" t="s">
        <v>139</v>
      </c>
      <c r="BM610" s="446"/>
      <c r="BN610" s="447">
        <v>-0.91511138184755558</v>
      </c>
      <c r="BO610" t="s">
        <v>139</v>
      </c>
    </row>
    <row r="611" spans="1:67" ht="15.75" customHeight="1">
      <c r="A611" s="7" t="s">
        <v>1030</v>
      </c>
      <c r="B611" s="453">
        <v>27</v>
      </c>
      <c r="C611" s="436" t="s">
        <v>198</v>
      </c>
      <c r="D611" s="454" t="s">
        <v>199</v>
      </c>
      <c r="E611" s="436">
        <v>74</v>
      </c>
      <c r="F611" s="436">
        <v>0.57000000000016371</v>
      </c>
      <c r="G611" s="436" t="s">
        <v>61</v>
      </c>
      <c r="H611" s="430">
        <v>74.009500000000003</v>
      </c>
      <c r="I611" s="436">
        <v>150</v>
      </c>
      <c r="J611" s="436">
        <v>0.95999999999946795</v>
      </c>
      <c r="K611" s="436" t="s">
        <v>62</v>
      </c>
      <c r="L611" s="430">
        <v>150.01599999999999</v>
      </c>
      <c r="M611" s="430">
        <v>-150.01599999999999</v>
      </c>
      <c r="N611" s="427">
        <v>635</v>
      </c>
      <c r="Q611" s="428" t="s">
        <v>156</v>
      </c>
      <c r="R611">
        <v>14</v>
      </c>
      <c r="S611" s="474">
        <v>244.61699999999999</v>
      </c>
      <c r="T611" s="290">
        <v>-1.5262</v>
      </c>
      <c r="U611" s="290">
        <v>-1.5243</v>
      </c>
      <c r="V611" s="290">
        <v>26.501428000000001</v>
      </c>
      <c r="W611" s="290">
        <v>26.497267999999998</v>
      </c>
      <c r="X611" s="290">
        <v>33.140624940294792</v>
      </c>
      <c r="Y611" s="290">
        <v>33.132787301129248</v>
      </c>
      <c r="Z611">
        <v>1.8677999999999999</v>
      </c>
      <c r="AA611" s="447">
        <v>6.663123063994898</v>
      </c>
      <c r="AB611" s="447">
        <v>78.84311021236033</v>
      </c>
      <c r="AC611" s="447">
        <v>3.4435170399999999E-2</v>
      </c>
      <c r="AD611" s="290">
        <v>6.1800000000000001E-2</v>
      </c>
      <c r="AE611" s="447">
        <v>89.669300000000007</v>
      </c>
      <c r="AF611">
        <v>4.5811999999999999</v>
      </c>
      <c r="AG611" s="447">
        <v>3.4085999999999999</v>
      </c>
      <c r="AH611">
        <v>0.20330000000000001</v>
      </c>
      <c r="AI611" s="447">
        <v>6.3701999999999995E-2</v>
      </c>
      <c r="AJ611" s="447">
        <v>98.54</v>
      </c>
      <c r="AK611" s="447">
        <v>9.9144000000000005</v>
      </c>
      <c r="AL611" s="429">
        <v>33.160369873046875</v>
      </c>
      <c r="AM611" s="433" t="s">
        <v>139</v>
      </c>
      <c r="AN611" s="434"/>
      <c r="AO611" s="438">
        <v>-0.5</v>
      </c>
      <c r="AP611" s="439">
        <v>6.7240000000000002</v>
      </c>
      <c r="AQ611" s="431" t="s">
        <v>139</v>
      </c>
      <c r="AR611" s="440"/>
      <c r="AS611" s="469">
        <v>13.95628831387287</v>
      </c>
      <c r="AT611" s="431"/>
      <c r="AU611" s="469">
        <v>27.58500143196671</v>
      </c>
      <c r="AV611" s="431"/>
      <c r="AW611" s="442">
        <v>1.609</v>
      </c>
      <c r="AX611" s="431"/>
      <c r="AY611" s="443"/>
      <c r="AZ611" s="469" t="s">
        <v>139</v>
      </c>
      <c r="BA611" s="431" t="s">
        <v>139</v>
      </c>
      <c r="BB611" s="440"/>
      <c r="BC611" s="469" t="s">
        <v>139</v>
      </c>
      <c r="BD611" s="445" t="s">
        <v>139</v>
      </c>
      <c r="BE611" s="469" t="s">
        <v>139</v>
      </c>
      <c r="BF611" s="445" t="s">
        <v>139</v>
      </c>
      <c r="BG611" s="445"/>
      <c r="BH611" s="469">
        <v>2207.7805341277899</v>
      </c>
      <c r="BI611" s="431" t="s">
        <v>139</v>
      </c>
      <c r="BJ611" s="440"/>
      <c r="BK611" s="441">
        <v>2286.4809772389799</v>
      </c>
      <c r="BL611" s="431" t="s">
        <v>139</v>
      </c>
      <c r="BM611" s="446"/>
      <c r="BN611" s="447">
        <v>-1.3897891390245616</v>
      </c>
      <c r="BO611" t="s">
        <v>139</v>
      </c>
    </row>
    <row r="612" spans="1:67" ht="15.75" customHeight="1">
      <c r="A612" s="7" t="s">
        <v>1030</v>
      </c>
      <c r="B612" s="453">
        <v>27</v>
      </c>
      <c r="C612" s="436" t="s">
        <v>198</v>
      </c>
      <c r="D612" s="454" t="s">
        <v>199</v>
      </c>
      <c r="E612" s="436">
        <v>74</v>
      </c>
      <c r="F612" s="436">
        <v>0.57000000000016371</v>
      </c>
      <c r="G612" s="436" t="s">
        <v>61</v>
      </c>
      <c r="H612" s="430">
        <v>74.009500000000003</v>
      </c>
      <c r="I612" s="436">
        <v>150</v>
      </c>
      <c r="J612" s="436">
        <v>0.95999999999946795</v>
      </c>
      <c r="K612" s="436" t="s">
        <v>62</v>
      </c>
      <c r="L612" s="430">
        <v>150.01599999999999</v>
      </c>
      <c r="M612" s="430">
        <v>-150.01599999999999</v>
      </c>
      <c r="N612" s="427">
        <v>636</v>
      </c>
      <c r="Q612" s="428" t="s">
        <v>156</v>
      </c>
      <c r="R612">
        <v>15</v>
      </c>
      <c r="S612" s="474">
        <v>214.24199999999999</v>
      </c>
      <c r="T612" s="290">
        <v>-1.4816</v>
      </c>
      <c r="U612" s="290">
        <v>-1.4821</v>
      </c>
      <c r="V612" s="290">
        <v>26.363830999999998</v>
      </c>
      <c r="W612" s="290">
        <v>26.360828999999999</v>
      </c>
      <c r="X612" s="290">
        <v>32.920485532825509</v>
      </c>
      <c r="Y612" s="290">
        <v>32.916910918130789</v>
      </c>
      <c r="Z612">
        <v>1.8787</v>
      </c>
      <c r="AA612" s="447">
        <v>6.6612476222114481</v>
      </c>
      <c r="AB612" s="447">
        <v>78.792349019814594</v>
      </c>
      <c r="AC612" s="447">
        <v>3.4519845600000001E-2</v>
      </c>
      <c r="AD612" s="290">
        <v>6.2E-2</v>
      </c>
      <c r="AE612" s="447">
        <v>89.652500000000003</v>
      </c>
      <c r="AF612">
        <v>4.5804</v>
      </c>
      <c r="AG612" s="447">
        <v>3.3452000000000002</v>
      </c>
      <c r="AH612">
        <v>0.20080000000000001</v>
      </c>
      <c r="AI612" s="447">
        <v>6.3701999999999995E-2</v>
      </c>
      <c r="AJ612" s="447">
        <v>98.54</v>
      </c>
      <c r="AK612" s="447">
        <v>9.9144000000000005</v>
      </c>
      <c r="AL612" s="429" t="s">
        <v>139</v>
      </c>
      <c r="AM612" s="433">
        <v>5</v>
      </c>
      <c r="AN612" s="434" t="s">
        <v>1089</v>
      </c>
      <c r="AO612" s="438">
        <v>-0.4</v>
      </c>
      <c r="AP612" s="439">
        <v>6.7069999999999999</v>
      </c>
      <c r="AQ612" s="431" t="s">
        <v>139</v>
      </c>
      <c r="AR612" s="440"/>
      <c r="AS612" s="469">
        <v>13.735558133601527</v>
      </c>
      <c r="AT612" s="431"/>
      <c r="AU612" s="469">
        <v>27.470949975722704</v>
      </c>
      <c r="AV612" s="431"/>
      <c r="AW612" s="442">
        <v>1.615</v>
      </c>
      <c r="AX612" s="431"/>
      <c r="AY612" s="443"/>
      <c r="AZ612" s="469" t="s">
        <v>139</v>
      </c>
      <c r="BA612" s="431" t="s">
        <v>139</v>
      </c>
      <c r="BB612" s="440"/>
      <c r="BC612" s="469">
        <v>2.7975160881097924E-3</v>
      </c>
      <c r="BD612" s="445" t="s">
        <v>139</v>
      </c>
      <c r="BE612" s="469">
        <v>7.9834892452235445E-3</v>
      </c>
      <c r="BF612" s="445" t="s">
        <v>139</v>
      </c>
      <c r="BG612" s="445"/>
      <c r="BH612" s="469">
        <v>2224.1987769224343</v>
      </c>
      <c r="BI612" s="431" t="s">
        <v>139</v>
      </c>
      <c r="BJ612" s="440"/>
      <c r="BK612" s="441">
        <v>2279.5150000000003</v>
      </c>
      <c r="BL612" s="431" t="s">
        <v>139</v>
      </c>
      <c r="BM612" s="446"/>
      <c r="BN612" s="447">
        <v>-1.4718679877121126</v>
      </c>
      <c r="BO612" t="s">
        <v>139</v>
      </c>
    </row>
    <row r="613" spans="1:67" ht="15.75" customHeight="1">
      <c r="A613" s="7" t="s">
        <v>1030</v>
      </c>
      <c r="B613" s="453">
        <v>27</v>
      </c>
      <c r="C613" s="436" t="s">
        <v>198</v>
      </c>
      <c r="D613" s="454" t="s">
        <v>199</v>
      </c>
      <c r="E613" s="436">
        <v>74</v>
      </c>
      <c r="F613" s="436">
        <v>0.57000000000016371</v>
      </c>
      <c r="G613" s="436" t="s">
        <v>61</v>
      </c>
      <c r="H613" s="430">
        <v>74.009500000000003</v>
      </c>
      <c r="I613" s="436">
        <v>150</v>
      </c>
      <c r="J613" s="436">
        <v>0.95999999999946795</v>
      </c>
      <c r="K613" s="436" t="s">
        <v>62</v>
      </c>
      <c r="L613" s="430">
        <v>150.01599999999999</v>
      </c>
      <c r="M613" s="430">
        <v>-150.01599999999999</v>
      </c>
      <c r="N613" s="427">
        <v>637</v>
      </c>
      <c r="Q613" s="428" t="s">
        <v>156</v>
      </c>
      <c r="R613">
        <v>16</v>
      </c>
      <c r="S613" s="474">
        <v>152.405</v>
      </c>
      <c r="T613" s="290">
        <v>-1.4322999999999999</v>
      </c>
      <c r="U613" s="290">
        <v>-1.4331</v>
      </c>
      <c r="V613" s="290">
        <v>26.155669</v>
      </c>
      <c r="W613" s="290">
        <v>26.153995999999999</v>
      </c>
      <c r="X613" s="290">
        <v>32.618036185236093</v>
      </c>
      <c r="Y613" s="290">
        <v>32.616615101493473</v>
      </c>
      <c r="Z613">
        <v>1.8964000000000001</v>
      </c>
      <c r="AA613" s="447">
        <v>6.7025045712735203</v>
      </c>
      <c r="AB613" s="447">
        <v>79.215355683315707</v>
      </c>
      <c r="AC613" s="447">
        <v>3.4181595200000005E-2</v>
      </c>
      <c r="AD613" s="290">
        <v>6.1199999999999997E-2</v>
      </c>
      <c r="AE613" s="447">
        <v>89.548299999999998</v>
      </c>
      <c r="AF613">
        <v>4.5750999999999999</v>
      </c>
      <c r="AG613" s="447">
        <v>3.5143</v>
      </c>
      <c r="AH613">
        <v>0.20760000000000001</v>
      </c>
      <c r="AI613" s="447">
        <v>6.3701999999999995E-2</v>
      </c>
      <c r="AJ613" s="447">
        <v>31.63</v>
      </c>
      <c r="AK613" s="447">
        <v>9.9144000000000005</v>
      </c>
      <c r="AL613" s="429">
        <v>32.686904907226563</v>
      </c>
      <c r="AM613" s="433" t="s">
        <v>139</v>
      </c>
      <c r="AN613" s="434"/>
      <c r="AO613" s="438">
        <v>-0.3</v>
      </c>
      <c r="AP613" s="439">
        <v>6.72</v>
      </c>
      <c r="AQ613" s="431" t="s">
        <v>139</v>
      </c>
      <c r="AR613" s="440"/>
      <c r="AS613" s="469">
        <v>12.94434587186136</v>
      </c>
      <c r="AT613" s="431"/>
      <c r="AU613" s="469">
        <v>25.590490450657242</v>
      </c>
      <c r="AV613" s="431"/>
      <c r="AW613" s="442">
        <v>1.609</v>
      </c>
      <c r="AX613" s="431"/>
      <c r="AY613" s="443"/>
      <c r="AZ613" s="469" t="s">
        <v>139</v>
      </c>
      <c r="BA613" s="431" t="s">
        <v>139</v>
      </c>
      <c r="BB613" s="440"/>
      <c r="BC613" s="469">
        <v>8.73563854591153E-3</v>
      </c>
      <c r="BD613" s="445" t="s">
        <v>139</v>
      </c>
      <c r="BE613" s="469">
        <v>8.5269610907961341E-3</v>
      </c>
      <c r="BF613" s="445" t="s">
        <v>139</v>
      </c>
      <c r="BG613" s="445"/>
      <c r="BH613" s="469">
        <v>2215.6765377091533</v>
      </c>
      <c r="BI613" s="431" t="s">
        <v>139</v>
      </c>
      <c r="BJ613" s="440"/>
      <c r="BK613" s="441">
        <v>2268.5836203518238</v>
      </c>
      <c r="BL613" s="431" t="s">
        <v>139</v>
      </c>
      <c r="BM613" s="446"/>
      <c r="BN613" s="447">
        <v>-1.8328212094036365</v>
      </c>
      <c r="BO613" t="s">
        <v>139</v>
      </c>
    </row>
    <row r="614" spans="1:67" ht="15.75" customHeight="1">
      <c r="A614" s="7" t="s">
        <v>1030</v>
      </c>
      <c r="B614" s="453">
        <v>27</v>
      </c>
      <c r="C614" s="436" t="s">
        <v>198</v>
      </c>
      <c r="D614" s="454" t="s">
        <v>199</v>
      </c>
      <c r="E614" s="436">
        <v>74</v>
      </c>
      <c r="F614" s="436">
        <v>0.57000000000016371</v>
      </c>
      <c r="G614" s="436" t="s">
        <v>61</v>
      </c>
      <c r="H614" s="430">
        <v>74.009500000000003</v>
      </c>
      <c r="I614" s="436">
        <v>150</v>
      </c>
      <c r="J614" s="436">
        <v>0.95999999999946795</v>
      </c>
      <c r="K614" s="436" t="s">
        <v>62</v>
      </c>
      <c r="L614" s="430">
        <v>150.01599999999999</v>
      </c>
      <c r="M614" s="430">
        <v>-150.01599999999999</v>
      </c>
      <c r="N614" s="427">
        <v>638</v>
      </c>
      <c r="Q614" s="428" t="s">
        <v>156</v>
      </c>
      <c r="R614">
        <v>17</v>
      </c>
      <c r="S614" s="474">
        <v>119.253</v>
      </c>
      <c r="T614" s="290">
        <v>-1.2321</v>
      </c>
      <c r="U614" s="290">
        <v>-1.2323999999999999</v>
      </c>
      <c r="V614" s="290">
        <v>26.096032000000001</v>
      </c>
      <c r="W614" s="290">
        <v>26.094171999999997</v>
      </c>
      <c r="X614" s="290">
        <v>32.338950193258349</v>
      </c>
      <c r="Y614" s="290">
        <v>32.336738931437118</v>
      </c>
      <c r="Z614">
        <v>1.9750000000000001</v>
      </c>
      <c r="AA614" s="447">
        <v>6.9931015337247846</v>
      </c>
      <c r="AB614" s="447">
        <v>82.931880905715033</v>
      </c>
      <c r="AC614" s="447">
        <v>4.5265038400000006E-2</v>
      </c>
      <c r="AD614" s="290">
        <v>8.5800000000000001E-2</v>
      </c>
      <c r="AE614" s="447">
        <v>89.5167</v>
      </c>
      <c r="AF614">
        <v>4.5735000000000001</v>
      </c>
      <c r="AG614" s="447">
        <v>3.5118999999999998</v>
      </c>
      <c r="AH614">
        <v>0.20749999999999999</v>
      </c>
      <c r="AI614" s="447">
        <v>6.3701999999999995E-2</v>
      </c>
      <c r="AJ614" s="447">
        <v>11.8</v>
      </c>
      <c r="AK614" s="447">
        <v>9.9144000000000005</v>
      </c>
      <c r="AL614" s="429">
        <v>32.33184814453125</v>
      </c>
      <c r="AM614" s="433" t="s">
        <v>139</v>
      </c>
      <c r="AN614" s="434"/>
      <c r="AO614" s="438">
        <v>0</v>
      </c>
      <c r="AP614" s="439">
        <v>6.9740000000000002</v>
      </c>
      <c r="AQ614" s="431" t="s">
        <v>139</v>
      </c>
      <c r="AR614" s="440"/>
      <c r="AS614" s="469">
        <v>11.277569356351574</v>
      </c>
      <c r="AT614" s="431"/>
      <c r="AU614" s="469">
        <v>22.697735864368692</v>
      </c>
      <c r="AV614" s="431"/>
      <c r="AW614" s="442">
        <v>1.5529999999999999</v>
      </c>
      <c r="AX614" s="431"/>
      <c r="AY614" s="443"/>
      <c r="AZ614" s="469" t="s">
        <v>139</v>
      </c>
      <c r="BA614" s="431" t="s">
        <v>139</v>
      </c>
      <c r="BB614" s="440"/>
      <c r="BC614" s="469">
        <v>3.2494171653509735E-2</v>
      </c>
      <c r="BD614" s="445" t="s">
        <v>139</v>
      </c>
      <c r="BE614" s="469">
        <v>1.8041286621371787E-2</v>
      </c>
      <c r="BF614" s="445" t="s">
        <v>139</v>
      </c>
      <c r="BG614" s="445"/>
      <c r="BH614" s="469">
        <v>2175.5665584121716</v>
      </c>
      <c r="BI614" s="431" t="s">
        <v>139</v>
      </c>
      <c r="BJ614" s="440"/>
      <c r="BK614" s="441">
        <v>2238.3951467355359</v>
      </c>
      <c r="BL614" s="431" t="s">
        <v>139</v>
      </c>
      <c r="BM614" s="446"/>
      <c r="BN614" s="447">
        <v>-1.7161296844779428</v>
      </c>
      <c r="BO614" t="s">
        <v>139</v>
      </c>
    </row>
    <row r="615" spans="1:67" ht="15.75" customHeight="1">
      <c r="A615" s="7" t="s">
        <v>1030</v>
      </c>
      <c r="B615" s="453">
        <v>27</v>
      </c>
      <c r="C615" s="436" t="s">
        <v>198</v>
      </c>
      <c r="D615" s="454" t="s">
        <v>199</v>
      </c>
      <c r="E615" s="436">
        <v>74</v>
      </c>
      <c r="F615" s="436">
        <v>0.57000000000016371</v>
      </c>
      <c r="G615" s="436" t="s">
        <v>61</v>
      </c>
      <c r="H615" s="430">
        <v>74.009500000000003</v>
      </c>
      <c r="I615" s="436">
        <v>150</v>
      </c>
      <c r="J615" s="436">
        <v>0.95999999999946795</v>
      </c>
      <c r="K615" s="436" t="s">
        <v>62</v>
      </c>
      <c r="L615" s="430">
        <v>150.01599999999999</v>
      </c>
      <c r="M615" s="430">
        <v>-150.01599999999999</v>
      </c>
      <c r="N615" s="427">
        <v>639</v>
      </c>
      <c r="Q615" s="428" t="s">
        <v>156</v>
      </c>
      <c r="R615">
        <v>18</v>
      </c>
      <c r="S615" s="474">
        <v>98.56</v>
      </c>
      <c r="T615" s="290">
        <v>-0.73099999999999998</v>
      </c>
      <c r="U615" s="290">
        <v>-0.72889999999999999</v>
      </c>
      <c r="V615" s="290">
        <v>26.13851</v>
      </c>
      <c r="W615" s="290">
        <v>26.137222999999999</v>
      </c>
      <c r="X615" s="290">
        <v>31.873613824545391</v>
      </c>
      <c r="Y615" s="290">
        <v>31.869671606654911</v>
      </c>
      <c r="Z615">
        <v>2.0962000000000001</v>
      </c>
      <c r="AA615" s="447">
        <v>7.4262146993834142</v>
      </c>
      <c r="AB615" s="447">
        <v>88.963600690961528</v>
      </c>
      <c r="AC615" s="447">
        <v>5.5968344000000003E-2</v>
      </c>
      <c r="AD615" s="290">
        <v>0.1096</v>
      </c>
      <c r="AE615" s="447">
        <v>89.410499999999999</v>
      </c>
      <c r="AF615">
        <v>4.5682</v>
      </c>
      <c r="AG615" s="447">
        <v>3.1549999999999998</v>
      </c>
      <c r="AH615">
        <v>0.19320000000000001</v>
      </c>
      <c r="AI615" s="447">
        <v>6.3701999999999995E-2</v>
      </c>
      <c r="AJ615" s="447">
        <v>44.3</v>
      </c>
      <c r="AK615" s="447">
        <v>9.9144000000000005</v>
      </c>
      <c r="AL615" s="429">
        <v>31.91790771484375</v>
      </c>
      <c r="AM615" s="433" t="s">
        <v>139</v>
      </c>
      <c r="AN615" s="434"/>
      <c r="AO615" s="438">
        <v>0.5</v>
      </c>
      <c r="AP615" s="439">
        <v>7.38</v>
      </c>
      <c r="AQ615" s="431" t="s">
        <v>139</v>
      </c>
      <c r="AR615" s="440"/>
      <c r="AS615" s="469">
        <v>8.0102135420047098</v>
      </c>
      <c r="AT615" s="431"/>
      <c r="AU615" s="469">
        <v>16.929558241001935</v>
      </c>
      <c r="AV615" s="431"/>
      <c r="AW615" s="442">
        <v>1.34</v>
      </c>
      <c r="AX615" s="431"/>
      <c r="AY615" s="443"/>
      <c r="AZ615" s="469" t="s">
        <v>139</v>
      </c>
      <c r="BA615" s="431" t="s">
        <v>139</v>
      </c>
      <c r="BB615" s="440"/>
      <c r="BC615" s="469">
        <v>4.6222267420048306E-2</v>
      </c>
      <c r="BD615" s="445" t="s">
        <v>139</v>
      </c>
      <c r="BE615" s="469">
        <v>4.9110995225051642E-2</v>
      </c>
      <c r="BF615" s="445" t="s">
        <v>139</v>
      </c>
      <c r="BG615" s="445"/>
      <c r="BH615" s="469">
        <v>2129.4343605415465</v>
      </c>
      <c r="BI615" s="431" t="s">
        <v>139</v>
      </c>
      <c r="BJ615" s="440"/>
      <c r="BK615" s="441">
        <v>2212.1975507489578</v>
      </c>
      <c r="BL615" s="431" t="s">
        <v>139</v>
      </c>
      <c r="BM615" s="446"/>
      <c r="BN615" s="447">
        <v>-1.6864616762738205</v>
      </c>
      <c r="BO615" t="s">
        <v>139</v>
      </c>
    </row>
    <row r="616" spans="1:67" ht="15.75" customHeight="1">
      <c r="A616" s="7" t="s">
        <v>1030</v>
      </c>
      <c r="B616" s="453">
        <v>27</v>
      </c>
      <c r="C616" s="436" t="s">
        <v>198</v>
      </c>
      <c r="D616" s="454" t="s">
        <v>199</v>
      </c>
      <c r="E616" s="436">
        <v>74</v>
      </c>
      <c r="F616" s="436">
        <v>0.57000000000016371</v>
      </c>
      <c r="G616" s="436" t="s">
        <v>61</v>
      </c>
      <c r="H616" s="430">
        <v>74.009500000000003</v>
      </c>
      <c r="I616" s="436">
        <v>150</v>
      </c>
      <c r="J616" s="436">
        <v>0.95999999999946795</v>
      </c>
      <c r="K616" s="436" t="s">
        <v>62</v>
      </c>
      <c r="L616" s="430">
        <v>150.01599999999999</v>
      </c>
      <c r="M616" s="430">
        <v>-150.01599999999999</v>
      </c>
      <c r="N616" s="427">
        <v>640</v>
      </c>
      <c r="Q616" s="428" t="s">
        <v>156</v>
      </c>
      <c r="R616">
        <v>19</v>
      </c>
      <c r="S616" s="474">
        <v>80.581999999999994</v>
      </c>
      <c r="T616" s="290">
        <v>-0.3004</v>
      </c>
      <c r="U616" s="290">
        <v>-0.27129999999999999</v>
      </c>
      <c r="V616" s="290">
        <v>25.909586000000001</v>
      </c>
      <c r="W616" s="290">
        <v>25.897978999999999</v>
      </c>
      <c r="X616" s="290">
        <v>31.131738182357115</v>
      </c>
      <c r="Y616" s="290">
        <v>31.086666363456768</v>
      </c>
      <c r="Z616">
        <v>2.2776000000000001</v>
      </c>
      <c r="AA616" s="447">
        <v>8.1745791914621577</v>
      </c>
      <c r="AB616" s="447">
        <v>98.53908711057538</v>
      </c>
      <c r="AC616" s="447">
        <v>0.23080461600000002</v>
      </c>
      <c r="AD616" s="290">
        <v>0.49780000000000002</v>
      </c>
      <c r="AE616" s="447">
        <v>88.965599999999995</v>
      </c>
      <c r="AF616">
        <v>4.5457000000000001</v>
      </c>
      <c r="AG616" s="447">
        <v>2.8544999999999998</v>
      </c>
      <c r="AH616">
        <v>0.1812</v>
      </c>
      <c r="AI616" s="447">
        <v>6.3701999999999995E-2</v>
      </c>
      <c r="AJ616" s="447">
        <v>98.54</v>
      </c>
      <c r="AK616" s="447">
        <v>9.9144000000000005</v>
      </c>
      <c r="AL616" s="429">
        <v>31.317398071289063</v>
      </c>
      <c r="AM616" s="433" t="s">
        <v>139</v>
      </c>
      <c r="AN616" s="434"/>
      <c r="AO616" s="438">
        <v>1.1000000000000001</v>
      </c>
      <c r="AP616" s="439">
        <v>8.032</v>
      </c>
      <c r="AQ616" s="431" t="s">
        <v>139</v>
      </c>
      <c r="AR616" s="440"/>
      <c r="AS616" s="469">
        <v>3.2721053214543065</v>
      </c>
      <c r="AT616" s="431"/>
      <c r="AU616" s="469">
        <v>10.532861005777749</v>
      </c>
      <c r="AV616" s="431"/>
      <c r="AW616" s="442">
        <v>1.008</v>
      </c>
      <c r="AX616" s="431"/>
      <c r="AY616" s="443"/>
      <c r="AZ616" s="469" t="s">
        <v>139</v>
      </c>
      <c r="BA616" s="431" t="s">
        <v>139</v>
      </c>
      <c r="BB616" s="440"/>
      <c r="BC616" s="469">
        <v>0.14560171452735171</v>
      </c>
      <c r="BD616" s="445" t="s">
        <v>139</v>
      </c>
      <c r="BE616" s="469">
        <v>0.38035421367777672</v>
      </c>
      <c r="BF616" s="445" t="s">
        <v>139</v>
      </c>
      <c r="BG616" s="445"/>
      <c r="BH616" s="469">
        <v>2076.6953195292995</v>
      </c>
      <c r="BI616" s="431" t="s">
        <v>139</v>
      </c>
      <c r="BJ616" s="440"/>
      <c r="BK616" s="441">
        <v>2187.4051189665388</v>
      </c>
      <c r="BL616" s="431" t="s">
        <v>139</v>
      </c>
      <c r="BM616" s="446"/>
      <c r="BN616" s="447">
        <v>-1.9692904633664159</v>
      </c>
      <c r="BO616" t="s">
        <v>139</v>
      </c>
    </row>
    <row r="617" spans="1:67" ht="15.75" customHeight="1">
      <c r="A617" s="7" t="s">
        <v>1030</v>
      </c>
      <c r="B617" s="453">
        <v>27</v>
      </c>
      <c r="C617" s="436" t="s">
        <v>198</v>
      </c>
      <c r="D617" s="454" t="s">
        <v>199</v>
      </c>
      <c r="E617" s="436">
        <v>74</v>
      </c>
      <c r="F617" s="436">
        <v>0.57000000000016371</v>
      </c>
      <c r="G617" s="436" t="s">
        <v>61</v>
      </c>
      <c r="H617" s="430">
        <v>74.009500000000003</v>
      </c>
      <c r="I617" s="436">
        <v>150</v>
      </c>
      <c r="J617" s="436">
        <v>0.95999999999946795</v>
      </c>
      <c r="K617" s="436" t="s">
        <v>62</v>
      </c>
      <c r="L617" s="430">
        <v>150.01599999999999</v>
      </c>
      <c r="M617" s="430">
        <v>-150.01599999999999</v>
      </c>
      <c r="N617" s="427">
        <v>641</v>
      </c>
      <c r="Q617" s="428" t="s">
        <v>156</v>
      </c>
      <c r="R617">
        <v>20</v>
      </c>
      <c r="S617" s="474">
        <v>79.424000000000007</v>
      </c>
      <c r="T617" s="290">
        <v>-0.2369</v>
      </c>
      <c r="U617" s="290">
        <v>-0.2152</v>
      </c>
      <c r="V617" s="290">
        <v>25.896947000000001</v>
      </c>
      <c r="W617" s="290">
        <v>25.890183999999998</v>
      </c>
      <c r="X617" s="290">
        <v>31.050859083252419</v>
      </c>
      <c r="Y617" s="290">
        <v>31.019841089245162</v>
      </c>
      <c r="Z617">
        <v>2.3020999999999998</v>
      </c>
      <c r="AA617" s="447">
        <v>8.27321592018213</v>
      </c>
      <c r="AB617" s="447">
        <v>99.839073126753263</v>
      </c>
      <c r="AC617" s="447">
        <v>0.24505977600000001</v>
      </c>
      <c r="AD617" s="290">
        <v>0.52939999999999998</v>
      </c>
      <c r="AE617" s="447">
        <v>88.870699999999999</v>
      </c>
      <c r="AF617">
        <v>4.5408999999999997</v>
      </c>
      <c r="AG617" s="447">
        <v>2.8426999999999998</v>
      </c>
      <c r="AH617">
        <v>0.1807</v>
      </c>
      <c r="AI617" s="447">
        <v>6.3701999999999995E-2</v>
      </c>
      <c r="AJ617" s="447">
        <v>98.54</v>
      </c>
      <c r="AK617" s="447">
        <v>9.9144000000000005</v>
      </c>
      <c r="AL617" s="429">
        <v>31.165334701538086</v>
      </c>
      <c r="AM617" s="433" t="s">
        <v>139</v>
      </c>
      <c r="AN617" s="434"/>
      <c r="AO617" s="438" t="s">
        <v>139</v>
      </c>
      <c r="AP617" s="439" t="s">
        <v>139</v>
      </c>
      <c r="AQ617" s="431" t="s">
        <v>139</v>
      </c>
      <c r="AR617" s="440"/>
      <c r="AS617" s="469" t="s">
        <v>139</v>
      </c>
      <c r="AT617" s="431" t="s">
        <v>139</v>
      </c>
      <c r="AU617" s="469" t="s">
        <v>139</v>
      </c>
      <c r="AV617" s="431" t="s">
        <v>139</v>
      </c>
      <c r="AW617" s="442" t="s">
        <v>139</v>
      </c>
      <c r="AX617" s="431" t="s">
        <v>139</v>
      </c>
      <c r="AY617" s="443"/>
      <c r="AZ617" s="469" t="s">
        <v>139</v>
      </c>
      <c r="BA617" s="431" t="s">
        <v>139</v>
      </c>
      <c r="BB617" s="440"/>
      <c r="BC617" s="469" t="s">
        <v>139</v>
      </c>
      <c r="BD617" s="445" t="s">
        <v>139</v>
      </c>
      <c r="BE617" s="469" t="s">
        <v>139</v>
      </c>
      <c r="BF617" s="445" t="s">
        <v>139</v>
      </c>
      <c r="BG617" s="445"/>
      <c r="BH617" s="469" t="s">
        <v>139</v>
      </c>
      <c r="BI617" s="431" t="s">
        <v>139</v>
      </c>
      <c r="BJ617" s="440"/>
      <c r="BK617" s="441" t="s">
        <v>139</v>
      </c>
      <c r="BL617" s="431" t="s">
        <v>139</v>
      </c>
      <c r="BM617" s="446"/>
      <c r="BN617" s="447" t="s">
        <v>139</v>
      </c>
      <c r="BO617" t="s">
        <v>139</v>
      </c>
    </row>
    <row r="618" spans="1:67" ht="15.75" customHeight="1">
      <c r="A618" s="7" t="s">
        <v>1030</v>
      </c>
      <c r="B618" s="453">
        <v>27</v>
      </c>
      <c r="C618" s="436" t="s">
        <v>198</v>
      </c>
      <c r="D618" s="454" t="s">
        <v>199</v>
      </c>
      <c r="E618" s="436">
        <v>74</v>
      </c>
      <c r="F618" s="436">
        <v>0.57000000000016371</v>
      </c>
      <c r="G618" s="436" t="s">
        <v>61</v>
      </c>
      <c r="H618" s="430">
        <v>74.009500000000003</v>
      </c>
      <c r="I618" s="436">
        <v>150</v>
      </c>
      <c r="J618" s="436">
        <v>0.95999999999946795</v>
      </c>
      <c r="K618" s="436" t="s">
        <v>62</v>
      </c>
      <c r="L618" s="430">
        <v>150.01599999999999</v>
      </c>
      <c r="M618" s="430">
        <v>-150.01599999999999</v>
      </c>
      <c r="N618" s="427">
        <v>642</v>
      </c>
      <c r="Q618" s="428" t="s">
        <v>156</v>
      </c>
      <c r="R618">
        <v>21</v>
      </c>
      <c r="S618" s="474">
        <v>41.212000000000003</v>
      </c>
      <c r="T618" s="290">
        <v>-0.99229999999999996</v>
      </c>
      <c r="U618" s="290">
        <v>-0.99839999999999995</v>
      </c>
      <c r="V618" s="290">
        <v>23.163212999999999</v>
      </c>
      <c r="W618" s="290">
        <v>23.167637999999997</v>
      </c>
      <c r="X618" s="290">
        <v>28.188396531174551</v>
      </c>
      <c r="Y618" s="290">
        <v>28.200020590399578</v>
      </c>
      <c r="Z618">
        <v>2.3782000000000001</v>
      </c>
      <c r="AA618" s="447">
        <v>9.0394849786259091</v>
      </c>
      <c r="AB618" s="447">
        <v>104.77078925095576</v>
      </c>
      <c r="AC618" s="447">
        <v>8.2321248E-2</v>
      </c>
      <c r="AD618" s="290">
        <v>0.1681</v>
      </c>
      <c r="AE618" s="447">
        <v>89.304400000000001</v>
      </c>
      <c r="AF618">
        <v>4.5628000000000002</v>
      </c>
      <c r="AG618" s="447">
        <v>1.5607</v>
      </c>
      <c r="AH618">
        <v>0.12939999999999999</v>
      </c>
      <c r="AI618" s="447">
        <v>6.3701999999999995E-2</v>
      </c>
      <c r="AJ618" s="447">
        <v>98.54</v>
      </c>
      <c r="AK618" s="447">
        <v>9.9144000000000005</v>
      </c>
      <c r="AL618" s="429" t="s">
        <v>139</v>
      </c>
      <c r="AM618" s="433">
        <v>5</v>
      </c>
      <c r="AN618" s="434" t="s">
        <v>1090</v>
      </c>
      <c r="AO618" s="438">
        <v>1</v>
      </c>
      <c r="AP618" s="439">
        <v>8.9909999999999997</v>
      </c>
      <c r="AQ618" s="431" t="s">
        <v>139</v>
      </c>
      <c r="AR618" s="440"/>
      <c r="AS618" s="469">
        <v>0</v>
      </c>
      <c r="AT618" s="431"/>
      <c r="AU618" s="469">
        <v>3.3011364813495772</v>
      </c>
      <c r="AV618" s="431"/>
      <c r="AW618" s="442">
        <v>0.623</v>
      </c>
      <c r="AX618" s="431"/>
      <c r="AY618" s="443"/>
      <c r="AZ618" s="469" t="s">
        <v>139</v>
      </c>
      <c r="BA618" s="431" t="s">
        <v>139</v>
      </c>
      <c r="BB618" s="440"/>
      <c r="BC618" s="469">
        <v>9.2344852194396157E-2</v>
      </c>
      <c r="BD618" s="445" t="s">
        <v>139</v>
      </c>
      <c r="BE618" s="469">
        <v>0.11805594723634391</v>
      </c>
      <c r="BF618" s="445" t="s">
        <v>139</v>
      </c>
      <c r="BG618" s="445"/>
      <c r="BH618" s="469">
        <v>1992.8197109970797</v>
      </c>
      <c r="BI618" s="431" t="s">
        <v>139</v>
      </c>
      <c r="BJ618" s="440"/>
      <c r="BK618" s="441">
        <v>2093.665</v>
      </c>
      <c r="BL618" s="431" t="s">
        <v>139</v>
      </c>
      <c r="BM618" s="446"/>
      <c r="BN618" s="447">
        <v>-3.3458547331510395</v>
      </c>
      <c r="BO618" t="s">
        <v>139</v>
      </c>
    </row>
    <row r="619" spans="1:67" ht="15.75" customHeight="1">
      <c r="A619" s="7" t="s">
        <v>1030</v>
      </c>
      <c r="B619" s="453">
        <v>27</v>
      </c>
      <c r="C619" s="436" t="s">
        <v>198</v>
      </c>
      <c r="D619" s="454" t="s">
        <v>199</v>
      </c>
      <c r="E619" s="436">
        <v>74</v>
      </c>
      <c r="F619" s="436">
        <v>0.57000000000016371</v>
      </c>
      <c r="G619" s="436" t="s">
        <v>61</v>
      </c>
      <c r="H619" s="430">
        <v>74.009500000000003</v>
      </c>
      <c r="I619" s="436">
        <v>150</v>
      </c>
      <c r="J619" s="436">
        <v>0.95999999999946795</v>
      </c>
      <c r="K619" s="436" t="s">
        <v>62</v>
      </c>
      <c r="L619" s="430">
        <v>150.01599999999999</v>
      </c>
      <c r="M619" s="430">
        <v>-150.01599999999999</v>
      </c>
      <c r="N619" s="427">
        <v>643</v>
      </c>
      <c r="Q619" s="428" t="s">
        <v>156</v>
      </c>
      <c r="R619">
        <v>22</v>
      </c>
      <c r="S619" s="474">
        <v>20.745000000000001</v>
      </c>
      <c r="T619" s="290">
        <v>0.1512</v>
      </c>
      <c r="U619" s="290">
        <v>-4.9099999999999998E-2</v>
      </c>
      <c r="V619" s="290">
        <v>22.672170999999999</v>
      </c>
      <c r="W619" s="290">
        <v>22.741218</v>
      </c>
      <c r="X619" s="290">
        <v>26.526406470763405</v>
      </c>
      <c r="Y619" s="290">
        <v>26.78969701895064</v>
      </c>
      <c r="Z619">
        <v>2.3408000000000002</v>
      </c>
      <c r="AA619" s="447">
        <v>8.6561743503109998</v>
      </c>
      <c r="AB619" s="447">
        <v>102.24701808351449</v>
      </c>
      <c r="AC619" s="447">
        <v>6.0409288000000005E-2</v>
      </c>
      <c r="AD619" s="290">
        <v>0.1195</v>
      </c>
      <c r="AE619" s="447">
        <v>89.349100000000007</v>
      </c>
      <c r="AF619">
        <v>4.5650000000000004</v>
      </c>
      <c r="AG619" s="447">
        <v>1.3752</v>
      </c>
      <c r="AH619">
        <v>0.122</v>
      </c>
      <c r="AI619" s="447">
        <v>6.3701999999999995E-2</v>
      </c>
      <c r="AJ619" s="447">
        <v>98.55</v>
      </c>
      <c r="AK619" s="447">
        <v>9.9144000000000005</v>
      </c>
      <c r="AL619" s="429">
        <v>26.743331909179688</v>
      </c>
      <c r="AM619" s="433" t="s">
        <v>139</v>
      </c>
      <c r="AN619" s="434"/>
      <c r="AO619" s="438">
        <v>1.3</v>
      </c>
      <c r="AP619" s="439">
        <v>8.9670000000000005</v>
      </c>
      <c r="AQ619" s="431">
        <v>2</v>
      </c>
      <c r="AR619" s="440"/>
      <c r="AS619" s="469">
        <v>0</v>
      </c>
      <c r="AT619" s="431"/>
      <c r="AU619" s="469">
        <v>2.7658616015467365</v>
      </c>
      <c r="AV619" s="431"/>
      <c r="AW619" s="442">
        <v>0.53100000000000003</v>
      </c>
      <c r="AX619" s="431"/>
      <c r="AY619" s="443"/>
      <c r="AZ619" s="469" t="s">
        <v>139</v>
      </c>
      <c r="BA619" s="431" t="s">
        <v>139</v>
      </c>
      <c r="BB619" s="440"/>
      <c r="BC619" s="469">
        <v>5.8899282330263439E-2</v>
      </c>
      <c r="BD619" s="445" t="s">
        <v>139</v>
      </c>
      <c r="BE619" s="469">
        <v>2.4268473098307982E-2</v>
      </c>
      <c r="BF619" s="445" t="s">
        <v>139</v>
      </c>
      <c r="BG619" s="445"/>
      <c r="BH619" s="469">
        <v>1923.3055424721372</v>
      </c>
      <c r="BI619" s="431" t="s">
        <v>139</v>
      </c>
      <c r="BJ619" s="440"/>
      <c r="BK619" s="441">
        <v>1998.9440209252739</v>
      </c>
      <c r="BL619" s="431" t="s">
        <v>139</v>
      </c>
      <c r="BM619" s="446"/>
      <c r="BN619" s="447">
        <v>-3.766141613503319</v>
      </c>
      <c r="BO619" t="s">
        <v>139</v>
      </c>
    </row>
    <row r="620" spans="1:67" ht="15.75" customHeight="1">
      <c r="A620" s="7" t="s">
        <v>1030</v>
      </c>
      <c r="B620" s="453">
        <v>27</v>
      </c>
      <c r="C620" s="436" t="s">
        <v>198</v>
      </c>
      <c r="D620" s="454" t="s">
        <v>199</v>
      </c>
      <c r="E620" s="436">
        <v>74</v>
      </c>
      <c r="F620" s="436">
        <v>0.57000000000016371</v>
      </c>
      <c r="G620" s="436" t="s">
        <v>61</v>
      </c>
      <c r="H620" s="430">
        <v>74.009500000000003</v>
      </c>
      <c r="I620" s="436">
        <v>150</v>
      </c>
      <c r="J620" s="436">
        <v>0.95999999999946795</v>
      </c>
      <c r="K620" s="436" t="s">
        <v>62</v>
      </c>
      <c r="L620" s="430">
        <v>150.01599999999999</v>
      </c>
      <c r="M620" s="430">
        <v>-150.01599999999999</v>
      </c>
      <c r="N620" s="427">
        <v>644</v>
      </c>
      <c r="Q620" s="428" t="s">
        <v>184</v>
      </c>
      <c r="R620">
        <v>23</v>
      </c>
      <c r="S620" s="474">
        <v>5.0730000000000004</v>
      </c>
      <c r="T620" s="290">
        <v>0.67769999999999997</v>
      </c>
      <c r="U620" s="290">
        <v>0.67979999999999996</v>
      </c>
      <c r="V620" s="290">
        <v>22.533746000000001</v>
      </c>
      <c r="W620" s="290">
        <v>22.532380999999997</v>
      </c>
      <c r="X620" s="290">
        <v>25.909781354999168</v>
      </c>
      <c r="Y620" s="290">
        <v>25.906304555577293</v>
      </c>
      <c r="Z620">
        <v>2.3054000000000001</v>
      </c>
      <c r="AA620" s="447">
        <v>8.4015246400131378</v>
      </c>
      <c r="AB620" s="447">
        <v>100.198434326892</v>
      </c>
      <c r="AC620" s="447">
        <v>6.5696984E-2</v>
      </c>
      <c r="AD620" s="290">
        <v>0.13120000000000001</v>
      </c>
      <c r="AE620" s="447">
        <v>89.122</v>
      </c>
      <c r="AF620">
        <v>4.5536000000000003</v>
      </c>
      <c r="AG620" s="447">
        <v>1.4174</v>
      </c>
      <c r="AH620">
        <v>0.1237</v>
      </c>
      <c r="AI620" s="447">
        <v>0.11441</v>
      </c>
      <c r="AJ620" s="447">
        <v>93.42</v>
      </c>
      <c r="AK620" s="447">
        <v>9.9144000000000005</v>
      </c>
      <c r="AL620" s="429">
        <v>25.91357421875</v>
      </c>
      <c r="AM620" s="433" t="s">
        <v>139</v>
      </c>
      <c r="AN620" s="434"/>
      <c r="AO620" s="438" t="s">
        <v>139</v>
      </c>
      <c r="AP620" s="439" t="s">
        <v>139</v>
      </c>
      <c r="AQ620" s="431" t="s">
        <v>139</v>
      </c>
      <c r="AR620" s="440"/>
      <c r="AS620" s="469" t="s">
        <v>139</v>
      </c>
      <c r="AT620" s="431" t="s">
        <v>139</v>
      </c>
      <c r="AU620" s="469" t="s">
        <v>139</v>
      </c>
      <c r="AV620" s="431" t="s">
        <v>139</v>
      </c>
      <c r="AW620" s="442" t="s">
        <v>139</v>
      </c>
      <c r="AX620" s="431" t="s">
        <v>139</v>
      </c>
      <c r="AY620" s="443"/>
      <c r="AZ620" s="469" t="s">
        <v>139</v>
      </c>
      <c r="BA620" s="431" t="s">
        <v>139</v>
      </c>
      <c r="BB620" s="440"/>
      <c r="BC620" s="469" t="s">
        <v>139</v>
      </c>
      <c r="BD620" s="445" t="s">
        <v>139</v>
      </c>
      <c r="BE620" s="469" t="s">
        <v>139</v>
      </c>
      <c r="BF620" s="445" t="s">
        <v>139</v>
      </c>
      <c r="BG620" s="445"/>
      <c r="BH620" s="469" t="s">
        <v>139</v>
      </c>
      <c r="BI620" s="431" t="s">
        <v>139</v>
      </c>
      <c r="BJ620" s="440"/>
      <c r="BK620" s="441" t="s">
        <v>139</v>
      </c>
      <c r="BL620" s="431" t="s">
        <v>139</v>
      </c>
      <c r="BM620" s="446"/>
      <c r="BN620" s="447" t="s">
        <v>139</v>
      </c>
      <c r="BO620" t="s">
        <v>139</v>
      </c>
    </row>
    <row r="621" spans="1:67" ht="15.75" customHeight="1">
      <c r="A621" s="7" t="s">
        <v>1030</v>
      </c>
      <c r="B621" s="453">
        <v>27</v>
      </c>
      <c r="C621" s="436" t="s">
        <v>198</v>
      </c>
      <c r="D621" s="454" t="s">
        <v>199</v>
      </c>
      <c r="E621" s="436">
        <v>74</v>
      </c>
      <c r="F621" s="436">
        <v>0.57000000000016371</v>
      </c>
      <c r="G621" s="436" t="s">
        <v>61</v>
      </c>
      <c r="H621" s="430">
        <v>74.009500000000003</v>
      </c>
      <c r="I621" s="436">
        <v>150</v>
      </c>
      <c r="J621" s="436">
        <v>0.95999999999946795</v>
      </c>
      <c r="K621" s="436" t="s">
        <v>62</v>
      </c>
      <c r="L621" s="430">
        <v>150.01599999999999</v>
      </c>
      <c r="M621" s="430">
        <v>-150.01599999999999</v>
      </c>
      <c r="N621" s="427">
        <v>645</v>
      </c>
      <c r="Q621" s="428" t="s">
        <v>184</v>
      </c>
      <c r="R621">
        <v>24</v>
      </c>
      <c r="S621" s="474">
        <v>5.1719999999999997</v>
      </c>
      <c r="T621" s="290">
        <v>0.67779999999999996</v>
      </c>
      <c r="U621" s="290">
        <v>0.68</v>
      </c>
      <c r="V621" s="290">
        <v>22.534015999999998</v>
      </c>
      <c r="W621" s="290">
        <v>22.532352999999997</v>
      </c>
      <c r="X621" s="290">
        <v>25.909990533042834</v>
      </c>
      <c r="Y621" s="290">
        <v>25.906055079761497</v>
      </c>
      <c r="Z621">
        <v>2.3054000000000001</v>
      </c>
      <c r="AA621" s="447">
        <v>8.4015246400131378</v>
      </c>
      <c r="AB621" s="447">
        <v>100.19884396387546</v>
      </c>
      <c r="AC621" s="447">
        <v>6.6755424000000008E-2</v>
      </c>
      <c r="AD621" s="290">
        <v>0.1336</v>
      </c>
      <c r="AE621" s="447">
        <v>89.112700000000004</v>
      </c>
      <c r="AF621">
        <v>4.5530999999999997</v>
      </c>
      <c r="AG621" s="447">
        <v>1.4855</v>
      </c>
      <c r="AH621">
        <v>0.12640000000000001</v>
      </c>
      <c r="AI621" s="447">
        <v>0.22617999999999999</v>
      </c>
      <c r="AJ621" s="447">
        <v>98.54</v>
      </c>
      <c r="AK621" s="447">
        <v>9.9144000000000005</v>
      </c>
      <c r="AL621" s="429">
        <v>25.912521362304688</v>
      </c>
      <c r="AM621" s="433" t="s">
        <v>139</v>
      </c>
      <c r="AN621" s="434"/>
      <c r="AO621" s="438">
        <v>2.1</v>
      </c>
      <c r="AP621" s="439">
        <v>8.3849999999999998</v>
      </c>
      <c r="AQ621" s="431" t="s">
        <v>139</v>
      </c>
      <c r="AR621" s="440"/>
      <c r="AS621" s="469">
        <v>0</v>
      </c>
      <c r="AT621" s="431"/>
      <c r="AU621" s="469">
        <v>2.7439852444372339</v>
      </c>
      <c r="AV621" s="431"/>
      <c r="AW621" s="442">
        <v>0.49</v>
      </c>
      <c r="AX621" s="431"/>
      <c r="AY621" s="443"/>
      <c r="AZ621" s="469" t="s">
        <v>139</v>
      </c>
      <c r="BA621" s="431" t="s">
        <v>139</v>
      </c>
      <c r="BB621" s="440"/>
      <c r="BC621" s="469">
        <v>6.5151630601760741E-2</v>
      </c>
      <c r="BD621" s="445" t="s">
        <v>139</v>
      </c>
      <c r="BE621" s="469">
        <v>3.1127130421935968E-2</v>
      </c>
      <c r="BF621" s="445" t="s">
        <v>139</v>
      </c>
      <c r="BG621" s="445"/>
      <c r="BH621" s="469">
        <v>1810.9175849651604</v>
      </c>
      <c r="BI621" s="431" t="s">
        <v>139</v>
      </c>
      <c r="BJ621" s="440"/>
      <c r="BK621" s="441">
        <v>1875.2863676189691</v>
      </c>
      <c r="BL621" s="431" t="s">
        <v>139</v>
      </c>
      <c r="BM621" s="446"/>
      <c r="BN621" s="447">
        <v>-3.8976671425310738</v>
      </c>
      <c r="BO621" t="s">
        <v>139</v>
      </c>
    </row>
    <row r="622" spans="1:67" ht="15.75" customHeight="1">
      <c r="A622" s="7" t="s">
        <v>1030</v>
      </c>
      <c r="B622" s="453">
        <v>28</v>
      </c>
      <c r="C622" s="436" t="s">
        <v>200</v>
      </c>
      <c r="D622" s="454" t="s">
        <v>201</v>
      </c>
      <c r="E622" s="436">
        <v>73</v>
      </c>
      <c r="F622" s="436">
        <v>3.999999999962256E-2</v>
      </c>
      <c r="G622" s="436" t="s">
        <v>61</v>
      </c>
      <c r="H622" s="430">
        <v>73.00066666666666</v>
      </c>
      <c r="I622" s="436">
        <v>150</v>
      </c>
      <c r="J622" s="436">
        <v>0.17999999999915417</v>
      </c>
      <c r="K622" s="436" t="s">
        <v>62</v>
      </c>
      <c r="L622" s="430">
        <v>150.00299999999999</v>
      </c>
      <c r="M622" s="430">
        <v>-150.00299999999999</v>
      </c>
      <c r="N622" s="427">
        <v>646</v>
      </c>
      <c r="Q622" s="428" t="s">
        <v>156</v>
      </c>
      <c r="R622">
        <v>1</v>
      </c>
      <c r="S622" s="474">
        <v>3718.0320000000002</v>
      </c>
      <c r="T622" s="290">
        <v>-0.26350000000000001</v>
      </c>
      <c r="U622" s="290">
        <v>-0.26390000000000002</v>
      </c>
      <c r="V622" s="290">
        <v>30.303191999999999</v>
      </c>
      <c r="W622" s="290">
        <v>30.302508999999997</v>
      </c>
      <c r="X622" s="290">
        <v>34.956718507972873</v>
      </c>
      <c r="Y622" s="290">
        <v>34.956279326712654</v>
      </c>
      <c r="Z622">
        <v>1.3504</v>
      </c>
      <c r="AA622" s="447">
        <v>6.5234191233324719</v>
      </c>
      <c r="AB622" s="447">
        <v>80.856208175372984</v>
      </c>
      <c r="AC622" s="447">
        <v>2.5509593599999998E-2</v>
      </c>
      <c r="AD622" s="290">
        <v>4.2000000000000003E-2</v>
      </c>
      <c r="AE622" s="447">
        <v>89.617199999999997</v>
      </c>
      <c r="AF622">
        <v>4.5785999999999998</v>
      </c>
      <c r="AG622" s="447">
        <v>1.9833000000000001</v>
      </c>
      <c r="AH622">
        <v>0.14630000000000001</v>
      </c>
      <c r="AI622" s="447">
        <v>6.3701999999999995E-2</v>
      </c>
      <c r="AJ622" s="447">
        <v>98.53</v>
      </c>
      <c r="AK622" s="447">
        <v>9.9144000000000005</v>
      </c>
      <c r="AL622" s="429">
        <v>34.956768035888672</v>
      </c>
      <c r="AM622" s="433" t="s">
        <v>139</v>
      </c>
      <c r="AN622" s="434"/>
      <c r="AO622" s="438">
        <v>1.7</v>
      </c>
      <c r="AP622" s="439">
        <v>6.5179999999999998</v>
      </c>
      <c r="AQ622" s="431" t="s">
        <v>139</v>
      </c>
      <c r="AR622" s="440"/>
      <c r="AS622" s="469">
        <v>14.866660550524255</v>
      </c>
      <c r="AT622" s="431"/>
      <c r="AU622" s="469">
        <v>14.002078643457683</v>
      </c>
      <c r="AV622" s="431"/>
      <c r="AW622" s="442">
        <v>1.0109999999999999</v>
      </c>
      <c r="AX622" s="431"/>
      <c r="AY622" s="443"/>
      <c r="AZ622" s="469" t="s">
        <v>139</v>
      </c>
      <c r="BA622" s="431" t="s">
        <v>139</v>
      </c>
      <c r="BB622" s="440"/>
      <c r="BC622" s="469" t="s">
        <v>139</v>
      </c>
      <c r="BD622" s="445" t="s">
        <v>139</v>
      </c>
      <c r="BE622" s="469" t="s">
        <v>139</v>
      </c>
      <c r="BF622" s="445" t="s">
        <v>139</v>
      </c>
      <c r="BG622" s="445"/>
      <c r="BH622" s="469" t="s">
        <v>139</v>
      </c>
      <c r="BI622" s="431" t="s">
        <v>139</v>
      </c>
      <c r="BJ622" s="440"/>
      <c r="BK622" s="441" t="s">
        <v>139</v>
      </c>
      <c r="BL622" s="431" t="s">
        <v>139</v>
      </c>
      <c r="BM622" s="446"/>
      <c r="BN622" s="447" t="s">
        <v>139</v>
      </c>
      <c r="BO622" t="s">
        <v>139</v>
      </c>
    </row>
    <row r="623" spans="1:67" ht="15.75" customHeight="1">
      <c r="A623" s="7" t="s">
        <v>1030</v>
      </c>
      <c r="B623" s="453">
        <v>28</v>
      </c>
      <c r="C623" s="436" t="s">
        <v>200</v>
      </c>
      <c r="D623" s="454" t="s">
        <v>201</v>
      </c>
      <c r="E623" s="436">
        <v>73</v>
      </c>
      <c r="F623" s="436">
        <v>3.999999999962256E-2</v>
      </c>
      <c r="G623" s="436" t="s">
        <v>61</v>
      </c>
      <c r="H623" s="430">
        <v>73.00066666666666</v>
      </c>
      <c r="I623" s="436">
        <v>150</v>
      </c>
      <c r="J623" s="436">
        <v>0.17999999999915417</v>
      </c>
      <c r="K623" s="436" t="s">
        <v>62</v>
      </c>
      <c r="L623" s="430">
        <v>150.00299999999999</v>
      </c>
      <c r="M623" s="430">
        <v>-150.00299999999999</v>
      </c>
      <c r="N623" s="427">
        <v>647</v>
      </c>
      <c r="Q623" s="428" t="s">
        <v>156</v>
      </c>
      <c r="R623">
        <v>2</v>
      </c>
      <c r="S623" s="474">
        <v>2032.944</v>
      </c>
      <c r="T623" s="290">
        <v>-0.40010000000000001</v>
      </c>
      <c r="U623" s="290">
        <v>-0.4007</v>
      </c>
      <c r="V623" s="290">
        <v>29.532979000000001</v>
      </c>
      <c r="W623" s="290">
        <v>29.531866999999998</v>
      </c>
      <c r="X623" s="290">
        <v>34.93955355255396</v>
      </c>
      <c r="Y623" s="290">
        <v>34.938765513604828</v>
      </c>
      <c r="Z623">
        <v>1.6063000000000001</v>
      </c>
      <c r="AA623" s="447">
        <v>6.698993000189156</v>
      </c>
      <c r="AB623" s="447">
        <v>82.725343231700819</v>
      </c>
      <c r="AC623" s="447">
        <v>2.5509593599999998E-2</v>
      </c>
      <c r="AD623" s="290">
        <v>4.2000000000000003E-2</v>
      </c>
      <c r="AE623" s="447">
        <v>89.700900000000004</v>
      </c>
      <c r="AF623">
        <v>4.5827999999999998</v>
      </c>
      <c r="AG623" s="447">
        <v>2.0467</v>
      </c>
      <c r="AH623">
        <v>0.1489</v>
      </c>
      <c r="AI623" s="447">
        <v>6.3701999999999995E-2</v>
      </c>
      <c r="AJ623" s="447">
        <v>98.54</v>
      </c>
      <c r="AK623" s="447">
        <v>9.9144000000000005</v>
      </c>
      <c r="AL623" s="429">
        <v>34.936302185058594</v>
      </c>
      <c r="AM623" s="433" t="s">
        <v>139</v>
      </c>
      <c r="AN623" s="434"/>
      <c r="AO623" s="438">
        <v>1.6</v>
      </c>
      <c r="AP623" s="439">
        <v>6.7</v>
      </c>
      <c r="AQ623" s="431" t="s">
        <v>139</v>
      </c>
      <c r="AR623" s="440"/>
      <c r="AS623" s="469">
        <v>14.479469152646629</v>
      </c>
      <c r="AT623" s="431"/>
      <c r="AU623" s="469">
        <v>11.501767984119653</v>
      </c>
      <c r="AV623" s="431"/>
      <c r="AW623" s="442">
        <v>0.98699999999999999</v>
      </c>
      <c r="AX623" s="431"/>
      <c r="AY623" s="443"/>
      <c r="AZ623" s="469" t="s">
        <v>139</v>
      </c>
      <c r="BA623" s="431" t="s">
        <v>139</v>
      </c>
      <c r="BB623" s="440"/>
      <c r="BC623" s="469" t="s">
        <v>139</v>
      </c>
      <c r="BD623" s="445" t="s">
        <v>139</v>
      </c>
      <c r="BE623" s="469" t="s">
        <v>139</v>
      </c>
      <c r="BF623" s="445" t="s">
        <v>139</v>
      </c>
      <c r="BG623" s="445"/>
      <c r="BH623" s="469" t="s">
        <v>139</v>
      </c>
      <c r="BI623" s="431" t="s">
        <v>139</v>
      </c>
      <c r="BJ623" s="440"/>
      <c r="BK623" s="441" t="s">
        <v>139</v>
      </c>
      <c r="BL623" s="431" t="s">
        <v>139</v>
      </c>
      <c r="BM623" s="446"/>
      <c r="BN623" s="447" t="s">
        <v>139</v>
      </c>
      <c r="BO623" t="s">
        <v>139</v>
      </c>
    </row>
    <row r="624" spans="1:67" ht="15.75" customHeight="1">
      <c r="A624" s="7" t="s">
        <v>1030</v>
      </c>
      <c r="B624" s="453">
        <v>28</v>
      </c>
      <c r="C624" s="436" t="s">
        <v>200</v>
      </c>
      <c r="D624" s="454" t="s">
        <v>201</v>
      </c>
      <c r="E624" s="436">
        <v>73</v>
      </c>
      <c r="F624" s="436">
        <v>3.999999999962256E-2</v>
      </c>
      <c r="G624" s="436" t="s">
        <v>61</v>
      </c>
      <c r="H624" s="430">
        <v>73.00066666666666</v>
      </c>
      <c r="I624" s="436">
        <v>150</v>
      </c>
      <c r="J624" s="436">
        <v>0.17999999999915417</v>
      </c>
      <c r="K624" s="436" t="s">
        <v>62</v>
      </c>
      <c r="L624" s="430">
        <v>150.00299999999999</v>
      </c>
      <c r="M624" s="430">
        <v>-150.00299999999999</v>
      </c>
      <c r="N624" s="427">
        <v>648</v>
      </c>
      <c r="Q624" s="428" t="s">
        <v>156</v>
      </c>
      <c r="R624">
        <v>3</v>
      </c>
      <c r="S624" s="474">
        <v>1523.1969999999999</v>
      </c>
      <c r="T624" s="290">
        <v>-0.30080000000000001</v>
      </c>
      <c r="U624" s="290">
        <v>-0.30149999999999999</v>
      </c>
      <c r="V624" s="290">
        <v>29.384688999999998</v>
      </c>
      <c r="W624" s="290">
        <v>29.383320999999999</v>
      </c>
      <c r="X624" s="290">
        <v>34.909092881263653</v>
      </c>
      <c r="Y624" s="290">
        <v>34.908078461007442</v>
      </c>
      <c r="Z624">
        <v>1.7205999999999999</v>
      </c>
      <c r="AA624" s="447">
        <v>6.8513520018098895</v>
      </c>
      <c r="AB624" s="447">
        <v>84.809465107943296</v>
      </c>
      <c r="AC624" s="447">
        <v>2.6440119999999998E-2</v>
      </c>
      <c r="AD624" s="290">
        <v>4.41E-2</v>
      </c>
      <c r="AE624" s="447">
        <v>89.641400000000004</v>
      </c>
      <c r="AF624">
        <v>4.5797999999999996</v>
      </c>
      <c r="AG624" s="447">
        <v>2.0162</v>
      </c>
      <c r="AH624">
        <v>0.14760000000000001</v>
      </c>
      <c r="AI624" s="447">
        <v>6.3701999999999995E-2</v>
      </c>
      <c r="AJ624" s="447">
        <v>98.54</v>
      </c>
      <c r="AK624" s="447">
        <v>9.9144000000000005</v>
      </c>
      <c r="AL624" s="429">
        <v>34.910575866699219</v>
      </c>
      <c r="AM624" s="433" t="s">
        <v>139</v>
      </c>
      <c r="AN624" s="434"/>
      <c r="AO624" s="438">
        <v>1.7</v>
      </c>
      <c r="AP624" s="439">
        <v>6.8479999999999999</v>
      </c>
      <c r="AQ624" s="431" t="s">
        <v>139</v>
      </c>
      <c r="AR624" s="440"/>
      <c r="AS624" s="469">
        <v>13.636178143734387</v>
      </c>
      <c r="AT624" s="431"/>
      <c r="AU624" s="469">
        <v>8.9747169557858335</v>
      </c>
      <c r="AV624" s="431"/>
      <c r="AW624" s="442">
        <v>0.92200000000000004</v>
      </c>
      <c r="AX624" s="431"/>
      <c r="AY624" s="443"/>
      <c r="AZ624" s="469" t="s">
        <v>139</v>
      </c>
      <c r="BA624" s="431" t="s">
        <v>139</v>
      </c>
      <c r="BB624" s="440"/>
      <c r="BC624" s="469" t="s">
        <v>139</v>
      </c>
      <c r="BD624" s="445" t="s">
        <v>139</v>
      </c>
      <c r="BE624" s="469" t="s">
        <v>139</v>
      </c>
      <c r="BF624" s="445" t="s">
        <v>139</v>
      </c>
      <c r="BG624" s="445"/>
      <c r="BH624" s="469" t="s">
        <v>139</v>
      </c>
      <c r="BI624" s="431" t="s">
        <v>139</v>
      </c>
      <c r="BJ624" s="440"/>
      <c r="BK624" s="441" t="s">
        <v>139</v>
      </c>
      <c r="BL624" s="431" t="s">
        <v>139</v>
      </c>
      <c r="BM624" s="446"/>
      <c r="BN624" s="447" t="s">
        <v>139</v>
      </c>
      <c r="BO624" t="s">
        <v>139</v>
      </c>
    </row>
    <row r="625" spans="1:67" ht="15.75" customHeight="1">
      <c r="A625" s="7" t="s">
        <v>1030</v>
      </c>
      <c r="B625" s="453">
        <v>28</v>
      </c>
      <c r="C625" s="436" t="s">
        <v>200</v>
      </c>
      <c r="D625" s="454" t="s">
        <v>201</v>
      </c>
      <c r="E625" s="436">
        <v>73</v>
      </c>
      <c r="F625" s="436">
        <v>3.999999999962256E-2</v>
      </c>
      <c r="G625" s="436" t="s">
        <v>61</v>
      </c>
      <c r="H625" s="430">
        <v>73.00066666666666</v>
      </c>
      <c r="I625" s="436">
        <v>150</v>
      </c>
      <c r="J625" s="436">
        <v>0.17999999999915417</v>
      </c>
      <c r="K625" s="436" t="s">
        <v>62</v>
      </c>
      <c r="L625" s="430">
        <v>150.00299999999999</v>
      </c>
      <c r="M625" s="430">
        <v>-150.00299999999999</v>
      </c>
      <c r="N625" s="427">
        <v>649</v>
      </c>
      <c r="Q625" s="428" t="s">
        <v>156</v>
      </c>
      <c r="R625">
        <v>4</v>
      </c>
      <c r="S625" s="474">
        <v>1014.6180000000001</v>
      </c>
      <c r="T625" s="290">
        <v>6.8999999999999999E-3</v>
      </c>
      <c r="U625" s="290">
        <v>7.4999999999999997E-3</v>
      </c>
      <c r="V625" s="290">
        <v>29.404927999999998</v>
      </c>
      <c r="W625" s="290">
        <v>29.404519999999998</v>
      </c>
      <c r="X625" s="290">
        <v>34.874835010315628</v>
      </c>
      <c r="Y625" s="290">
        <v>34.873622714740662</v>
      </c>
      <c r="Z625">
        <v>1.8311999999999999</v>
      </c>
      <c r="AA625" s="447">
        <v>6.8827307506305484</v>
      </c>
      <c r="AB625" s="447">
        <v>85.865559269514989</v>
      </c>
      <c r="AC625" s="447">
        <v>2.6820707999999999E-2</v>
      </c>
      <c r="AD625" s="290">
        <v>4.4900000000000002E-2</v>
      </c>
      <c r="AE625" s="447">
        <v>89.682299999999998</v>
      </c>
      <c r="AF625">
        <v>4.5818000000000003</v>
      </c>
      <c r="AG625" s="447">
        <v>2.0749</v>
      </c>
      <c r="AH625">
        <v>0.15</v>
      </c>
      <c r="AI625" s="447">
        <v>6.3701999999999995E-2</v>
      </c>
      <c r="AJ625" s="447">
        <v>98.49</v>
      </c>
      <c r="AK625" s="447">
        <v>9.9144000000000005</v>
      </c>
      <c r="AL625" s="429">
        <v>34.876800537109375</v>
      </c>
      <c r="AM625" s="433" t="s">
        <v>139</v>
      </c>
      <c r="AN625" s="434"/>
      <c r="AO625" s="438">
        <v>1.1000000000000001</v>
      </c>
      <c r="AP625" s="439">
        <v>6.8879999999999999</v>
      </c>
      <c r="AQ625" s="431" t="s">
        <v>139</v>
      </c>
      <c r="AR625" s="440"/>
      <c r="AS625" s="469">
        <v>12.952867536027327</v>
      </c>
      <c r="AT625" s="431"/>
      <c r="AU625" s="469">
        <v>7.4076315530642116</v>
      </c>
      <c r="AV625" s="431"/>
      <c r="AW625" s="442">
        <v>0.872</v>
      </c>
      <c r="AX625" s="431"/>
      <c r="AY625" s="443"/>
      <c r="AZ625" s="469" t="s">
        <v>139</v>
      </c>
      <c r="BA625" s="431" t="s">
        <v>139</v>
      </c>
      <c r="BB625" s="440"/>
      <c r="BC625" s="469" t="s">
        <v>139</v>
      </c>
      <c r="BD625" s="445" t="s">
        <v>139</v>
      </c>
      <c r="BE625" s="469" t="s">
        <v>139</v>
      </c>
      <c r="BF625" s="445" t="s">
        <v>139</v>
      </c>
      <c r="BG625" s="445"/>
      <c r="BH625" s="469" t="s">
        <v>139</v>
      </c>
      <c r="BI625" s="431" t="s">
        <v>139</v>
      </c>
      <c r="BJ625" s="440"/>
      <c r="BK625" s="441" t="s">
        <v>139</v>
      </c>
      <c r="BL625" s="431" t="s">
        <v>139</v>
      </c>
      <c r="BM625" s="446"/>
      <c r="BN625" s="447" t="s">
        <v>139</v>
      </c>
      <c r="BO625" t="s">
        <v>139</v>
      </c>
    </row>
    <row r="626" spans="1:67" ht="15.75" customHeight="1">
      <c r="A626" s="7" t="s">
        <v>1030</v>
      </c>
      <c r="B626" s="453">
        <v>28</v>
      </c>
      <c r="C626" s="436" t="s">
        <v>200</v>
      </c>
      <c r="D626" s="454" t="s">
        <v>201</v>
      </c>
      <c r="E626" s="436">
        <v>73</v>
      </c>
      <c r="F626" s="436">
        <v>3.999999999962256E-2</v>
      </c>
      <c r="G626" s="436" t="s">
        <v>61</v>
      </c>
      <c r="H626" s="430">
        <v>73.00066666666666</v>
      </c>
      <c r="I626" s="436">
        <v>150</v>
      </c>
      <c r="J626" s="436">
        <v>0.17999999999915417</v>
      </c>
      <c r="K626" s="436" t="s">
        <v>62</v>
      </c>
      <c r="L626" s="430">
        <v>150.00299999999999</v>
      </c>
      <c r="M626" s="430">
        <v>-150.00299999999999</v>
      </c>
      <c r="N626" s="427">
        <v>650</v>
      </c>
      <c r="Q626" s="428" t="s">
        <v>156</v>
      </c>
      <c r="R626">
        <v>5</v>
      </c>
      <c r="S626" s="474">
        <v>811.62</v>
      </c>
      <c r="T626" s="290">
        <v>0.2525</v>
      </c>
      <c r="U626" s="290">
        <v>0.25319999999999998</v>
      </c>
      <c r="V626" s="290">
        <v>29.518048999999998</v>
      </c>
      <c r="W626" s="290">
        <v>29.517691999999997</v>
      </c>
      <c r="X626" s="290">
        <v>34.863150762879719</v>
      </c>
      <c r="Y626" s="290">
        <v>34.861896580523741</v>
      </c>
      <c r="Z626">
        <v>1.8696999999999999</v>
      </c>
      <c r="AA626" s="447">
        <v>6.8254909085804361</v>
      </c>
      <c r="AB626" s="447">
        <v>85.690272470609258</v>
      </c>
      <c r="AC626" s="447">
        <v>2.7032396E-2</v>
      </c>
      <c r="AD626" s="290">
        <v>4.5400000000000003E-2</v>
      </c>
      <c r="AE626" s="447">
        <v>89.593000000000004</v>
      </c>
      <c r="AF626">
        <v>4.5773000000000001</v>
      </c>
      <c r="AG626" s="447">
        <v>2.0655000000000001</v>
      </c>
      <c r="AH626">
        <v>0.14960000000000001</v>
      </c>
      <c r="AI626" s="447">
        <v>6.3701999999999995E-2</v>
      </c>
      <c r="AJ626" s="447">
        <v>98.54</v>
      </c>
      <c r="AK626" s="447">
        <v>9.9144000000000005</v>
      </c>
      <c r="AL626" s="429">
        <v>34.862205505371094</v>
      </c>
      <c r="AM626" s="433" t="s">
        <v>139</v>
      </c>
      <c r="AN626" s="434"/>
      <c r="AO626" s="438">
        <v>1.4</v>
      </c>
      <c r="AP626" s="439">
        <v>6.827</v>
      </c>
      <c r="AQ626" s="431" t="s">
        <v>139</v>
      </c>
      <c r="AR626" s="440"/>
      <c r="AS626" s="469">
        <v>12.927734858950782</v>
      </c>
      <c r="AT626" s="431"/>
      <c r="AU626" s="469">
        <v>7.5151330602050708</v>
      </c>
      <c r="AV626" s="431"/>
      <c r="AW626" s="442">
        <v>0.86699999999999999</v>
      </c>
      <c r="AX626" s="431"/>
      <c r="AY626" s="443"/>
      <c r="AZ626" s="469" t="s">
        <v>139</v>
      </c>
      <c r="BA626" s="431" t="s">
        <v>139</v>
      </c>
      <c r="BB626" s="440"/>
      <c r="BC626" s="469" t="s">
        <v>139</v>
      </c>
      <c r="BD626" s="445" t="s">
        <v>139</v>
      </c>
      <c r="BE626" s="469" t="s">
        <v>139</v>
      </c>
      <c r="BF626" s="445" t="s">
        <v>139</v>
      </c>
      <c r="BG626" s="445"/>
      <c r="BH626" s="469" t="s">
        <v>139</v>
      </c>
      <c r="BI626" s="431" t="s">
        <v>139</v>
      </c>
      <c r="BJ626" s="440"/>
      <c r="BK626" s="441" t="s">
        <v>139</v>
      </c>
      <c r="BL626" s="431" t="s">
        <v>139</v>
      </c>
      <c r="BM626" s="446"/>
      <c r="BN626" s="447" t="s">
        <v>139</v>
      </c>
      <c r="BO626" t="s">
        <v>139</v>
      </c>
    </row>
    <row r="627" spans="1:67" ht="15.75" customHeight="1">
      <c r="A627" s="7" t="s">
        <v>1030</v>
      </c>
      <c r="B627" s="453">
        <v>28</v>
      </c>
      <c r="C627" s="436" t="s">
        <v>200</v>
      </c>
      <c r="D627" s="454" t="s">
        <v>201</v>
      </c>
      <c r="E627" s="436">
        <v>73</v>
      </c>
      <c r="F627" s="436">
        <v>3.999999999962256E-2</v>
      </c>
      <c r="G627" s="436" t="s">
        <v>61</v>
      </c>
      <c r="H627" s="430">
        <v>73.00066666666666</v>
      </c>
      <c r="I627" s="436">
        <v>150</v>
      </c>
      <c r="J627" s="436">
        <v>0.17999999999915417</v>
      </c>
      <c r="K627" s="436" t="s">
        <v>62</v>
      </c>
      <c r="L627" s="430">
        <v>150.00299999999999</v>
      </c>
      <c r="M627" s="430">
        <v>-150.00299999999999</v>
      </c>
      <c r="N627" s="427">
        <v>651</v>
      </c>
      <c r="Q627" s="428" t="s">
        <v>156</v>
      </c>
      <c r="R627">
        <v>6</v>
      </c>
      <c r="S627" s="474">
        <v>608.93100000000004</v>
      </c>
      <c r="T627" s="290">
        <v>0.53159999999999996</v>
      </c>
      <c r="U627" s="290">
        <v>0.53080000000000005</v>
      </c>
      <c r="V627" s="290">
        <v>29.656437999999998</v>
      </c>
      <c r="W627" s="290">
        <v>29.654768999999998</v>
      </c>
      <c r="X627" s="290">
        <v>34.847526221675537</v>
      </c>
      <c r="Y627" s="290">
        <v>34.846252135886949</v>
      </c>
      <c r="Z627">
        <v>1.8974</v>
      </c>
      <c r="AA627" s="447">
        <v>6.7075598637669964</v>
      </c>
      <c r="AB627" s="447">
        <v>84.811110898024396</v>
      </c>
      <c r="AC627" s="447">
        <v>2.7074733599999998E-2</v>
      </c>
      <c r="AD627" s="290">
        <v>4.5499999999999999E-2</v>
      </c>
      <c r="AE627" s="447">
        <v>89.535300000000007</v>
      </c>
      <c r="AF627">
        <v>4.5743999999999998</v>
      </c>
      <c r="AG627" s="447">
        <v>1.9434</v>
      </c>
      <c r="AH627">
        <v>0.14480000000000001</v>
      </c>
      <c r="AI627" s="447">
        <v>6.3701999999999995E-2</v>
      </c>
      <c r="AJ627" s="447">
        <v>98.54</v>
      </c>
      <c r="AK627" s="447">
        <v>9.9144000000000005</v>
      </c>
      <c r="AL627" s="429">
        <v>34.84918212890625</v>
      </c>
      <c r="AM627" s="433" t="s">
        <v>139</v>
      </c>
      <c r="AN627" s="434"/>
      <c r="AO627" s="438">
        <v>1.7</v>
      </c>
      <c r="AP627" s="439">
        <v>6.7110000000000003</v>
      </c>
      <c r="AQ627" s="431" t="s">
        <v>139</v>
      </c>
      <c r="AR627" s="440"/>
      <c r="AS627" s="469">
        <v>13.152510215039012</v>
      </c>
      <c r="AT627" s="431"/>
      <c r="AU627" s="469">
        <v>8.0767816270805834</v>
      </c>
      <c r="AV627" s="431"/>
      <c r="AW627" s="442">
        <v>0.88200000000000001</v>
      </c>
      <c r="AX627" s="431"/>
      <c r="AY627" s="443"/>
      <c r="AZ627" s="469" t="s">
        <v>139</v>
      </c>
      <c r="BA627" s="431" t="s">
        <v>139</v>
      </c>
      <c r="BB627" s="440"/>
      <c r="BC627" s="469" t="s">
        <v>139</v>
      </c>
      <c r="BD627" s="445" t="s">
        <v>139</v>
      </c>
      <c r="BE627" s="469" t="s">
        <v>139</v>
      </c>
      <c r="BF627" s="445" t="s">
        <v>139</v>
      </c>
      <c r="BG627" s="445"/>
      <c r="BH627" s="469" t="s">
        <v>139</v>
      </c>
      <c r="BI627" s="431" t="s">
        <v>139</v>
      </c>
      <c r="BJ627" s="440"/>
      <c r="BK627" s="441" t="s">
        <v>139</v>
      </c>
      <c r="BL627" s="431" t="s">
        <v>139</v>
      </c>
      <c r="BM627" s="446"/>
      <c r="BN627" s="447" t="s">
        <v>139</v>
      </c>
      <c r="BO627" t="s">
        <v>139</v>
      </c>
    </row>
    <row r="628" spans="1:67" ht="15.75" customHeight="1">
      <c r="A628" s="7" t="s">
        <v>1030</v>
      </c>
      <c r="B628" s="453">
        <v>28</v>
      </c>
      <c r="C628" s="436" t="s">
        <v>200</v>
      </c>
      <c r="D628" s="454" t="s">
        <v>201</v>
      </c>
      <c r="E628" s="436">
        <v>73</v>
      </c>
      <c r="F628" s="436">
        <v>3.999999999962256E-2</v>
      </c>
      <c r="G628" s="436" t="s">
        <v>61</v>
      </c>
      <c r="H628" s="430">
        <v>73.00066666666666</v>
      </c>
      <c r="I628" s="436">
        <v>150</v>
      </c>
      <c r="J628" s="436">
        <v>0.17999999999915417</v>
      </c>
      <c r="K628" s="436" t="s">
        <v>62</v>
      </c>
      <c r="L628" s="430">
        <v>150.00299999999999</v>
      </c>
      <c r="M628" s="430">
        <v>-150.00299999999999</v>
      </c>
      <c r="N628" s="427">
        <v>652</v>
      </c>
      <c r="Q628" s="428" t="s">
        <v>156</v>
      </c>
      <c r="R628">
        <v>7</v>
      </c>
      <c r="S628" s="474">
        <v>508.06799999999998</v>
      </c>
      <c r="T628" s="290">
        <v>0.64690000000000003</v>
      </c>
      <c r="U628" s="290">
        <v>0.64629999999999999</v>
      </c>
      <c r="V628" s="290">
        <v>29.697595</v>
      </c>
      <c r="W628" s="290">
        <v>29.696072999999998</v>
      </c>
      <c r="X628" s="290">
        <v>34.83049721531691</v>
      </c>
      <c r="Y628" s="290">
        <v>34.829193445467133</v>
      </c>
      <c r="Z628">
        <v>1.903</v>
      </c>
      <c r="AA628" s="447">
        <v>6.6165274665121752</v>
      </c>
      <c r="AB628" s="447">
        <v>83.899297225893903</v>
      </c>
      <c r="AC628" s="447">
        <v>2.7328308799999999E-2</v>
      </c>
      <c r="AD628" s="290">
        <v>4.5999999999999999E-2</v>
      </c>
      <c r="AE628" s="447">
        <v>89.548299999999998</v>
      </c>
      <c r="AF628">
        <v>4.5750999999999999</v>
      </c>
      <c r="AG628" s="447">
        <v>2.0983999999999998</v>
      </c>
      <c r="AH628">
        <v>0.15090000000000001</v>
      </c>
      <c r="AI628" s="447">
        <v>6.3701999999999995E-2</v>
      </c>
      <c r="AJ628" s="447">
        <v>74.87</v>
      </c>
      <c r="AK628" s="447">
        <v>9.9144000000000005</v>
      </c>
      <c r="AL628" s="429">
        <v>34.833015441894531</v>
      </c>
      <c r="AM628" s="433" t="s">
        <v>139</v>
      </c>
      <c r="AN628" s="434"/>
      <c r="AO628" s="438">
        <v>1.7</v>
      </c>
      <c r="AP628" s="439">
        <v>6.617</v>
      </c>
      <c r="AQ628" s="431" t="s">
        <v>139</v>
      </c>
      <c r="AR628" s="440"/>
      <c r="AS628" s="469">
        <v>13.313274667544</v>
      </c>
      <c r="AT628" s="431"/>
      <c r="AU628" s="469">
        <v>8.6021111224723068</v>
      </c>
      <c r="AV628" s="431"/>
      <c r="AW628" s="442">
        <v>0.90200000000000002</v>
      </c>
      <c r="AX628" s="431"/>
      <c r="AY628" s="443"/>
      <c r="AZ628" s="469" t="s">
        <v>139</v>
      </c>
      <c r="BA628" s="431" t="s">
        <v>139</v>
      </c>
      <c r="BB628" s="440"/>
      <c r="BC628" s="469" t="s">
        <v>139</v>
      </c>
      <c r="BD628" s="445" t="s">
        <v>139</v>
      </c>
      <c r="BE628" s="469" t="s">
        <v>139</v>
      </c>
      <c r="BF628" s="445" t="s">
        <v>139</v>
      </c>
      <c r="BG628" s="445"/>
      <c r="BH628" s="469" t="s">
        <v>139</v>
      </c>
      <c r="BI628" s="431" t="s">
        <v>139</v>
      </c>
      <c r="BJ628" s="440"/>
      <c r="BK628" s="441" t="s">
        <v>139</v>
      </c>
      <c r="BL628" s="431" t="s">
        <v>139</v>
      </c>
      <c r="BM628" s="446"/>
      <c r="BN628" s="447" t="s">
        <v>139</v>
      </c>
      <c r="BO628" t="s">
        <v>139</v>
      </c>
    </row>
    <row r="629" spans="1:67" ht="15.75" customHeight="1">
      <c r="A629" s="7" t="s">
        <v>1030</v>
      </c>
      <c r="B629" s="453">
        <v>28</v>
      </c>
      <c r="C629" s="436" t="s">
        <v>200</v>
      </c>
      <c r="D629" s="454" t="s">
        <v>201</v>
      </c>
      <c r="E629" s="436">
        <v>73</v>
      </c>
      <c r="F629" s="436">
        <v>3.999999999962256E-2</v>
      </c>
      <c r="G629" s="436" t="s">
        <v>61</v>
      </c>
      <c r="H629" s="430">
        <v>73.00066666666666</v>
      </c>
      <c r="I629" s="436">
        <v>150</v>
      </c>
      <c r="J629" s="436">
        <v>0.17999999999915417</v>
      </c>
      <c r="K629" s="436" t="s">
        <v>62</v>
      </c>
      <c r="L629" s="430">
        <v>150.00299999999999</v>
      </c>
      <c r="M629" s="430">
        <v>-150.00299999999999</v>
      </c>
      <c r="N629" s="427">
        <v>653</v>
      </c>
      <c r="Q629" s="428" t="s">
        <v>156</v>
      </c>
      <c r="R629">
        <v>8</v>
      </c>
      <c r="S629" s="474">
        <v>476.22</v>
      </c>
      <c r="T629" s="290">
        <v>0.69279999999999997</v>
      </c>
      <c r="U629" s="290">
        <v>0.69210000000000005</v>
      </c>
      <c r="V629" s="290">
        <v>29.718177999999998</v>
      </c>
      <c r="W629" s="290">
        <v>29.716705999999999</v>
      </c>
      <c r="X629" s="290">
        <v>34.824394583234863</v>
      </c>
      <c r="Y629" s="290">
        <v>34.823269084094299</v>
      </c>
      <c r="Z629">
        <v>1.9077999999999999</v>
      </c>
      <c r="AA629" s="447">
        <v>6.5994051802475955</v>
      </c>
      <c r="AB629" s="447">
        <v>83.777602890716381</v>
      </c>
      <c r="AC629" s="447">
        <v>2.7243633600000004E-2</v>
      </c>
      <c r="AD629" s="290">
        <v>4.58E-2</v>
      </c>
      <c r="AE629" s="447">
        <v>89.548299999999998</v>
      </c>
      <c r="AF629">
        <v>4.5750999999999999</v>
      </c>
      <c r="AG629" s="447">
        <v>2.0185</v>
      </c>
      <c r="AH629">
        <v>0.1477</v>
      </c>
      <c r="AI629" s="447">
        <v>6.3701999999999995E-2</v>
      </c>
      <c r="AJ629" s="447">
        <v>98.54</v>
      </c>
      <c r="AK629" s="447">
        <v>9.9144000000000005</v>
      </c>
      <c r="AL629" s="429">
        <v>34.827232360839844</v>
      </c>
      <c r="AM629" s="433" t="s">
        <v>139</v>
      </c>
      <c r="AN629" s="434"/>
      <c r="AO629" s="438">
        <v>1.9</v>
      </c>
      <c r="AP629" s="439">
        <v>6.6059999999999999</v>
      </c>
      <c r="AQ629" s="431" t="s">
        <v>139</v>
      </c>
      <c r="AR629" s="440"/>
      <c r="AS629" s="469">
        <v>13.287207088858853</v>
      </c>
      <c r="AT629" s="431"/>
      <c r="AU629" s="469">
        <v>8.3151899055491203</v>
      </c>
      <c r="AV629" s="431"/>
      <c r="AW629" s="442">
        <v>0.89600000000000002</v>
      </c>
      <c r="AX629" s="431"/>
      <c r="AY629" s="443"/>
      <c r="AZ629" s="469" t="s">
        <v>139</v>
      </c>
      <c r="BA629" s="431" t="s">
        <v>139</v>
      </c>
      <c r="BB629" s="440"/>
      <c r="BC629" s="469" t="s">
        <v>139</v>
      </c>
      <c r="BD629" s="445" t="s">
        <v>139</v>
      </c>
      <c r="BE629" s="469" t="s">
        <v>139</v>
      </c>
      <c r="BF629" s="445" t="s">
        <v>139</v>
      </c>
      <c r="BG629" s="445"/>
      <c r="BH629" s="469" t="s">
        <v>139</v>
      </c>
      <c r="BI629" s="431" t="s">
        <v>139</v>
      </c>
      <c r="BJ629" s="440"/>
      <c r="BK629" s="441" t="s">
        <v>139</v>
      </c>
      <c r="BL629" s="431" t="s">
        <v>139</v>
      </c>
      <c r="BM629" s="446"/>
      <c r="BN629" s="447" t="s">
        <v>139</v>
      </c>
      <c r="BO629" t="s">
        <v>139</v>
      </c>
    </row>
    <row r="630" spans="1:67" ht="15.75" customHeight="1">
      <c r="A630" s="7" t="s">
        <v>1030</v>
      </c>
      <c r="B630" s="453">
        <v>28</v>
      </c>
      <c r="C630" s="436" t="s">
        <v>200</v>
      </c>
      <c r="D630" s="454" t="s">
        <v>201</v>
      </c>
      <c r="E630" s="436">
        <v>73</v>
      </c>
      <c r="F630" s="436">
        <v>3.999999999962256E-2</v>
      </c>
      <c r="G630" s="436" t="s">
        <v>61</v>
      </c>
      <c r="H630" s="430">
        <v>73.00066666666666</v>
      </c>
      <c r="I630" s="436">
        <v>150</v>
      </c>
      <c r="J630" s="436">
        <v>0.17999999999915417</v>
      </c>
      <c r="K630" s="436" t="s">
        <v>62</v>
      </c>
      <c r="L630" s="430">
        <v>150.00299999999999</v>
      </c>
      <c r="M630" s="430">
        <v>-150.00299999999999</v>
      </c>
      <c r="N630" s="427">
        <v>654</v>
      </c>
      <c r="Q630" s="428" t="s">
        <v>156</v>
      </c>
      <c r="R630">
        <v>9</v>
      </c>
      <c r="S630" s="474">
        <v>405.08499999999998</v>
      </c>
      <c r="T630" s="290">
        <v>0.59660000000000002</v>
      </c>
      <c r="U630" s="290">
        <v>0.59560000000000002</v>
      </c>
      <c r="V630" s="290">
        <v>29.571045999999999</v>
      </c>
      <c r="W630" s="290">
        <v>29.568985999999999</v>
      </c>
      <c r="X630" s="290">
        <v>34.782725525267814</v>
      </c>
      <c r="Y630" s="290">
        <v>34.781165744384808</v>
      </c>
      <c r="Z630">
        <v>1.8935999999999999</v>
      </c>
      <c r="AA630" s="447">
        <v>6.4906095343385459</v>
      </c>
      <c r="AB630" s="447">
        <v>82.168610449331908</v>
      </c>
      <c r="AC630" s="447">
        <v>2.78359096E-2</v>
      </c>
      <c r="AD630" s="290">
        <v>4.7100000000000003E-2</v>
      </c>
      <c r="AE630" s="447">
        <v>89.563199999999995</v>
      </c>
      <c r="AF630">
        <v>4.5758000000000001</v>
      </c>
      <c r="AG630" s="447">
        <v>2.1288999999999998</v>
      </c>
      <c r="AH630">
        <v>0.15210000000000001</v>
      </c>
      <c r="AI630" s="447">
        <v>6.3701999999999995E-2</v>
      </c>
      <c r="AJ630" s="447">
        <v>98.54</v>
      </c>
      <c r="AK630" s="447">
        <v>9.9144000000000005</v>
      </c>
      <c r="AL630" s="429">
        <v>34.780403137207031</v>
      </c>
      <c r="AM630" s="433" t="s">
        <v>139</v>
      </c>
      <c r="AN630" s="434"/>
      <c r="AO630" s="438">
        <v>1.8</v>
      </c>
      <c r="AP630" s="439">
        <v>6.4909999999999997</v>
      </c>
      <c r="AQ630" s="431" t="s">
        <v>139</v>
      </c>
      <c r="AR630" s="440"/>
      <c r="AS630" s="469">
        <v>13.443672668906236</v>
      </c>
      <c r="AT630" s="431"/>
      <c r="AU630" s="469">
        <v>9.2770943966229211</v>
      </c>
      <c r="AV630" s="431"/>
      <c r="AW630" s="442">
        <v>0.92400000000000004</v>
      </c>
      <c r="AX630" s="431"/>
      <c r="AY630" s="443"/>
      <c r="AZ630" s="469" t="s">
        <v>139</v>
      </c>
      <c r="BA630" s="431" t="s">
        <v>139</v>
      </c>
      <c r="BB630" s="440"/>
      <c r="BC630" s="469" t="s">
        <v>139</v>
      </c>
      <c r="BD630" s="445" t="s">
        <v>139</v>
      </c>
      <c r="BE630" s="469" t="s">
        <v>139</v>
      </c>
      <c r="BF630" s="445" t="s">
        <v>139</v>
      </c>
      <c r="BG630" s="445"/>
      <c r="BH630" s="469" t="s">
        <v>139</v>
      </c>
      <c r="BI630" s="431" t="s">
        <v>139</v>
      </c>
      <c r="BJ630" s="440"/>
      <c r="BK630" s="441" t="s">
        <v>139</v>
      </c>
      <c r="BL630" s="431" t="s">
        <v>139</v>
      </c>
      <c r="BM630" s="446"/>
      <c r="BN630" s="447" t="s">
        <v>139</v>
      </c>
      <c r="BO630" t="s">
        <v>139</v>
      </c>
    </row>
    <row r="631" spans="1:67" ht="15.75" customHeight="1">
      <c r="A631" s="7" t="s">
        <v>1030</v>
      </c>
      <c r="B631" s="453">
        <v>28</v>
      </c>
      <c r="C631" s="436" t="s">
        <v>200</v>
      </c>
      <c r="D631" s="454" t="s">
        <v>201</v>
      </c>
      <c r="E631" s="436">
        <v>73</v>
      </c>
      <c r="F631" s="436">
        <v>3.999999999962256E-2</v>
      </c>
      <c r="G631" s="436" t="s">
        <v>61</v>
      </c>
      <c r="H631" s="430">
        <v>73.00066666666666</v>
      </c>
      <c r="I631" s="436">
        <v>150</v>
      </c>
      <c r="J631" s="436">
        <v>0.17999999999915417</v>
      </c>
      <c r="K631" s="436" t="s">
        <v>62</v>
      </c>
      <c r="L631" s="430">
        <v>150.00299999999999</v>
      </c>
      <c r="M631" s="430">
        <v>-150.00299999999999</v>
      </c>
      <c r="N631" s="427">
        <v>655</v>
      </c>
      <c r="Q631" s="428" t="s">
        <v>156</v>
      </c>
      <c r="R631">
        <v>10</v>
      </c>
      <c r="S631" s="474">
        <v>360.15499999999997</v>
      </c>
      <c r="T631" s="290">
        <v>0.41210000000000002</v>
      </c>
      <c r="U631" s="290">
        <v>0.41160000000000002</v>
      </c>
      <c r="V631" s="290">
        <v>29.339684999999999</v>
      </c>
      <c r="W631" s="290">
        <v>29.338130999999997</v>
      </c>
      <c r="X631" s="290">
        <v>34.714387596070637</v>
      </c>
      <c r="Y631" s="290">
        <v>34.712915733069082</v>
      </c>
      <c r="Z631">
        <v>1.8926000000000001</v>
      </c>
      <c r="AA631" s="447">
        <v>6.4789644868245047</v>
      </c>
      <c r="AB631" s="447">
        <v>81.592167874726158</v>
      </c>
      <c r="AC631" s="447">
        <v>2.8385848000000005E-2</v>
      </c>
      <c r="AD631" s="290">
        <v>4.8300000000000003E-2</v>
      </c>
      <c r="AE631" s="447">
        <v>89.669300000000007</v>
      </c>
      <c r="AF631">
        <v>4.5811999999999999</v>
      </c>
      <c r="AG631" s="447">
        <v>2.1876000000000002</v>
      </c>
      <c r="AH631">
        <v>0.1545</v>
      </c>
      <c r="AI631" s="447">
        <v>6.3701999999999995E-2</v>
      </c>
      <c r="AJ631" s="447">
        <v>98.54</v>
      </c>
      <c r="AK631" s="447">
        <v>9.9144000000000005</v>
      </c>
      <c r="AL631" s="429">
        <v>34.706512451171875</v>
      </c>
      <c r="AM631" s="433" t="s">
        <v>139</v>
      </c>
      <c r="AN631" s="434"/>
      <c r="AO631" s="438">
        <v>1.6</v>
      </c>
      <c r="AP631" s="439">
        <v>6.452</v>
      </c>
      <c r="AQ631" s="431" t="s">
        <v>139</v>
      </c>
      <c r="AR631" s="440"/>
      <c r="AS631" s="469">
        <v>13.151943994577847</v>
      </c>
      <c r="AT631" s="431"/>
      <c r="AU631" s="469">
        <v>9.8949732398331331</v>
      </c>
      <c r="AV631" s="431"/>
      <c r="AW631" s="442">
        <v>0.92400000000000004</v>
      </c>
      <c r="AX631" s="431"/>
      <c r="AY631" s="443"/>
      <c r="AZ631" s="469">
        <v>5.7078899163372325E-3</v>
      </c>
      <c r="BA631" s="431">
        <v>6</v>
      </c>
      <c r="BB631" s="440"/>
      <c r="BC631" s="469" t="s">
        <v>139</v>
      </c>
      <c r="BD631" s="445" t="s">
        <v>139</v>
      </c>
      <c r="BE631" s="469" t="s">
        <v>139</v>
      </c>
      <c r="BF631" s="445" t="s">
        <v>139</v>
      </c>
      <c r="BG631" s="445"/>
      <c r="BH631" s="469">
        <v>2169.0830798008383</v>
      </c>
      <c r="BI631" s="431" t="s">
        <v>139</v>
      </c>
      <c r="BJ631" s="440"/>
      <c r="BK631" s="441">
        <v>2289.6367336731455</v>
      </c>
      <c r="BL631" s="431" t="s">
        <v>139</v>
      </c>
      <c r="BM631" s="446"/>
      <c r="BN631" s="447">
        <v>0.13511234248368678</v>
      </c>
      <c r="BO631" t="s">
        <v>139</v>
      </c>
    </row>
    <row r="632" spans="1:67" ht="15.75" customHeight="1">
      <c r="A632" s="7" t="s">
        <v>1030</v>
      </c>
      <c r="B632" s="453">
        <v>28</v>
      </c>
      <c r="C632" s="436" t="s">
        <v>200</v>
      </c>
      <c r="D632" s="454" t="s">
        <v>201</v>
      </c>
      <c r="E632" s="436">
        <v>73</v>
      </c>
      <c r="F632" s="436">
        <v>3.999999999962256E-2</v>
      </c>
      <c r="G632" s="436" t="s">
        <v>61</v>
      </c>
      <c r="H632" s="430">
        <v>73.00066666666666</v>
      </c>
      <c r="I632" s="436">
        <v>150</v>
      </c>
      <c r="J632" s="436">
        <v>0.17999999999915417</v>
      </c>
      <c r="K632" s="436" t="s">
        <v>62</v>
      </c>
      <c r="L632" s="430">
        <v>150.00299999999999</v>
      </c>
      <c r="M632" s="430">
        <v>-150.00299999999999</v>
      </c>
      <c r="N632" s="427">
        <v>656</v>
      </c>
      <c r="Q632" s="428" t="s">
        <v>156</v>
      </c>
      <c r="R632">
        <v>11</v>
      </c>
      <c r="S632" s="474">
        <v>293.42399999999998</v>
      </c>
      <c r="T632" s="290">
        <v>-0.2208</v>
      </c>
      <c r="U632" s="290">
        <v>-0.22459999999999999</v>
      </c>
      <c r="V632" s="290">
        <v>28.555765000000001</v>
      </c>
      <c r="W632" s="290">
        <v>28.549060999999998</v>
      </c>
      <c r="X632" s="290">
        <v>34.431611731909967</v>
      </c>
      <c r="Y632" s="290">
        <v>34.426966339420247</v>
      </c>
      <c r="Z632">
        <v>1.8607</v>
      </c>
      <c r="AA632" s="447">
        <v>6.3933397038133153</v>
      </c>
      <c r="AB632" s="447">
        <v>79.040500547634224</v>
      </c>
      <c r="AC632" s="447">
        <v>3.1093202399999999E-2</v>
      </c>
      <c r="AD632" s="290">
        <v>5.4300000000000001E-2</v>
      </c>
      <c r="AE632" s="447">
        <v>89.620900000000006</v>
      </c>
      <c r="AF632">
        <v>4.5788000000000002</v>
      </c>
      <c r="AG632" s="447">
        <v>2.5985</v>
      </c>
      <c r="AH632">
        <v>0.1709</v>
      </c>
      <c r="AI632" s="447">
        <v>6.3701999999999995E-2</v>
      </c>
      <c r="AJ632" s="447">
        <v>98.54</v>
      </c>
      <c r="AK632" s="447">
        <v>9.9144000000000005</v>
      </c>
      <c r="AL632" s="429">
        <v>34.445960998535156</v>
      </c>
      <c r="AM632" s="433" t="s">
        <v>139</v>
      </c>
      <c r="AN632" s="434"/>
      <c r="AO632" s="438">
        <v>1.1000000000000001</v>
      </c>
      <c r="AP632" s="439">
        <v>6.391</v>
      </c>
      <c r="AQ632" s="431" t="s">
        <v>139</v>
      </c>
      <c r="AR632" s="440"/>
      <c r="AS632" s="469">
        <v>12.448102435714338</v>
      </c>
      <c r="AT632" s="431"/>
      <c r="AU632" s="469">
        <v>11.809250312142755</v>
      </c>
      <c r="AV632" s="431"/>
      <c r="AW632" s="442">
        <v>0.94699999999999995</v>
      </c>
      <c r="AX632" s="431"/>
      <c r="AY632" s="443"/>
      <c r="AZ632" s="469">
        <v>0</v>
      </c>
      <c r="BA632" s="431">
        <v>6</v>
      </c>
      <c r="BB632" s="440"/>
      <c r="BC632" s="469" t="s">
        <v>139</v>
      </c>
      <c r="BD632" s="445" t="s">
        <v>139</v>
      </c>
      <c r="BE632" s="469" t="s">
        <v>139</v>
      </c>
      <c r="BF632" s="445" t="s">
        <v>139</v>
      </c>
      <c r="BG632" s="445"/>
      <c r="BH632" s="469">
        <v>2179.9765879027968</v>
      </c>
      <c r="BI632" s="431" t="s">
        <v>139</v>
      </c>
      <c r="BJ632" s="440"/>
      <c r="BK632" s="441">
        <v>2284.8618675784483</v>
      </c>
      <c r="BL632" s="431" t="s">
        <v>139</v>
      </c>
      <c r="BM632" s="446"/>
      <c r="BN632" s="447">
        <v>-7.3548310296594047E-2</v>
      </c>
      <c r="BO632" t="s">
        <v>139</v>
      </c>
    </row>
    <row r="633" spans="1:67" ht="15.75" customHeight="1">
      <c r="A633" s="7" t="s">
        <v>1030</v>
      </c>
      <c r="B633" s="453">
        <v>28</v>
      </c>
      <c r="C633" s="436" t="s">
        <v>200</v>
      </c>
      <c r="D633" s="454" t="s">
        <v>201</v>
      </c>
      <c r="E633" s="436">
        <v>73</v>
      </c>
      <c r="F633" s="436">
        <v>3.999999999962256E-2</v>
      </c>
      <c r="G633" s="436" t="s">
        <v>61</v>
      </c>
      <c r="H633" s="430">
        <v>73.00066666666666</v>
      </c>
      <c r="I633" s="436">
        <v>150</v>
      </c>
      <c r="J633" s="436">
        <v>0.17999999999915417</v>
      </c>
      <c r="K633" s="436" t="s">
        <v>62</v>
      </c>
      <c r="L633" s="430">
        <v>150.00299999999999</v>
      </c>
      <c r="M633" s="430">
        <v>-150.00299999999999</v>
      </c>
      <c r="N633" s="427">
        <v>657</v>
      </c>
      <c r="Q633" s="428" t="s">
        <v>156</v>
      </c>
      <c r="R633">
        <v>12</v>
      </c>
      <c r="S633" s="474">
        <v>262.99599999999998</v>
      </c>
      <c r="T633" s="290">
        <v>-0.71030000000000004</v>
      </c>
      <c r="U633" s="290">
        <v>-0.70220000000000005</v>
      </c>
      <c r="V633" s="290">
        <v>27.926276999999999</v>
      </c>
      <c r="W633" s="290">
        <v>27.935669999999998</v>
      </c>
      <c r="X633" s="290">
        <v>34.158181415720655</v>
      </c>
      <c r="Y633" s="290">
        <v>34.161718305576876</v>
      </c>
      <c r="Z633">
        <v>1.8021</v>
      </c>
      <c r="AA633" s="447">
        <v>6.1886139189538776</v>
      </c>
      <c r="AB633" s="447">
        <v>75.383763635565799</v>
      </c>
      <c r="AC633" s="447">
        <v>3.3546981600000005E-2</v>
      </c>
      <c r="AD633" s="290">
        <v>5.9799999999999999E-2</v>
      </c>
      <c r="AE633" s="447">
        <v>89.550200000000004</v>
      </c>
      <c r="AF633">
        <v>4.5751999999999997</v>
      </c>
      <c r="AG633" s="447">
        <v>3.0282</v>
      </c>
      <c r="AH633">
        <v>0.18809999999999999</v>
      </c>
      <c r="AI633" s="447">
        <v>6.3701999999999995E-2</v>
      </c>
      <c r="AJ633" s="447">
        <v>98.53</v>
      </c>
      <c r="AK633" s="447">
        <v>9.9144000000000005</v>
      </c>
      <c r="AL633" s="429">
        <v>34.166660308837891</v>
      </c>
      <c r="AM633" s="433" t="s">
        <v>139</v>
      </c>
      <c r="AN633" s="434"/>
      <c r="AO633" s="438">
        <v>0.6</v>
      </c>
      <c r="AP633" s="439">
        <v>6.1980000000000004</v>
      </c>
      <c r="AQ633" s="431" t="s">
        <v>139</v>
      </c>
      <c r="AR633" s="440"/>
      <c r="AS633" s="469">
        <v>13.128722883696099</v>
      </c>
      <c r="AT633" s="431"/>
      <c r="AU633" s="469">
        <v>18.051831309743832</v>
      </c>
      <c r="AV633" s="431"/>
      <c r="AW633" s="442">
        <v>1.153</v>
      </c>
      <c r="AX633" s="431"/>
      <c r="AY633" s="443"/>
      <c r="AZ633" s="469">
        <v>0</v>
      </c>
      <c r="BA633" s="431">
        <v>6</v>
      </c>
      <c r="BB633" s="440"/>
      <c r="BC633" s="469" t="s">
        <v>139</v>
      </c>
      <c r="BD633" s="445" t="s">
        <v>139</v>
      </c>
      <c r="BE633" s="469" t="s">
        <v>139</v>
      </c>
      <c r="BF633" s="445" t="s">
        <v>139</v>
      </c>
      <c r="BG633" s="445"/>
      <c r="BH633" s="469">
        <v>2199.2736288779975</v>
      </c>
      <c r="BI633" s="431" t="s">
        <v>139</v>
      </c>
      <c r="BJ633" s="440"/>
      <c r="BK633" s="441">
        <v>2284.3450200975053</v>
      </c>
      <c r="BL633" s="431" t="s">
        <v>139</v>
      </c>
      <c r="BM633" s="446"/>
      <c r="BN633" s="447">
        <v>-0.4493345929911835</v>
      </c>
      <c r="BO633" t="s">
        <v>139</v>
      </c>
    </row>
    <row r="634" spans="1:67" ht="15.75" customHeight="1">
      <c r="A634" s="7" t="s">
        <v>1030</v>
      </c>
      <c r="B634" s="453">
        <v>28</v>
      </c>
      <c r="C634" s="436" t="s">
        <v>200</v>
      </c>
      <c r="D634" s="454" t="s">
        <v>201</v>
      </c>
      <c r="E634" s="436">
        <v>73</v>
      </c>
      <c r="F634" s="436">
        <v>3.999999999962256E-2</v>
      </c>
      <c r="G634" s="436" t="s">
        <v>61</v>
      </c>
      <c r="H634" s="430">
        <v>73.00066666666666</v>
      </c>
      <c r="I634" s="436">
        <v>150</v>
      </c>
      <c r="J634" s="436">
        <v>0.17999999999915417</v>
      </c>
      <c r="K634" s="436" t="s">
        <v>62</v>
      </c>
      <c r="L634" s="430">
        <v>150.00299999999999</v>
      </c>
      <c r="M634" s="430">
        <v>-150.00299999999999</v>
      </c>
      <c r="N634" s="427">
        <v>658</v>
      </c>
      <c r="Q634" s="428" t="s">
        <v>156</v>
      </c>
      <c r="R634">
        <v>13</v>
      </c>
      <c r="S634" s="474">
        <v>235.52600000000001</v>
      </c>
      <c r="T634" s="290">
        <v>-1.2142999999999999</v>
      </c>
      <c r="U634" s="290">
        <v>-1.2163999999999999</v>
      </c>
      <c r="V634" s="290">
        <v>27.145854</v>
      </c>
      <c r="W634" s="290">
        <v>27.141689</v>
      </c>
      <c r="X634" s="290">
        <v>33.682093106751019</v>
      </c>
      <c r="Y634" s="290">
        <v>33.678755543397578</v>
      </c>
      <c r="Z634">
        <v>1.8243</v>
      </c>
      <c r="AA634" s="447">
        <v>6.355910934387758</v>
      </c>
      <c r="AB634" s="447">
        <v>76.132892935734688</v>
      </c>
      <c r="AC634" s="447">
        <v>3.4223932800000002E-2</v>
      </c>
      <c r="AD634" s="290">
        <v>6.1400000000000003E-2</v>
      </c>
      <c r="AE634" s="447">
        <v>89.414299999999997</v>
      </c>
      <c r="AF634">
        <v>4.5683999999999996</v>
      </c>
      <c r="AG634" s="447">
        <v>3.2747999999999999</v>
      </c>
      <c r="AH634">
        <v>0.19800000000000001</v>
      </c>
      <c r="AI634" s="447">
        <v>6.3701999999999995E-2</v>
      </c>
      <c r="AJ634" s="447">
        <v>98.54</v>
      </c>
      <c r="AK634" s="447">
        <v>9.9144000000000005</v>
      </c>
      <c r="AL634" s="429">
        <v>33.71484375</v>
      </c>
      <c r="AM634" s="433" t="s">
        <v>139</v>
      </c>
      <c r="AN634" s="434"/>
      <c r="AO634" s="438">
        <v>0.5</v>
      </c>
      <c r="AP634" s="439">
        <v>6.2889999999999997</v>
      </c>
      <c r="AQ634" s="431">
        <v>3</v>
      </c>
      <c r="AR634" s="449" t="s">
        <v>1091</v>
      </c>
      <c r="AS634" s="469">
        <v>14.200530902895082</v>
      </c>
      <c r="AT634" s="431"/>
      <c r="AU634" s="469">
        <v>26.441505212402923</v>
      </c>
      <c r="AV634" s="431"/>
      <c r="AW634" s="442">
        <v>1.4990000000000001</v>
      </c>
      <c r="AX634" s="431"/>
      <c r="AY634" s="443"/>
      <c r="AZ634" s="469">
        <v>0</v>
      </c>
      <c r="BA634" s="431">
        <v>6</v>
      </c>
      <c r="BB634" s="440"/>
      <c r="BC634" s="469" t="s">
        <v>139</v>
      </c>
      <c r="BD634" s="445" t="s">
        <v>139</v>
      </c>
      <c r="BE634" s="469" t="s">
        <v>139</v>
      </c>
      <c r="BF634" s="445" t="s">
        <v>139</v>
      </c>
      <c r="BG634" s="445"/>
      <c r="BH634" s="469">
        <v>2226.4326224109122</v>
      </c>
      <c r="BI634" s="431" t="s">
        <v>139</v>
      </c>
      <c r="BJ634" s="440"/>
      <c r="BK634" s="441">
        <v>2292.5844481821923</v>
      </c>
      <c r="BL634" s="431" t="s">
        <v>139</v>
      </c>
      <c r="BM634" s="446"/>
      <c r="BN634" s="447">
        <v>-1.0782816545742462</v>
      </c>
      <c r="BO634" t="s">
        <v>139</v>
      </c>
    </row>
    <row r="635" spans="1:67" ht="15.75" customHeight="1">
      <c r="A635" s="7" t="s">
        <v>1030</v>
      </c>
      <c r="B635" s="453">
        <v>28</v>
      </c>
      <c r="C635" s="436" t="s">
        <v>200</v>
      </c>
      <c r="D635" s="454" t="s">
        <v>201</v>
      </c>
      <c r="E635" s="436">
        <v>73</v>
      </c>
      <c r="F635" s="436">
        <v>3.999999999962256E-2</v>
      </c>
      <c r="G635" s="436" t="s">
        <v>61</v>
      </c>
      <c r="H635" s="430">
        <v>73.00066666666666</v>
      </c>
      <c r="I635" s="436">
        <v>150</v>
      </c>
      <c r="J635" s="436">
        <v>0.17999999999915417</v>
      </c>
      <c r="K635" s="436" t="s">
        <v>62</v>
      </c>
      <c r="L635" s="430">
        <v>150.00299999999999</v>
      </c>
      <c r="M635" s="430">
        <v>-150.00299999999999</v>
      </c>
      <c r="N635" s="427">
        <v>659</v>
      </c>
      <c r="Q635" s="428" t="s">
        <v>156</v>
      </c>
      <c r="R635">
        <v>14</v>
      </c>
      <c r="S635" s="474">
        <v>205.334</v>
      </c>
      <c r="T635" s="290">
        <v>-1.4048</v>
      </c>
      <c r="U635" s="290">
        <v>-1.3978999999999999</v>
      </c>
      <c r="V635" s="290">
        <v>26.603777000000001</v>
      </c>
      <c r="W635" s="290">
        <v>26.625402999999999</v>
      </c>
      <c r="X635" s="290">
        <v>33.170539474499023</v>
      </c>
      <c r="Y635" s="290">
        <v>33.192566227173124</v>
      </c>
      <c r="Z635">
        <v>1.8357000000000001</v>
      </c>
      <c r="AA635" s="447">
        <v>6.4270786532339388</v>
      </c>
      <c r="AB635" s="447">
        <v>76.315319561027465</v>
      </c>
      <c r="AC635" s="447">
        <v>3.5535047199999996E-2</v>
      </c>
      <c r="AD635" s="290">
        <v>6.4199999999999993E-2</v>
      </c>
      <c r="AE635" s="447">
        <v>89.425399999999996</v>
      </c>
      <c r="AF635">
        <v>4.5689000000000002</v>
      </c>
      <c r="AG635" s="447">
        <v>3.3498999999999999</v>
      </c>
      <c r="AH635">
        <v>0.20100000000000001</v>
      </c>
      <c r="AI635" s="447">
        <v>6.3701999999999995E-2</v>
      </c>
      <c r="AJ635" s="447">
        <v>98.54</v>
      </c>
      <c r="AK635" s="447">
        <v>9.9144000000000005</v>
      </c>
      <c r="AL635" s="429">
        <v>33.157341003417969</v>
      </c>
      <c r="AM635" s="433" t="s">
        <v>139</v>
      </c>
      <c r="AN635" s="434"/>
      <c r="AO635" s="438">
        <v>0</v>
      </c>
      <c r="AP635" s="439">
        <v>6.4180000000000001</v>
      </c>
      <c r="AQ635" s="431" t="s">
        <v>139</v>
      </c>
      <c r="AR635" s="440"/>
      <c r="AS635" s="469">
        <v>15.076862031646499</v>
      </c>
      <c r="AT635" s="431"/>
      <c r="AU635" s="469">
        <v>32.332189540325885</v>
      </c>
      <c r="AV635" s="431"/>
      <c r="AW635" s="442">
        <v>1.7729999999999999</v>
      </c>
      <c r="AX635" s="431"/>
      <c r="AY635" s="443"/>
      <c r="AZ635" s="469">
        <v>0</v>
      </c>
      <c r="BA635" s="431">
        <v>6</v>
      </c>
      <c r="BB635" s="440"/>
      <c r="BC635" s="469" t="s">
        <v>139</v>
      </c>
      <c r="BD635" s="445" t="s">
        <v>139</v>
      </c>
      <c r="BE635" s="469" t="s">
        <v>139</v>
      </c>
      <c r="BF635" s="445" t="s">
        <v>139</v>
      </c>
      <c r="BG635" s="445"/>
      <c r="BH635" s="469">
        <v>2230.4015595467154</v>
      </c>
      <c r="BI635" s="431" t="s">
        <v>139</v>
      </c>
      <c r="BJ635" s="440"/>
      <c r="BK635" s="441">
        <v>2274.9864346025324</v>
      </c>
      <c r="BL635" s="431" t="s">
        <v>139</v>
      </c>
      <c r="BM635" s="446"/>
      <c r="BN635" s="447">
        <v>-1.457034926709047</v>
      </c>
      <c r="BO635" t="s">
        <v>139</v>
      </c>
    </row>
    <row r="636" spans="1:67" ht="15.75" customHeight="1">
      <c r="A636" s="7" t="s">
        <v>1030</v>
      </c>
      <c r="B636" s="453">
        <v>28</v>
      </c>
      <c r="C636" s="436" t="s">
        <v>200</v>
      </c>
      <c r="D636" s="454" t="s">
        <v>201</v>
      </c>
      <c r="E636" s="436">
        <v>73</v>
      </c>
      <c r="F636" s="436">
        <v>3.999999999962256E-2</v>
      </c>
      <c r="G636" s="436" t="s">
        <v>61</v>
      </c>
      <c r="H636" s="430">
        <v>73.00066666666666</v>
      </c>
      <c r="I636" s="436">
        <v>150</v>
      </c>
      <c r="J636" s="436">
        <v>0.17999999999915417</v>
      </c>
      <c r="K636" s="436" t="s">
        <v>62</v>
      </c>
      <c r="L636" s="430">
        <v>150.00299999999999</v>
      </c>
      <c r="M636" s="430">
        <v>-150.00299999999999</v>
      </c>
      <c r="N636" s="427">
        <v>660</v>
      </c>
      <c r="Q636" s="428" t="s">
        <v>156</v>
      </c>
      <c r="R636">
        <v>15</v>
      </c>
      <c r="S636" s="474">
        <v>189.042</v>
      </c>
      <c r="T636" s="290">
        <v>-1.3980999999999999</v>
      </c>
      <c r="U636" s="290">
        <v>-1.3988</v>
      </c>
      <c r="V636" s="290">
        <v>26.439761999999998</v>
      </c>
      <c r="W636" s="290">
        <v>26.439261999999999</v>
      </c>
      <c r="X636" s="290">
        <v>32.947985657702574</v>
      </c>
      <c r="Y636" s="290">
        <v>32.948071646046408</v>
      </c>
      <c r="Z636">
        <v>1.8456999999999999</v>
      </c>
      <c r="AA636" s="447">
        <v>6.4658273415545278</v>
      </c>
      <c r="AB636" s="447">
        <v>76.667992350691875</v>
      </c>
      <c r="AC636" s="447">
        <v>3.5450822400000005E-2</v>
      </c>
      <c r="AD636" s="290">
        <v>6.4100000000000004E-2</v>
      </c>
      <c r="AE636" s="447">
        <v>89.445899999999995</v>
      </c>
      <c r="AF636">
        <v>4.5698999999999996</v>
      </c>
      <c r="AG636" s="447">
        <v>3.3288000000000002</v>
      </c>
      <c r="AH636">
        <v>0.20019999999999999</v>
      </c>
      <c r="AI636" s="447">
        <v>6.3701999999999995E-2</v>
      </c>
      <c r="AJ636" s="447">
        <v>98.54</v>
      </c>
      <c r="AK636" s="447">
        <v>9.9144000000000005</v>
      </c>
      <c r="AL636" s="429">
        <v>32.944065093994141</v>
      </c>
      <c r="AM636" s="433" t="s">
        <v>139</v>
      </c>
      <c r="AN636" s="434"/>
      <c r="AO636" s="438">
        <v>0</v>
      </c>
      <c r="AP636" s="439">
        <v>6.47</v>
      </c>
      <c r="AQ636" s="431" t="s">
        <v>139</v>
      </c>
      <c r="AR636" s="440"/>
      <c r="AS636" s="469">
        <v>14.702181100350964</v>
      </c>
      <c r="AT636" s="431"/>
      <c r="AU636" s="469">
        <v>31.255792093989651</v>
      </c>
      <c r="AV636" s="431"/>
      <c r="AW636" s="442">
        <v>1.7829999999999999</v>
      </c>
      <c r="AX636" s="431"/>
      <c r="AY636" s="443"/>
      <c r="AZ636" s="469">
        <v>0</v>
      </c>
      <c r="BA636" s="431">
        <v>6</v>
      </c>
      <c r="BB636" s="440"/>
      <c r="BC636" s="469">
        <v>4.5633932702522917E-3</v>
      </c>
      <c r="BD636" s="445" t="s">
        <v>139</v>
      </c>
      <c r="BE636" s="469">
        <v>1.8699807751507407E-2</v>
      </c>
      <c r="BF636" s="445" t="s">
        <v>139</v>
      </c>
      <c r="BG636" s="445"/>
      <c r="BH636" s="469">
        <v>2223.0486510895416</v>
      </c>
      <c r="BI636" s="431" t="s">
        <v>139</v>
      </c>
      <c r="BJ636" s="440"/>
      <c r="BK636" s="441">
        <v>2265.4258520014541</v>
      </c>
      <c r="BL636" s="431" t="s">
        <v>139</v>
      </c>
      <c r="BM636" s="446"/>
      <c r="BN636" s="447">
        <v>-1.534170050461573</v>
      </c>
      <c r="BO636" t="s">
        <v>139</v>
      </c>
    </row>
    <row r="637" spans="1:67" ht="15.75" customHeight="1">
      <c r="A637" s="7" t="s">
        <v>1030</v>
      </c>
      <c r="B637" s="453">
        <v>28</v>
      </c>
      <c r="C637" s="436" t="s">
        <v>200</v>
      </c>
      <c r="D637" s="454" t="s">
        <v>201</v>
      </c>
      <c r="E637" s="436">
        <v>73</v>
      </c>
      <c r="F637" s="436">
        <v>3.999999999962256E-2</v>
      </c>
      <c r="G637" s="436" t="s">
        <v>61</v>
      </c>
      <c r="H637" s="430">
        <v>73.00066666666666</v>
      </c>
      <c r="I637" s="436">
        <v>150</v>
      </c>
      <c r="J637" s="436">
        <v>0.17999999999915417</v>
      </c>
      <c r="K637" s="436" t="s">
        <v>62</v>
      </c>
      <c r="L637" s="430">
        <v>150.00299999999999</v>
      </c>
      <c r="M637" s="430">
        <v>-150.00299999999999</v>
      </c>
      <c r="N637" s="427">
        <v>661</v>
      </c>
      <c r="Q637" s="428" t="s">
        <v>156</v>
      </c>
      <c r="R637">
        <v>16</v>
      </c>
      <c r="S637" s="474">
        <v>156.816</v>
      </c>
      <c r="T637" s="290">
        <v>-1.3503000000000001</v>
      </c>
      <c r="U637" s="290">
        <v>-1.3507</v>
      </c>
      <c r="V637" s="290">
        <v>26.219251</v>
      </c>
      <c r="W637" s="290">
        <v>26.216988999999998</v>
      </c>
      <c r="X637" s="290">
        <v>32.612959834390715</v>
      </c>
      <c r="Y637" s="290">
        <v>32.610300522038642</v>
      </c>
      <c r="Z637">
        <v>1.9039999999999999</v>
      </c>
      <c r="AA637" s="447">
        <v>6.7236774290407189</v>
      </c>
      <c r="AB637" s="447">
        <v>79.638391731312268</v>
      </c>
      <c r="AC637" s="447">
        <v>3.55773848E-2</v>
      </c>
      <c r="AD637" s="290">
        <v>6.4299999999999996E-2</v>
      </c>
      <c r="AE637" s="447">
        <v>89.451499999999996</v>
      </c>
      <c r="AF637">
        <v>4.5701999999999998</v>
      </c>
      <c r="AG637" s="447">
        <v>3.4039000000000001</v>
      </c>
      <c r="AH637">
        <v>0.20319999999999999</v>
      </c>
      <c r="AI637" s="447">
        <v>6.3701999999999995E-2</v>
      </c>
      <c r="AJ637" s="447">
        <v>98.54</v>
      </c>
      <c r="AK637" s="447">
        <v>9.9144000000000005</v>
      </c>
      <c r="AL637" s="429">
        <v>32.600936889648438</v>
      </c>
      <c r="AM637" s="433" t="s">
        <v>139</v>
      </c>
      <c r="AN637" s="434"/>
      <c r="AO637" s="438">
        <v>0.2</v>
      </c>
      <c r="AP637" s="439">
        <v>6.7389999999999999</v>
      </c>
      <c r="AQ637" s="431" t="s">
        <v>139</v>
      </c>
      <c r="AR637" s="440"/>
      <c r="AS637" s="469">
        <v>13.289645081476948</v>
      </c>
      <c r="AT637" s="431"/>
      <c r="AU637" s="469">
        <v>28.127956322322714</v>
      </c>
      <c r="AV637" s="431"/>
      <c r="AW637" s="442">
        <v>1.7090000000000001</v>
      </c>
      <c r="AX637" s="431"/>
      <c r="AY637" s="443"/>
      <c r="AZ637" s="469">
        <v>0</v>
      </c>
      <c r="BA637" s="431">
        <v>2</v>
      </c>
      <c r="BB637" s="440" t="s">
        <v>1092</v>
      </c>
      <c r="BC637" s="469">
        <v>9.8251765752104953E-3</v>
      </c>
      <c r="BD637" s="445" t="s">
        <v>139</v>
      </c>
      <c r="BE637" s="469">
        <v>2.3378680154827532E-2</v>
      </c>
      <c r="BF637" s="445" t="s">
        <v>139</v>
      </c>
      <c r="BG637" s="445"/>
      <c r="BH637" s="469">
        <v>2192.7020979886902</v>
      </c>
      <c r="BI637" s="431">
        <v>6</v>
      </c>
      <c r="BJ637" s="440"/>
      <c r="BK637" s="441">
        <v>2244.0521695251282</v>
      </c>
      <c r="BL637" s="431">
        <v>6</v>
      </c>
      <c r="BM637" s="446"/>
      <c r="BN637" s="447">
        <v>-1.5687817836007201</v>
      </c>
      <c r="BO637" t="s">
        <v>139</v>
      </c>
    </row>
    <row r="638" spans="1:67" ht="15.75" customHeight="1">
      <c r="A638" s="7" t="s">
        <v>1030</v>
      </c>
      <c r="B638" s="453">
        <v>28</v>
      </c>
      <c r="C638" s="436" t="s">
        <v>200</v>
      </c>
      <c r="D638" s="454" t="s">
        <v>201</v>
      </c>
      <c r="E638" s="436">
        <v>73</v>
      </c>
      <c r="F638" s="436">
        <v>3.999999999962256E-2</v>
      </c>
      <c r="G638" s="436" t="s">
        <v>61</v>
      </c>
      <c r="H638" s="430">
        <v>73.00066666666666</v>
      </c>
      <c r="I638" s="436">
        <v>150</v>
      </c>
      <c r="J638" s="436">
        <v>0.17999999999915417</v>
      </c>
      <c r="K638" s="436" t="s">
        <v>62</v>
      </c>
      <c r="L638" s="430">
        <v>150.00299999999999</v>
      </c>
      <c r="M638" s="430">
        <v>-150.00299999999999</v>
      </c>
      <c r="N638" s="427">
        <v>662</v>
      </c>
      <c r="Q638" s="428" t="s">
        <v>156</v>
      </c>
      <c r="R638">
        <v>17</v>
      </c>
      <c r="S638" s="474">
        <v>132.65600000000001</v>
      </c>
      <c r="T638" s="290">
        <v>-1.2392000000000001</v>
      </c>
      <c r="U638" s="290">
        <v>-1.2403</v>
      </c>
      <c r="V638" s="290">
        <v>26.091083999999999</v>
      </c>
      <c r="W638" s="290">
        <v>26.089279999999999</v>
      </c>
      <c r="X638" s="290">
        <v>32.331848280760248</v>
      </c>
      <c r="Y638" s="290">
        <v>32.330577029388508</v>
      </c>
      <c r="Z638">
        <v>1.9559</v>
      </c>
      <c r="AA638" s="447">
        <v>6.9313949651833582</v>
      </c>
      <c r="AB638" s="447">
        <v>82.180279067966936</v>
      </c>
      <c r="AC638" s="447">
        <v>3.5619722400000005E-2</v>
      </c>
      <c r="AD638" s="290">
        <v>6.4399999999999999E-2</v>
      </c>
      <c r="AE638" s="447">
        <v>89.4589</v>
      </c>
      <c r="AF638">
        <v>4.5705999999999998</v>
      </c>
      <c r="AG638" s="447">
        <v>3.5072000000000001</v>
      </c>
      <c r="AH638">
        <v>0.20730000000000001</v>
      </c>
      <c r="AI638" s="447">
        <v>6.3701999999999995E-2</v>
      </c>
      <c r="AJ638" s="447">
        <v>92.87</v>
      </c>
      <c r="AK638" s="447">
        <v>9.9144000000000005</v>
      </c>
      <c r="AL638" s="429">
        <v>32.326560974121094</v>
      </c>
      <c r="AM638" s="433" t="s">
        <v>139</v>
      </c>
      <c r="AN638" s="434"/>
      <c r="AO638" s="438">
        <v>0.3</v>
      </c>
      <c r="AP638" s="439">
        <v>6.9610000000000003</v>
      </c>
      <c r="AQ638" s="431" t="s">
        <v>139</v>
      </c>
      <c r="AR638" s="440"/>
      <c r="AS638" s="469">
        <v>11.737563427285894</v>
      </c>
      <c r="AT638" s="431"/>
      <c r="AU638" s="469">
        <v>24.591048205810758</v>
      </c>
      <c r="AV638" s="431"/>
      <c r="AW638" s="442">
        <v>1.603</v>
      </c>
      <c r="AX638" s="431"/>
      <c r="AY638" s="443"/>
      <c r="AZ638" s="469">
        <v>0</v>
      </c>
      <c r="BA638" s="431">
        <v>6</v>
      </c>
      <c r="BB638" s="440"/>
      <c r="BC638" s="469">
        <v>1.6850535501480031E-2</v>
      </c>
      <c r="BD638" s="445" t="s">
        <v>139</v>
      </c>
      <c r="BE638" s="469">
        <v>1.6103549626725101E-2</v>
      </c>
      <c r="BF638" s="445" t="s">
        <v>139</v>
      </c>
      <c r="BG638" s="445"/>
      <c r="BH638" s="469">
        <v>2169.3931515083823</v>
      </c>
      <c r="BI638" s="431" t="s">
        <v>139</v>
      </c>
      <c r="BJ638" s="440"/>
      <c r="BK638" s="441">
        <v>2230.2622919463106</v>
      </c>
      <c r="BL638" s="431" t="s">
        <v>139</v>
      </c>
      <c r="BM638" s="446"/>
      <c r="BN638" s="447">
        <v>-1.675583972458373</v>
      </c>
      <c r="BO638" t="s">
        <v>139</v>
      </c>
    </row>
    <row r="639" spans="1:67" ht="15.75" customHeight="1">
      <c r="A639" s="7" t="s">
        <v>1030</v>
      </c>
      <c r="B639" s="453">
        <v>28</v>
      </c>
      <c r="C639" s="436" t="s">
        <v>200</v>
      </c>
      <c r="D639" s="454" t="s">
        <v>201</v>
      </c>
      <c r="E639" s="436">
        <v>73</v>
      </c>
      <c r="F639" s="436">
        <v>3.999999999962256E-2</v>
      </c>
      <c r="G639" s="436" t="s">
        <v>61</v>
      </c>
      <c r="H639" s="430">
        <v>73.00066666666666</v>
      </c>
      <c r="I639" s="436">
        <v>150</v>
      </c>
      <c r="J639" s="436">
        <v>0.17999999999915417</v>
      </c>
      <c r="K639" s="436" t="s">
        <v>62</v>
      </c>
      <c r="L639" s="430">
        <v>150.00299999999999</v>
      </c>
      <c r="M639" s="430">
        <v>-150.00299999999999</v>
      </c>
      <c r="N639" s="427">
        <v>663</v>
      </c>
      <c r="Q639" s="428" t="s">
        <v>156</v>
      </c>
      <c r="R639">
        <v>18</v>
      </c>
      <c r="S639" s="474">
        <v>99.896000000000001</v>
      </c>
      <c r="T639" s="290">
        <v>-0.71379999999999999</v>
      </c>
      <c r="U639" s="290">
        <v>-0.75819999999999999</v>
      </c>
      <c r="V639" s="290">
        <v>26.113195999999999</v>
      </c>
      <c r="W639" s="290">
        <v>26.088837999999999</v>
      </c>
      <c r="X639" s="290">
        <v>31.820760804191512</v>
      </c>
      <c r="Y639" s="290">
        <v>31.834887968940865</v>
      </c>
      <c r="Z639">
        <v>2.0973999999999999</v>
      </c>
      <c r="AA639" s="447">
        <v>7.4517212289779788</v>
      </c>
      <c r="AB639" s="447">
        <v>89.27677926376704</v>
      </c>
      <c r="AC639" s="447">
        <v>5.8292408000000004E-2</v>
      </c>
      <c r="AD639" s="290">
        <v>0.1148</v>
      </c>
      <c r="AE639" s="447">
        <v>89.345399999999998</v>
      </c>
      <c r="AF639">
        <v>4.5648</v>
      </c>
      <c r="AG639" s="447">
        <v>3.2160000000000002</v>
      </c>
      <c r="AH639">
        <v>0.19570000000000001</v>
      </c>
      <c r="AI639" s="447">
        <v>6.3701999999999995E-2</v>
      </c>
      <c r="AJ639" s="447">
        <v>98.54</v>
      </c>
      <c r="AK639" s="447">
        <v>9.9144000000000005</v>
      </c>
      <c r="AL639" s="429">
        <v>31.823524475097656</v>
      </c>
      <c r="AM639" s="433" t="s">
        <v>139</v>
      </c>
      <c r="AN639" s="434"/>
      <c r="AO639" s="438">
        <v>1</v>
      </c>
      <c r="AP639" s="439">
        <v>7.4909999999999997</v>
      </c>
      <c r="AQ639" s="431">
        <v>2</v>
      </c>
      <c r="AR639" s="440"/>
      <c r="AS639" s="469">
        <v>7.1370562858215933</v>
      </c>
      <c r="AT639" s="431"/>
      <c r="AU639" s="469">
        <v>15.193665103292609</v>
      </c>
      <c r="AV639" s="431"/>
      <c r="AW639" s="442">
        <v>1.2589999999999999</v>
      </c>
      <c r="AX639" s="431"/>
      <c r="AY639" s="443"/>
      <c r="AZ639" s="469">
        <v>0</v>
      </c>
      <c r="BA639" s="431">
        <v>6</v>
      </c>
      <c r="BB639" s="440"/>
      <c r="BC639" s="469">
        <v>4.8169751948670202E-2</v>
      </c>
      <c r="BD639" s="445" t="s">
        <v>139</v>
      </c>
      <c r="BE639" s="469">
        <v>7.7079767482609446E-2</v>
      </c>
      <c r="BF639" s="445" t="s">
        <v>139</v>
      </c>
      <c r="BG639" s="445"/>
      <c r="BH639" s="469">
        <v>2118.5550535614379</v>
      </c>
      <c r="BI639" s="431" t="s">
        <v>139</v>
      </c>
      <c r="BJ639" s="440"/>
      <c r="BK639" s="441">
        <v>2206.902372328479</v>
      </c>
      <c r="BL639" s="431" t="s">
        <v>139</v>
      </c>
      <c r="BM639" s="446"/>
      <c r="BN639" s="447">
        <v>-1.8575436064747428</v>
      </c>
      <c r="BO639" t="s">
        <v>139</v>
      </c>
    </row>
    <row r="640" spans="1:67" ht="15.75" customHeight="1">
      <c r="A640" s="7" t="s">
        <v>1030</v>
      </c>
      <c r="B640" s="453">
        <v>28</v>
      </c>
      <c r="C640" s="436" t="s">
        <v>200</v>
      </c>
      <c r="D640" s="454" t="s">
        <v>201</v>
      </c>
      <c r="E640" s="436">
        <v>73</v>
      </c>
      <c r="F640" s="436">
        <v>3.999999999962256E-2</v>
      </c>
      <c r="G640" s="436" t="s">
        <v>61</v>
      </c>
      <c r="H640" s="430">
        <v>73.00066666666666</v>
      </c>
      <c r="I640" s="436">
        <v>150</v>
      </c>
      <c r="J640" s="436">
        <v>0.17999999999915417</v>
      </c>
      <c r="K640" s="436" t="s">
        <v>62</v>
      </c>
      <c r="L640" s="430">
        <v>150.00299999999999</v>
      </c>
      <c r="M640" s="430">
        <v>-150.00299999999999</v>
      </c>
      <c r="N640" s="427">
        <v>664</v>
      </c>
      <c r="Q640" s="428" t="s">
        <v>156</v>
      </c>
      <c r="R640">
        <v>19</v>
      </c>
      <c r="S640" s="474">
        <v>66.786000000000001</v>
      </c>
      <c r="T640" s="290">
        <v>2.6800000000000001E-2</v>
      </c>
      <c r="U640" s="290">
        <v>2.7699999999999999E-2</v>
      </c>
      <c r="V640" s="290">
        <v>25.847801</v>
      </c>
      <c r="W640" s="290">
        <v>25.899442999999998</v>
      </c>
      <c r="X640" s="290">
        <v>30.726599265374897</v>
      </c>
      <c r="Y640" s="290">
        <v>30.793187212536857</v>
      </c>
      <c r="Z640">
        <v>2.3858000000000001</v>
      </c>
      <c r="AA640" s="447">
        <v>8.6269216608981765</v>
      </c>
      <c r="AB640" s="447">
        <v>104.59650318463069</v>
      </c>
      <c r="AC640" s="447">
        <v>0.13515767200000001</v>
      </c>
      <c r="AD640" s="290">
        <v>0.28539999999999999</v>
      </c>
      <c r="AE640" s="447">
        <v>89.1648</v>
      </c>
      <c r="AF640">
        <v>4.5557999999999996</v>
      </c>
      <c r="AG640" s="447">
        <v>2.5045999999999999</v>
      </c>
      <c r="AH640">
        <v>0.16719999999999999</v>
      </c>
      <c r="AI640" s="447">
        <v>6.3701999999999995E-2</v>
      </c>
      <c r="AJ640" s="447">
        <v>98.54</v>
      </c>
      <c r="AK640" s="447">
        <v>9.9144000000000005</v>
      </c>
      <c r="AL640" s="429">
        <v>30.771060943603516</v>
      </c>
      <c r="AM640" s="433" t="s">
        <v>139</v>
      </c>
      <c r="AN640" s="434"/>
      <c r="AO640" s="438">
        <v>1.6</v>
      </c>
      <c r="AP640" s="439">
        <v>8.6170000000000009</v>
      </c>
      <c r="AQ640" s="431" t="s">
        <v>139</v>
      </c>
      <c r="AR640" s="440"/>
      <c r="AS640" s="469">
        <v>8.8743162807970399E-2</v>
      </c>
      <c r="AT640" s="431"/>
      <c r="AU640" s="469">
        <v>4.8456637255037647</v>
      </c>
      <c r="AV640" s="431"/>
      <c r="AW640" s="442">
        <v>0.74399999999999999</v>
      </c>
      <c r="AX640" s="431"/>
      <c r="AY640" s="443"/>
      <c r="AZ640" s="469">
        <v>0</v>
      </c>
      <c r="BA640" s="431">
        <v>6</v>
      </c>
      <c r="BB640" s="440"/>
      <c r="BC640" s="469">
        <v>0.10961027947564683</v>
      </c>
      <c r="BD640" s="445" t="s">
        <v>139</v>
      </c>
      <c r="BE640" s="469">
        <v>0.17191799744743019</v>
      </c>
      <c r="BF640" s="445" t="s">
        <v>139</v>
      </c>
      <c r="BG640" s="445"/>
      <c r="BH640" s="469">
        <v>2044.5618382602477</v>
      </c>
      <c r="BI640" s="431" t="s">
        <v>139</v>
      </c>
      <c r="BJ640" s="440"/>
      <c r="BK640" s="441">
        <v>2169.2832375242583</v>
      </c>
      <c r="BL640" s="431" t="s">
        <v>139</v>
      </c>
      <c r="BM640" s="446"/>
      <c r="BN640" s="447">
        <v>-2.5764821173185837</v>
      </c>
      <c r="BO640" t="s">
        <v>139</v>
      </c>
    </row>
    <row r="641" spans="1:67" ht="15.75" customHeight="1">
      <c r="A641" s="7" t="s">
        <v>1030</v>
      </c>
      <c r="B641" s="453">
        <v>28</v>
      </c>
      <c r="C641" s="436" t="s">
        <v>200</v>
      </c>
      <c r="D641" s="454" t="s">
        <v>201</v>
      </c>
      <c r="E641" s="436">
        <v>73</v>
      </c>
      <c r="F641" s="436">
        <v>3.999999999962256E-2</v>
      </c>
      <c r="G641" s="436" t="s">
        <v>61</v>
      </c>
      <c r="H641" s="430">
        <v>73.00066666666666</v>
      </c>
      <c r="I641" s="436">
        <v>150</v>
      </c>
      <c r="J641" s="436">
        <v>0.17999999999915417</v>
      </c>
      <c r="K641" s="436" t="s">
        <v>62</v>
      </c>
      <c r="L641" s="430">
        <v>150.00299999999999</v>
      </c>
      <c r="M641" s="430">
        <v>-150.00299999999999</v>
      </c>
      <c r="N641" s="427">
        <v>665</v>
      </c>
      <c r="Q641" s="428" t="s">
        <v>156</v>
      </c>
      <c r="R641">
        <v>20</v>
      </c>
      <c r="S641" s="474">
        <v>66.641999999999996</v>
      </c>
      <c r="T641" s="290">
        <v>3.8600000000000002E-2</v>
      </c>
      <c r="U641" s="290">
        <v>3.3700000000000001E-2</v>
      </c>
      <c r="V641" s="290">
        <v>25.909572000000001</v>
      </c>
      <c r="W641" s="290">
        <v>25.876593</v>
      </c>
      <c r="X641" s="290">
        <v>30.795535339978809</v>
      </c>
      <c r="Y641" s="290">
        <v>30.757370004431209</v>
      </c>
      <c r="Z641">
        <v>2.3858000000000001</v>
      </c>
      <c r="AA641" s="447">
        <v>8.6269216608981765</v>
      </c>
      <c r="AB641" s="447">
        <v>104.67953984097403</v>
      </c>
      <c r="AC641" s="447">
        <v>0.13481987200000001</v>
      </c>
      <c r="AD641" s="290">
        <v>0.28470000000000001</v>
      </c>
      <c r="AE641" s="447">
        <v>89.149900000000002</v>
      </c>
      <c r="AF641">
        <v>4.5549999999999997</v>
      </c>
      <c r="AG641" s="447">
        <v>2.6196000000000002</v>
      </c>
      <c r="AH641">
        <v>0.17180000000000001</v>
      </c>
      <c r="AI641" s="447">
        <v>6.3701999999999995E-2</v>
      </c>
      <c r="AJ641" s="447">
        <v>98.54</v>
      </c>
      <c r="AK641" s="447">
        <v>9.9144000000000005</v>
      </c>
      <c r="AL641" s="429">
        <v>30.683982849121094</v>
      </c>
      <c r="AM641" s="433" t="s">
        <v>139</v>
      </c>
      <c r="AN641" s="434"/>
      <c r="AO641" s="438" t="s">
        <v>139</v>
      </c>
      <c r="AP641" s="439" t="s">
        <v>139</v>
      </c>
      <c r="AQ641" s="431" t="s">
        <v>139</v>
      </c>
      <c r="AR641" s="440"/>
      <c r="AS641" s="469" t="s">
        <v>139</v>
      </c>
      <c r="AT641" s="431" t="s">
        <v>139</v>
      </c>
      <c r="AU641" s="469" t="s">
        <v>139</v>
      </c>
      <c r="AV641" s="431" t="s">
        <v>139</v>
      </c>
      <c r="AW641" s="442" t="s">
        <v>139</v>
      </c>
      <c r="AX641" s="431" t="s">
        <v>139</v>
      </c>
      <c r="AY641" s="443"/>
      <c r="AZ641" s="469" t="s">
        <v>139</v>
      </c>
      <c r="BA641" s="431" t="s">
        <v>139</v>
      </c>
      <c r="BB641" s="440"/>
      <c r="BC641" s="469" t="s">
        <v>139</v>
      </c>
      <c r="BD641" s="445" t="s">
        <v>139</v>
      </c>
      <c r="BE641" s="469" t="s">
        <v>139</v>
      </c>
      <c r="BF641" s="445" t="s">
        <v>139</v>
      </c>
      <c r="BG641" s="445"/>
      <c r="BH641" s="469" t="s">
        <v>139</v>
      </c>
      <c r="BI641" s="431" t="s">
        <v>139</v>
      </c>
      <c r="BJ641" s="440"/>
      <c r="BK641" s="441" t="s">
        <v>139</v>
      </c>
      <c r="BL641" s="431" t="s">
        <v>139</v>
      </c>
      <c r="BM641" s="446"/>
      <c r="BN641" s="447" t="s">
        <v>139</v>
      </c>
      <c r="BO641" t="s">
        <v>139</v>
      </c>
    </row>
    <row r="642" spans="1:67" ht="15.75" customHeight="1">
      <c r="A642" s="7" t="s">
        <v>1030</v>
      </c>
      <c r="B642" s="453">
        <v>28</v>
      </c>
      <c r="C642" s="436" t="s">
        <v>200</v>
      </c>
      <c r="D642" s="454" t="s">
        <v>201</v>
      </c>
      <c r="E642" s="436">
        <v>73</v>
      </c>
      <c r="F642" s="436">
        <v>3.999999999962256E-2</v>
      </c>
      <c r="G642" s="436" t="s">
        <v>61</v>
      </c>
      <c r="H642" s="430">
        <v>73.00066666666666</v>
      </c>
      <c r="I642" s="436">
        <v>150</v>
      </c>
      <c r="J642" s="436">
        <v>0.17999999999915417</v>
      </c>
      <c r="K642" s="436" t="s">
        <v>62</v>
      </c>
      <c r="L642" s="430">
        <v>150.00299999999999</v>
      </c>
      <c r="M642" s="430">
        <v>-150.00299999999999</v>
      </c>
      <c r="N642" s="427">
        <v>666</v>
      </c>
      <c r="Q642" s="428" t="s">
        <v>156</v>
      </c>
      <c r="R642">
        <v>21</v>
      </c>
      <c r="S642" s="474">
        <v>41.472999999999999</v>
      </c>
      <c r="T642" s="290">
        <v>-0.22140000000000001</v>
      </c>
      <c r="U642" s="290">
        <v>-0.19470000000000001</v>
      </c>
      <c r="V642" s="290">
        <v>24.112100999999999</v>
      </c>
      <c r="W642" s="290">
        <v>24.158177999999999</v>
      </c>
      <c r="X642" s="290">
        <v>28.714619535643049</v>
      </c>
      <c r="Y642" s="290">
        <v>28.749581042488856</v>
      </c>
      <c r="Z642">
        <v>2.3877999999999999</v>
      </c>
      <c r="AA642" s="447">
        <v>8.9092597618414562</v>
      </c>
      <c r="AB642" s="447">
        <v>105.80919773195687</v>
      </c>
      <c r="AC642" s="447">
        <v>0.105125</v>
      </c>
      <c r="AD642" s="290">
        <v>0.21870000000000001</v>
      </c>
      <c r="AE642" s="447">
        <v>89.220699999999994</v>
      </c>
      <c r="AF642">
        <v>4.5586000000000002</v>
      </c>
      <c r="AG642" s="447">
        <v>1.7297</v>
      </c>
      <c r="AH642">
        <v>0.13619999999999999</v>
      </c>
      <c r="AI642" s="447">
        <v>6.3701999999999995E-2</v>
      </c>
      <c r="AJ642" s="447">
        <v>98.54</v>
      </c>
      <c r="AK642" s="447">
        <v>9.9144000000000005</v>
      </c>
      <c r="AL642" s="429">
        <v>28.687667846679688</v>
      </c>
      <c r="AM642" s="433" t="s">
        <v>139</v>
      </c>
      <c r="AN642" s="434"/>
      <c r="AO642" s="438">
        <v>1.3</v>
      </c>
      <c r="AP642" s="439">
        <v>8.8849999999999998</v>
      </c>
      <c r="AQ642" s="431" t="s">
        <v>139</v>
      </c>
      <c r="AR642" s="440"/>
      <c r="AS642" s="469">
        <v>0</v>
      </c>
      <c r="AT642" s="431"/>
      <c r="AU642" s="469">
        <v>2.8256378487227263</v>
      </c>
      <c r="AV642" s="431"/>
      <c r="AW642" s="442">
        <v>0.57999999999999996</v>
      </c>
      <c r="AX642" s="431"/>
      <c r="AY642" s="443"/>
      <c r="AZ642" s="469">
        <v>0</v>
      </c>
      <c r="BA642" s="431">
        <v>6</v>
      </c>
      <c r="BB642" s="440"/>
      <c r="BC642" s="469">
        <v>0.1024473146381355</v>
      </c>
      <c r="BD642" s="445" t="s">
        <v>139</v>
      </c>
      <c r="BE642" s="469">
        <v>7.4259294907319043E-2</v>
      </c>
      <c r="BF642" s="445" t="s">
        <v>139</v>
      </c>
      <c r="BG642" s="445"/>
      <c r="BH642" s="469">
        <v>1975.0322339083568</v>
      </c>
      <c r="BI642" s="431" t="s">
        <v>139</v>
      </c>
      <c r="BJ642" s="440"/>
      <c r="BK642" s="441">
        <v>2058.4477689308987</v>
      </c>
      <c r="BM642" s="446"/>
      <c r="BN642" s="447">
        <v>-3.5871489689271607</v>
      </c>
      <c r="BO642" t="s">
        <v>139</v>
      </c>
    </row>
    <row r="643" spans="1:67" ht="15.75" customHeight="1">
      <c r="A643" s="7" t="s">
        <v>1030</v>
      </c>
      <c r="B643" s="453">
        <v>28</v>
      </c>
      <c r="C643" s="436" t="s">
        <v>200</v>
      </c>
      <c r="D643" s="454" t="s">
        <v>201</v>
      </c>
      <c r="E643" s="436">
        <v>73</v>
      </c>
      <c r="F643" s="436">
        <v>3.999999999962256E-2</v>
      </c>
      <c r="G643" s="436" t="s">
        <v>61</v>
      </c>
      <c r="H643" s="430">
        <v>73.00066666666666</v>
      </c>
      <c r="I643" s="436">
        <v>150</v>
      </c>
      <c r="J643" s="436">
        <v>0.17999999999915417</v>
      </c>
      <c r="K643" s="436" t="s">
        <v>62</v>
      </c>
      <c r="L643" s="430">
        <v>150.00299999999999</v>
      </c>
      <c r="M643" s="430">
        <v>-150.00299999999999</v>
      </c>
      <c r="N643" s="427">
        <v>667</v>
      </c>
      <c r="Q643" s="428" t="s">
        <v>156</v>
      </c>
      <c r="R643">
        <v>22</v>
      </c>
      <c r="S643" s="474">
        <v>21.524999999999999</v>
      </c>
      <c r="T643" s="290">
        <v>-0.47789999999999999</v>
      </c>
      <c r="U643" s="290">
        <v>-0.45779999999999998</v>
      </c>
      <c r="V643" s="290">
        <v>23.634618</v>
      </c>
      <c r="W643" s="290">
        <v>23.656108</v>
      </c>
      <c r="X643" s="290">
        <v>28.340618916548951</v>
      </c>
      <c r="Y643" s="290">
        <v>28.350047721869188</v>
      </c>
      <c r="Z643">
        <v>2.3963999999999999</v>
      </c>
      <c r="AA643" s="447">
        <v>8.9802480520065036</v>
      </c>
      <c r="AB643" s="447">
        <v>105.64707806981619</v>
      </c>
      <c r="AC643" s="447">
        <v>9.0315848000000004E-2</v>
      </c>
      <c r="AD643" s="290">
        <v>0.18590000000000001</v>
      </c>
      <c r="AE643" s="447">
        <v>89.205799999999996</v>
      </c>
      <c r="AF643">
        <v>4.5578000000000003</v>
      </c>
      <c r="AG643" s="447">
        <v>1.6851</v>
      </c>
      <c r="AH643">
        <v>0.13439999999999999</v>
      </c>
      <c r="AI643" s="447">
        <v>6.3701999999999995E-2</v>
      </c>
      <c r="AJ643" s="447">
        <v>98.54</v>
      </c>
      <c r="AK643" s="447">
        <v>9.9144000000000005</v>
      </c>
      <c r="AL643" s="429">
        <v>28.284889221191406</v>
      </c>
      <c r="AM643" s="433" t="s">
        <v>139</v>
      </c>
      <c r="AN643" s="434"/>
      <c r="AO643" s="438">
        <v>1.4</v>
      </c>
      <c r="AP643" s="439">
        <v>8.9369999999999994</v>
      </c>
      <c r="AQ643" s="431" t="s">
        <v>139</v>
      </c>
      <c r="AR643" s="440"/>
      <c r="AS643" s="469">
        <v>0</v>
      </c>
      <c r="AT643" s="431"/>
      <c r="AU643" s="469">
        <v>2.8169216571624274</v>
      </c>
      <c r="AV643" s="431"/>
      <c r="AW643" s="442">
        <v>0.55900000000000005</v>
      </c>
      <c r="AX643" s="431"/>
      <c r="AY643" s="443"/>
      <c r="AZ643" s="469">
        <v>0</v>
      </c>
      <c r="BA643" s="431">
        <v>6</v>
      </c>
      <c r="BB643" s="440"/>
      <c r="BC643" s="469">
        <v>9.6972106992861198E-2</v>
      </c>
      <c r="BD643" s="445" t="s">
        <v>139</v>
      </c>
      <c r="BE643" s="469">
        <v>5.4129993101746175E-2</v>
      </c>
      <c r="BF643" s="445" t="s">
        <v>139</v>
      </c>
      <c r="BG643" s="445"/>
      <c r="BH643" s="469">
        <v>1956.6094178088774</v>
      </c>
      <c r="BI643" s="431" t="s">
        <v>139</v>
      </c>
      <c r="BJ643" s="440"/>
      <c r="BK643" s="441">
        <v>2034.1953173408288</v>
      </c>
      <c r="BL643" s="431" t="s">
        <v>139</v>
      </c>
      <c r="BM643" s="446"/>
      <c r="BN643" s="447">
        <v>-3.6959293079281204</v>
      </c>
      <c r="BO643" t="s">
        <v>139</v>
      </c>
    </row>
    <row r="644" spans="1:67" ht="15.75" customHeight="1">
      <c r="A644" s="7" t="s">
        <v>1030</v>
      </c>
      <c r="B644" s="453">
        <v>28</v>
      </c>
      <c r="C644" s="436" t="s">
        <v>200</v>
      </c>
      <c r="D644" s="454" t="s">
        <v>201</v>
      </c>
      <c r="E644" s="436">
        <v>73</v>
      </c>
      <c r="F644" s="436">
        <v>3.999999999962256E-2</v>
      </c>
      <c r="G644" s="436" t="s">
        <v>61</v>
      </c>
      <c r="H644" s="430">
        <v>73.00066666666666</v>
      </c>
      <c r="I644" s="436">
        <v>150</v>
      </c>
      <c r="J644" s="436">
        <v>0.17999999999915417</v>
      </c>
      <c r="K644" s="436" t="s">
        <v>62</v>
      </c>
      <c r="L644" s="430">
        <v>150.00299999999999</v>
      </c>
      <c r="M644" s="430">
        <v>-150.00299999999999</v>
      </c>
      <c r="N644" s="427">
        <v>668</v>
      </c>
      <c r="Q644" s="428" t="s">
        <v>184</v>
      </c>
      <c r="R644">
        <v>23</v>
      </c>
      <c r="S644" s="474">
        <v>4.4290000000000003</v>
      </c>
      <c r="T644" s="290">
        <v>3.6082000000000001</v>
      </c>
      <c r="U644" s="290">
        <v>3.6093000000000002</v>
      </c>
      <c r="V644" s="290">
        <v>24.533863999999998</v>
      </c>
      <c r="W644" s="290">
        <v>24.532729</v>
      </c>
      <c r="X644" s="290">
        <v>25.930547827959806</v>
      </c>
      <c r="Y644" s="290">
        <v>25.928355452582807</v>
      </c>
      <c r="Z644">
        <v>2.3066</v>
      </c>
      <c r="AA644" s="447">
        <v>7.7332943065186779</v>
      </c>
      <c r="AB644" s="447">
        <v>99.433440207515261</v>
      </c>
      <c r="AC644" s="447">
        <v>0.137360128</v>
      </c>
      <c r="AD644" s="290">
        <v>0.2903</v>
      </c>
      <c r="AE644" s="447">
        <v>88.003200000000007</v>
      </c>
      <c r="AF644">
        <v>4.4970999999999997</v>
      </c>
      <c r="AG644" s="447">
        <v>2.5186999999999999</v>
      </c>
      <c r="AH644">
        <v>0.1678</v>
      </c>
      <c r="AI644" s="447">
        <v>0.11234</v>
      </c>
      <c r="AJ644" s="447">
        <v>98.75</v>
      </c>
      <c r="AK644" s="447">
        <v>9.9144000000000005</v>
      </c>
      <c r="AL644" s="429">
        <v>25.933845520019531</v>
      </c>
      <c r="AM644" s="433">
        <v>2</v>
      </c>
      <c r="AN644" s="434"/>
      <c r="AO644" s="438" t="s">
        <v>139</v>
      </c>
      <c r="AP644" s="439" t="s">
        <v>139</v>
      </c>
      <c r="AQ644" s="431" t="s">
        <v>139</v>
      </c>
      <c r="AR644" s="440"/>
      <c r="AS644" s="469" t="s">
        <v>139</v>
      </c>
      <c r="AT644" s="431" t="s">
        <v>139</v>
      </c>
      <c r="AU644" s="469" t="s">
        <v>139</v>
      </c>
      <c r="AV644" s="431" t="s">
        <v>139</v>
      </c>
      <c r="AW644" s="442" t="s">
        <v>139</v>
      </c>
      <c r="AX644" s="431" t="s">
        <v>139</v>
      </c>
      <c r="AY644" s="443"/>
      <c r="AZ644" s="469" t="s">
        <v>139</v>
      </c>
      <c r="BA644" s="431" t="s">
        <v>139</v>
      </c>
      <c r="BB644" s="440"/>
      <c r="BC644" s="469" t="s">
        <v>139</v>
      </c>
      <c r="BD644" s="445" t="s">
        <v>139</v>
      </c>
      <c r="BE644" s="469" t="s">
        <v>139</v>
      </c>
      <c r="BF644" s="445" t="s">
        <v>139</v>
      </c>
      <c r="BG644" s="445"/>
      <c r="BH644" s="469" t="s">
        <v>139</v>
      </c>
      <c r="BI644" s="431" t="s">
        <v>139</v>
      </c>
      <c r="BJ644" s="440"/>
      <c r="BK644" s="441" t="s">
        <v>139</v>
      </c>
      <c r="BL644" s="431" t="s">
        <v>139</v>
      </c>
      <c r="BM644" s="446"/>
      <c r="BN644" s="447" t="s">
        <v>139</v>
      </c>
      <c r="BO644" t="s">
        <v>139</v>
      </c>
    </row>
    <row r="645" spans="1:67" ht="15.75" customHeight="1">
      <c r="A645" s="7" t="s">
        <v>1030</v>
      </c>
      <c r="B645" s="453">
        <v>28</v>
      </c>
      <c r="C645" s="436" t="s">
        <v>200</v>
      </c>
      <c r="D645" s="454" t="s">
        <v>201</v>
      </c>
      <c r="E645" s="436">
        <v>73</v>
      </c>
      <c r="F645" s="436">
        <v>3.999999999962256E-2</v>
      </c>
      <c r="G645" s="436" t="s">
        <v>61</v>
      </c>
      <c r="H645" s="430">
        <v>73.00066666666666</v>
      </c>
      <c r="I645" s="436">
        <v>150</v>
      </c>
      <c r="J645" s="436">
        <v>0.17999999999915417</v>
      </c>
      <c r="K645" s="436" t="s">
        <v>62</v>
      </c>
      <c r="L645" s="430">
        <v>150.00299999999999</v>
      </c>
      <c r="M645" s="430">
        <v>-150.00299999999999</v>
      </c>
      <c r="N645" s="427">
        <v>669</v>
      </c>
      <c r="Q645" s="428" t="s">
        <v>184</v>
      </c>
      <c r="R645">
        <v>24</v>
      </c>
      <c r="S645" s="474">
        <v>4.9189999999999996</v>
      </c>
      <c r="T645" s="290">
        <v>3.6057999999999999</v>
      </c>
      <c r="U645" s="290">
        <v>3.6036000000000001</v>
      </c>
      <c r="V645" s="290">
        <v>24.531853999999999</v>
      </c>
      <c r="W645" s="290">
        <v>24.528371999999997</v>
      </c>
      <c r="X645" s="290">
        <v>25.929917951827715</v>
      </c>
      <c r="Y645" s="290">
        <v>25.927633122056839</v>
      </c>
      <c r="Z645">
        <v>2.3083999999999998</v>
      </c>
      <c r="AA645" s="447">
        <v>7.7410475292382133</v>
      </c>
      <c r="AB645" s="447">
        <v>99.52675237056944</v>
      </c>
      <c r="AC645" s="447">
        <v>0.137315088</v>
      </c>
      <c r="AD645" s="290">
        <v>0.29020000000000001</v>
      </c>
      <c r="AE645" s="447">
        <v>88.034899999999993</v>
      </c>
      <c r="AF645">
        <v>4.4988000000000001</v>
      </c>
      <c r="AG645" s="447">
        <v>2.6924000000000001</v>
      </c>
      <c r="AH645">
        <v>0.17469999999999999</v>
      </c>
      <c r="AI645" s="447">
        <v>0.12008000000000001</v>
      </c>
      <c r="AJ645" s="447">
        <v>98.55</v>
      </c>
      <c r="AK645" s="447">
        <v>9.9144000000000005</v>
      </c>
      <c r="AL645" s="429">
        <v>25.934070587158203</v>
      </c>
      <c r="AM645" s="433" t="s">
        <v>139</v>
      </c>
      <c r="AN645" s="434"/>
      <c r="AO645" s="438">
        <v>5.7</v>
      </c>
      <c r="AP645" s="439">
        <v>7.7430000000000003</v>
      </c>
      <c r="AQ645" s="431" t="s">
        <v>139</v>
      </c>
      <c r="AR645" s="440"/>
      <c r="AS645" s="469">
        <v>0</v>
      </c>
      <c r="AT645" s="431"/>
      <c r="AU645" s="469">
        <v>4.618295019924779</v>
      </c>
      <c r="AV645" s="431"/>
      <c r="AW645" s="442">
        <v>0.433</v>
      </c>
      <c r="AX645" s="431"/>
      <c r="AY645" s="443"/>
      <c r="AZ645" s="469">
        <v>0</v>
      </c>
      <c r="BA645" s="431">
        <v>6</v>
      </c>
      <c r="BB645" s="440"/>
      <c r="BC645" s="469">
        <v>0.15527010545960418</v>
      </c>
      <c r="BD645" s="445" t="s">
        <v>139</v>
      </c>
      <c r="BE645" s="469">
        <v>0.14343362015709413</v>
      </c>
      <c r="BF645" s="445" t="s">
        <v>139</v>
      </c>
      <c r="BG645" s="445"/>
      <c r="BH645" s="469">
        <v>1888.6107366692995</v>
      </c>
      <c r="BI645" s="431" t="s">
        <v>139</v>
      </c>
      <c r="BJ645" s="440"/>
      <c r="BK645" s="441">
        <v>1975.1649347520733</v>
      </c>
      <c r="BL645" s="431" t="s">
        <v>139</v>
      </c>
      <c r="BM645" s="446"/>
      <c r="BN645" s="447">
        <v>-4.5355147008852725</v>
      </c>
      <c r="BO645" t="s">
        <v>139</v>
      </c>
    </row>
    <row r="646" spans="1:67" ht="15.75" customHeight="1">
      <c r="A646" s="7" t="s">
        <v>1030</v>
      </c>
      <c r="B646" s="453">
        <v>29</v>
      </c>
      <c r="C646" s="436" t="s">
        <v>202</v>
      </c>
      <c r="D646" s="454" t="s">
        <v>203</v>
      </c>
      <c r="E646" s="436">
        <v>71</v>
      </c>
      <c r="F646" s="436">
        <v>57.130000000000223</v>
      </c>
      <c r="G646" s="436" t="s">
        <v>61</v>
      </c>
      <c r="H646" s="430">
        <v>71.95216666666667</v>
      </c>
      <c r="I646" s="436">
        <v>150</v>
      </c>
      <c r="J646" s="436">
        <v>17.69999999999925</v>
      </c>
      <c r="K646" s="436" t="s">
        <v>62</v>
      </c>
      <c r="L646" s="430">
        <v>150.29499999999999</v>
      </c>
      <c r="M646" s="430">
        <v>-150.29499999999999</v>
      </c>
      <c r="N646" s="427">
        <v>670</v>
      </c>
      <c r="Q646" s="428" t="s">
        <v>156</v>
      </c>
      <c r="R646">
        <v>1</v>
      </c>
      <c r="S646" s="474">
        <v>3003.3290000000002</v>
      </c>
      <c r="T646" s="290">
        <v>-0.32700000000000001</v>
      </c>
      <c r="U646" s="290">
        <v>-0.32750000000000001</v>
      </c>
      <c r="V646" s="290">
        <v>29.987251999999998</v>
      </c>
      <c r="W646" s="290">
        <v>29.986611999999997</v>
      </c>
      <c r="X646" s="290">
        <v>34.95663822594372</v>
      </c>
      <c r="Y646" s="290">
        <v>34.956362106079609</v>
      </c>
      <c r="Z646">
        <v>1.43</v>
      </c>
      <c r="AA646" s="447">
        <v>6.4582343393162978</v>
      </c>
      <c r="AB646" s="447">
        <v>79.915045416188519</v>
      </c>
      <c r="AC646" s="447">
        <v>2.6482457600000002E-2</v>
      </c>
      <c r="AD646" s="290">
        <v>4.4200000000000003E-2</v>
      </c>
      <c r="AE646" s="447">
        <v>89.149900000000002</v>
      </c>
      <c r="AF646">
        <v>4.5549999999999997</v>
      </c>
      <c r="AG646" s="447">
        <v>2.1711999999999998</v>
      </c>
      <c r="AH646">
        <v>0.15379999999999999</v>
      </c>
      <c r="AI646" s="447">
        <v>6.3701999999999995E-2</v>
      </c>
      <c r="AJ646" s="447">
        <v>11.89</v>
      </c>
      <c r="AK646" s="447">
        <v>925.09</v>
      </c>
      <c r="AL646" s="429">
        <v>34.957298278808594</v>
      </c>
      <c r="AM646" s="433" t="s">
        <v>139</v>
      </c>
      <c r="AN646" s="434"/>
      <c r="AO646" s="438">
        <v>0.6</v>
      </c>
      <c r="AP646" s="439">
        <v>6.444</v>
      </c>
      <c r="AQ646" s="431" t="s">
        <v>139</v>
      </c>
      <c r="AR646" s="440"/>
      <c r="AS646" s="469">
        <v>14.897657757752278</v>
      </c>
      <c r="AT646" s="431"/>
      <c r="AU646" s="469">
        <v>15.401326657793618</v>
      </c>
      <c r="AV646" s="431"/>
      <c r="AW646" s="442">
        <v>1.0229999999999999</v>
      </c>
      <c r="AX646" s="431"/>
      <c r="AY646" s="443"/>
      <c r="AZ646" s="469" t="s">
        <v>139</v>
      </c>
      <c r="BA646" s="431" t="s">
        <v>139</v>
      </c>
      <c r="BB646" s="440"/>
      <c r="BC646" s="469" t="s">
        <v>139</v>
      </c>
      <c r="BD646" s="445" t="s">
        <v>139</v>
      </c>
      <c r="BE646" s="469" t="s">
        <v>139</v>
      </c>
      <c r="BF646" s="445" t="s">
        <v>139</v>
      </c>
      <c r="BG646" s="445"/>
      <c r="BH646" s="469" t="s">
        <v>139</v>
      </c>
      <c r="BI646" s="431" t="s">
        <v>139</v>
      </c>
      <c r="BJ646" s="440"/>
      <c r="BK646" s="441" t="s">
        <v>139</v>
      </c>
      <c r="BL646" s="431" t="s">
        <v>139</v>
      </c>
      <c r="BM646" s="446"/>
      <c r="BN646" s="447" t="s">
        <v>139</v>
      </c>
      <c r="BO646" t="s">
        <v>139</v>
      </c>
    </row>
    <row r="647" spans="1:67" ht="15.75" customHeight="1">
      <c r="A647" s="7" t="s">
        <v>1030</v>
      </c>
      <c r="B647" s="453">
        <v>29</v>
      </c>
      <c r="C647" s="436" t="s">
        <v>202</v>
      </c>
      <c r="D647" s="454" t="s">
        <v>203</v>
      </c>
      <c r="E647" s="436">
        <v>71</v>
      </c>
      <c r="F647" s="436">
        <v>57.130000000000223</v>
      </c>
      <c r="G647" s="436" t="s">
        <v>61</v>
      </c>
      <c r="H647" s="430">
        <v>71.95216666666667</v>
      </c>
      <c r="I647" s="436">
        <v>150</v>
      </c>
      <c r="J647" s="436">
        <v>17.69999999999925</v>
      </c>
      <c r="K647" s="436" t="s">
        <v>62</v>
      </c>
      <c r="L647" s="430">
        <v>150.29499999999999</v>
      </c>
      <c r="M647" s="430">
        <v>-150.29499999999999</v>
      </c>
      <c r="N647" s="427">
        <v>671</v>
      </c>
      <c r="Q647" s="428" t="s">
        <v>156</v>
      </c>
      <c r="R647">
        <v>2</v>
      </c>
      <c r="S647" s="474">
        <v>2032.1959999999999</v>
      </c>
      <c r="T647" s="290">
        <v>-0.3992</v>
      </c>
      <c r="U647" s="290">
        <v>-0.3997</v>
      </c>
      <c r="V647" s="290">
        <v>29.534023999999999</v>
      </c>
      <c r="W647" s="290">
        <v>29.532919</v>
      </c>
      <c r="X647" s="290">
        <v>34.940314306969</v>
      </c>
      <c r="Y647" s="290">
        <v>34.939423167272793</v>
      </c>
      <c r="Z647">
        <v>1.6032999999999999</v>
      </c>
      <c r="AA647" s="447">
        <v>6.6811019495353294</v>
      </c>
      <c r="AB647" s="447">
        <v>82.506800614404511</v>
      </c>
      <c r="AC647" s="447">
        <v>2.5974856800000001E-2</v>
      </c>
      <c r="AD647" s="290">
        <v>4.2999999999999997E-2</v>
      </c>
      <c r="AE647" s="447">
        <v>89.643199999999993</v>
      </c>
      <c r="AF647">
        <v>4.5799000000000003</v>
      </c>
      <c r="AG647" s="447">
        <v>2.0912999999999999</v>
      </c>
      <c r="AH647">
        <v>0.1507</v>
      </c>
      <c r="AI647" s="447">
        <v>6.3701999999999995E-2</v>
      </c>
      <c r="AJ647" s="447">
        <v>98.52</v>
      </c>
      <c r="AK647" s="447">
        <v>271.64999999999998</v>
      </c>
      <c r="AL647" s="429">
        <v>34.937606811523438</v>
      </c>
      <c r="AM647" s="433" t="s">
        <v>139</v>
      </c>
      <c r="AN647" s="434"/>
      <c r="AO647" s="438">
        <v>0.5</v>
      </c>
      <c r="AP647" s="439">
        <v>6.6779999999999999</v>
      </c>
      <c r="AQ647" s="431">
        <v>2</v>
      </c>
      <c r="AR647" s="440"/>
      <c r="AS647" s="469">
        <v>14.526473466340878</v>
      </c>
      <c r="AT647" s="431"/>
      <c r="AU647" s="469">
        <v>11.792929738477689</v>
      </c>
      <c r="AV647" s="431"/>
      <c r="AW647" s="442">
        <v>0.98399999999999999</v>
      </c>
      <c r="AX647" s="431"/>
      <c r="AY647" s="443"/>
      <c r="AZ647" s="469" t="s">
        <v>139</v>
      </c>
      <c r="BA647" s="431" t="s">
        <v>139</v>
      </c>
      <c r="BB647" s="440"/>
      <c r="BC647" s="469" t="s">
        <v>139</v>
      </c>
      <c r="BD647" s="445" t="s">
        <v>139</v>
      </c>
      <c r="BE647" s="469" t="s">
        <v>139</v>
      </c>
      <c r="BF647" s="445" t="s">
        <v>139</v>
      </c>
      <c r="BG647" s="445"/>
      <c r="BH647" s="469" t="s">
        <v>139</v>
      </c>
      <c r="BI647" s="431" t="s">
        <v>139</v>
      </c>
      <c r="BJ647" s="440"/>
      <c r="BK647" s="441" t="s">
        <v>139</v>
      </c>
      <c r="BL647" s="431" t="s">
        <v>139</v>
      </c>
      <c r="BM647" s="446"/>
      <c r="BN647" s="447" t="s">
        <v>139</v>
      </c>
      <c r="BO647" t="s">
        <v>139</v>
      </c>
    </row>
    <row r="648" spans="1:67" ht="15.75" customHeight="1">
      <c r="A648" s="7" t="s">
        <v>1030</v>
      </c>
      <c r="B648" s="453">
        <v>29</v>
      </c>
      <c r="C648" s="436" t="s">
        <v>202</v>
      </c>
      <c r="D648" s="454" t="s">
        <v>203</v>
      </c>
      <c r="E648" s="436">
        <v>71</v>
      </c>
      <c r="F648" s="436">
        <v>57.130000000000223</v>
      </c>
      <c r="G648" s="436" t="s">
        <v>61</v>
      </c>
      <c r="H648" s="430">
        <v>71.95216666666667</v>
      </c>
      <c r="I648" s="436">
        <v>150</v>
      </c>
      <c r="J648" s="436">
        <v>17.69999999999925</v>
      </c>
      <c r="K648" s="436" t="s">
        <v>62</v>
      </c>
      <c r="L648" s="430">
        <v>150.29499999999999</v>
      </c>
      <c r="M648" s="430">
        <v>-150.29499999999999</v>
      </c>
      <c r="N648" s="427">
        <v>672</v>
      </c>
      <c r="Q648" s="428" t="s">
        <v>156</v>
      </c>
      <c r="R648">
        <v>3</v>
      </c>
      <c r="S648" s="474">
        <v>1523.577</v>
      </c>
      <c r="T648" s="290">
        <v>-0.32390000000000002</v>
      </c>
      <c r="U648" s="290">
        <v>-0.32440000000000002</v>
      </c>
      <c r="V648" s="290">
        <v>29.366970999999999</v>
      </c>
      <c r="W648" s="290">
        <v>29.365641999999998</v>
      </c>
      <c r="X648" s="290">
        <v>34.911559484756005</v>
      </c>
      <c r="Y648" s="290">
        <v>34.910370183822394</v>
      </c>
      <c r="Z648">
        <v>1.7185999999999999</v>
      </c>
      <c r="AA648" s="447">
        <v>6.8467771001510274</v>
      </c>
      <c r="AB648" s="447">
        <v>84.702962905890729</v>
      </c>
      <c r="AC648" s="447">
        <v>2.63977824E-2</v>
      </c>
      <c r="AD648" s="290">
        <v>4.3999999999999997E-2</v>
      </c>
      <c r="AE648" s="447">
        <v>89.475700000000003</v>
      </c>
      <c r="AF648">
        <v>4.5713999999999997</v>
      </c>
      <c r="AG648" s="447">
        <v>2.0396999999999998</v>
      </c>
      <c r="AH648">
        <v>0.14860000000000001</v>
      </c>
      <c r="AI648" s="447">
        <v>6.3701999999999995E-2</v>
      </c>
      <c r="AJ648" s="447">
        <v>98.27</v>
      </c>
      <c r="AK648" s="447">
        <v>350.97</v>
      </c>
      <c r="AL648" s="429">
        <v>34.915077209472656</v>
      </c>
      <c r="AM648" s="433" t="s">
        <v>139</v>
      </c>
      <c r="AN648" s="434"/>
      <c r="AO648" s="438">
        <v>0.6</v>
      </c>
      <c r="AP648" s="439">
        <v>6.8419999999999996</v>
      </c>
      <c r="AQ648" s="431" t="s">
        <v>139</v>
      </c>
      <c r="AR648" s="440"/>
      <c r="AS648" s="469">
        <v>13.664205465508072</v>
      </c>
      <c r="AT648" s="431"/>
      <c r="AU648" s="469">
        <v>9.2786887902387676</v>
      </c>
      <c r="AV648" s="431"/>
      <c r="AW648" s="442">
        <v>0.92400000000000004</v>
      </c>
      <c r="AX648" s="431"/>
      <c r="AY648" s="443"/>
      <c r="AZ648" s="469" t="s">
        <v>139</v>
      </c>
      <c r="BA648" s="431" t="s">
        <v>139</v>
      </c>
      <c r="BB648" s="440"/>
      <c r="BC648" s="469" t="s">
        <v>139</v>
      </c>
      <c r="BD648" s="445" t="s">
        <v>139</v>
      </c>
      <c r="BE648" s="469" t="s">
        <v>139</v>
      </c>
      <c r="BF648" s="445" t="s">
        <v>139</v>
      </c>
      <c r="BG648" s="445"/>
      <c r="BH648" s="469" t="s">
        <v>139</v>
      </c>
      <c r="BI648" s="431" t="s">
        <v>139</v>
      </c>
      <c r="BJ648" s="440"/>
      <c r="BK648" s="441" t="s">
        <v>139</v>
      </c>
      <c r="BL648" s="431" t="s">
        <v>139</v>
      </c>
      <c r="BM648" s="446"/>
      <c r="BN648" s="447" t="s">
        <v>139</v>
      </c>
      <c r="BO648" t="s">
        <v>139</v>
      </c>
    </row>
    <row r="649" spans="1:67" ht="15.75" customHeight="1">
      <c r="A649" s="7" t="s">
        <v>1030</v>
      </c>
      <c r="B649" s="453">
        <v>29</v>
      </c>
      <c r="C649" s="436" t="s">
        <v>202</v>
      </c>
      <c r="D649" s="454" t="s">
        <v>203</v>
      </c>
      <c r="E649" s="436">
        <v>71</v>
      </c>
      <c r="F649" s="436">
        <v>57.130000000000223</v>
      </c>
      <c r="G649" s="436" t="s">
        <v>61</v>
      </c>
      <c r="H649" s="430">
        <v>71.95216666666667</v>
      </c>
      <c r="I649" s="436">
        <v>150</v>
      </c>
      <c r="J649" s="436">
        <v>17.69999999999925</v>
      </c>
      <c r="K649" s="436" t="s">
        <v>62</v>
      </c>
      <c r="L649" s="430">
        <v>150.29499999999999</v>
      </c>
      <c r="M649" s="430">
        <v>-150.29499999999999</v>
      </c>
      <c r="N649" s="427">
        <v>673</v>
      </c>
      <c r="Q649" s="428" t="s">
        <v>156</v>
      </c>
      <c r="R649">
        <v>4</v>
      </c>
      <c r="S649" s="474">
        <v>1014.707</v>
      </c>
      <c r="T649" s="290">
        <v>-3.32E-2</v>
      </c>
      <c r="U649" s="290">
        <v>-3.3099999999999997E-2</v>
      </c>
      <c r="V649" s="290">
        <v>29.373277999999999</v>
      </c>
      <c r="W649" s="290">
        <v>29.372254999999999</v>
      </c>
      <c r="X649" s="290">
        <v>34.878371509259708</v>
      </c>
      <c r="Y649" s="290">
        <v>34.876912778647828</v>
      </c>
      <c r="Z649">
        <v>1.8292999999999999</v>
      </c>
      <c r="AA649" s="447">
        <v>6.8829867903848552</v>
      </c>
      <c r="AB649" s="447">
        <v>85.781104961898365</v>
      </c>
      <c r="AC649" s="447">
        <v>2.71594088E-2</v>
      </c>
      <c r="AD649" s="290">
        <v>4.5699999999999998E-2</v>
      </c>
      <c r="AE649" s="447">
        <v>89.436599999999999</v>
      </c>
      <c r="AF649">
        <v>4.5694999999999997</v>
      </c>
      <c r="AG649" s="447">
        <v>2.2017000000000002</v>
      </c>
      <c r="AH649">
        <v>0.15509999999999999</v>
      </c>
      <c r="AI649" s="447">
        <v>6.3701999999999995E-2</v>
      </c>
      <c r="AJ649" s="447">
        <v>98.54</v>
      </c>
      <c r="AK649" s="447">
        <v>364.85</v>
      </c>
      <c r="AL649" s="429">
        <v>34.881420135498047</v>
      </c>
      <c r="AM649" s="433" t="s">
        <v>139</v>
      </c>
      <c r="AN649" s="434"/>
      <c r="AO649" s="438">
        <v>1</v>
      </c>
      <c r="AP649" s="439">
        <v>6.8840000000000003</v>
      </c>
      <c r="AQ649" s="431" t="s">
        <v>139</v>
      </c>
      <c r="AR649" s="440"/>
      <c r="AS649" s="469">
        <v>12.972906523193998</v>
      </c>
      <c r="AT649" s="431"/>
      <c r="AU649" s="469">
        <v>7.6838664015597873</v>
      </c>
      <c r="AV649" s="431"/>
      <c r="AW649" s="442">
        <v>0.876</v>
      </c>
      <c r="AX649" s="431"/>
      <c r="AY649" s="443"/>
      <c r="AZ649" s="469" t="s">
        <v>139</v>
      </c>
      <c r="BA649" s="431" t="s">
        <v>139</v>
      </c>
      <c r="BB649" s="440"/>
      <c r="BC649" s="469" t="s">
        <v>139</v>
      </c>
      <c r="BD649" s="445" t="s">
        <v>139</v>
      </c>
      <c r="BE649" s="469" t="s">
        <v>139</v>
      </c>
      <c r="BF649" s="445" t="s">
        <v>139</v>
      </c>
      <c r="BG649" s="445"/>
      <c r="BH649" s="469" t="s">
        <v>139</v>
      </c>
      <c r="BI649" s="431" t="s">
        <v>139</v>
      </c>
      <c r="BJ649" s="440"/>
      <c r="BK649" s="441" t="s">
        <v>139</v>
      </c>
      <c r="BL649" s="431" t="s">
        <v>139</v>
      </c>
      <c r="BM649" s="446"/>
      <c r="BN649" s="447" t="s">
        <v>139</v>
      </c>
      <c r="BO649" t="s">
        <v>139</v>
      </c>
    </row>
    <row r="650" spans="1:67" ht="15.75" customHeight="1">
      <c r="A650" s="7" t="s">
        <v>1030</v>
      </c>
      <c r="B650" s="453">
        <v>29</v>
      </c>
      <c r="C650" s="436" t="s">
        <v>202</v>
      </c>
      <c r="D650" s="454" t="s">
        <v>203</v>
      </c>
      <c r="E650" s="436">
        <v>71</v>
      </c>
      <c r="F650" s="436">
        <v>57.130000000000223</v>
      </c>
      <c r="G650" s="436" t="s">
        <v>61</v>
      </c>
      <c r="H650" s="430">
        <v>71.95216666666667</v>
      </c>
      <c r="I650" s="436">
        <v>150</v>
      </c>
      <c r="J650" s="436">
        <v>17.69999999999925</v>
      </c>
      <c r="K650" s="436" t="s">
        <v>62</v>
      </c>
      <c r="L650" s="430">
        <v>150.29499999999999</v>
      </c>
      <c r="M650" s="430">
        <v>-150.29499999999999</v>
      </c>
      <c r="N650" s="427">
        <v>674</v>
      </c>
      <c r="Q650" s="428" t="s">
        <v>156</v>
      </c>
      <c r="R650">
        <v>5</v>
      </c>
      <c r="S650" s="474">
        <v>811.95100000000002</v>
      </c>
      <c r="T650" s="290">
        <v>0.20649999999999999</v>
      </c>
      <c r="U650" s="290">
        <v>0.2054</v>
      </c>
      <c r="V650" s="290">
        <v>29.480280999999998</v>
      </c>
      <c r="W650" s="290">
        <v>29.478510999999997</v>
      </c>
      <c r="X650" s="290">
        <v>34.865273348530579</v>
      </c>
      <c r="Y650" s="290">
        <v>34.864192941520173</v>
      </c>
      <c r="Z650">
        <v>1.8722000000000001</v>
      </c>
      <c r="AA650" s="447">
        <v>6.8484153415736007</v>
      </c>
      <c r="AB650" s="447">
        <v>85.876712146004252</v>
      </c>
      <c r="AC650" s="447">
        <v>2.7032396E-2</v>
      </c>
      <c r="AD650" s="290">
        <v>4.5400000000000003E-2</v>
      </c>
      <c r="AE650" s="447">
        <v>89.378900000000002</v>
      </c>
      <c r="AF650">
        <v>4.5664999999999996</v>
      </c>
      <c r="AG650" s="447">
        <v>2.0491000000000001</v>
      </c>
      <c r="AH650">
        <v>0.14899999999999999</v>
      </c>
      <c r="AI650" s="447">
        <v>6.3701999999999995E-2</v>
      </c>
      <c r="AJ650" s="447">
        <v>98.53</v>
      </c>
      <c r="AK650" s="447">
        <v>378.73</v>
      </c>
      <c r="AL650" s="429">
        <v>34.869461059570313</v>
      </c>
      <c r="AM650" s="433" t="s">
        <v>139</v>
      </c>
      <c r="AN650" s="434"/>
      <c r="AO650" s="438">
        <v>1.2</v>
      </c>
      <c r="AP650" s="439">
        <v>6.851</v>
      </c>
      <c r="AQ650" s="431" t="s">
        <v>139</v>
      </c>
      <c r="AR650" s="440"/>
      <c r="AS650" s="469">
        <v>12.896765933452619</v>
      </c>
      <c r="AT650" s="431"/>
      <c r="AU650" s="469">
        <v>7.450126499087709</v>
      </c>
      <c r="AV650" s="431"/>
      <c r="AW650" s="442">
        <v>0.86099999999999999</v>
      </c>
      <c r="AX650" s="431"/>
      <c r="AY650" s="443"/>
      <c r="AZ650" s="469" t="s">
        <v>139</v>
      </c>
      <c r="BA650" s="431" t="s">
        <v>139</v>
      </c>
      <c r="BB650" s="440"/>
      <c r="BC650" s="469" t="s">
        <v>139</v>
      </c>
      <c r="BD650" s="445" t="s">
        <v>139</v>
      </c>
      <c r="BE650" s="469" t="s">
        <v>139</v>
      </c>
      <c r="BF650" s="445" t="s">
        <v>139</v>
      </c>
      <c r="BG650" s="445"/>
      <c r="BH650" s="469" t="s">
        <v>139</v>
      </c>
      <c r="BI650" s="431" t="s">
        <v>139</v>
      </c>
      <c r="BJ650" s="440"/>
      <c r="BK650" s="441" t="s">
        <v>139</v>
      </c>
      <c r="BL650" s="431" t="s">
        <v>139</v>
      </c>
      <c r="BM650" s="446"/>
      <c r="BN650" s="447" t="s">
        <v>139</v>
      </c>
      <c r="BO650" t="s">
        <v>139</v>
      </c>
    </row>
    <row r="651" spans="1:67" ht="15.75" customHeight="1">
      <c r="A651" s="7" t="s">
        <v>1030</v>
      </c>
      <c r="B651" s="453">
        <v>29</v>
      </c>
      <c r="C651" s="436" t="s">
        <v>202</v>
      </c>
      <c r="D651" s="454" t="s">
        <v>203</v>
      </c>
      <c r="E651" s="436">
        <v>71</v>
      </c>
      <c r="F651" s="436">
        <v>57.130000000000223</v>
      </c>
      <c r="G651" s="436" t="s">
        <v>61</v>
      </c>
      <c r="H651" s="430">
        <v>71.95216666666667</v>
      </c>
      <c r="I651" s="436">
        <v>150</v>
      </c>
      <c r="J651" s="436">
        <v>17.69999999999925</v>
      </c>
      <c r="K651" s="436" t="s">
        <v>62</v>
      </c>
      <c r="L651" s="430">
        <v>150.29499999999999</v>
      </c>
      <c r="M651" s="430">
        <v>-150.29499999999999</v>
      </c>
      <c r="N651" s="427">
        <v>675</v>
      </c>
      <c r="Q651" s="428" t="s">
        <v>156</v>
      </c>
      <c r="R651">
        <v>6</v>
      </c>
      <c r="S651" s="474">
        <v>608.95000000000005</v>
      </c>
      <c r="T651" s="290">
        <v>0.52400000000000002</v>
      </c>
      <c r="U651" s="290">
        <v>0.5232</v>
      </c>
      <c r="V651" s="290">
        <v>29.653931</v>
      </c>
      <c r="W651" s="290">
        <v>29.652366999999998</v>
      </c>
      <c r="X651" s="290">
        <v>34.852778122136492</v>
      </c>
      <c r="Y651" s="290">
        <v>34.851640416179627</v>
      </c>
      <c r="Z651">
        <v>1.909</v>
      </c>
      <c r="AA651" s="447">
        <v>6.7602428457038526</v>
      </c>
      <c r="AB651" s="447">
        <v>85.463597870364637</v>
      </c>
      <c r="AC651" s="447">
        <v>2.7455321599999999E-2</v>
      </c>
      <c r="AD651" s="290">
        <v>4.6300000000000001E-2</v>
      </c>
      <c r="AE651" s="447">
        <v>89.501800000000003</v>
      </c>
      <c r="AF651">
        <v>4.5727000000000002</v>
      </c>
      <c r="AG651" s="447">
        <v>2.0278999999999998</v>
      </c>
      <c r="AH651">
        <v>0.14810000000000001</v>
      </c>
      <c r="AI651" s="447">
        <v>6.3701999999999995E-2</v>
      </c>
      <c r="AJ651" s="447">
        <v>98.54</v>
      </c>
      <c r="AK651" s="447">
        <v>382.7</v>
      </c>
      <c r="AL651" s="429">
        <v>34.857093811035156</v>
      </c>
      <c r="AM651" s="433" t="s">
        <v>139</v>
      </c>
      <c r="AN651" s="434"/>
      <c r="AO651" s="438">
        <v>1.5</v>
      </c>
      <c r="AP651" s="439">
        <v>6.7629999999999999</v>
      </c>
      <c r="AQ651" s="431" t="s">
        <v>139</v>
      </c>
      <c r="AR651" s="440"/>
      <c r="AS651" s="469">
        <v>12.941610860130828</v>
      </c>
      <c r="AT651" s="431"/>
      <c r="AU651" s="469">
        <v>7.6173195828265605</v>
      </c>
      <c r="AV651" s="431"/>
      <c r="AW651" s="442">
        <v>0.86099999999999999</v>
      </c>
      <c r="AX651" s="431"/>
      <c r="AY651" s="443"/>
      <c r="AZ651" s="469" t="s">
        <v>139</v>
      </c>
      <c r="BA651" s="431" t="s">
        <v>139</v>
      </c>
      <c r="BB651" s="440"/>
      <c r="BC651" s="469" t="s">
        <v>139</v>
      </c>
      <c r="BD651" s="445" t="s">
        <v>139</v>
      </c>
      <c r="BE651" s="469" t="s">
        <v>139</v>
      </c>
      <c r="BF651" s="445" t="s">
        <v>139</v>
      </c>
      <c r="BG651" s="445"/>
      <c r="BH651" s="469" t="s">
        <v>139</v>
      </c>
      <c r="BI651" s="431" t="s">
        <v>139</v>
      </c>
      <c r="BJ651" s="440"/>
      <c r="BK651" s="441" t="s">
        <v>139</v>
      </c>
      <c r="BL651" s="431" t="s">
        <v>139</v>
      </c>
      <c r="BM651" s="446"/>
      <c r="BN651" s="447" t="s">
        <v>139</v>
      </c>
      <c r="BO651" t="s">
        <v>139</v>
      </c>
    </row>
    <row r="652" spans="1:67" ht="15.75" customHeight="1">
      <c r="A652" s="7" t="s">
        <v>1030</v>
      </c>
      <c r="B652" s="453">
        <v>29</v>
      </c>
      <c r="C652" s="436" t="s">
        <v>202</v>
      </c>
      <c r="D652" s="454" t="s">
        <v>203</v>
      </c>
      <c r="E652" s="436">
        <v>71</v>
      </c>
      <c r="F652" s="436">
        <v>57.130000000000223</v>
      </c>
      <c r="G652" s="436" t="s">
        <v>61</v>
      </c>
      <c r="H652" s="430">
        <v>71.95216666666667</v>
      </c>
      <c r="I652" s="436">
        <v>150</v>
      </c>
      <c r="J652" s="436">
        <v>17.69999999999925</v>
      </c>
      <c r="K652" s="436" t="s">
        <v>62</v>
      </c>
      <c r="L652" s="430">
        <v>150.29499999999999</v>
      </c>
      <c r="M652" s="430">
        <v>-150.29499999999999</v>
      </c>
      <c r="N652" s="427">
        <v>676</v>
      </c>
      <c r="Q652" s="428" t="s">
        <v>156</v>
      </c>
      <c r="R652">
        <v>7</v>
      </c>
      <c r="S652" s="474">
        <v>507.649</v>
      </c>
      <c r="T652" s="290">
        <v>0.65269999999999995</v>
      </c>
      <c r="U652" s="290">
        <v>0.65200000000000002</v>
      </c>
      <c r="V652" s="290">
        <v>29.710373999999998</v>
      </c>
      <c r="W652" s="290">
        <v>29.708965999999997</v>
      </c>
      <c r="X652" s="290">
        <v>34.840832679393152</v>
      </c>
      <c r="Y652" s="290">
        <v>34.839789295497106</v>
      </c>
      <c r="Z652">
        <v>1.9136</v>
      </c>
      <c r="AA652" s="447">
        <v>6.6627540962116685</v>
      </c>
      <c r="AB652" s="447">
        <v>84.504173784085054</v>
      </c>
      <c r="AC652" s="447">
        <v>2.8766886400000004E-2</v>
      </c>
      <c r="AD652" s="290">
        <v>4.9200000000000001E-2</v>
      </c>
      <c r="AE652" s="447">
        <v>89.056899999999999</v>
      </c>
      <c r="AF652">
        <v>4.5503</v>
      </c>
      <c r="AG652" s="447">
        <v>2.0491000000000001</v>
      </c>
      <c r="AH652">
        <v>0.14899999999999999</v>
      </c>
      <c r="AI652" s="447">
        <v>6.3701999999999995E-2</v>
      </c>
      <c r="AJ652" s="447">
        <v>98.54</v>
      </c>
      <c r="AK652" s="447">
        <v>376.75</v>
      </c>
      <c r="AL652" s="429">
        <v>34.844547271728516</v>
      </c>
      <c r="AM652" s="433" t="s">
        <v>139</v>
      </c>
      <c r="AN652" s="434"/>
      <c r="AO652" s="438">
        <v>1.7</v>
      </c>
      <c r="AP652" s="439">
        <v>6.665</v>
      </c>
      <c r="AQ652" s="431" t="s">
        <v>139</v>
      </c>
      <c r="AR652" s="440"/>
      <c r="AS652" s="469">
        <v>13.095441912525102</v>
      </c>
      <c r="AT652" s="431"/>
      <c r="AU652" s="469">
        <v>8.3634758810255221</v>
      </c>
      <c r="AV652" s="431"/>
      <c r="AW652" s="442">
        <v>0.88100000000000001</v>
      </c>
      <c r="AX652" s="431"/>
      <c r="AY652" s="443"/>
      <c r="AZ652" s="469" t="s">
        <v>139</v>
      </c>
      <c r="BA652" s="431" t="s">
        <v>139</v>
      </c>
      <c r="BB652" s="440"/>
      <c r="BC652" s="469" t="s">
        <v>139</v>
      </c>
      <c r="BD652" s="445" t="s">
        <v>139</v>
      </c>
      <c r="BE652" s="469" t="s">
        <v>139</v>
      </c>
      <c r="BF652" s="445" t="s">
        <v>139</v>
      </c>
      <c r="BG652" s="445"/>
      <c r="BH652" s="469" t="s">
        <v>139</v>
      </c>
      <c r="BI652" s="431" t="s">
        <v>139</v>
      </c>
      <c r="BJ652" s="440"/>
      <c r="BK652" s="441" t="s">
        <v>139</v>
      </c>
      <c r="BL652" s="431" t="s">
        <v>139</v>
      </c>
      <c r="BM652" s="446"/>
      <c r="BN652" s="447" t="s">
        <v>139</v>
      </c>
      <c r="BO652" t="s">
        <v>139</v>
      </c>
    </row>
    <row r="653" spans="1:67" ht="15.75" customHeight="1">
      <c r="A653" s="7" t="s">
        <v>1030</v>
      </c>
      <c r="B653" s="453">
        <v>29</v>
      </c>
      <c r="C653" s="436" t="s">
        <v>202</v>
      </c>
      <c r="D653" s="454" t="s">
        <v>203</v>
      </c>
      <c r="E653" s="436">
        <v>71</v>
      </c>
      <c r="F653" s="436">
        <v>57.130000000000223</v>
      </c>
      <c r="G653" s="436" t="s">
        <v>61</v>
      </c>
      <c r="H653" s="430">
        <v>71.95216666666667</v>
      </c>
      <c r="I653" s="436">
        <v>150</v>
      </c>
      <c r="J653" s="436">
        <v>17.69999999999925</v>
      </c>
      <c r="K653" s="436" t="s">
        <v>62</v>
      </c>
      <c r="L653" s="430">
        <v>150.29499999999999</v>
      </c>
      <c r="M653" s="430">
        <v>-150.29499999999999</v>
      </c>
      <c r="N653" s="427">
        <v>677</v>
      </c>
      <c r="Q653" s="428" t="s">
        <v>156</v>
      </c>
      <c r="R653">
        <v>8</v>
      </c>
      <c r="S653" s="474">
        <v>452.89499999999998</v>
      </c>
      <c r="T653" s="290">
        <v>0.70950000000000002</v>
      </c>
      <c r="U653" s="290">
        <v>0.7077</v>
      </c>
      <c r="V653" s="290">
        <v>29.724152</v>
      </c>
      <c r="W653" s="290">
        <v>29.721608999999997</v>
      </c>
      <c r="X653" s="290">
        <v>34.827077691515129</v>
      </c>
      <c r="Y653" s="290">
        <v>34.825795350377639</v>
      </c>
      <c r="Z653">
        <v>1.9193</v>
      </c>
      <c r="AA653" s="447">
        <v>6.6224518063173301</v>
      </c>
      <c r="AB653" s="447">
        <v>84.107890343718694</v>
      </c>
      <c r="AC653" s="447">
        <v>2.8089935199999999E-2</v>
      </c>
      <c r="AD653" s="290">
        <v>4.7699999999999999E-2</v>
      </c>
      <c r="AE653" s="447">
        <v>89.112700000000004</v>
      </c>
      <c r="AF653">
        <v>4.5530999999999997</v>
      </c>
      <c r="AG653" s="447">
        <v>2.0701999999999998</v>
      </c>
      <c r="AH653">
        <v>0.14979999999999999</v>
      </c>
      <c r="AI653" s="447">
        <v>6.3701999999999995E-2</v>
      </c>
      <c r="AJ653" s="447">
        <v>30.2</v>
      </c>
      <c r="AK653" s="447">
        <v>368.82</v>
      </c>
      <c r="AL653" s="429">
        <v>34.832866668701172</v>
      </c>
      <c r="AM653" s="433" t="s">
        <v>139</v>
      </c>
      <c r="AN653" s="434"/>
      <c r="AO653" s="438">
        <v>1.7</v>
      </c>
      <c r="AP653" s="439">
        <v>6.6260000000000003</v>
      </c>
      <c r="AQ653" s="431" t="s">
        <v>139</v>
      </c>
      <c r="AR653" s="440"/>
      <c r="AS653" s="469">
        <v>13.160265729693537</v>
      </c>
      <c r="AT653" s="431"/>
      <c r="AU653" s="469">
        <v>8.2374078759032354</v>
      </c>
      <c r="AV653" s="431"/>
      <c r="AW653" s="442">
        <v>0.88300000000000001</v>
      </c>
      <c r="AX653" s="431"/>
      <c r="AY653" s="443"/>
      <c r="AZ653" s="469" t="s">
        <v>139</v>
      </c>
      <c r="BA653" s="431" t="s">
        <v>139</v>
      </c>
      <c r="BB653" s="440"/>
      <c r="BC653" s="469" t="s">
        <v>139</v>
      </c>
      <c r="BD653" s="445" t="s">
        <v>139</v>
      </c>
      <c r="BE653" s="469" t="s">
        <v>139</v>
      </c>
      <c r="BF653" s="445" t="s">
        <v>139</v>
      </c>
      <c r="BG653" s="445"/>
      <c r="BH653" s="469" t="s">
        <v>139</v>
      </c>
      <c r="BI653" s="431" t="s">
        <v>139</v>
      </c>
      <c r="BJ653" s="440"/>
      <c r="BK653" s="441" t="s">
        <v>139</v>
      </c>
      <c r="BL653" s="431" t="s">
        <v>139</v>
      </c>
      <c r="BM653" s="446"/>
      <c r="BN653" s="447" t="s">
        <v>139</v>
      </c>
      <c r="BO653" t="s">
        <v>139</v>
      </c>
    </row>
    <row r="654" spans="1:67" ht="15.75" customHeight="1">
      <c r="A654" s="7" t="s">
        <v>1030</v>
      </c>
      <c r="B654" s="453">
        <v>29</v>
      </c>
      <c r="C654" s="436" t="s">
        <v>202</v>
      </c>
      <c r="D654" s="454" t="s">
        <v>203</v>
      </c>
      <c r="E654" s="436">
        <v>71</v>
      </c>
      <c r="F654" s="436">
        <v>57.130000000000223</v>
      </c>
      <c r="G654" s="436" t="s">
        <v>61</v>
      </c>
      <c r="H654" s="430">
        <v>71.95216666666667</v>
      </c>
      <c r="I654" s="436">
        <v>150</v>
      </c>
      <c r="J654" s="436">
        <v>17.69999999999925</v>
      </c>
      <c r="K654" s="436" t="s">
        <v>62</v>
      </c>
      <c r="L654" s="430">
        <v>150.29499999999999</v>
      </c>
      <c r="M654" s="430">
        <v>-150.29499999999999</v>
      </c>
      <c r="N654" s="427">
        <v>678</v>
      </c>
      <c r="Q654" s="428" t="s">
        <v>156</v>
      </c>
      <c r="R654">
        <v>9</v>
      </c>
      <c r="S654" s="474">
        <v>383.08199999999999</v>
      </c>
      <c r="T654" s="290">
        <v>0.64490000000000003</v>
      </c>
      <c r="U654" s="290">
        <v>0.64559999999999995</v>
      </c>
      <c r="V654" s="290">
        <v>29.608839</v>
      </c>
      <c r="W654" s="290">
        <v>29.608645999999997</v>
      </c>
      <c r="X654" s="290">
        <v>34.790695279263943</v>
      </c>
      <c r="Y654" s="290">
        <v>34.789659883942434</v>
      </c>
      <c r="Z654">
        <v>1.9000999999999999</v>
      </c>
      <c r="AA654" s="447">
        <v>6.4936194200569801</v>
      </c>
      <c r="AB654" s="447">
        <v>82.313716419522677</v>
      </c>
      <c r="AC654" s="447">
        <v>2.8597536E-2</v>
      </c>
      <c r="AD654" s="290">
        <v>4.8800000000000003E-2</v>
      </c>
      <c r="AE654" s="447">
        <v>88.997299999999996</v>
      </c>
      <c r="AF654">
        <v>4.5472999999999999</v>
      </c>
      <c r="AG654" s="447">
        <v>1.9833000000000001</v>
      </c>
      <c r="AH654">
        <v>0.14630000000000001</v>
      </c>
      <c r="AI654" s="447">
        <v>6.3701999999999995E-2</v>
      </c>
      <c r="AJ654" s="447">
        <v>98.55</v>
      </c>
      <c r="AK654" s="447">
        <v>354.94</v>
      </c>
      <c r="AL654" s="429">
        <v>34.790328979492188</v>
      </c>
      <c r="AM654" s="433" t="s">
        <v>139</v>
      </c>
      <c r="AN654" s="434"/>
      <c r="AO654" s="438">
        <v>1.7</v>
      </c>
      <c r="AP654" s="439">
        <v>6.5</v>
      </c>
      <c r="AQ654" s="431" t="s">
        <v>139</v>
      </c>
      <c r="AR654" s="440"/>
      <c r="AS654" s="469">
        <v>13.310800838126056</v>
      </c>
      <c r="AT654" s="431"/>
      <c r="AU654" s="469">
        <v>9.487283397986797</v>
      </c>
      <c r="AV654" s="431"/>
      <c r="AW654" s="442">
        <v>0.92300000000000004</v>
      </c>
      <c r="AX654" s="431"/>
      <c r="AY654" s="443"/>
      <c r="AZ654" s="469" t="s">
        <v>139</v>
      </c>
      <c r="BA654" s="431" t="s">
        <v>139</v>
      </c>
      <c r="BB654" s="440"/>
      <c r="BC654" s="469" t="s">
        <v>139</v>
      </c>
      <c r="BD654" s="445" t="s">
        <v>139</v>
      </c>
      <c r="BE654" s="469" t="s">
        <v>139</v>
      </c>
      <c r="BF654" s="445" t="s">
        <v>139</v>
      </c>
      <c r="BG654" s="445"/>
      <c r="BH654" s="469" t="s">
        <v>139</v>
      </c>
      <c r="BI654" s="431" t="s">
        <v>139</v>
      </c>
      <c r="BJ654" s="440"/>
      <c r="BK654" s="441" t="s">
        <v>139</v>
      </c>
      <c r="BL654" s="431" t="s">
        <v>139</v>
      </c>
      <c r="BM654" s="446"/>
      <c r="BN654" s="447" t="s">
        <v>139</v>
      </c>
      <c r="BO654" t="s">
        <v>139</v>
      </c>
    </row>
    <row r="655" spans="1:67" ht="15.75" customHeight="1">
      <c r="A655" s="7" t="s">
        <v>1030</v>
      </c>
      <c r="B655" s="453">
        <v>29</v>
      </c>
      <c r="C655" s="436" t="s">
        <v>202</v>
      </c>
      <c r="D655" s="454" t="s">
        <v>203</v>
      </c>
      <c r="E655" s="436">
        <v>71</v>
      </c>
      <c r="F655" s="436">
        <v>57.130000000000223</v>
      </c>
      <c r="G655" s="436" t="s">
        <v>61</v>
      </c>
      <c r="H655" s="430">
        <v>71.95216666666667</v>
      </c>
      <c r="I655" s="436">
        <v>150</v>
      </c>
      <c r="J655" s="436">
        <v>17.69999999999925</v>
      </c>
      <c r="K655" s="436" t="s">
        <v>62</v>
      </c>
      <c r="L655" s="430">
        <v>150.29499999999999</v>
      </c>
      <c r="M655" s="430">
        <v>-150.29499999999999</v>
      </c>
      <c r="N655" s="427">
        <v>679</v>
      </c>
      <c r="Q655" s="428" t="s">
        <v>156</v>
      </c>
      <c r="R655">
        <v>10</v>
      </c>
      <c r="S655" s="474">
        <v>325.32799999999997</v>
      </c>
      <c r="T655" s="290">
        <v>0.47110000000000002</v>
      </c>
      <c r="U655" s="290">
        <v>0.47349999999999998</v>
      </c>
      <c r="V655" s="290">
        <v>29.380855999999998</v>
      </c>
      <c r="W655" s="290">
        <v>29.383095999999998</v>
      </c>
      <c r="X655" s="290">
        <v>34.722640079088201</v>
      </c>
      <c r="Y655" s="290">
        <v>34.722872931795074</v>
      </c>
      <c r="Z655">
        <v>1.8753</v>
      </c>
      <c r="AA655" s="447">
        <v>6.3631527788720117</v>
      </c>
      <c r="AB655" s="447">
        <v>80.260746644009529</v>
      </c>
      <c r="AC655" s="447">
        <v>2.9485724800000002E-2</v>
      </c>
      <c r="AD655" s="290">
        <v>5.0799999999999998E-2</v>
      </c>
      <c r="AE655" s="447">
        <v>88.911699999999996</v>
      </c>
      <c r="AF655">
        <v>4.5429000000000004</v>
      </c>
      <c r="AG655" s="447">
        <v>2.3191000000000002</v>
      </c>
      <c r="AH655">
        <v>0.1598</v>
      </c>
      <c r="AI655" s="447">
        <v>6.3701999999999995E-2</v>
      </c>
      <c r="AJ655" s="447">
        <v>98.54</v>
      </c>
      <c r="AK655" s="447">
        <v>345.02</v>
      </c>
      <c r="AL655" s="429">
        <v>34.715789794921875</v>
      </c>
      <c r="AM655" s="433" t="s">
        <v>139</v>
      </c>
      <c r="AN655" s="434"/>
      <c r="AO655" s="438">
        <v>1.5</v>
      </c>
      <c r="AP655" s="439">
        <v>6.3659999999999997</v>
      </c>
      <c r="AQ655" s="431" t="s">
        <v>139</v>
      </c>
      <c r="AR655" s="440"/>
      <c r="AS655" s="469">
        <v>13.454949572771213</v>
      </c>
      <c r="AT655" s="431"/>
      <c r="AU655" s="469">
        <v>11.019728729112192</v>
      </c>
      <c r="AV655" s="431"/>
      <c r="AW655" s="442">
        <v>0.95799999999999996</v>
      </c>
      <c r="AX655" s="431"/>
      <c r="AY655" s="443"/>
      <c r="AZ655" s="469">
        <v>1.7605948666709048E-3</v>
      </c>
      <c r="BA655" s="431">
        <v>6</v>
      </c>
      <c r="BB655" s="440"/>
      <c r="BC655" s="469" t="s">
        <v>139</v>
      </c>
      <c r="BD655" s="445" t="s">
        <v>139</v>
      </c>
      <c r="BE655" s="469" t="s">
        <v>139</v>
      </c>
      <c r="BF655" s="445" t="s">
        <v>139</v>
      </c>
      <c r="BG655" s="445"/>
      <c r="BH655" s="469">
        <v>2171.667725018367</v>
      </c>
      <c r="BI655" s="431">
        <v>6</v>
      </c>
      <c r="BJ655" s="440"/>
      <c r="BK655" s="441">
        <v>2295.0062800142068</v>
      </c>
      <c r="BL655" s="431">
        <v>6</v>
      </c>
      <c r="BM655" s="446"/>
      <c r="BN655" s="447">
        <v>0.1143453026001985</v>
      </c>
      <c r="BO655" t="s">
        <v>139</v>
      </c>
    </row>
    <row r="656" spans="1:67" ht="15.75" customHeight="1">
      <c r="A656" s="7" t="s">
        <v>1030</v>
      </c>
      <c r="B656" s="453">
        <v>29</v>
      </c>
      <c r="C656" s="436" t="s">
        <v>202</v>
      </c>
      <c r="D656" s="454" t="s">
        <v>203</v>
      </c>
      <c r="E656" s="436">
        <v>71</v>
      </c>
      <c r="F656" s="436">
        <v>57.130000000000223</v>
      </c>
      <c r="G656" s="436" t="s">
        <v>61</v>
      </c>
      <c r="H656" s="430">
        <v>71.95216666666667</v>
      </c>
      <c r="I656" s="436">
        <v>150</v>
      </c>
      <c r="J656" s="436">
        <v>17.69999999999925</v>
      </c>
      <c r="K656" s="436" t="s">
        <v>62</v>
      </c>
      <c r="L656" s="430">
        <v>150.29499999999999</v>
      </c>
      <c r="M656" s="430">
        <v>-150.29499999999999</v>
      </c>
      <c r="N656" s="427">
        <v>680</v>
      </c>
      <c r="Q656" s="428" t="s">
        <v>156</v>
      </c>
      <c r="R656">
        <v>11</v>
      </c>
      <c r="S656" s="474">
        <v>256.47399999999999</v>
      </c>
      <c r="T656" s="290">
        <v>-0.24179999999999999</v>
      </c>
      <c r="U656" s="290">
        <v>-0.23980000000000001</v>
      </c>
      <c r="V656" s="290">
        <v>28.513263999999999</v>
      </c>
      <c r="W656" s="290">
        <v>28.514458999999999</v>
      </c>
      <c r="X656" s="290">
        <v>34.420999816030047</v>
      </c>
      <c r="Y656" s="290">
        <v>34.420337242233018</v>
      </c>
      <c r="Z656">
        <v>1.8556999999999999</v>
      </c>
      <c r="AA656" s="447">
        <v>6.3051807343160631</v>
      </c>
      <c r="AB656" s="447">
        <v>77.9018734719279</v>
      </c>
      <c r="AC656" s="447">
        <v>3.14319032E-2</v>
      </c>
      <c r="AD656" s="290">
        <v>5.5100000000000003E-2</v>
      </c>
      <c r="AE656" s="447">
        <v>89.546400000000006</v>
      </c>
      <c r="AF656">
        <v>4.5750000000000002</v>
      </c>
      <c r="AG656" s="447">
        <v>2.5539000000000001</v>
      </c>
      <c r="AH656">
        <v>0.16919999999999999</v>
      </c>
      <c r="AI656" s="447">
        <v>6.3701999999999995E-2</v>
      </c>
      <c r="AJ656" s="447">
        <v>98.53</v>
      </c>
      <c r="AK656" s="447">
        <v>333.12</v>
      </c>
      <c r="AL656" s="429">
        <v>34.421382904052734</v>
      </c>
      <c r="AM656" s="433" t="s">
        <v>139</v>
      </c>
      <c r="AN656" s="434"/>
      <c r="AO656" s="438">
        <v>0.8</v>
      </c>
      <c r="AP656" s="439">
        <v>6.335</v>
      </c>
      <c r="AQ656" s="431" t="s">
        <v>139</v>
      </c>
      <c r="AR656" s="440"/>
      <c r="AS656" s="469">
        <v>12.668864606860042</v>
      </c>
      <c r="AT656" s="431"/>
      <c r="AU656" s="469">
        <v>12.729304912817753</v>
      </c>
      <c r="AV656" s="431"/>
      <c r="AW656" s="442">
        <v>0.98299999999999998</v>
      </c>
      <c r="AX656" s="431"/>
      <c r="AY656" s="443"/>
      <c r="AZ656" s="469">
        <v>8.0233729124621588E-3</v>
      </c>
      <c r="BA656" s="431">
        <v>2</v>
      </c>
      <c r="BB656" s="440" t="s">
        <v>1093</v>
      </c>
      <c r="BC656" s="469" t="s">
        <v>139</v>
      </c>
      <c r="BD656" s="445" t="s">
        <v>139</v>
      </c>
      <c r="BE656" s="469" t="s">
        <v>139</v>
      </c>
      <c r="BF656" s="445" t="s">
        <v>139</v>
      </c>
      <c r="BG656" s="445"/>
      <c r="BH656" s="469">
        <v>2183.0122014015142</v>
      </c>
      <c r="BI656" s="431" t="s">
        <v>139</v>
      </c>
      <c r="BJ656" s="440"/>
      <c r="BK656" s="441">
        <v>2289.1037819078947</v>
      </c>
      <c r="BL656" s="431" t="s">
        <v>139</v>
      </c>
      <c r="BM656" s="446"/>
      <c r="BN656" s="447">
        <v>-0.15859414842435623</v>
      </c>
      <c r="BO656" t="s">
        <v>139</v>
      </c>
    </row>
    <row r="657" spans="1:67" ht="15.75" customHeight="1">
      <c r="A657" s="7" t="s">
        <v>1030</v>
      </c>
      <c r="B657" s="453">
        <v>29</v>
      </c>
      <c r="C657" s="436" t="s">
        <v>202</v>
      </c>
      <c r="D657" s="454" t="s">
        <v>203</v>
      </c>
      <c r="E657" s="436">
        <v>71</v>
      </c>
      <c r="F657" s="436">
        <v>57.130000000000223</v>
      </c>
      <c r="G657" s="436" t="s">
        <v>61</v>
      </c>
      <c r="H657" s="430">
        <v>71.95216666666667</v>
      </c>
      <c r="I657" s="436">
        <v>150</v>
      </c>
      <c r="J657" s="436">
        <v>17.69999999999925</v>
      </c>
      <c r="K657" s="436" t="s">
        <v>62</v>
      </c>
      <c r="L657" s="430">
        <v>150.29499999999999</v>
      </c>
      <c r="M657" s="430">
        <v>-150.29499999999999</v>
      </c>
      <c r="N657" s="427">
        <v>681</v>
      </c>
      <c r="Q657" s="428" t="s">
        <v>156</v>
      </c>
      <c r="R657">
        <v>12</v>
      </c>
      <c r="S657" s="474">
        <v>227.381</v>
      </c>
      <c r="T657" s="290">
        <v>-0.68379999999999996</v>
      </c>
      <c r="U657" s="290">
        <v>-0.67049999999999998</v>
      </c>
      <c r="V657" s="290">
        <v>27.901634999999999</v>
      </c>
      <c r="W657" s="290">
        <v>27.922484999999998</v>
      </c>
      <c r="X657" s="290">
        <v>34.116788523304443</v>
      </c>
      <c r="Y657" s="290">
        <v>34.129921396886232</v>
      </c>
      <c r="Z657">
        <v>1.8148</v>
      </c>
      <c r="AA657" s="447">
        <v>6.1700244409468352</v>
      </c>
      <c r="AB657" s="447">
        <v>75.188110929468138</v>
      </c>
      <c r="AC657" s="447">
        <v>3.3504644E-2</v>
      </c>
      <c r="AD657" s="290">
        <v>5.9700000000000003E-2</v>
      </c>
      <c r="AE657" s="447">
        <v>89.337900000000005</v>
      </c>
      <c r="AF657">
        <v>4.5644999999999998</v>
      </c>
      <c r="AG657" s="447">
        <v>3.0611000000000002</v>
      </c>
      <c r="AH657">
        <v>0.1895</v>
      </c>
      <c r="AI657" s="447">
        <v>6.3701999999999995E-2</v>
      </c>
      <c r="AJ657" s="447">
        <v>98.53</v>
      </c>
      <c r="AK657" s="447">
        <v>325.19</v>
      </c>
      <c r="AL657" s="429">
        <v>34.103507995605469</v>
      </c>
      <c r="AM657" s="433" t="s">
        <v>139</v>
      </c>
      <c r="AN657" s="434"/>
      <c r="AO657" s="438">
        <v>0.3</v>
      </c>
      <c r="AP657" s="439">
        <v>6.1920000000000002</v>
      </c>
      <c r="AQ657" s="431" t="s">
        <v>139</v>
      </c>
      <c r="AR657" s="440"/>
      <c r="AS657" s="469">
        <v>13.681827822880184</v>
      </c>
      <c r="AT657" s="431"/>
      <c r="AU657" s="469">
        <v>20.333355142643921</v>
      </c>
      <c r="AV657" s="431"/>
      <c r="AW657" s="442">
        <v>1.2549999999999999</v>
      </c>
      <c r="AX657" s="431"/>
      <c r="AY657" s="443"/>
      <c r="AZ657" s="469">
        <v>1.7605948666709048E-3</v>
      </c>
      <c r="BA657" s="431">
        <v>6</v>
      </c>
      <c r="BB657" s="440"/>
      <c r="BC657" s="469" t="s">
        <v>139</v>
      </c>
      <c r="BD657" s="445" t="s">
        <v>139</v>
      </c>
      <c r="BE657" s="469" t="s">
        <v>139</v>
      </c>
      <c r="BF657" s="445" t="s">
        <v>139</v>
      </c>
      <c r="BG657" s="445"/>
      <c r="BH657" s="469">
        <v>2205.8411016928071</v>
      </c>
      <c r="BI657" s="431" t="s">
        <v>139</v>
      </c>
      <c r="BJ657" s="440"/>
      <c r="BK657" s="441">
        <v>2288.8567395742034</v>
      </c>
      <c r="BL657" s="431" t="s">
        <v>139</v>
      </c>
      <c r="BM657" s="446"/>
      <c r="BN657" s="447">
        <v>-0.55119211381481592</v>
      </c>
      <c r="BO657" t="s">
        <v>139</v>
      </c>
    </row>
    <row r="658" spans="1:67" ht="15.75" customHeight="1">
      <c r="A658" s="7" t="s">
        <v>1030</v>
      </c>
      <c r="B658" s="453">
        <v>29</v>
      </c>
      <c r="C658" s="436" t="s">
        <v>202</v>
      </c>
      <c r="D658" s="454" t="s">
        <v>203</v>
      </c>
      <c r="E658" s="436">
        <v>71</v>
      </c>
      <c r="F658" s="436">
        <v>57.130000000000223</v>
      </c>
      <c r="G658" s="436" t="s">
        <v>61</v>
      </c>
      <c r="H658" s="430">
        <v>71.95216666666667</v>
      </c>
      <c r="I658" s="436">
        <v>150</v>
      </c>
      <c r="J658" s="436">
        <v>17.69999999999925</v>
      </c>
      <c r="K658" s="436" t="s">
        <v>62</v>
      </c>
      <c r="L658" s="430">
        <v>150.29499999999999</v>
      </c>
      <c r="M658" s="430">
        <v>-150.29499999999999</v>
      </c>
      <c r="N658" s="427">
        <v>682</v>
      </c>
      <c r="Q658" s="428" t="s">
        <v>156</v>
      </c>
      <c r="R658">
        <v>13</v>
      </c>
      <c r="S658" s="474">
        <v>203.21899999999999</v>
      </c>
      <c r="T658" s="290">
        <v>-1.2614000000000001</v>
      </c>
      <c r="U658" s="290">
        <v>-1.2365999999999999</v>
      </c>
      <c r="V658" s="290">
        <v>27.025175999999998</v>
      </c>
      <c r="W658" s="290">
        <v>27.062314999999998</v>
      </c>
      <c r="X658" s="290">
        <v>33.589648192040649</v>
      </c>
      <c r="Y658" s="290">
        <v>33.612680527680901</v>
      </c>
      <c r="Z658">
        <v>1.8176000000000001</v>
      </c>
      <c r="AA658" s="447">
        <v>6.2798645328579825</v>
      </c>
      <c r="AB658" s="447">
        <v>75.077926132007704</v>
      </c>
      <c r="AC658" s="447">
        <v>3.4392832800000002E-2</v>
      </c>
      <c r="AD658" s="290">
        <v>6.1699999999999998E-2</v>
      </c>
      <c r="AE658" s="447">
        <v>89.477599999999995</v>
      </c>
      <c r="AF658">
        <v>4.5715000000000003</v>
      </c>
      <c r="AG658" s="447">
        <v>3.31</v>
      </c>
      <c r="AH658">
        <v>0.19939999999999999</v>
      </c>
      <c r="AI658" s="447">
        <v>6.3701999999999995E-2</v>
      </c>
      <c r="AJ658" s="447">
        <v>98.54</v>
      </c>
      <c r="AK658" s="447">
        <v>321.23</v>
      </c>
      <c r="AL658" s="429">
        <v>33.572959899902344</v>
      </c>
      <c r="AM658" s="433" t="s">
        <v>139</v>
      </c>
      <c r="AN658" s="434"/>
      <c r="AO658" s="438">
        <v>-0.1</v>
      </c>
      <c r="AP658" s="439">
        <v>6.2939999999999996</v>
      </c>
      <c r="AQ658" s="431" t="s">
        <v>139</v>
      </c>
      <c r="AR658" s="440"/>
      <c r="AS658" s="469">
        <v>14.663966255249431</v>
      </c>
      <c r="AT658" s="431"/>
      <c r="AU658" s="469">
        <v>28.957299499053047</v>
      </c>
      <c r="AV658" s="431"/>
      <c r="AW658" s="442">
        <v>1.6060000000000001</v>
      </c>
      <c r="AX658" s="431"/>
      <c r="AY658" s="443"/>
      <c r="AZ658" s="469">
        <v>1.6969189264431077E-2</v>
      </c>
      <c r="BA658" s="431">
        <v>6</v>
      </c>
      <c r="BB658" s="440" t="s">
        <v>1094</v>
      </c>
      <c r="BC658" s="469" t="s">
        <v>139</v>
      </c>
      <c r="BD658" s="445" t="s">
        <v>139</v>
      </c>
      <c r="BE658" s="469" t="s">
        <v>139</v>
      </c>
      <c r="BF658" s="445" t="s">
        <v>139</v>
      </c>
      <c r="BG658" s="445"/>
      <c r="BH658" s="469">
        <v>2231.9950030686541</v>
      </c>
      <c r="BI658" s="431" t="s">
        <v>139</v>
      </c>
      <c r="BJ658" s="440"/>
      <c r="BK658" s="441">
        <v>2288.3132108626396</v>
      </c>
      <c r="BL658" s="431" t="s">
        <v>139</v>
      </c>
      <c r="BM658" s="446"/>
      <c r="BN658" s="447">
        <v>-1.207829505008192</v>
      </c>
      <c r="BO658" t="s">
        <v>139</v>
      </c>
    </row>
    <row r="659" spans="1:67" ht="15.75" customHeight="1">
      <c r="A659" s="7" t="s">
        <v>1030</v>
      </c>
      <c r="B659" s="453">
        <v>29</v>
      </c>
      <c r="C659" s="436" t="s">
        <v>202</v>
      </c>
      <c r="D659" s="454" t="s">
        <v>203</v>
      </c>
      <c r="E659" s="436">
        <v>71</v>
      </c>
      <c r="F659" s="436">
        <v>57.130000000000223</v>
      </c>
      <c r="G659" s="436" t="s">
        <v>61</v>
      </c>
      <c r="H659" s="430">
        <v>71.95216666666667</v>
      </c>
      <c r="I659" s="436">
        <v>150</v>
      </c>
      <c r="J659" s="436">
        <v>17.69999999999925</v>
      </c>
      <c r="K659" s="436" t="s">
        <v>62</v>
      </c>
      <c r="L659" s="430">
        <v>150.29499999999999</v>
      </c>
      <c r="M659" s="430">
        <v>-150.29499999999999</v>
      </c>
      <c r="N659" s="427">
        <v>683</v>
      </c>
      <c r="Q659" s="428" t="s">
        <v>156</v>
      </c>
      <c r="R659">
        <v>14</v>
      </c>
      <c r="S659" s="474">
        <v>177.678</v>
      </c>
      <c r="T659" s="290">
        <v>-1.4172</v>
      </c>
      <c r="U659" s="290">
        <v>-1.4148000000000001</v>
      </c>
      <c r="V659" s="290">
        <v>26.532025000000001</v>
      </c>
      <c r="W659" s="290">
        <v>26.542422999999999</v>
      </c>
      <c r="X659" s="290">
        <v>33.102669403147644</v>
      </c>
      <c r="Y659" s="290">
        <v>33.114290245531038</v>
      </c>
      <c r="Z659">
        <v>1.8089999999999999</v>
      </c>
      <c r="AA659" s="447">
        <v>6.2856044426595226</v>
      </c>
      <c r="AB659" s="447">
        <v>74.574598672252293</v>
      </c>
      <c r="AC659" s="447">
        <v>3.5366147199999996E-2</v>
      </c>
      <c r="AD659" s="290">
        <v>6.3899999999999998E-2</v>
      </c>
      <c r="AE659" s="447">
        <v>89.466399999999993</v>
      </c>
      <c r="AF659">
        <v>4.5709</v>
      </c>
      <c r="AG659" s="447">
        <v>3.3357999999999999</v>
      </c>
      <c r="AH659">
        <v>0.20039999999999999</v>
      </c>
      <c r="AI659" s="447">
        <v>6.3701999999999995E-2</v>
      </c>
      <c r="AJ659" s="447">
        <v>98.54</v>
      </c>
      <c r="AK659" s="447">
        <v>313.3</v>
      </c>
      <c r="AL659" s="429">
        <v>33.100723266601563</v>
      </c>
      <c r="AM659" s="433">
        <v>2</v>
      </c>
      <c r="AN659" s="434"/>
      <c r="AO659" s="438">
        <v>-0.3</v>
      </c>
      <c r="AP659" s="439">
        <v>6.2919999999999998</v>
      </c>
      <c r="AQ659" s="431" t="s">
        <v>139</v>
      </c>
      <c r="AR659" s="440"/>
      <c r="AS659" s="469">
        <v>15.611301368233161</v>
      </c>
      <c r="AT659" s="431"/>
      <c r="AU659" s="469">
        <v>33.780338507521058</v>
      </c>
      <c r="AV659" s="431"/>
      <c r="AW659" s="442">
        <v>1.827</v>
      </c>
      <c r="AX659" s="431"/>
      <c r="AY659" s="443"/>
      <c r="AZ659" s="469">
        <v>9.996295804086161E-3</v>
      </c>
      <c r="BA659" s="431">
        <v>6</v>
      </c>
      <c r="BB659" s="440"/>
      <c r="BC659" s="469" t="s">
        <v>139</v>
      </c>
      <c r="BD659" s="445" t="s">
        <v>139</v>
      </c>
      <c r="BE659" s="469" t="s">
        <v>139</v>
      </c>
      <c r="BF659" s="445" t="s">
        <v>139</v>
      </c>
      <c r="BG659" s="445"/>
      <c r="BH659" s="469">
        <v>2230.6361364023242</v>
      </c>
      <c r="BI659" s="431" t="s">
        <v>139</v>
      </c>
      <c r="BJ659" s="440"/>
      <c r="BK659" s="441">
        <v>2274.0797271843271</v>
      </c>
      <c r="BL659" s="431" t="s">
        <v>139</v>
      </c>
      <c r="BM659" s="446"/>
      <c r="BN659" s="447">
        <v>-1.4006668428400091</v>
      </c>
      <c r="BO659" t="s">
        <v>139</v>
      </c>
    </row>
    <row r="660" spans="1:67" ht="15.75" customHeight="1">
      <c r="A660" s="7" t="s">
        <v>1030</v>
      </c>
      <c r="B660" s="453">
        <v>29</v>
      </c>
      <c r="C660" s="436" t="s">
        <v>202</v>
      </c>
      <c r="D660" s="454" t="s">
        <v>203</v>
      </c>
      <c r="E660" s="436">
        <v>71</v>
      </c>
      <c r="F660" s="436">
        <v>57.130000000000223</v>
      </c>
      <c r="G660" s="436" t="s">
        <v>61</v>
      </c>
      <c r="H660" s="430">
        <v>71.95216666666667</v>
      </c>
      <c r="I660" s="436">
        <v>150</v>
      </c>
      <c r="J660" s="436">
        <v>17.69999999999925</v>
      </c>
      <c r="K660" s="436" t="s">
        <v>62</v>
      </c>
      <c r="L660" s="430">
        <v>150.29499999999999</v>
      </c>
      <c r="M660" s="430">
        <v>-150.29499999999999</v>
      </c>
      <c r="N660" s="427">
        <v>684</v>
      </c>
      <c r="Q660" s="428" t="s">
        <v>156</v>
      </c>
      <c r="R660">
        <v>15</v>
      </c>
      <c r="S660" s="474">
        <v>166.523</v>
      </c>
      <c r="T660" s="290">
        <v>-1.3562000000000001</v>
      </c>
      <c r="U660" s="290">
        <v>-1.3632</v>
      </c>
      <c r="V660" s="290">
        <v>26.443757999999999</v>
      </c>
      <c r="W660" s="290">
        <v>26.459906999999998</v>
      </c>
      <c r="X660" s="290">
        <v>32.920987870625794</v>
      </c>
      <c r="Y660" s="290">
        <v>32.950832522269856</v>
      </c>
      <c r="Z660">
        <v>1.8343</v>
      </c>
      <c r="AA660" s="447">
        <v>6.3962789417234873</v>
      </c>
      <c r="AB660" s="447">
        <v>75.914308637378141</v>
      </c>
      <c r="AC660" s="447">
        <v>3.7481225600000001E-2</v>
      </c>
      <c r="AD660" s="290">
        <v>6.8599999999999994E-2</v>
      </c>
      <c r="AE660" s="447">
        <v>89.162999999999997</v>
      </c>
      <c r="AF660">
        <v>4.5556999999999999</v>
      </c>
      <c r="AG660" s="447">
        <v>3.3241000000000001</v>
      </c>
      <c r="AH660">
        <v>0.19989999999999999</v>
      </c>
      <c r="AI660" s="447">
        <v>6.3701999999999995E-2</v>
      </c>
      <c r="AJ660" s="447">
        <v>98.55</v>
      </c>
      <c r="AK660" s="447">
        <v>309.33</v>
      </c>
      <c r="AL660" s="429">
        <v>32.903335571289063</v>
      </c>
      <c r="AM660" s="433" t="s">
        <v>139</v>
      </c>
      <c r="AN660" s="434"/>
      <c r="AO660" s="438">
        <v>-0.3</v>
      </c>
      <c r="AP660" s="439">
        <v>6.407</v>
      </c>
      <c r="AQ660" s="431" t="s">
        <v>139</v>
      </c>
      <c r="AR660" s="440"/>
      <c r="AS660" s="469">
        <v>14.742844002850207</v>
      </c>
      <c r="AT660" s="431"/>
      <c r="AU660" s="469">
        <v>31.342798620413621</v>
      </c>
      <c r="AV660" s="431"/>
      <c r="AW660" s="442">
        <v>1.784</v>
      </c>
      <c r="AX660" s="431"/>
      <c r="AY660" s="443"/>
      <c r="AZ660" s="469">
        <v>9.5607037541130049E-3</v>
      </c>
      <c r="BA660" s="431">
        <v>6</v>
      </c>
      <c r="BB660" s="440"/>
      <c r="BC660" s="469">
        <v>9.3516966373955873E-3</v>
      </c>
      <c r="BD660" s="445" t="s">
        <v>139</v>
      </c>
      <c r="BE660" s="469">
        <v>3.1356731019747265E-2</v>
      </c>
      <c r="BF660" s="445" t="s">
        <v>139</v>
      </c>
      <c r="BG660" s="445"/>
      <c r="BH660" s="469">
        <v>2228.8533509560634</v>
      </c>
      <c r="BI660" s="431" t="s">
        <v>139</v>
      </c>
      <c r="BJ660" s="440"/>
      <c r="BK660" s="441">
        <v>2271.0808841776493</v>
      </c>
      <c r="BL660" s="431" t="s">
        <v>139</v>
      </c>
      <c r="BM660" s="446"/>
      <c r="BN660" s="447">
        <v>-1.4886796704079828</v>
      </c>
      <c r="BO660" t="s">
        <v>139</v>
      </c>
    </row>
    <row r="661" spans="1:67" ht="15.75" customHeight="1">
      <c r="A661" s="7" t="s">
        <v>1030</v>
      </c>
      <c r="B661" s="453">
        <v>29</v>
      </c>
      <c r="C661" s="436" t="s">
        <v>202</v>
      </c>
      <c r="D661" s="454" t="s">
        <v>203</v>
      </c>
      <c r="E661" s="436">
        <v>71</v>
      </c>
      <c r="F661" s="436">
        <v>57.130000000000223</v>
      </c>
      <c r="G661" s="436" t="s">
        <v>61</v>
      </c>
      <c r="H661" s="430">
        <v>71.95216666666667</v>
      </c>
      <c r="I661" s="436">
        <v>150</v>
      </c>
      <c r="J661" s="436">
        <v>17.69999999999925</v>
      </c>
      <c r="K661" s="436" t="s">
        <v>62</v>
      </c>
      <c r="L661" s="430">
        <v>150.29499999999999</v>
      </c>
      <c r="M661" s="430">
        <v>-150.29499999999999</v>
      </c>
      <c r="N661" s="427">
        <v>685</v>
      </c>
      <c r="Q661" s="428" t="s">
        <v>156</v>
      </c>
      <c r="R661">
        <v>16</v>
      </c>
      <c r="S661" s="474">
        <v>144.18100000000001</v>
      </c>
      <c r="T661" s="290">
        <v>-1.2826</v>
      </c>
      <c r="U661" s="290">
        <v>-1.2989999999999999</v>
      </c>
      <c r="V661" s="290">
        <v>26.274201999999999</v>
      </c>
      <c r="W661" s="290">
        <v>26.268373999999998</v>
      </c>
      <c r="X661" s="290">
        <v>32.621891334828369</v>
      </c>
      <c r="Y661" s="290">
        <v>32.631810955179695</v>
      </c>
      <c r="Z661">
        <v>1.8978999999999999</v>
      </c>
      <c r="AA661" s="447">
        <v>6.6757268996320134</v>
      </c>
      <c r="AB661" s="447">
        <v>79.219542981836568</v>
      </c>
      <c r="AC661" s="447">
        <v>3.5916085600000001E-2</v>
      </c>
      <c r="AD661" s="290">
        <v>6.5100000000000005E-2</v>
      </c>
      <c r="AE661" s="447">
        <v>89.211399999999998</v>
      </c>
      <c r="AF661">
        <v>4.5580999999999996</v>
      </c>
      <c r="AG661" s="447">
        <v>3.3851</v>
      </c>
      <c r="AH661">
        <v>0.2024</v>
      </c>
      <c r="AI661" s="447">
        <v>6.3701999999999995E-2</v>
      </c>
      <c r="AJ661" s="447">
        <v>98.53</v>
      </c>
      <c r="AK661" s="447">
        <v>305.36</v>
      </c>
      <c r="AL661" s="429">
        <v>32.605594635009766</v>
      </c>
      <c r="AM661" s="433" t="s">
        <v>139</v>
      </c>
      <c r="AN661" s="434"/>
      <c r="AO661" s="438">
        <v>0</v>
      </c>
      <c r="AP661" s="439">
        <v>6.6829999999999998</v>
      </c>
      <c r="AQ661" s="431" t="s">
        <v>139</v>
      </c>
      <c r="AR661" s="440"/>
      <c r="AS661" s="469">
        <v>13.160965141024478</v>
      </c>
      <c r="AT661" s="431"/>
      <c r="AU661" s="469">
        <v>27.441378987137334</v>
      </c>
      <c r="AV661" s="431"/>
      <c r="AW661" s="442">
        <v>1.698</v>
      </c>
      <c r="AX661" s="431"/>
      <c r="AY661" s="443"/>
      <c r="AZ661" s="469">
        <v>0</v>
      </c>
      <c r="BA661" s="431">
        <v>6</v>
      </c>
      <c r="BB661" s="440"/>
      <c r="BC661" s="469">
        <v>1.2724347996456319E-2</v>
      </c>
      <c r="BD661" s="445" t="s">
        <v>139</v>
      </c>
      <c r="BE661" s="469">
        <v>2.8405638708089133E-2</v>
      </c>
      <c r="BF661" s="445" t="s">
        <v>139</v>
      </c>
      <c r="BG661" s="445"/>
      <c r="BH661" s="469">
        <v>2192.5082218373204</v>
      </c>
      <c r="BI661" s="431" t="s">
        <v>139</v>
      </c>
      <c r="BJ661" s="440"/>
      <c r="BK661" s="441">
        <v>2248.04261425602</v>
      </c>
      <c r="BL661" s="431" t="s">
        <v>139</v>
      </c>
      <c r="BM661" s="446"/>
      <c r="BN661" s="447">
        <v>-1.5766924979759562</v>
      </c>
      <c r="BO661" t="s">
        <v>139</v>
      </c>
    </row>
    <row r="662" spans="1:67" ht="15.75" customHeight="1">
      <c r="A662" s="7" t="s">
        <v>1030</v>
      </c>
      <c r="B662" s="453">
        <v>29</v>
      </c>
      <c r="C662" s="436" t="s">
        <v>202</v>
      </c>
      <c r="D662" s="454" t="s">
        <v>203</v>
      </c>
      <c r="E662" s="436">
        <v>71</v>
      </c>
      <c r="F662" s="436">
        <v>57.130000000000223</v>
      </c>
      <c r="G662" s="436" t="s">
        <v>61</v>
      </c>
      <c r="H662" s="430">
        <v>71.95216666666667</v>
      </c>
      <c r="I662" s="436">
        <v>150</v>
      </c>
      <c r="J662" s="436">
        <v>17.69999999999925</v>
      </c>
      <c r="K662" s="436" t="s">
        <v>62</v>
      </c>
      <c r="L662" s="430">
        <v>150.29499999999999</v>
      </c>
      <c r="M662" s="430">
        <v>-150.29499999999999</v>
      </c>
      <c r="N662" s="427">
        <v>686</v>
      </c>
      <c r="Q662" s="428" t="s">
        <v>156</v>
      </c>
      <c r="R662">
        <v>17</v>
      </c>
      <c r="S662" s="474">
        <v>124.08</v>
      </c>
      <c r="T662" s="290">
        <v>-1.1435999999999999</v>
      </c>
      <c r="U662" s="290">
        <v>-1.1547000000000001</v>
      </c>
      <c r="V662" s="290">
        <v>26.148996</v>
      </c>
      <c r="W662" s="290">
        <v>26.155106</v>
      </c>
      <c r="X662" s="290">
        <v>32.312688460751325</v>
      </c>
      <c r="Y662" s="290">
        <v>32.332959810768571</v>
      </c>
      <c r="Z662">
        <v>1.9735</v>
      </c>
      <c r="AA662" s="447">
        <v>6.9754205515371881</v>
      </c>
      <c r="AB662" s="447">
        <v>82.903532325847053</v>
      </c>
      <c r="AC662" s="447">
        <v>3.8115839200000001E-2</v>
      </c>
      <c r="AD662" s="290">
        <v>7.0000000000000007E-2</v>
      </c>
      <c r="AE662" s="447">
        <v>89.250500000000002</v>
      </c>
      <c r="AF662">
        <v>4.5599999999999996</v>
      </c>
      <c r="AG662" s="447">
        <v>3.3193999999999999</v>
      </c>
      <c r="AH662">
        <v>0.19969999999999999</v>
      </c>
      <c r="AI662" s="447">
        <v>6.3701999999999995E-2</v>
      </c>
      <c r="AJ662" s="447">
        <v>98.54</v>
      </c>
      <c r="AK662" s="447">
        <v>303.38</v>
      </c>
      <c r="AL662" s="429">
        <v>32.302474975585938</v>
      </c>
      <c r="AM662" s="433" t="s">
        <v>139</v>
      </c>
      <c r="AN662" s="434"/>
      <c r="AO662" s="438">
        <v>0.1</v>
      </c>
      <c r="AP662" s="439">
        <v>7.0279999999999996</v>
      </c>
      <c r="AQ662" s="431" t="s">
        <v>139</v>
      </c>
      <c r="AR662" s="440"/>
      <c r="AS662" s="469">
        <v>10.761471351850471</v>
      </c>
      <c r="AT662" s="431"/>
      <c r="AU662" s="469">
        <v>22.115453307166728</v>
      </c>
      <c r="AV662" s="431"/>
      <c r="AW662" s="442">
        <v>1.5369999999999999</v>
      </c>
      <c r="AX662" s="431"/>
      <c r="AY662" s="443"/>
      <c r="AZ662" s="469">
        <v>0</v>
      </c>
      <c r="BA662" s="431">
        <v>2</v>
      </c>
      <c r="BB662" s="440" t="s">
        <v>1092</v>
      </c>
      <c r="BC662" s="469">
        <v>2.0209313053974429E-2</v>
      </c>
      <c r="BD662" s="445" t="s">
        <v>139</v>
      </c>
      <c r="BE662" s="469">
        <v>3.6318091297965031E-2</v>
      </c>
      <c r="BF662" s="445" t="s">
        <v>139</v>
      </c>
      <c r="BG662" s="445"/>
      <c r="BH662" s="469">
        <v>2166.9819288013268</v>
      </c>
      <c r="BI662" s="431" t="s">
        <v>139</v>
      </c>
      <c r="BJ662" s="440"/>
      <c r="BK662" s="441">
        <v>2228.4362892197432</v>
      </c>
      <c r="BL662" s="431" t="s">
        <v>139</v>
      </c>
      <c r="BM662" s="446"/>
      <c r="BN662" s="447">
        <v>-1.6825063190862024</v>
      </c>
      <c r="BO662" t="s">
        <v>139</v>
      </c>
    </row>
    <row r="663" spans="1:67" ht="15.75" customHeight="1">
      <c r="A663" s="7" t="s">
        <v>1030</v>
      </c>
      <c r="B663" s="453">
        <v>29</v>
      </c>
      <c r="C663" s="436" t="s">
        <v>202</v>
      </c>
      <c r="D663" s="454" t="s">
        <v>203</v>
      </c>
      <c r="E663" s="436">
        <v>71</v>
      </c>
      <c r="F663" s="436">
        <v>57.130000000000223</v>
      </c>
      <c r="G663" s="436" t="s">
        <v>61</v>
      </c>
      <c r="H663" s="430">
        <v>71.95216666666667</v>
      </c>
      <c r="I663" s="436">
        <v>150</v>
      </c>
      <c r="J663" s="436">
        <v>17.69999999999925</v>
      </c>
      <c r="K663" s="436" t="s">
        <v>62</v>
      </c>
      <c r="L663" s="430">
        <v>150.29499999999999</v>
      </c>
      <c r="M663" s="430">
        <v>-150.29499999999999</v>
      </c>
      <c r="N663" s="427">
        <v>687</v>
      </c>
      <c r="Q663" s="428" t="s">
        <v>156</v>
      </c>
      <c r="R663">
        <v>18</v>
      </c>
      <c r="S663" s="474">
        <v>86.908000000000001</v>
      </c>
      <c r="T663" s="290">
        <v>0.29780000000000001</v>
      </c>
      <c r="U663" s="290">
        <v>0.2409</v>
      </c>
      <c r="V663" s="290">
        <v>26.932078000000001</v>
      </c>
      <c r="W663" s="290">
        <v>26.889904999999999</v>
      </c>
      <c r="X663" s="290">
        <v>31.853334578797252</v>
      </c>
      <c r="Y663" s="290">
        <v>31.857346216415138</v>
      </c>
      <c r="Z663">
        <v>2.1642000000000001</v>
      </c>
      <c r="AA663" s="447">
        <v>7.5168595511878422</v>
      </c>
      <c r="AB663" s="447">
        <v>92.514277592742076</v>
      </c>
      <c r="AC663" s="447">
        <v>4.3741785599999999E-2</v>
      </c>
      <c r="AD663" s="290">
        <v>8.2500000000000004E-2</v>
      </c>
      <c r="AE663" s="447">
        <v>88.924700000000001</v>
      </c>
      <c r="AF663">
        <v>4.5435999999999996</v>
      </c>
      <c r="AG663" s="447">
        <v>3.0564</v>
      </c>
      <c r="AH663">
        <v>0.1893</v>
      </c>
      <c r="AI663" s="447">
        <v>6.3701999999999995E-2</v>
      </c>
      <c r="AJ663" s="447">
        <v>98.54</v>
      </c>
      <c r="AK663" s="447">
        <v>305.36</v>
      </c>
      <c r="AL663" s="429">
        <v>31.858377456665039</v>
      </c>
      <c r="AM663" s="433" t="s">
        <v>139</v>
      </c>
      <c r="AN663" s="434"/>
      <c r="AO663" s="438">
        <v>1.7</v>
      </c>
      <c r="AP663" s="439">
        <v>7.5640000000000001</v>
      </c>
      <c r="AQ663" s="431" t="s">
        <v>139</v>
      </c>
      <c r="AR663" s="440"/>
      <c r="AS663" s="469">
        <v>4.8844901857846468</v>
      </c>
      <c r="AT663" s="431"/>
      <c r="AU663" s="469">
        <v>10.831354657726049</v>
      </c>
      <c r="AV663" s="431"/>
      <c r="AW663" s="442">
        <v>1.1020000000000001</v>
      </c>
      <c r="AX663" s="431"/>
      <c r="AY663" s="443"/>
      <c r="AZ663" s="469">
        <v>0.38016724593779955</v>
      </c>
      <c r="BA663" s="431">
        <v>6</v>
      </c>
      <c r="BB663" s="440"/>
      <c r="BC663" s="469">
        <v>2.2228141413164391E-2</v>
      </c>
      <c r="BD663" s="445" t="s">
        <v>139</v>
      </c>
      <c r="BE663" s="469">
        <v>6.4112497524217008E-2</v>
      </c>
      <c r="BF663" s="445" t="s">
        <v>139</v>
      </c>
      <c r="BG663" s="445"/>
      <c r="BH663" s="469">
        <v>2096.0913677428043</v>
      </c>
      <c r="BI663" s="431" t="s">
        <v>139</v>
      </c>
      <c r="BJ663" s="440"/>
      <c r="BK663" s="441">
        <v>2210.449760812226</v>
      </c>
      <c r="BL663" s="431" t="s">
        <v>139</v>
      </c>
      <c r="BM663" s="446"/>
      <c r="BN663" s="447">
        <v>-1.7092073378501134</v>
      </c>
      <c r="BO663" t="s">
        <v>139</v>
      </c>
    </row>
    <row r="664" spans="1:67" ht="15.75" customHeight="1">
      <c r="A664" s="7" t="s">
        <v>1030</v>
      </c>
      <c r="B664" s="453">
        <v>29</v>
      </c>
      <c r="C664" s="436" t="s">
        <v>202</v>
      </c>
      <c r="D664" s="454" t="s">
        <v>203</v>
      </c>
      <c r="E664" s="436">
        <v>71</v>
      </c>
      <c r="F664" s="436">
        <v>57.130000000000223</v>
      </c>
      <c r="G664" s="436" t="s">
        <v>61</v>
      </c>
      <c r="H664" s="430">
        <v>71.95216666666667</v>
      </c>
      <c r="I664" s="436">
        <v>150</v>
      </c>
      <c r="J664" s="436">
        <v>17.69999999999925</v>
      </c>
      <c r="K664" s="436" t="s">
        <v>62</v>
      </c>
      <c r="L664" s="430">
        <v>150.29499999999999</v>
      </c>
      <c r="M664" s="430">
        <v>-150.29499999999999</v>
      </c>
      <c r="N664" s="427">
        <v>688</v>
      </c>
      <c r="Q664" s="428" t="s">
        <v>156</v>
      </c>
      <c r="R664">
        <v>19</v>
      </c>
      <c r="S664" s="474">
        <v>42.328000000000003</v>
      </c>
      <c r="T664" s="290">
        <v>0.28799999999999998</v>
      </c>
      <c r="U664" s="290">
        <v>0.4456</v>
      </c>
      <c r="V664" s="290">
        <v>25.789144999999998</v>
      </c>
      <c r="W664" s="290">
        <v>25.923136999999997</v>
      </c>
      <c r="X664" s="290">
        <v>30.403352267835114</v>
      </c>
      <c r="Y664" s="290">
        <v>30.420822786523829</v>
      </c>
      <c r="Z664">
        <v>2.4386000000000001</v>
      </c>
      <c r="AA664" s="447">
        <v>8.9747513882803247</v>
      </c>
      <c r="AB664" s="447">
        <v>109.31590308589396</v>
      </c>
      <c r="AC664" s="447">
        <v>0.125600184</v>
      </c>
      <c r="AD664" s="290">
        <v>0.26419999999999999</v>
      </c>
      <c r="AE664" s="447">
        <v>88.930300000000003</v>
      </c>
      <c r="AF664">
        <v>4.5438999999999998</v>
      </c>
      <c r="AG664" s="447">
        <v>2.5445000000000002</v>
      </c>
      <c r="AH664">
        <v>0.16880000000000001</v>
      </c>
      <c r="AI664" s="447">
        <v>1.0256000000000001</v>
      </c>
      <c r="AJ664" s="447">
        <v>98.54</v>
      </c>
      <c r="AK664" s="447">
        <v>313.3</v>
      </c>
      <c r="AL664" s="429">
        <v>30.340843200683594</v>
      </c>
      <c r="AM664" s="433" t="s">
        <v>139</v>
      </c>
      <c r="AN664" s="434"/>
      <c r="AO664" s="438">
        <v>2.4</v>
      </c>
      <c r="AP664" s="439">
        <v>8.6189999999999998</v>
      </c>
      <c r="AQ664" s="431" t="s">
        <v>139</v>
      </c>
      <c r="AR664" s="440"/>
      <c r="AS664" s="469">
        <v>9.9698885189359997E-3</v>
      </c>
      <c r="AT664" s="431"/>
      <c r="AU664" s="469">
        <v>4.0336849876494334</v>
      </c>
      <c r="AV664" s="431"/>
      <c r="AW664" s="442">
        <v>0.66800000000000004</v>
      </c>
      <c r="AX664" s="431"/>
      <c r="AY664" s="443"/>
      <c r="AZ664" s="469">
        <v>7.5226692561770642E-2</v>
      </c>
      <c r="BA664" s="431">
        <v>6</v>
      </c>
      <c r="BB664" s="440"/>
      <c r="BC664" s="469">
        <v>0.12094724004221798</v>
      </c>
      <c r="BD664" s="445" t="s">
        <v>139</v>
      </c>
      <c r="BE664" s="469">
        <v>0.14941233642837026</v>
      </c>
      <c r="BF664" s="445" t="s">
        <v>139</v>
      </c>
      <c r="BG664" s="445"/>
      <c r="BH664" s="469">
        <v>2028.586718041915</v>
      </c>
      <c r="BI664" s="431" t="s">
        <v>139</v>
      </c>
      <c r="BJ664" s="440"/>
      <c r="BK664" s="441">
        <v>2155.6743377362827</v>
      </c>
      <c r="BL664" s="431" t="s">
        <v>139</v>
      </c>
      <c r="BM664" s="446"/>
      <c r="BN664" s="447">
        <v>-2.7703087659968033</v>
      </c>
      <c r="BO664" t="s">
        <v>139</v>
      </c>
    </row>
    <row r="665" spans="1:67" ht="15.75" customHeight="1">
      <c r="A665" s="7" t="s">
        <v>1030</v>
      </c>
      <c r="B665" s="453">
        <v>29</v>
      </c>
      <c r="C665" s="436" t="s">
        <v>202</v>
      </c>
      <c r="D665" s="454" t="s">
        <v>203</v>
      </c>
      <c r="E665" s="436">
        <v>71</v>
      </c>
      <c r="F665" s="436">
        <v>57.130000000000223</v>
      </c>
      <c r="G665" s="436" t="s">
        <v>61</v>
      </c>
      <c r="H665" s="430">
        <v>71.95216666666667</v>
      </c>
      <c r="I665" s="436">
        <v>150</v>
      </c>
      <c r="J665" s="436">
        <v>17.69999999999925</v>
      </c>
      <c r="K665" s="436" t="s">
        <v>62</v>
      </c>
      <c r="L665" s="430">
        <v>150.29499999999999</v>
      </c>
      <c r="M665" s="430">
        <v>-150.29499999999999</v>
      </c>
      <c r="N665" s="427">
        <v>689</v>
      </c>
      <c r="Q665" s="428" t="s">
        <v>156</v>
      </c>
      <c r="R665">
        <v>20</v>
      </c>
      <c r="S665" s="474">
        <v>41.332000000000001</v>
      </c>
      <c r="T665" s="290">
        <v>-0.1915</v>
      </c>
      <c r="U665" s="290">
        <v>-0.1424</v>
      </c>
      <c r="V665" s="290">
        <v>25.361678999999999</v>
      </c>
      <c r="W665" s="290">
        <v>25.39331</v>
      </c>
      <c r="X665" s="290">
        <v>30.322103988268616</v>
      </c>
      <c r="Y665" s="290">
        <v>30.314776287095338</v>
      </c>
      <c r="Z665">
        <v>2.4174000000000002</v>
      </c>
      <c r="AA665" s="447">
        <v>8.8716532497482099</v>
      </c>
      <c r="AB665" s="447">
        <v>106.64258571080781</v>
      </c>
      <c r="AC665" s="447">
        <v>0.11362855200000001</v>
      </c>
      <c r="AD665" s="290">
        <v>0.23760000000000001</v>
      </c>
      <c r="AE665" s="447">
        <v>89.1053</v>
      </c>
      <c r="AF665">
        <v>4.5526999999999997</v>
      </c>
      <c r="AG665" s="447">
        <v>2.5375000000000001</v>
      </c>
      <c r="AH665">
        <v>0.16850000000000001</v>
      </c>
      <c r="AI665" s="447">
        <v>1.0927</v>
      </c>
      <c r="AJ665" s="447">
        <v>98.54</v>
      </c>
      <c r="AK665" s="447">
        <v>313.3</v>
      </c>
      <c r="AL665" s="429">
        <v>30.343769073486328</v>
      </c>
      <c r="AM665" s="433" t="s">
        <v>139</v>
      </c>
      <c r="AN665" s="434"/>
      <c r="AO665" s="438" t="s">
        <v>139</v>
      </c>
      <c r="AP665" s="439" t="s">
        <v>139</v>
      </c>
      <c r="AQ665" s="431" t="s">
        <v>139</v>
      </c>
      <c r="AR665" s="440"/>
      <c r="AS665" s="469" t="s">
        <v>139</v>
      </c>
      <c r="AT665" s="431" t="s">
        <v>139</v>
      </c>
      <c r="AU665" s="469" t="s">
        <v>139</v>
      </c>
      <c r="AV665" s="431" t="s">
        <v>139</v>
      </c>
      <c r="AW665" s="442" t="s">
        <v>139</v>
      </c>
      <c r="AX665" s="431" t="s">
        <v>139</v>
      </c>
      <c r="AY665" s="443"/>
      <c r="AZ665" s="469" t="s">
        <v>139</v>
      </c>
      <c r="BA665" s="431" t="s">
        <v>139</v>
      </c>
      <c r="BB665" s="440"/>
      <c r="BC665" s="469" t="s">
        <v>139</v>
      </c>
      <c r="BD665" s="445" t="s">
        <v>139</v>
      </c>
      <c r="BE665" s="469" t="s">
        <v>139</v>
      </c>
      <c r="BF665" s="445" t="s">
        <v>139</v>
      </c>
      <c r="BG665" s="445"/>
      <c r="BH665" s="469" t="s">
        <v>139</v>
      </c>
      <c r="BI665" s="431" t="s">
        <v>139</v>
      </c>
      <c r="BJ665" s="440"/>
      <c r="BK665" s="441" t="s">
        <v>139</v>
      </c>
      <c r="BL665" s="431" t="s">
        <v>139</v>
      </c>
      <c r="BM665" s="446"/>
      <c r="BN665" s="447" t="s">
        <v>139</v>
      </c>
      <c r="BO665" t="s">
        <v>139</v>
      </c>
    </row>
    <row r="666" spans="1:67" ht="15.75" customHeight="1">
      <c r="A666" s="7" t="s">
        <v>1030</v>
      </c>
      <c r="B666" s="453">
        <v>29</v>
      </c>
      <c r="C666" s="436" t="s">
        <v>202</v>
      </c>
      <c r="D666" s="454" t="s">
        <v>203</v>
      </c>
      <c r="E666" s="436">
        <v>71</v>
      </c>
      <c r="F666" s="436">
        <v>57.130000000000223</v>
      </c>
      <c r="G666" s="436" t="s">
        <v>61</v>
      </c>
      <c r="H666" s="430">
        <v>71.95216666666667</v>
      </c>
      <c r="I666" s="436">
        <v>150</v>
      </c>
      <c r="J666" s="436">
        <v>17.69999999999925</v>
      </c>
      <c r="K666" s="436" t="s">
        <v>62</v>
      </c>
      <c r="L666" s="430">
        <v>150.29499999999999</v>
      </c>
      <c r="M666" s="430">
        <v>-150.29499999999999</v>
      </c>
      <c r="N666" s="427">
        <v>690</v>
      </c>
      <c r="Q666" s="428" t="s">
        <v>156</v>
      </c>
      <c r="R666">
        <v>21</v>
      </c>
      <c r="S666" s="474">
        <v>31.724</v>
      </c>
      <c r="T666" s="290">
        <v>-0.10929999999999999</v>
      </c>
      <c r="U666" s="290">
        <v>-1.6999999999999999E-3</v>
      </c>
      <c r="V666" s="290">
        <v>24.664473999999998</v>
      </c>
      <c r="W666" s="290">
        <v>24.781289999999998</v>
      </c>
      <c r="X666" s="290">
        <v>29.334150889860044</v>
      </c>
      <c r="Y666" s="290">
        <v>29.382936417632571</v>
      </c>
      <c r="Z666">
        <v>2.3881999999999999</v>
      </c>
      <c r="AA666" s="447">
        <v>8.761697828123145</v>
      </c>
      <c r="AB666" s="447">
        <v>104.8214176311542</v>
      </c>
      <c r="AC666" s="447">
        <v>0.15647960800000002</v>
      </c>
      <c r="AD666" s="290">
        <v>0.33279999999999998</v>
      </c>
      <c r="AE666" s="447">
        <v>88.941400000000002</v>
      </c>
      <c r="AF666">
        <v>4.5445000000000002</v>
      </c>
      <c r="AG666" s="447">
        <v>2.2721</v>
      </c>
      <c r="AH666">
        <v>0.15790000000000001</v>
      </c>
      <c r="AI666" s="447">
        <v>2.2930000000000001</v>
      </c>
      <c r="AJ666" s="447">
        <v>98.54</v>
      </c>
      <c r="AK666" s="447">
        <v>315.58</v>
      </c>
      <c r="AL666" s="429">
        <v>29.3013916015625</v>
      </c>
      <c r="AM666" s="433" t="s">
        <v>139</v>
      </c>
      <c r="AN666" s="434"/>
      <c r="AO666" s="438">
        <v>1.5</v>
      </c>
      <c r="AP666" s="439">
        <v>8.8409999999999993</v>
      </c>
      <c r="AQ666" s="431" t="s">
        <v>139</v>
      </c>
      <c r="AR666" s="440"/>
      <c r="AS666" s="469">
        <v>0</v>
      </c>
      <c r="AT666" s="431"/>
      <c r="AU666" s="469">
        <v>3.3082155780875184</v>
      </c>
      <c r="AV666" s="431"/>
      <c r="AW666" s="442">
        <v>0.58699999999999997</v>
      </c>
      <c r="AX666" s="431"/>
      <c r="AY666" s="443"/>
      <c r="AZ666" s="469">
        <v>6.8693036484754541E-2</v>
      </c>
      <c r="BA666" s="431">
        <v>6</v>
      </c>
      <c r="BB666" s="440"/>
      <c r="BC666" s="469">
        <v>0.18650107254065276</v>
      </c>
      <c r="BD666" s="445" t="s">
        <v>139</v>
      </c>
      <c r="BE666" s="469">
        <v>0.20196430181832167</v>
      </c>
      <c r="BF666" s="445" t="s">
        <v>139</v>
      </c>
      <c r="BG666" s="445"/>
      <c r="BH666" s="469">
        <v>2006.7219132196551</v>
      </c>
      <c r="BI666" s="431" t="s">
        <v>139</v>
      </c>
      <c r="BJ666" s="440"/>
      <c r="BK666" s="441">
        <v>2105.3335367321456</v>
      </c>
      <c r="BL666" s="431" t="s">
        <v>139</v>
      </c>
      <c r="BM666" s="446"/>
      <c r="BN666" s="447">
        <v>-3.3606882657036028</v>
      </c>
      <c r="BO666" t="s">
        <v>139</v>
      </c>
    </row>
    <row r="667" spans="1:67" ht="15.75" customHeight="1">
      <c r="A667" s="7" t="s">
        <v>1030</v>
      </c>
      <c r="B667" s="453">
        <v>29</v>
      </c>
      <c r="C667" s="436" t="s">
        <v>202</v>
      </c>
      <c r="D667" s="454" t="s">
        <v>203</v>
      </c>
      <c r="E667" s="436">
        <v>71</v>
      </c>
      <c r="F667" s="436">
        <v>57.130000000000223</v>
      </c>
      <c r="G667" s="436" t="s">
        <v>61</v>
      </c>
      <c r="H667" s="430">
        <v>71.95216666666667</v>
      </c>
      <c r="I667" s="436">
        <v>150</v>
      </c>
      <c r="J667" s="436">
        <v>17.69999999999925</v>
      </c>
      <c r="K667" s="436" t="s">
        <v>62</v>
      </c>
      <c r="L667" s="430">
        <v>150.29499999999999</v>
      </c>
      <c r="M667" s="430">
        <v>-150.29499999999999</v>
      </c>
      <c r="N667" s="427">
        <v>691</v>
      </c>
      <c r="Q667" s="428" t="s">
        <v>156</v>
      </c>
      <c r="R667">
        <v>22</v>
      </c>
      <c r="S667" s="474">
        <v>21.106000000000002</v>
      </c>
      <c r="T667" s="290">
        <v>0.67759999999999998</v>
      </c>
      <c r="U667" s="290">
        <v>0.65500000000000003</v>
      </c>
      <c r="V667" s="290">
        <v>24.862283999999999</v>
      </c>
      <c r="W667" s="290">
        <v>24.854564</v>
      </c>
      <c r="X667" s="290">
        <v>28.849556669647722</v>
      </c>
      <c r="Y667" s="290">
        <v>28.86080866511794</v>
      </c>
      <c r="Z667">
        <v>2.3144</v>
      </c>
      <c r="AA667" s="447">
        <v>7.6875504397097796</v>
      </c>
      <c r="AB667" s="447">
        <v>93.577995485461201</v>
      </c>
      <c r="AC667" s="447">
        <v>0.24569484000000003</v>
      </c>
      <c r="AD667" s="290">
        <v>0.53090000000000004</v>
      </c>
      <c r="AE667" s="447">
        <v>88.468599999999995</v>
      </c>
      <c r="AF667">
        <v>4.5206</v>
      </c>
      <c r="AG667" s="447">
        <v>2.0185</v>
      </c>
      <c r="AH667">
        <v>0.1477</v>
      </c>
      <c r="AI667" s="447">
        <v>5.2214</v>
      </c>
      <c r="AJ667" s="447">
        <v>98.54</v>
      </c>
      <c r="AK667" s="447">
        <v>319.24</v>
      </c>
      <c r="AL667" s="429">
        <v>28.793758392333984</v>
      </c>
      <c r="AM667" s="433" t="s">
        <v>139</v>
      </c>
      <c r="AN667" s="434"/>
      <c r="AO667" s="438">
        <v>2.2000000000000002</v>
      </c>
      <c r="AP667" s="439">
        <v>8.7210000000000001</v>
      </c>
      <c r="AQ667" s="431" t="s">
        <v>139</v>
      </c>
      <c r="AR667" s="440"/>
      <c r="AS667" s="469">
        <v>0</v>
      </c>
      <c r="AT667" s="431"/>
      <c r="AU667" s="469">
        <v>2.9611399770360745</v>
      </c>
      <c r="AV667" s="431"/>
      <c r="AW667" s="442">
        <v>0.57199999999999995</v>
      </c>
      <c r="AX667" s="431"/>
      <c r="AY667" s="443"/>
      <c r="AZ667" s="469">
        <v>4.1405414045451991E-2</v>
      </c>
      <c r="BA667" s="431">
        <v>6</v>
      </c>
      <c r="BB667" s="440"/>
      <c r="BC667" s="469">
        <v>0.27320771152885104</v>
      </c>
      <c r="BD667" s="445" t="s">
        <v>139</v>
      </c>
      <c r="BE667" s="469">
        <v>0.1938236935993542</v>
      </c>
      <c r="BF667" s="445" t="s">
        <v>139</v>
      </c>
      <c r="BG667" s="445"/>
      <c r="BH667" s="469">
        <v>1985.7943357240667</v>
      </c>
      <c r="BI667" s="431" t="s">
        <v>139</v>
      </c>
      <c r="BJ667" s="440"/>
      <c r="BK667" s="441">
        <v>2082.8760652911774</v>
      </c>
      <c r="BL667" s="431" t="s">
        <v>139</v>
      </c>
      <c r="BM667" s="446"/>
      <c r="BN667" s="447">
        <v>-3.5851712903333515</v>
      </c>
      <c r="BO667" t="s">
        <v>139</v>
      </c>
    </row>
    <row r="668" spans="1:67" ht="15.75" customHeight="1">
      <c r="A668" s="7" t="s">
        <v>1030</v>
      </c>
      <c r="B668" s="453">
        <v>29</v>
      </c>
      <c r="C668" s="436" t="s">
        <v>202</v>
      </c>
      <c r="D668" s="454" t="s">
        <v>203</v>
      </c>
      <c r="E668" s="436">
        <v>71</v>
      </c>
      <c r="F668" s="436">
        <v>57.130000000000223</v>
      </c>
      <c r="G668" s="436" t="s">
        <v>61</v>
      </c>
      <c r="H668" s="430">
        <v>71.95216666666667</v>
      </c>
      <c r="I668" s="436">
        <v>150</v>
      </c>
      <c r="J668" s="436">
        <v>17.69999999999925</v>
      </c>
      <c r="K668" s="436" t="s">
        <v>62</v>
      </c>
      <c r="L668" s="430">
        <v>150.29499999999999</v>
      </c>
      <c r="M668" s="430">
        <v>-150.29499999999999</v>
      </c>
      <c r="N668" s="427">
        <v>692</v>
      </c>
      <c r="Q668" s="428" t="s">
        <v>184</v>
      </c>
      <c r="R668">
        <v>23</v>
      </c>
      <c r="S668" s="474">
        <v>4.3230000000000004</v>
      </c>
      <c r="T668" s="290">
        <v>4.4794</v>
      </c>
      <c r="U668" s="290">
        <v>4.4791999999999996</v>
      </c>
      <c r="V668" s="290">
        <v>24.506824999999999</v>
      </c>
      <c r="W668" s="290">
        <v>24.505132999999997</v>
      </c>
      <c r="X668" s="290">
        <v>25.220185400979219</v>
      </c>
      <c r="Y668" s="290">
        <v>25.218427986084965</v>
      </c>
      <c r="Z668">
        <v>2.3087</v>
      </c>
      <c r="AA668" s="447">
        <v>7.5893274848890924</v>
      </c>
      <c r="AB668" s="447">
        <v>99.231914844127672</v>
      </c>
      <c r="AC668" s="447">
        <v>0.17276607199999999</v>
      </c>
      <c r="AD668" s="290">
        <v>0.36890000000000001</v>
      </c>
      <c r="AE668" s="447">
        <v>87.197199999999995</v>
      </c>
      <c r="AF668">
        <v>4.4565000000000001</v>
      </c>
      <c r="AG668" s="447">
        <v>3.5049000000000001</v>
      </c>
      <c r="AH668">
        <v>0.2072</v>
      </c>
      <c r="AI668" s="447">
        <v>70.352999999999994</v>
      </c>
      <c r="AJ668" s="447">
        <v>97.51</v>
      </c>
      <c r="AK668" s="447">
        <v>319.24</v>
      </c>
      <c r="AL668" s="429">
        <v>25.223941802978516</v>
      </c>
      <c r="AM668" s="433" t="s">
        <v>139</v>
      </c>
      <c r="AN668" s="434"/>
      <c r="AO668" s="438" t="s">
        <v>139</v>
      </c>
      <c r="AP668" s="439" t="s">
        <v>139</v>
      </c>
      <c r="AQ668" s="431" t="s">
        <v>139</v>
      </c>
      <c r="AR668" s="440"/>
      <c r="AS668" s="469" t="s">
        <v>139</v>
      </c>
      <c r="AT668" s="431" t="s">
        <v>139</v>
      </c>
      <c r="AU668" s="469" t="s">
        <v>139</v>
      </c>
      <c r="AV668" s="431" t="s">
        <v>139</v>
      </c>
      <c r="AW668" s="442" t="s">
        <v>139</v>
      </c>
      <c r="AX668" s="431" t="s">
        <v>139</v>
      </c>
      <c r="AY668" s="443"/>
      <c r="AZ668" s="469" t="s">
        <v>139</v>
      </c>
      <c r="BA668" s="431" t="s">
        <v>139</v>
      </c>
      <c r="BB668" s="440"/>
      <c r="BC668" s="469" t="s">
        <v>139</v>
      </c>
      <c r="BD668" s="445" t="s">
        <v>139</v>
      </c>
      <c r="BE668" s="469" t="s">
        <v>139</v>
      </c>
      <c r="BF668" s="445" t="s">
        <v>139</v>
      </c>
      <c r="BG668" s="445"/>
      <c r="BH668" s="469" t="s">
        <v>139</v>
      </c>
      <c r="BI668" s="431" t="s">
        <v>139</v>
      </c>
      <c r="BJ668" s="440"/>
      <c r="BK668" s="441" t="s">
        <v>139</v>
      </c>
      <c r="BL668" s="431" t="s">
        <v>139</v>
      </c>
      <c r="BM668" s="446"/>
      <c r="BN668" s="447" t="s">
        <v>139</v>
      </c>
      <c r="BO668" t="s">
        <v>139</v>
      </c>
    </row>
    <row r="669" spans="1:67" ht="15.75" customHeight="1">
      <c r="A669" s="7" t="s">
        <v>1030</v>
      </c>
      <c r="B669" s="453">
        <v>29</v>
      </c>
      <c r="C669" s="436" t="s">
        <v>202</v>
      </c>
      <c r="D669" s="454" t="s">
        <v>203</v>
      </c>
      <c r="E669" s="436">
        <v>71</v>
      </c>
      <c r="F669" s="436">
        <v>57.130000000000223</v>
      </c>
      <c r="G669" s="436" t="s">
        <v>61</v>
      </c>
      <c r="H669" s="430">
        <v>71.95216666666667</v>
      </c>
      <c r="I669" s="436">
        <v>150</v>
      </c>
      <c r="J669" s="436">
        <v>17.69999999999925</v>
      </c>
      <c r="K669" s="436" t="s">
        <v>62</v>
      </c>
      <c r="L669" s="430">
        <v>150.29499999999999</v>
      </c>
      <c r="M669" s="430">
        <v>-150.29499999999999</v>
      </c>
      <c r="N669" s="427">
        <v>693</v>
      </c>
      <c r="Q669" s="428" t="s">
        <v>184</v>
      </c>
      <c r="R669">
        <v>24</v>
      </c>
      <c r="S669" s="474">
        <v>4.5430000000000001</v>
      </c>
      <c r="T669" s="290">
        <v>4.4795999999999996</v>
      </c>
      <c r="U669" s="290">
        <v>4.4800000000000004</v>
      </c>
      <c r="V669" s="290">
        <v>24.507301999999999</v>
      </c>
      <c r="W669" s="290">
        <v>24.505686999999998</v>
      </c>
      <c r="X669" s="290">
        <v>25.220480932473087</v>
      </c>
      <c r="Y669" s="290">
        <v>25.218352447233954</v>
      </c>
      <c r="Z669">
        <v>2.3092999999999999</v>
      </c>
      <c r="AA669" s="447">
        <v>7.5942184265788084</v>
      </c>
      <c r="AB669" s="447">
        <v>99.296549795639379</v>
      </c>
      <c r="AC669" s="447">
        <v>0.16950968000000002</v>
      </c>
      <c r="AD669" s="290">
        <v>0.36170000000000002</v>
      </c>
      <c r="AE669" s="447">
        <v>87.191599999999994</v>
      </c>
      <c r="AF669">
        <v>4.4561999999999999</v>
      </c>
      <c r="AG669" s="447">
        <v>3.4156</v>
      </c>
      <c r="AH669">
        <v>0.2036</v>
      </c>
      <c r="AI669" s="447">
        <v>64.548000000000002</v>
      </c>
      <c r="AJ669" s="447">
        <v>86.7</v>
      </c>
      <c r="AK669" s="447">
        <v>319.24</v>
      </c>
      <c r="AL669" s="429">
        <v>25.222986221313477</v>
      </c>
      <c r="AM669" s="433" t="s">
        <v>139</v>
      </c>
      <c r="AN669" s="434"/>
      <c r="AO669" s="438">
        <v>6.1</v>
      </c>
      <c r="AP669" s="439">
        <v>7.6029999999999998</v>
      </c>
      <c r="AQ669" s="431" t="s">
        <v>139</v>
      </c>
      <c r="AR669" s="440"/>
      <c r="AS669" s="469">
        <v>0</v>
      </c>
      <c r="AT669" s="431"/>
      <c r="AU669" s="469">
        <v>6.071008938760202</v>
      </c>
      <c r="AV669" s="431"/>
      <c r="AW669" s="442">
        <v>0.36199999999999999</v>
      </c>
      <c r="AX669" s="431"/>
      <c r="AY669" s="443"/>
      <c r="AZ669" s="469">
        <v>8.7964576678306247E-2</v>
      </c>
      <c r="BA669" s="431">
        <v>6</v>
      </c>
      <c r="BB669" s="440"/>
      <c r="BC669" s="469">
        <v>0.23252917894664835</v>
      </c>
      <c r="BD669" s="445" t="s">
        <v>139</v>
      </c>
      <c r="BE669" s="469">
        <v>0.25242188645259117</v>
      </c>
      <c r="BF669" s="445" t="s">
        <v>139</v>
      </c>
      <c r="BG669" s="445"/>
      <c r="BH669" s="469">
        <v>1903.4366320435306</v>
      </c>
      <c r="BI669" s="431" t="s">
        <v>139</v>
      </c>
      <c r="BJ669" s="440"/>
      <c r="BK669" s="441">
        <v>2005.0355748872523</v>
      </c>
      <c r="BL669" s="431" t="s">
        <v>139</v>
      </c>
      <c r="BM669" s="446"/>
      <c r="BN669" s="447">
        <v>-5.1970958170136736</v>
      </c>
      <c r="BO669" t="s">
        <v>139</v>
      </c>
    </row>
    <row r="670" spans="1:67" ht="15.75" customHeight="1">
      <c r="A670" s="7" t="s">
        <v>1030</v>
      </c>
      <c r="B670" s="453">
        <v>30</v>
      </c>
      <c r="C670" s="436" t="s">
        <v>204</v>
      </c>
      <c r="D670" s="454" t="s">
        <v>205</v>
      </c>
      <c r="E670" s="436">
        <v>71</v>
      </c>
      <c r="F670" s="436">
        <v>40.809999999999889</v>
      </c>
      <c r="G670" s="436" t="s">
        <v>61</v>
      </c>
      <c r="H670" s="430">
        <v>71.680166666666665</v>
      </c>
      <c r="I670" s="436">
        <v>151</v>
      </c>
      <c r="J670" s="436">
        <v>8.6400000000003274</v>
      </c>
      <c r="K670" s="436" t="s">
        <v>62</v>
      </c>
      <c r="L670" s="430">
        <v>151.14400000000001</v>
      </c>
      <c r="M670" s="430">
        <v>-151.14400000000001</v>
      </c>
      <c r="N670" s="427">
        <v>694</v>
      </c>
      <c r="Q670" s="428" t="s">
        <v>156</v>
      </c>
      <c r="R670">
        <v>1</v>
      </c>
      <c r="S670" s="474">
        <v>2101.5259999999998</v>
      </c>
      <c r="T670" s="290">
        <v>-0.39460000000000001</v>
      </c>
      <c r="U670" s="290">
        <v>-0.3947</v>
      </c>
      <c r="V670" s="290">
        <v>29.570014</v>
      </c>
      <c r="W670" s="290">
        <v>29.569095999999998</v>
      </c>
      <c r="X670" s="290">
        <v>34.945678789567111</v>
      </c>
      <c r="Y670" s="290">
        <v>34.94458511062097</v>
      </c>
      <c r="Z670">
        <v>1.5772999999999999</v>
      </c>
      <c r="AA670" s="447">
        <v>6.5932614099609301</v>
      </c>
      <c r="AB670" s="447">
        <v>81.434947388347624</v>
      </c>
      <c r="AC670" s="447">
        <v>2.6947720800000005E-2</v>
      </c>
      <c r="AD670" s="290">
        <v>4.5199999999999997E-2</v>
      </c>
      <c r="AE670" s="447">
        <v>89.021500000000003</v>
      </c>
      <c r="AF670">
        <v>4.5484999999999998</v>
      </c>
      <c r="AG670" s="447">
        <v>2.0560999999999998</v>
      </c>
      <c r="AH670">
        <v>0.14929999999999999</v>
      </c>
      <c r="AI670" s="447">
        <v>6.3701999999999995E-2</v>
      </c>
      <c r="AJ670" s="447">
        <v>9.9</v>
      </c>
      <c r="AK670" s="447">
        <v>414.42</v>
      </c>
      <c r="AL670" s="429">
        <v>34.949272155761719</v>
      </c>
      <c r="AM670" s="433" t="s">
        <v>139</v>
      </c>
      <c r="AN670" s="434"/>
      <c r="AO670" s="438">
        <v>0.7</v>
      </c>
      <c r="AP670" s="439">
        <v>6.5810000000000004</v>
      </c>
      <c r="AQ670" s="431" t="s">
        <v>139</v>
      </c>
      <c r="AR670" s="440"/>
      <c r="AS670" s="469">
        <v>14.712525130179834</v>
      </c>
      <c r="AT670" s="431"/>
      <c r="AU670" s="469">
        <v>13.371449219948419</v>
      </c>
      <c r="AV670" s="431"/>
      <c r="AW670" s="442">
        <v>1.002</v>
      </c>
      <c r="AX670" s="431"/>
      <c r="AY670" s="443"/>
      <c r="AZ670" s="469" t="s">
        <v>139</v>
      </c>
      <c r="BA670" s="431" t="s">
        <v>139</v>
      </c>
      <c r="BB670" s="440"/>
      <c r="BC670" s="469" t="s">
        <v>139</v>
      </c>
      <c r="BD670" s="445" t="s">
        <v>139</v>
      </c>
      <c r="BE670" s="469" t="s">
        <v>139</v>
      </c>
      <c r="BF670" s="445" t="s">
        <v>139</v>
      </c>
      <c r="BG670" s="445"/>
      <c r="BH670" s="469" t="s">
        <v>139</v>
      </c>
      <c r="BI670" s="431" t="s">
        <v>139</v>
      </c>
      <c r="BJ670" s="440"/>
      <c r="BK670" s="441" t="s">
        <v>139</v>
      </c>
      <c r="BL670" s="431" t="s">
        <v>139</v>
      </c>
      <c r="BM670" s="446"/>
      <c r="BN670" s="447" t="s">
        <v>139</v>
      </c>
      <c r="BO670" t="s">
        <v>139</v>
      </c>
    </row>
    <row r="671" spans="1:67" ht="15.75" customHeight="1">
      <c r="A671" s="7" t="s">
        <v>1030</v>
      </c>
      <c r="B671" s="453">
        <v>30</v>
      </c>
      <c r="C671" s="436" t="s">
        <v>204</v>
      </c>
      <c r="D671" s="454" t="s">
        <v>205</v>
      </c>
      <c r="E671" s="436">
        <v>71</v>
      </c>
      <c r="F671" s="436">
        <v>40.809999999999889</v>
      </c>
      <c r="G671" s="436" t="s">
        <v>61</v>
      </c>
      <c r="H671" s="430">
        <v>71.680166666666665</v>
      </c>
      <c r="I671" s="436">
        <v>151</v>
      </c>
      <c r="J671" s="436">
        <v>8.6400000000003274</v>
      </c>
      <c r="K671" s="436" t="s">
        <v>62</v>
      </c>
      <c r="L671" s="430">
        <v>151.14400000000001</v>
      </c>
      <c r="M671" s="430">
        <v>-151.14400000000001</v>
      </c>
      <c r="N671" s="427">
        <v>695</v>
      </c>
      <c r="Q671" s="428" t="s">
        <v>156</v>
      </c>
      <c r="R671">
        <v>2</v>
      </c>
      <c r="S671" s="474">
        <v>1522.681</v>
      </c>
      <c r="T671" s="290">
        <v>-0.3105</v>
      </c>
      <c r="U671" s="290">
        <v>-0.31119999999999998</v>
      </c>
      <c r="V671" s="290">
        <v>29.376943000000001</v>
      </c>
      <c r="W671" s="290">
        <v>29.375436999999998</v>
      </c>
      <c r="X671" s="290">
        <v>34.910099342969083</v>
      </c>
      <c r="Y671" s="290">
        <v>34.908902602935818</v>
      </c>
      <c r="Z671">
        <v>1.7171000000000001</v>
      </c>
      <c r="AA671" s="447">
        <v>6.8357993806088828</v>
      </c>
      <c r="AB671" s="447">
        <v>84.596020382215883</v>
      </c>
      <c r="AC671" s="447">
        <v>2.7074733599999998E-2</v>
      </c>
      <c r="AD671" s="290">
        <v>4.5499999999999999E-2</v>
      </c>
      <c r="AE671" s="447">
        <v>89.097800000000007</v>
      </c>
      <c r="AF671">
        <v>4.5523999999999996</v>
      </c>
      <c r="AG671" s="447">
        <v>2.1031</v>
      </c>
      <c r="AH671">
        <v>0.15110000000000001</v>
      </c>
      <c r="AI671" s="447">
        <v>6.3701999999999995E-2</v>
      </c>
      <c r="AJ671" s="447">
        <v>98.53</v>
      </c>
      <c r="AK671" s="447">
        <v>406.49</v>
      </c>
      <c r="AL671" s="429">
        <v>34.907699584960938</v>
      </c>
      <c r="AM671" s="433" t="s">
        <v>139</v>
      </c>
      <c r="AN671" s="434"/>
      <c r="AO671" s="438">
        <v>0.7</v>
      </c>
      <c r="AP671" s="439">
        <v>6.8330000000000002</v>
      </c>
      <c r="AQ671" s="431">
        <v>2</v>
      </c>
      <c r="AR671" s="440"/>
      <c r="AS671" s="469">
        <v>13.564201328087096</v>
      </c>
      <c r="AT671" s="431"/>
      <c r="AU671" s="469">
        <v>9.4994027490760296</v>
      </c>
      <c r="AV671" s="431"/>
      <c r="AW671" s="442">
        <v>0.92200000000000004</v>
      </c>
      <c r="AX671" s="431"/>
      <c r="AY671" s="443"/>
      <c r="AZ671" s="469" t="s">
        <v>139</v>
      </c>
      <c r="BA671" s="431" t="s">
        <v>139</v>
      </c>
      <c r="BB671" s="440"/>
      <c r="BC671" s="469" t="s">
        <v>139</v>
      </c>
      <c r="BD671" s="445" t="s">
        <v>139</v>
      </c>
      <c r="BE671" s="469" t="s">
        <v>139</v>
      </c>
      <c r="BF671" s="445" t="s">
        <v>139</v>
      </c>
      <c r="BG671" s="445"/>
      <c r="BH671" s="469" t="s">
        <v>139</v>
      </c>
      <c r="BI671" s="431" t="s">
        <v>139</v>
      </c>
      <c r="BJ671" s="440"/>
      <c r="BK671" s="441" t="s">
        <v>139</v>
      </c>
      <c r="BL671" s="431" t="s">
        <v>139</v>
      </c>
      <c r="BM671" s="446"/>
      <c r="BN671" s="447" t="s">
        <v>139</v>
      </c>
      <c r="BO671" t="s">
        <v>139</v>
      </c>
    </row>
    <row r="672" spans="1:67" ht="15.75" customHeight="1">
      <c r="A672" s="7" t="s">
        <v>1030</v>
      </c>
      <c r="B672" s="453">
        <v>30</v>
      </c>
      <c r="C672" s="436" t="s">
        <v>204</v>
      </c>
      <c r="D672" s="454" t="s">
        <v>205</v>
      </c>
      <c r="E672" s="436">
        <v>71</v>
      </c>
      <c r="F672" s="436">
        <v>40.809999999999889</v>
      </c>
      <c r="G672" s="436" t="s">
        <v>61</v>
      </c>
      <c r="H672" s="430">
        <v>71.680166666666665</v>
      </c>
      <c r="I672" s="436">
        <v>151</v>
      </c>
      <c r="J672" s="436">
        <v>8.6400000000003274</v>
      </c>
      <c r="K672" s="436" t="s">
        <v>62</v>
      </c>
      <c r="L672" s="430">
        <v>151.14400000000001</v>
      </c>
      <c r="M672" s="430">
        <v>-151.14400000000001</v>
      </c>
      <c r="N672" s="427">
        <v>697</v>
      </c>
      <c r="Q672" s="428" t="s">
        <v>156</v>
      </c>
      <c r="R672">
        <v>4</v>
      </c>
      <c r="S672" s="474">
        <v>1014.282</v>
      </c>
      <c r="T672" s="290">
        <v>4.9700000000000001E-2</v>
      </c>
      <c r="U672" s="290">
        <v>4.8899999999999999E-2</v>
      </c>
      <c r="V672" s="290">
        <v>29.440269999999998</v>
      </c>
      <c r="W672" s="290">
        <v>29.438604999999999</v>
      </c>
      <c r="X672" s="290">
        <v>34.873233847112033</v>
      </c>
      <c r="Y672" s="290">
        <v>34.871949110806085</v>
      </c>
      <c r="Z672">
        <v>1.8327</v>
      </c>
      <c r="AA672" s="447">
        <v>6.8832247574472172</v>
      </c>
      <c r="AB672" s="447">
        <v>85.966610088830606</v>
      </c>
      <c r="AC672" s="447">
        <v>2.7201746399999997E-2</v>
      </c>
      <c r="AD672" s="290">
        <v>4.58E-2</v>
      </c>
      <c r="AE672" s="447">
        <v>89.386300000000006</v>
      </c>
      <c r="AF672">
        <v>4.5669000000000004</v>
      </c>
      <c r="AG672" s="447">
        <v>2.1406000000000001</v>
      </c>
      <c r="AH672">
        <v>0.15260000000000001</v>
      </c>
      <c r="AI672" s="447">
        <v>6.3701999999999995E-2</v>
      </c>
      <c r="AJ672" s="447">
        <v>98.54</v>
      </c>
      <c r="AK672" s="447">
        <v>394.59</v>
      </c>
      <c r="AL672" s="429">
        <v>34.87823486328125</v>
      </c>
      <c r="AM672" s="433" t="s">
        <v>139</v>
      </c>
      <c r="AN672" s="434"/>
      <c r="AO672" s="438">
        <v>1.2</v>
      </c>
      <c r="AP672" s="439">
        <v>6.883</v>
      </c>
      <c r="AQ672" s="431" t="s">
        <v>139</v>
      </c>
      <c r="AR672" s="440"/>
      <c r="AS672" s="469">
        <v>12.889860408415222</v>
      </c>
      <c r="AT672" s="431"/>
      <c r="AU672" s="469">
        <v>7.5355632217187463</v>
      </c>
      <c r="AV672" s="431"/>
      <c r="AW672" s="442">
        <v>0.86</v>
      </c>
      <c r="AX672" s="431"/>
      <c r="AY672" s="443"/>
      <c r="AZ672" s="469" t="s">
        <v>139</v>
      </c>
      <c r="BA672" s="431" t="s">
        <v>139</v>
      </c>
      <c r="BB672" s="440"/>
      <c r="BC672" s="469" t="s">
        <v>139</v>
      </c>
      <c r="BD672" s="445" t="s">
        <v>139</v>
      </c>
      <c r="BE672" s="469" t="s">
        <v>139</v>
      </c>
      <c r="BF672" s="445" t="s">
        <v>139</v>
      </c>
      <c r="BG672" s="445"/>
      <c r="BH672" s="469" t="s">
        <v>139</v>
      </c>
      <c r="BI672" s="431" t="s">
        <v>139</v>
      </c>
      <c r="BJ672" s="440"/>
      <c r="BK672" s="441" t="s">
        <v>139</v>
      </c>
      <c r="BL672" s="431" t="s">
        <v>139</v>
      </c>
      <c r="BM672" s="446"/>
      <c r="BN672" s="447" t="s">
        <v>139</v>
      </c>
      <c r="BO672" t="s">
        <v>139</v>
      </c>
    </row>
    <row r="673" spans="1:67" ht="15.75" customHeight="1">
      <c r="A673" s="7" t="s">
        <v>1030</v>
      </c>
      <c r="B673" s="453">
        <v>30</v>
      </c>
      <c r="C673" s="436" t="s">
        <v>204</v>
      </c>
      <c r="D673" s="454" t="s">
        <v>205</v>
      </c>
      <c r="E673" s="436">
        <v>71</v>
      </c>
      <c r="F673" s="436">
        <v>40.809999999999889</v>
      </c>
      <c r="G673" s="436" t="s">
        <v>61</v>
      </c>
      <c r="H673" s="430">
        <v>71.680166666666665</v>
      </c>
      <c r="I673" s="436">
        <v>151</v>
      </c>
      <c r="J673" s="436">
        <v>8.6400000000003274</v>
      </c>
      <c r="K673" s="436" t="s">
        <v>62</v>
      </c>
      <c r="L673" s="430">
        <v>151.14400000000001</v>
      </c>
      <c r="M673" s="430">
        <v>-151.14400000000001</v>
      </c>
      <c r="N673" s="427">
        <v>698</v>
      </c>
      <c r="Q673" s="428" t="s">
        <v>156</v>
      </c>
      <c r="R673">
        <v>5</v>
      </c>
      <c r="S673" s="474">
        <v>811.37699999999995</v>
      </c>
      <c r="T673" s="290">
        <v>0.27850000000000003</v>
      </c>
      <c r="U673" s="290">
        <v>0.2782</v>
      </c>
      <c r="V673" s="290">
        <v>29.540340999999998</v>
      </c>
      <c r="W673" s="290">
        <v>29.538931999999999</v>
      </c>
      <c r="X673" s="290">
        <v>34.863209380212474</v>
      </c>
      <c r="Y673" s="290">
        <v>34.861704739183097</v>
      </c>
      <c r="Z673">
        <v>1.8736999999999999</v>
      </c>
      <c r="AA673" s="447">
        <v>6.8401367302131275</v>
      </c>
      <c r="AB673" s="447">
        <v>85.932135996638308</v>
      </c>
      <c r="AC673" s="447">
        <v>2.7582334400000005E-2</v>
      </c>
      <c r="AD673" s="290">
        <v>4.6600000000000003E-2</v>
      </c>
      <c r="AE673" s="447">
        <v>89.242999999999995</v>
      </c>
      <c r="AF673">
        <v>4.5597000000000003</v>
      </c>
      <c r="AG673" s="447">
        <v>2.0185</v>
      </c>
      <c r="AH673">
        <v>0.1477</v>
      </c>
      <c r="AI673" s="447">
        <v>6.3701999999999995E-2</v>
      </c>
      <c r="AJ673" s="447">
        <v>98.54</v>
      </c>
      <c r="AK673" s="447">
        <v>360.88</v>
      </c>
      <c r="AL673" s="429">
        <v>34.869232177734375</v>
      </c>
      <c r="AM673" s="433" t="s">
        <v>139</v>
      </c>
      <c r="AN673" s="434"/>
      <c r="AO673" s="438">
        <v>1.4</v>
      </c>
      <c r="AP673" s="439">
        <v>6.8380000000000001</v>
      </c>
      <c r="AQ673" s="431" t="s">
        <v>139</v>
      </c>
      <c r="AR673" s="440"/>
      <c r="AS673" s="469">
        <v>12.824754061955741</v>
      </c>
      <c r="AT673" s="431"/>
      <c r="AU673" s="469">
        <v>7.4906103133396522</v>
      </c>
      <c r="AV673" s="431"/>
      <c r="AW673" s="442">
        <v>0.85699999999999998</v>
      </c>
      <c r="AX673" s="431"/>
      <c r="AY673" s="443"/>
      <c r="AZ673" s="469" t="s">
        <v>139</v>
      </c>
      <c r="BA673" s="431" t="s">
        <v>139</v>
      </c>
      <c r="BB673" s="440"/>
      <c r="BC673" s="469" t="s">
        <v>139</v>
      </c>
      <c r="BD673" s="445" t="s">
        <v>139</v>
      </c>
      <c r="BE673" s="469" t="s">
        <v>139</v>
      </c>
      <c r="BF673" s="445" t="s">
        <v>139</v>
      </c>
      <c r="BG673" s="445"/>
      <c r="BH673" s="469" t="s">
        <v>139</v>
      </c>
      <c r="BI673" s="431" t="s">
        <v>139</v>
      </c>
      <c r="BJ673" s="440"/>
      <c r="BK673" s="441" t="s">
        <v>139</v>
      </c>
      <c r="BL673" s="431" t="s">
        <v>139</v>
      </c>
      <c r="BM673" s="446"/>
      <c r="BN673" s="447" t="s">
        <v>139</v>
      </c>
      <c r="BO673" t="s">
        <v>139</v>
      </c>
    </row>
    <row r="674" spans="1:67" ht="15.75" customHeight="1">
      <c r="A674" s="7" t="s">
        <v>1030</v>
      </c>
      <c r="B674" s="453">
        <v>30</v>
      </c>
      <c r="C674" s="436" t="s">
        <v>204</v>
      </c>
      <c r="D674" s="454" t="s">
        <v>205</v>
      </c>
      <c r="E674" s="436">
        <v>71</v>
      </c>
      <c r="F674" s="436">
        <v>40.809999999999889</v>
      </c>
      <c r="G674" s="436" t="s">
        <v>61</v>
      </c>
      <c r="H674" s="430">
        <v>71.680166666666665</v>
      </c>
      <c r="I674" s="436">
        <v>151</v>
      </c>
      <c r="J674" s="436">
        <v>8.6400000000003274</v>
      </c>
      <c r="K674" s="436" t="s">
        <v>62</v>
      </c>
      <c r="L674" s="430">
        <v>151.14400000000001</v>
      </c>
      <c r="M674" s="430">
        <v>-151.14400000000001</v>
      </c>
      <c r="N674" s="427">
        <v>699</v>
      </c>
      <c r="Q674" s="428" t="s">
        <v>156</v>
      </c>
      <c r="R674">
        <v>6</v>
      </c>
      <c r="S674" s="474">
        <v>710.56399999999996</v>
      </c>
      <c r="T674" s="290">
        <v>0.41889999999999999</v>
      </c>
      <c r="U674" s="290">
        <v>0.4194</v>
      </c>
      <c r="V674" s="290">
        <v>29.612725999999999</v>
      </c>
      <c r="W674" s="290">
        <v>29.611969999999999</v>
      </c>
      <c r="X674" s="290">
        <v>34.858157918319449</v>
      </c>
      <c r="Y674" s="290">
        <v>34.856611144396226</v>
      </c>
      <c r="Z674">
        <v>1.8909</v>
      </c>
      <c r="AA674" s="447">
        <v>6.7986477866763648</v>
      </c>
      <c r="AB674" s="447">
        <v>85.719147439781594</v>
      </c>
      <c r="AC674" s="447">
        <v>2.78359096E-2</v>
      </c>
      <c r="AD674" s="290">
        <v>4.7100000000000003E-2</v>
      </c>
      <c r="AE674" s="447">
        <v>89.330500000000001</v>
      </c>
      <c r="AF674">
        <v>4.5640999999999998</v>
      </c>
      <c r="AG674" s="447">
        <v>2.0303</v>
      </c>
      <c r="AH674">
        <v>0.1482</v>
      </c>
      <c r="AI674" s="447">
        <v>6.3701999999999995E-2</v>
      </c>
      <c r="AJ674" s="447">
        <v>98.54</v>
      </c>
      <c r="AK674" s="447">
        <v>344.56</v>
      </c>
      <c r="AL674" s="429">
        <v>34.86474609375</v>
      </c>
      <c r="AM674" s="433" t="s">
        <v>139</v>
      </c>
      <c r="AN674" s="434"/>
      <c r="AO674" s="438">
        <v>1.6</v>
      </c>
      <c r="AP674" s="439">
        <v>6.7949999999999999</v>
      </c>
      <c r="AQ674" s="431" t="s">
        <v>139</v>
      </c>
      <c r="AR674" s="440"/>
      <c r="AS674" s="469">
        <v>12.884683029073587</v>
      </c>
      <c r="AT674" s="431"/>
      <c r="AU674" s="469">
        <v>7.55556594607883</v>
      </c>
      <c r="AV674" s="431"/>
      <c r="AW674" s="442">
        <v>0.85199999999999998</v>
      </c>
      <c r="AX674" s="431"/>
      <c r="AY674" s="443"/>
      <c r="AZ674" s="469" t="s">
        <v>139</v>
      </c>
      <c r="BA674" s="431" t="s">
        <v>139</v>
      </c>
      <c r="BB674" s="440"/>
      <c r="BC674" s="469" t="s">
        <v>139</v>
      </c>
      <c r="BD674" s="445" t="s">
        <v>139</v>
      </c>
      <c r="BE674" s="469" t="s">
        <v>139</v>
      </c>
      <c r="BF674" s="445" t="s">
        <v>139</v>
      </c>
      <c r="BG674" s="445"/>
      <c r="BH674" s="469" t="s">
        <v>139</v>
      </c>
      <c r="BI674" s="431" t="s">
        <v>139</v>
      </c>
      <c r="BJ674" s="440"/>
      <c r="BK674" s="441" t="s">
        <v>139</v>
      </c>
      <c r="BL674" s="431" t="s">
        <v>139</v>
      </c>
      <c r="BM674" s="446"/>
      <c r="BN674" s="447" t="s">
        <v>139</v>
      </c>
      <c r="BO674" t="s">
        <v>139</v>
      </c>
    </row>
    <row r="675" spans="1:67" ht="15.75" customHeight="1">
      <c r="A675" s="7" t="s">
        <v>1030</v>
      </c>
      <c r="B675" s="453">
        <v>30</v>
      </c>
      <c r="C675" s="436" t="s">
        <v>204</v>
      </c>
      <c r="D675" s="454" t="s">
        <v>205</v>
      </c>
      <c r="E675" s="436">
        <v>71</v>
      </c>
      <c r="F675" s="436">
        <v>40.809999999999889</v>
      </c>
      <c r="G675" s="436" t="s">
        <v>61</v>
      </c>
      <c r="H675" s="430">
        <v>71.680166666666665</v>
      </c>
      <c r="I675" s="436">
        <v>151</v>
      </c>
      <c r="J675" s="436">
        <v>8.6400000000003274</v>
      </c>
      <c r="K675" s="436" t="s">
        <v>62</v>
      </c>
      <c r="L675" s="430">
        <v>151.14400000000001</v>
      </c>
      <c r="M675" s="430">
        <v>-151.14400000000001</v>
      </c>
      <c r="N675" s="427">
        <v>700</v>
      </c>
      <c r="Q675" s="428" t="s">
        <v>156</v>
      </c>
      <c r="R675">
        <v>7</v>
      </c>
      <c r="S675" s="474">
        <v>608.70399999999995</v>
      </c>
      <c r="T675" s="290">
        <v>0.55669999999999997</v>
      </c>
      <c r="U675" s="290">
        <v>0.55589999999999995</v>
      </c>
      <c r="V675" s="290">
        <v>29.681214999999998</v>
      </c>
      <c r="W675" s="290">
        <v>29.679589</v>
      </c>
      <c r="X675" s="290">
        <v>34.851734601380848</v>
      </c>
      <c r="Y675" s="290">
        <v>34.850517627037298</v>
      </c>
      <c r="Z675">
        <v>1.907</v>
      </c>
      <c r="AA675" s="447">
        <v>6.7463872971410561</v>
      </c>
      <c r="AB675" s="447">
        <v>85.359843082087821</v>
      </c>
      <c r="AC675" s="447">
        <v>2.8385848000000005E-2</v>
      </c>
      <c r="AD675" s="290">
        <v>4.8399999999999999E-2</v>
      </c>
      <c r="AE675" s="447">
        <v>89.202100000000002</v>
      </c>
      <c r="AF675">
        <v>4.5575999999999999</v>
      </c>
      <c r="AG675" s="447">
        <v>1.9575</v>
      </c>
      <c r="AH675">
        <v>0.14530000000000001</v>
      </c>
      <c r="AI675" s="447">
        <v>6.3701999999999995E-2</v>
      </c>
      <c r="AJ675" s="447">
        <v>98.54</v>
      </c>
      <c r="AK675" s="447">
        <v>338.77</v>
      </c>
      <c r="AL675" s="429">
        <v>34.857624053955078</v>
      </c>
      <c r="AM675" s="433" t="s">
        <v>139</v>
      </c>
      <c r="AN675" s="434"/>
      <c r="AO675" s="438">
        <v>1.7</v>
      </c>
      <c r="AP675" s="439">
        <v>6.75</v>
      </c>
      <c r="AQ675" s="431" t="s">
        <v>139</v>
      </c>
      <c r="AR675" s="440"/>
      <c r="AS675" s="469">
        <v>12.872611979780526</v>
      </c>
      <c r="AT675" s="431"/>
      <c r="AU675" s="469">
        <v>7.8348179900465187</v>
      </c>
      <c r="AV675" s="431"/>
      <c r="AW675" s="442">
        <v>0.85499999999999998</v>
      </c>
      <c r="AX675" s="431"/>
      <c r="AY675" s="443"/>
      <c r="AZ675" s="469" t="s">
        <v>139</v>
      </c>
      <c r="BA675" s="431" t="s">
        <v>139</v>
      </c>
      <c r="BB675" s="440"/>
      <c r="BC675" s="469" t="s">
        <v>139</v>
      </c>
      <c r="BD675" s="445" t="s">
        <v>139</v>
      </c>
      <c r="BE675" s="469" t="s">
        <v>139</v>
      </c>
      <c r="BF675" s="445" t="s">
        <v>139</v>
      </c>
      <c r="BG675" s="445"/>
      <c r="BH675" s="469" t="s">
        <v>139</v>
      </c>
      <c r="BI675" s="431" t="s">
        <v>139</v>
      </c>
      <c r="BJ675" s="440"/>
      <c r="BK675" s="441" t="s">
        <v>139</v>
      </c>
      <c r="BL675" s="431" t="s">
        <v>139</v>
      </c>
      <c r="BM675" s="446"/>
      <c r="BN675" s="447" t="s">
        <v>139</v>
      </c>
      <c r="BO675" t="s">
        <v>139</v>
      </c>
    </row>
    <row r="676" spans="1:67" ht="15.75" customHeight="1">
      <c r="A676" s="7" t="s">
        <v>1030</v>
      </c>
      <c r="B676" s="453">
        <v>30</v>
      </c>
      <c r="C676" s="436" t="s">
        <v>204</v>
      </c>
      <c r="D676" s="454" t="s">
        <v>205</v>
      </c>
      <c r="E676" s="436">
        <v>71</v>
      </c>
      <c r="F676" s="436">
        <v>40.809999999999889</v>
      </c>
      <c r="G676" s="436" t="s">
        <v>61</v>
      </c>
      <c r="H676" s="430">
        <v>71.680166666666665</v>
      </c>
      <c r="I676" s="436">
        <v>151</v>
      </c>
      <c r="J676" s="436">
        <v>8.6400000000003274</v>
      </c>
      <c r="K676" s="436" t="s">
        <v>62</v>
      </c>
      <c r="L676" s="430">
        <v>151.14400000000001</v>
      </c>
      <c r="M676" s="430">
        <v>-151.14400000000001</v>
      </c>
      <c r="N676" s="427">
        <v>701</v>
      </c>
      <c r="Q676" s="428" t="s">
        <v>156</v>
      </c>
      <c r="R676">
        <v>8</v>
      </c>
      <c r="S676" s="474">
        <v>507.154</v>
      </c>
      <c r="T676" s="290">
        <v>0.68259999999999998</v>
      </c>
      <c r="U676" s="290">
        <v>0.68289999999999995</v>
      </c>
      <c r="V676" s="290">
        <v>29.735900999999998</v>
      </c>
      <c r="W676" s="290">
        <v>29.734871999999999</v>
      </c>
      <c r="X676" s="290">
        <v>34.840751086281465</v>
      </c>
      <c r="Y676" s="290">
        <v>34.839080571124441</v>
      </c>
      <c r="Z676">
        <v>1.9177999999999999</v>
      </c>
      <c r="AA676" s="447">
        <v>6.6740400130279163</v>
      </c>
      <c r="AB676" s="447">
        <v>84.712475154072365</v>
      </c>
      <c r="AC676" s="447">
        <v>2.78359096E-2</v>
      </c>
      <c r="AD676" s="290">
        <v>4.7100000000000003E-2</v>
      </c>
      <c r="AE676" s="447">
        <v>88.911699999999996</v>
      </c>
      <c r="AF676">
        <v>4.5429000000000004</v>
      </c>
      <c r="AG676" s="447">
        <v>1.9528000000000001</v>
      </c>
      <c r="AH676">
        <v>0.14510000000000001</v>
      </c>
      <c r="AI676" s="447">
        <v>6.3701999999999995E-2</v>
      </c>
      <c r="AJ676" s="447">
        <v>98.54</v>
      </c>
      <c r="AK676" s="447">
        <v>329.16</v>
      </c>
      <c r="AL676" s="429">
        <v>34.843662261962891</v>
      </c>
      <c r="AM676" s="433" t="s">
        <v>139</v>
      </c>
      <c r="AN676" s="434"/>
      <c r="AO676" s="438">
        <v>1.9</v>
      </c>
      <c r="AP676" s="439">
        <v>6.6719999999999997</v>
      </c>
      <c r="AQ676" s="431" t="s">
        <v>139</v>
      </c>
      <c r="AR676" s="440"/>
      <c r="AS676" s="469">
        <v>12.958466333980866</v>
      </c>
      <c r="AT676" s="431"/>
      <c r="AU676" s="469">
        <v>8.23979000689096</v>
      </c>
      <c r="AV676" s="431"/>
      <c r="AW676" s="442">
        <v>0.86499999999999999</v>
      </c>
      <c r="AX676" s="431"/>
      <c r="AY676" s="443"/>
      <c r="AZ676" s="469" t="s">
        <v>139</v>
      </c>
      <c r="BA676" s="431" t="s">
        <v>139</v>
      </c>
      <c r="BB676" s="440"/>
      <c r="BC676" s="469" t="s">
        <v>139</v>
      </c>
      <c r="BD676" s="445" t="s">
        <v>139</v>
      </c>
      <c r="BE676" s="469" t="s">
        <v>139</v>
      </c>
      <c r="BF676" s="445" t="s">
        <v>139</v>
      </c>
      <c r="BG676" s="445"/>
      <c r="BH676" s="469" t="s">
        <v>139</v>
      </c>
      <c r="BI676" s="431" t="s">
        <v>139</v>
      </c>
      <c r="BJ676" s="440"/>
      <c r="BK676" s="441" t="s">
        <v>139</v>
      </c>
      <c r="BL676" s="431" t="s">
        <v>139</v>
      </c>
      <c r="BM676" s="446"/>
      <c r="BN676" s="447" t="s">
        <v>139</v>
      </c>
      <c r="BO676" t="s">
        <v>139</v>
      </c>
    </row>
    <row r="677" spans="1:67" ht="15.75" customHeight="1">
      <c r="A677" s="7" t="s">
        <v>1030</v>
      </c>
      <c r="B677" s="453">
        <v>30</v>
      </c>
      <c r="C677" s="436" t="s">
        <v>204</v>
      </c>
      <c r="D677" s="454" t="s">
        <v>205</v>
      </c>
      <c r="E677" s="436">
        <v>71</v>
      </c>
      <c r="F677" s="436">
        <v>40.809999999999889</v>
      </c>
      <c r="G677" s="436" t="s">
        <v>61</v>
      </c>
      <c r="H677" s="430">
        <v>71.680166666666665</v>
      </c>
      <c r="I677" s="436">
        <v>151</v>
      </c>
      <c r="J677" s="436">
        <v>8.6400000000003274</v>
      </c>
      <c r="K677" s="436" t="s">
        <v>62</v>
      </c>
      <c r="L677" s="430">
        <v>151.14400000000001</v>
      </c>
      <c r="M677" s="430">
        <v>-151.14400000000001</v>
      </c>
      <c r="N677" s="427">
        <v>702</v>
      </c>
      <c r="Q677" s="428" t="s">
        <v>156</v>
      </c>
      <c r="R677">
        <v>9</v>
      </c>
      <c r="S677" s="474">
        <v>457.20800000000003</v>
      </c>
      <c r="T677" s="290">
        <v>0.71719999999999995</v>
      </c>
      <c r="U677" s="290">
        <v>0.71689999999999998</v>
      </c>
      <c r="V677" s="290">
        <v>29.734096000000001</v>
      </c>
      <c r="W677" s="290">
        <v>29.732686999999999</v>
      </c>
      <c r="X677" s="290">
        <v>34.828828129896365</v>
      </c>
      <c r="Y677" s="290">
        <v>34.827337320753315</v>
      </c>
      <c r="Z677">
        <v>1.9233</v>
      </c>
      <c r="AA677" s="447">
        <v>6.6396262457608586</v>
      </c>
      <c r="AB677" s="447">
        <v>84.343751600092915</v>
      </c>
      <c r="AC677" s="447">
        <v>2.8639873599999997E-2</v>
      </c>
      <c r="AD677" s="290">
        <v>4.8899999999999999E-2</v>
      </c>
      <c r="AE677" s="447">
        <v>88.766499999999994</v>
      </c>
      <c r="AF677">
        <v>4.5355999999999996</v>
      </c>
      <c r="AG677" s="447">
        <v>2.0678000000000001</v>
      </c>
      <c r="AH677">
        <v>0.1497</v>
      </c>
      <c r="AI677" s="447">
        <v>6.3701999999999995E-2</v>
      </c>
      <c r="AJ677" s="447">
        <v>98.54</v>
      </c>
      <c r="AK677" s="447">
        <v>327.18</v>
      </c>
      <c r="AL677" s="429">
        <v>34.830821990966797</v>
      </c>
      <c r="AM677" s="433" t="s">
        <v>139</v>
      </c>
      <c r="AN677" s="434"/>
      <c r="AO677" s="438">
        <v>1.9</v>
      </c>
      <c r="AP677" s="439">
        <v>6.6180000000000003</v>
      </c>
      <c r="AQ677" s="431" t="s">
        <v>139</v>
      </c>
      <c r="AR677" s="440"/>
      <c r="AS677" s="469">
        <v>13.089300493140714</v>
      </c>
      <c r="AT677" s="431"/>
      <c r="AU677" s="469">
        <v>8.5519672553997257</v>
      </c>
      <c r="AV677" s="431"/>
      <c r="AW677" s="442">
        <v>0.876</v>
      </c>
      <c r="AX677" s="431"/>
      <c r="AY677" s="443"/>
      <c r="AZ677" s="469" t="s">
        <v>139</v>
      </c>
      <c r="BA677" s="431" t="s">
        <v>139</v>
      </c>
      <c r="BB677" s="440"/>
      <c r="BC677" s="469" t="s">
        <v>139</v>
      </c>
      <c r="BD677" s="445" t="s">
        <v>139</v>
      </c>
      <c r="BE677" s="469" t="s">
        <v>139</v>
      </c>
      <c r="BF677" s="445" t="s">
        <v>139</v>
      </c>
      <c r="BG677" s="445"/>
      <c r="BH677" s="469" t="s">
        <v>139</v>
      </c>
      <c r="BI677" s="431" t="s">
        <v>139</v>
      </c>
      <c r="BJ677" s="440"/>
      <c r="BK677" s="441" t="s">
        <v>139</v>
      </c>
      <c r="BL677" s="431" t="s">
        <v>139</v>
      </c>
      <c r="BM677" s="446"/>
      <c r="BN677" s="447" t="s">
        <v>139</v>
      </c>
      <c r="BO677" t="s">
        <v>139</v>
      </c>
    </row>
    <row r="678" spans="1:67" ht="15.75" customHeight="1">
      <c r="A678" s="7" t="s">
        <v>1030</v>
      </c>
      <c r="B678" s="453">
        <v>30</v>
      </c>
      <c r="C678" s="436" t="s">
        <v>204</v>
      </c>
      <c r="D678" s="454" t="s">
        <v>205</v>
      </c>
      <c r="E678" s="436">
        <v>71</v>
      </c>
      <c r="F678" s="436">
        <v>40.809999999999889</v>
      </c>
      <c r="G678" s="436" t="s">
        <v>61</v>
      </c>
      <c r="H678" s="430">
        <v>71.680166666666665</v>
      </c>
      <c r="I678" s="436">
        <v>151</v>
      </c>
      <c r="J678" s="436">
        <v>8.6400000000003274</v>
      </c>
      <c r="K678" s="436" t="s">
        <v>62</v>
      </c>
      <c r="L678" s="430">
        <v>151.14400000000001</v>
      </c>
      <c r="M678" s="430">
        <v>-151.14400000000001</v>
      </c>
      <c r="N678" s="427">
        <v>703</v>
      </c>
      <c r="Q678" s="428" t="s">
        <v>156</v>
      </c>
      <c r="R678">
        <v>10</v>
      </c>
      <c r="S678" s="474">
        <v>448.06299999999999</v>
      </c>
      <c r="T678" s="290">
        <v>0.70720000000000005</v>
      </c>
      <c r="U678" s="290">
        <v>0.70699999999999996</v>
      </c>
      <c r="V678" s="290">
        <v>29.717455999999999</v>
      </c>
      <c r="W678" s="290">
        <v>29.71632</v>
      </c>
      <c r="X678" s="290">
        <v>34.823796201621555</v>
      </c>
      <c r="Y678" s="290">
        <v>34.822546858548293</v>
      </c>
      <c r="Z678">
        <v>1.9238999999999999</v>
      </c>
      <c r="AA678" s="447">
        <v>6.6328499901155915</v>
      </c>
      <c r="AB678" s="447">
        <v>84.233040462571239</v>
      </c>
      <c r="AC678" s="447">
        <v>2.9020461599999998E-2</v>
      </c>
      <c r="AD678" s="290">
        <v>4.9799999999999997E-2</v>
      </c>
      <c r="AE678" s="447">
        <v>88.442499999999995</v>
      </c>
      <c r="AF678">
        <v>4.5193000000000003</v>
      </c>
      <c r="AG678" s="447">
        <v>2.0114999999999998</v>
      </c>
      <c r="AH678">
        <v>0.1474</v>
      </c>
      <c r="AI678" s="447">
        <v>6.3701999999999995E-2</v>
      </c>
      <c r="AJ678" s="447">
        <v>98.54</v>
      </c>
      <c r="AK678" s="447">
        <v>327.18</v>
      </c>
      <c r="AL678" s="429">
        <v>34.822837829589844</v>
      </c>
      <c r="AM678" s="433" t="s">
        <v>139</v>
      </c>
      <c r="AN678" s="434"/>
      <c r="AO678" s="438">
        <v>1.9</v>
      </c>
      <c r="AP678" s="439">
        <v>6.5869999999999997</v>
      </c>
      <c r="AQ678" s="431" t="s">
        <v>139</v>
      </c>
      <c r="AR678" s="440"/>
      <c r="AS678" s="469">
        <v>13.118236707606487</v>
      </c>
      <c r="AT678" s="431"/>
      <c r="AU678" s="469">
        <v>8.8845236843201807</v>
      </c>
      <c r="AV678" s="431"/>
      <c r="AW678" s="442">
        <v>0.88300000000000001</v>
      </c>
      <c r="AX678" s="431"/>
      <c r="AY678" s="443"/>
      <c r="AZ678" s="469" t="s">
        <v>139</v>
      </c>
      <c r="BA678" s="431" t="s">
        <v>139</v>
      </c>
      <c r="BB678" s="440"/>
      <c r="BC678" s="469" t="s">
        <v>139</v>
      </c>
      <c r="BD678" s="445" t="s">
        <v>139</v>
      </c>
      <c r="BE678" s="469" t="s">
        <v>139</v>
      </c>
      <c r="BF678" s="445" t="s">
        <v>139</v>
      </c>
      <c r="BG678" s="445"/>
      <c r="BH678" s="469" t="s">
        <v>139</v>
      </c>
      <c r="BI678" s="431" t="s">
        <v>139</v>
      </c>
      <c r="BJ678" s="440"/>
      <c r="BK678" s="441" t="s">
        <v>139</v>
      </c>
      <c r="BL678" s="431" t="s">
        <v>139</v>
      </c>
      <c r="BM678" s="446"/>
      <c r="BN678" s="447" t="s">
        <v>139</v>
      </c>
      <c r="BO678" t="s">
        <v>139</v>
      </c>
    </row>
    <row r="679" spans="1:67" ht="15.75" customHeight="1">
      <c r="A679" s="7" t="s">
        <v>1030</v>
      </c>
      <c r="B679" s="453">
        <v>30</v>
      </c>
      <c r="C679" s="436" t="s">
        <v>204</v>
      </c>
      <c r="D679" s="454" t="s">
        <v>205</v>
      </c>
      <c r="E679" s="436">
        <v>71</v>
      </c>
      <c r="F679" s="436">
        <v>40.809999999999889</v>
      </c>
      <c r="G679" s="436" t="s">
        <v>61</v>
      </c>
      <c r="H679" s="430">
        <v>71.680166666666665</v>
      </c>
      <c r="I679" s="436">
        <v>151</v>
      </c>
      <c r="J679" s="436">
        <v>8.6400000000003274</v>
      </c>
      <c r="K679" s="436" t="s">
        <v>62</v>
      </c>
      <c r="L679" s="430">
        <v>151.14400000000001</v>
      </c>
      <c r="M679" s="430">
        <v>-151.14400000000001</v>
      </c>
      <c r="N679" s="427">
        <v>704</v>
      </c>
      <c r="Q679" s="428" t="s">
        <v>156</v>
      </c>
      <c r="R679">
        <v>11</v>
      </c>
      <c r="S679" s="474">
        <v>377.90100000000001</v>
      </c>
      <c r="T679" s="290">
        <v>0.65739999999999998</v>
      </c>
      <c r="U679" s="290">
        <v>0.6542</v>
      </c>
      <c r="V679" s="290">
        <v>29.616146000000001</v>
      </c>
      <c r="W679" s="290">
        <v>29.611720999999999</v>
      </c>
      <c r="X679" s="290">
        <v>34.789235954194901</v>
      </c>
      <c r="Y679" s="290">
        <v>34.787070604273467</v>
      </c>
      <c r="Z679">
        <v>1.8937999999999999</v>
      </c>
      <c r="AA679" s="447">
        <v>6.4603243472919916</v>
      </c>
      <c r="AB679" s="447">
        <v>81.917211776758009</v>
      </c>
      <c r="AC679" s="447">
        <v>2.9062799200000003E-2</v>
      </c>
      <c r="AD679" s="290">
        <v>4.99E-2</v>
      </c>
      <c r="AE679" s="447">
        <v>88.610100000000003</v>
      </c>
      <c r="AF679">
        <v>4.5278</v>
      </c>
      <c r="AG679" s="447">
        <v>2.1594000000000002</v>
      </c>
      <c r="AH679">
        <v>0.15329999999999999</v>
      </c>
      <c r="AI679" s="447">
        <v>6.3701999999999995E-2</v>
      </c>
      <c r="AJ679" s="447">
        <v>98.55</v>
      </c>
      <c r="AK679" s="447">
        <v>333.12</v>
      </c>
      <c r="AL679" s="429">
        <v>34.795700073242188</v>
      </c>
      <c r="AM679" s="433" t="s">
        <v>139</v>
      </c>
      <c r="AN679" s="434"/>
      <c r="AO679" s="438">
        <v>1.9</v>
      </c>
      <c r="AP679" s="439">
        <v>6.5019999999999998</v>
      </c>
      <c r="AQ679" s="431" t="s">
        <v>139</v>
      </c>
      <c r="AR679" s="440"/>
      <c r="AS679" s="469">
        <v>13.250797466814104</v>
      </c>
      <c r="AT679" s="431"/>
      <c r="AU679" s="469">
        <v>9.3582531024446212</v>
      </c>
      <c r="AV679" s="431"/>
      <c r="AW679" s="442">
        <v>0.9</v>
      </c>
      <c r="AX679" s="431"/>
      <c r="AY679" s="443"/>
      <c r="AZ679" s="469" t="s">
        <v>139</v>
      </c>
      <c r="BA679" s="431" t="s">
        <v>139</v>
      </c>
      <c r="BB679" s="440"/>
      <c r="BC679" s="469" t="s">
        <v>139</v>
      </c>
      <c r="BD679" s="445" t="s">
        <v>139</v>
      </c>
      <c r="BE679" s="469" t="s">
        <v>139</v>
      </c>
      <c r="BF679" s="445" t="s">
        <v>139</v>
      </c>
      <c r="BG679" s="445"/>
      <c r="BH679" s="469">
        <v>2165.7840942849361</v>
      </c>
      <c r="BI679" s="431" t="s">
        <v>139</v>
      </c>
      <c r="BJ679" s="440"/>
      <c r="BK679" s="441">
        <v>2292.3864743766317</v>
      </c>
      <c r="BL679" s="431" t="s">
        <v>139</v>
      </c>
      <c r="BM679" s="446"/>
      <c r="BN679" s="447">
        <v>0.1628017289950045</v>
      </c>
      <c r="BO679" t="s">
        <v>139</v>
      </c>
    </row>
    <row r="680" spans="1:67" ht="15.75" customHeight="1">
      <c r="A680" s="7" t="s">
        <v>1030</v>
      </c>
      <c r="B680" s="453">
        <v>30</v>
      </c>
      <c r="C680" s="436" t="s">
        <v>204</v>
      </c>
      <c r="D680" s="454" t="s">
        <v>205</v>
      </c>
      <c r="E680" s="436">
        <v>71</v>
      </c>
      <c r="F680" s="436">
        <v>40.809999999999889</v>
      </c>
      <c r="G680" s="436" t="s">
        <v>61</v>
      </c>
      <c r="H680" s="430">
        <v>71.680166666666665</v>
      </c>
      <c r="I680" s="436">
        <v>151</v>
      </c>
      <c r="J680" s="436">
        <v>8.6400000000003274</v>
      </c>
      <c r="K680" s="436" t="s">
        <v>62</v>
      </c>
      <c r="L680" s="430">
        <v>151.14400000000001</v>
      </c>
      <c r="M680" s="430">
        <v>-151.14400000000001</v>
      </c>
      <c r="N680" s="427">
        <v>705</v>
      </c>
      <c r="Q680" s="428" t="s">
        <v>156</v>
      </c>
      <c r="R680">
        <v>12</v>
      </c>
      <c r="S680" s="474">
        <v>316.97000000000003</v>
      </c>
      <c r="T680" s="290">
        <v>0.44319999999999998</v>
      </c>
      <c r="U680" s="290">
        <v>0.44550000000000001</v>
      </c>
      <c r="V680" s="290">
        <v>29.341535999999998</v>
      </c>
      <c r="W680" s="290">
        <v>29.343111999999998</v>
      </c>
      <c r="X680" s="290">
        <v>34.707523393279644</v>
      </c>
      <c r="Y680" s="290">
        <v>34.707002088850871</v>
      </c>
      <c r="Z680">
        <v>1.8673</v>
      </c>
      <c r="AA680" s="447">
        <v>6.3170325838497732</v>
      </c>
      <c r="AB680" s="447">
        <v>79.613135627787784</v>
      </c>
      <c r="AC680" s="447">
        <v>3.2404767199999997E-2</v>
      </c>
      <c r="AD680" s="290">
        <v>5.7299999999999997E-2</v>
      </c>
      <c r="AE680" s="447">
        <v>87.575100000000006</v>
      </c>
      <c r="AF680">
        <v>4.4756</v>
      </c>
      <c r="AG680" s="447">
        <v>2.2839</v>
      </c>
      <c r="AH680">
        <v>0.1583</v>
      </c>
      <c r="AI680" s="447">
        <v>6.3701999999999995E-2</v>
      </c>
      <c r="AJ680" s="447">
        <v>98.54</v>
      </c>
      <c r="AK680" s="447">
        <v>331.9</v>
      </c>
      <c r="AL680" s="429">
        <v>34.705825805664063</v>
      </c>
      <c r="AM680" s="433" t="s">
        <v>139</v>
      </c>
      <c r="AN680" s="434"/>
      <c r="AO680" s="438">
        <v>1.7</v>
      </c>
      <c r="AP680" s="439">
        <v>6.3140000000000001</v>
      </c>
      <c r="AQ680" s="431" t="s">
        <v>139</v>
      </c>
      <c r="AR680" s="440"/>
      <c r="AS680" s="469">
        <v>13.476762644323031</v>
      </c>
      <c r="AT680" s="431"/>
      <c r="AU680" s="469">
        <v>11.72924920479335</v>
      </c>
      <c r="AV680" s="431"/>
      <c r="AW680" s="442">
        <v>0.96099999999999997</v>
      </c>
      <c r="AX680" s="431"/>
      <c r="AY680" s="443"/>
      <c r="AZ680" s="469">
        <v>6.6528727255881995E-3</v>
      </c>
      <c r="BA680" s="431">
        <v>6</v>
      </c>
      <c r="BB680" s="440"/>
      <c r="BC680" s="469" t="s">
        <v>139</v>
      </c>
      <c r="BD680" s="445" t="s">
        <v>139</v>
      </c>
      <c r="BE680" s="469" t="s">
        <v>139</v>
      </c>
      <c r="BF680" s="445" t="s">
        <v>139</v>
      </c>
      <c r="BG680" s="445"/>
      <c r="BH680" s="469">
        <v>2172.1968612619798</v>
      </c>
      <c r="BI680" s="431" t="s">
        <v>139</v>
      </c>
      <c r="BJ680" s="440"/>
      <c r="BK680" s="441">
        <v>2292.3442080676</v>
      </c>
      <c r="BL680" s="431" t="s">
        <v>139</v>
      </c>
      <c r="BM680" s="446"/>
      <c r="BN680" s="447">
        <v>0.13115604219707311</v>
      </c>
      <c r="BO680" t="s">
        <v>139</v>
      </c>
    </row>
    <row r="681" spans="1:67" ht="15.75" customHeight="1">
      <c r="A681" s="7" t="s">
        <v>1030</v>
      </c>
      <c r="B681" s="453">
        <v>30</v>
      </c>
      <c r="C681" s="436" t="s">
        <v>204</v>
      </c>
      <c r="D681" s="454" t="s">
        <v>205</v>
      </c>
      <c r="E681" s="436">
        <v>71</v>
      </c>
      <c r="F681" s="436">
        <v>40.809999999999889</v>
      </c>
      <c r="G681" s="436" t="s">
        <v>61</v>
      </c>
      <c r="H681" s="430">
        <v>71.680166666666665</v>
      </c>
      <c r="I681" s="436">
        <v>151</v>
      </c>
      <c r="J681" s="436">
        <v>8.6400000000003274</v>
      </c>
      <c r="K681" s="436" t="s">
        <v>62</v>
      </c>
      <c r="L681" s="430">
        <v>151.14400000000001</v>
      </c>
      <c r="M681" s="430">
        <v>-151.14400000000001</v>
      </c>
      <c r="N681" s="427">
        <v>706</v>
      </c>
      <c r="Q681" s="428" t="s">
        <v>156</v>
      </c>
      <c r="R681">
        <v>13</v>
      </c>
      <c r="S681" s="474">
        <v>251.72</v>
      </c>
      <c r="T681" s="290">
        <v>-0.1336</v>
      </c>
      <c r="U681" s="290">
        <v>-0.1062</v>
      </c>
      <c r="V681" s="290">
        <v>28.632075999999998</v>
      </c>
      <c r="W681" s="290">
        <v>28.666480999999997</v>
      </c>
      <c r="X681" s="290">
        <v>34.460050687853155</v>
      </c>
      <c r="Y681" s="290">
        <v>34.474888121632986</v>
      </c>
      <c r="Z681">
        <v>1.8468</v>
      </c>
      <c r="AA681" s="447">
        <v>6.2381066584834945</v>
      </c>
      <c r="AB681" s="447">
        <v>77.313164202592446</v>
      </c>
      <c r="AC681" s="447">
        <v>3.2151192000000002E-2</v>
      </c>
      <c r="AD681" s="290">
        <v>5.6800000000000003E-2</v>
      </c>
      <c r="AE681" s="447">
        <v>88.909800000000004</v>
      </c>
      <c r="AF681">
        <v>4.5427999999999997</v>
      </c>
      <c r="AG681" s="447">
        <v>2.629</v>
      </c>
      <c r="AH681">
        <v>0.17219999999999999</v>
      </c>
      <c r="AI681" s="447">
        <v>6.3701999999999995E-2</v>
      </c>
      <c r="AJ681" s="447">
        <v>98.54</v>
      </c>
      <c r="AK681" s="447">
        <v>311.31</v>
      </c>
      <c r="AL681" s="429">
        <v>34.431419372558594</v>
      </c>
      <c r="AM681" s="433" t="s">
        <v>139</v>
      </c>
      <c r="AN681" s="434"/>
      <c r="AO681" s="438">
        <v>1.2</v>
      </c>
      <c r="AP681" s="439">
        <v>6.2610000000000001</v>
      </c>
      <c r="AQ681" s="431" t="s">
        <v>139</v>
      </c>
      <c r="AR681" s="440"/>
      <c r="AS681" s="469">
        <v>13.191010859800389</v>
      </c>
      <c r="AT681" s="431"/>
      <c r="AU681" s="469">
        <v>14.42641903743654</v>
      </c>
      <c r="AV681" s="431"/>
      <c r="AW681" s="442">
        <v>1.044</v>
      </c>
      <c r="AX681" s="431"/>
      <c r="AY681" s="443"/>
      <c r="AZ681" s="469">
        <v>1.4349713465513199E-3</v>
      </c>
      <c r="BA681" s="431">
        <v>6</v>
      </c>
      <c r="BB681" s="440"/>
      <c r="BC681" s="469" t="s">
        <v>139</v>
      </c>
      <c r="BD681" s="445" t="s">
        <v>139</v>
      </c>
      <c r="BE681" s="469" t="s">
        <v>139</v>
      </c>
      <c r="BF681" s="445" t="s">
        <v>139</v>
      </c>
      <c r="BG681" s="445"/>
      <c r="BH681" s="469">
        <v>2183.5279860418159</v>
      </c>
      <c r="BI681" s="431" t="s">
        <v>139</v>
      </c>
      <c r="BJ681" s="440"/>
      <c r="BK681" s="441">
        <v>2284.7002991450845</v>
      </c>
      <c r="BL681" s="431" t="s">
        <v>139</v>
      </c>
      <c r="BM681" s="446"/>
      <c r="BN681" s="447">
        <v>-0.17837282056043779</v>
      </c>
      <c r="BO681" t="s">
        <v>139</v>
      </c>
    </row>
    <row r="682" spans="1:67" ht="15.75" customHeight="1">
      <c r="A682" s="7" t="s">
        <v>1030</v>
      </c>
      <c r="B682" s="453">
        <v>30</v>
      </c>
      <c r="C682" s="436" t="s">
        <v>204</v>
      </c>
      <c r="D682" s="454" t="s">
        <v>205</v>
      </c>
      <c r="E682" s="436">
        <v>71</v>
      </c>
      <c r="F682" s="436">
        <v>40.809999999999889</v>
      </c>
      <c r="G682" s="436" t="s">
        <v>61</v>
      </c>
      <c r="H682" s="430">
        <v>71.680166666666665</v>
      </c>
      <c r="I682" s="436">
        <v>151</v>
      </c>
      <c r="J682" s="436">
        <v>8.6400000000003274</v>
      </c>
      <c r="K682" s="436" t="s">
        <v>62</v>
      </c>
      <c r="L682" s="430">
        <v>151.14400000000001</v>
      </c>
      <c r="M682" s="430">
        <v>-151.14400000000001</v>
      </c>
      <c r="N682" s="427">
        <v>707</v>
      </c>
      <c r="Q682" s="428" t="s">
        <v>156</v>
      </c>
      <c r="R682">
        <v>14</v>
      </c>
      <c r="S682" s="474">
        <v>234.476</v>
      </c>
      <c r="T682" s="290">
        <v>-0.54610000000000003</v>
      </c>
      <c r="U682" s="290">
        <v>-0.5383</v>
      </c>
      <c r="V682" s="290">
        <v>28.074113999999998</v>
      </c>
      <c r="W682" s="290">
        <v>28.084661999999998</v>
      </c>
      <c r="X682" s="290">
        <v>34.189549543437785</v>
      </c>
      <c r="Y682" s="290">
        <v>34.194937084167321</v>
      </c>
      <c r="Z682">
        <v>1.8138000000000001</v>
      </c>
      <c r="AA682" s="447">
        <v>6.1643244569629108</v>
      </c>
      <c r="AB682" s="447">
        <v>75.43125126230828</v>
      </c>
      <c r="AC682" s="447">
        <v>3.4604520800000003E-2</v>
      </c>
      <c r="AD682" s="290">
        <v>6.2199999999999998E-2</v>
      </c>
      <c r="AE682" s="447">
        <v>88.038600000000002</v>
      </c>
      <c r="AF682">
        <v>4.4988999999999999</v>
      </c>
      <c r="AG682" s="447">
        <v>2.7605</v>
      </c>
      <c r="AH682">
        <v>0.1774</v>
      </c>
      <c r="AI682" s="447">
        <v>6.3701999999999995E-2</v>
      </c>
      <c r="AJ682" s="447">
        <v>98.54</v>
      </c>
      <c r="AK682" s="447">
        <v>305.36</v>
      </c>
      <c r="AL682" s="429">
        <v>34.168998718261719</v>
      </c>
      <c r="AM682" s="433" t="s">
        <v>139</v>
      </c>
      <c r="AN682" s="434"/>
      <c r="AO682" s="438">
        <v>0.7</v>
      </c>
      <c r="AP682" s="439">
        <v>6.1909999999999998</v>
      </c>
      <c r="AQ682" s="431" t="s">
        <v>139</v>
      </c>
      <c r="AR682" s="440"/>
      <c r="AS682" s="469">
        <v>13.585715850583563</v>
      </c>
      <c r="AT682" s="431"/>
      <c r="AU682" s="469">
        <v>19.421223171402914</v>
      </c>
      <c r="AV682" s="431"/>
      <c r="AW682" s="442">
        <v>1.218</v>
      </c>
      <c r="AX682" s="431"/>
      <c r="AY682" s="443"/>
      <c r="AZ682" s="469">
        <v>2.9433804259108597E-2</v>
      </c>
      <c r="BA682" s="431">
        <v>6</v>
      </c>
      <c r="BB682" s="440"/>
      <c r="BC682" s="469" t="s">
        <v>139</v>
      </c>
      <c r="BD682" s="445" t="s">
        <v>139</v>
      </c>
      <c r="BE682" s="469" t="s">
        <v>139</v>
      </c>
      <c r="BF682" s="445" t="s">
        <v>139</v>
      </c>
      <c r="BG682" s="445"/>
      <c r="BH682" s="469">
        <v>2199.6416991695933</v>
      </c>
      <c r="BI682" s="431" t="s">
        <v>139</v>
      </c>
      <c r="BJ682" s="440"/>
      <c r="BK682" s="441">
        <v>2286.0026482244093</v>
      </c>
      <c r="BL682" s="431" t="s">
        <v>139</v>
      </c>
      <c r="BM682" s="446"/>
      <c r="BN682" s="447">
        <v>-0.45427926102520388</v>
      </c>
      <c r="BO682" t="s">
        <v>139</v>
      </c>
    </row>
    <row r="683" spans="1:67" ht="15.75" customHeight="1">
      <c r="A683" s="7" t="s">
        <v>1030</v>
      </c>
      <c r="B683" s="453">
        <v>30</v>
      </c>
      <c r="C683" s="436" t="s">
        <v>204</v>
      </c>
      <c r="D683" s="454" t="s">
        <v>205</v>
      </c>
      <c r="E683" s="436">
        <v>71</v>
      </c>
      <c r="F683" s="436">
        <v>40.809999999999889</v>
      </c>
      <c r="G683" s="436" t="s">
        <v>61</v>
      </c>
      <c r="H683" s="430">
        <v>71.680166666666665</v>
      </c>
      <c r="I683" s="436">
        <v>151</v>
      </c>
      <c r="J683" s="436">
        <v>8.6400000000003274</v>
      </c>
      <c r="K683" s="436" t="s">
        <v>62</v>
      </c>
      <c r="L683" s="430">
        <v>151.14400000000001</v>
      </c>
      <c r="M683" s="430">
        <v>-151.14400000000001</v>
      </c>
      <c r="N683" s="427">
        <v>708</v>
      </c>
      <c r="Q683" s="428" t="s">
        <v>156</v>
      </c>
      <c r="R683">
        <v>15</v>
      </c>
      <c r="S683" s="474">
        <v>186.928</v>
      </c>
      <c r="T683" s="290">
        <v>-0.46760000000000002</v>
      </c>
      <c r="U683" s="290">
        <v>-0.47070000000000001</v>
      </c>
      <c r="V683" s="290">
        <v>27.719514</v>
      </c>
      <c r="W683" s="290">
        <v>27.717679999999998</v>
      </c>
      <c r="X683" s="290">
        <v>33.654953133904883</v>
      </c>
      <c r="Y683" s="290">
        <v>33.655932441896447</v>
      </c>
      <c r="Z683">
        <v>1.8289</v>
      </c>
      <c r="AA683" s="447">
        <v>6.1628575168602255</v>
      </c>
      <c r="AB683" s="447">
        <v>75.285731324038011</v>
      </c>
      <c r="AC683" s="447">
        <v>3.8877015200000004E-2</v>
      </c>
      <c r="AD683" s="290">
        <v>7.17E-2</v>
      </c>
      <c r="AE683" s="447">
        <v>85.611099999999993</v>
      </c>
      <c r="AF683">
        <v>4.3765000000000001</v>
      </c>
      <c r="AG683" s="447">
        <v>3.0680999999999998</v>
      </c>
      <c r="AH683">
        <v>0.1898</v>
      </c>
      <c r="AI683" s="447">
        <v>6.3701999999999995E-2</v>
      </c>
      <c r="AJ683" s="447">
        <v>54.89</v>
      </c>
      <c r="AK683" s="447">
        <v>293.47000000000003</v>
      </c>
      <c r="AL683" s="429">
        <v>33.658821105957031</v>
      </c>
      <c r="AM683" s="433" t="s">
        <v>139</v>
      </c>
      <c r="AN683" s="434"/>
      <c r="AO683" s="438">
        <v>1</v>
      </c>
      <c r="AP683" s="439">
        <v>6.1920000000000002</v>
      </c>
      <c r="AQ683" s="431" t="s">
        <v>139</v>
      </c>
      <c r="AR683" s="440"/>
      <c r="AS683" s="469">
        <v>13.435140113210556</v>
      </c>
      <c r="AT683" s="431"/>
      <c r="AU683" s="469">
        <v>24.597082300835766</v>
      </c>
      <c r="AV683" s="431"/>
      <c r="AW683" s="442">
        <v>1.4610000000000001</v>
      </c>
      <c r="AX683" s="431"/>
      <c r="AY683" s="443"/>
      <c r="AZ683" s="469">
        <v>0.29104040521718511</v>
      </c>
      <c r="BA683" s="431">
        <v>6</v>
      </c>
      <c r="BB683" s="440"/>
      <c r="BC683" s="469" t="s">
        <v>139</v>
      </c>
      <c r="BD683" s="445" t="s">
        <v>139</v>
      </c>
      <c r="BE683" s="469" t="s">
        <v>139</v>
      </c>
      <c r="BF683" s="445" t="s">
        <v>139</v>
      </c>
      <c r="BG683" s="445"/>
      <c r="BH683" s="469">
        <v>2200.6113504115829</v>
      </c>
      <c r="BI683" s="431" t="s">
        <v>139</v>
      </c>
      <c r="BJ683" s="440"/>
      <c r="BK683" s="441">
        <v>2275.8956212418766</v>
      </c>
      <c r="BL683" s="431" t="s">
        <v>139</v>
      </c>
      <c r="BM683" s="446"/>
      <c r="BN683" s="447">
        <v>-0.88049964870840847</v>
      </c>
      <c r="BO683" t="s">
        <v>139</v>
      </c>
    </row>
    <row r="684" spans="1:67" ht="15.75" customHeight="1">
      <c r="A684" s="7" t="s">
        <v>1030</v>
      </c>
      <c r="B684" s="453">
        <v>30</v>
      </c>
      <c r="C684" s="436" t="s">
        <v>204</v>
      </c>
      <c r="D684" s="454" t="s">
        <v>205</v>
      </c>
      <c r="E684" s="436">
        <v>71</v>
      </c>
      <c r="F684" s="436">
        <v>40.809999999999889</v>
      </c>
      <c r="G684" s="436" t="s">
        <v>61</v>
      </c>
      <c r="H684" s="430">
        <v>71.680166666666665</v>
      </c>
      <c r="I684" s="436">
        <v>151</v>
      </c>
      <c r="J684" s="436">
        <v>8.6400000000003274</v>
      </c>
      <c r="K684" s="436" t="s">
        <v>62</v>
      </c>
      <c r="L684" s="430">
        <v>151.14400000000001</v>
      </c>
      <c r="M684" s="430">
        <v>-151.14400000000001</v>
      </c>
      <c r="N684" s="427">
        <v>709</v>
      </c>
      <c r="Q684" s="428" t="s">
        <v>156</v>
      </c>
      <c r="R684">
        <v>16</v>
      </c>
      <c r="S684" s="474">
        <v>159.68100000000001</v>
      </c>
      <c r="T684" s="290">
        <v>-1.1394</v>
      </c>
      <c r="U684" s="290">
        <v>-0.94350000000000001</v>
      </c>
      <c r="V684" s="290">
        <v>26.779578999999998</v>
      </c>
      <c r="W684" s="290">
        <v>26.963058999999998</v>
      </c>
      <c r="X684" s="290">
        <v>33.144965354910617</v>
      </c>
      <c r="Y684" s="290">
        <v>33.178218555266547</v>
      </c>
      <c r="Z684">
        <v>1.847</v>
      </c>
      <c r="AA684" s="447">
        <v>6.3124898285814757</v>
      </c>
      <c r="AB684" s="447">
        <v>75.476664865429541</v>
      </c>
      <c r="AC684" s="447">
        <v>3.8708115200000004E-2</v>
      </c>
      <c r="AD684" s="290">
        <v>7.1300000000000002E-2</v>
      </c>
      <c r="AE684" s="447">
        <v>87.357299999999995</v>
      </c>
      <c r="AF684">
        <v>4.4645000000000001</v>
      </c>
      <c r="AG684" s="447">
        <v>3.3264</v>
      </c>
      <c r="AH684">
        <v>0.2001</v>
      </c>
      <c r="AI684" s="447">
        <v>6.3701999999999995E-2</v>
      </c>
      <c r="AJ684" s="447">
        <v>98.54</v>
      </c>
      <c r="AK684" s="447">
        <v>287.52</v>
      </c>
      <c r="AL684" s="429">
        <v>33.129951477050781</v>
      </c>
      <c r="AM684" s="433" t="s">
        <v>139</v>
      </c>
      <c r="AN684" s="434"/>
      <c r="AO684" s="438">
        <v>0</v>
      </c>
      <c r="AP684" s="439">
        <v>6.3620000000000001</v>
      </c>
      <c r="AQ684" s="431" t="s">
        <v>139</v>
      </c>
      <c r="AR684" s="440"/>
      <c r="AS684" s="469">
        <v>14.945793888953306</v>
      </c>
      <c r="AT684" s="431"/>
      <c r="AU684" s="469">
        <v>31.990281413022455</v>
      </c>
      <c r="AV684" s="431"/>
      <c r="AW684" s="442">
        <v>1.76</v>
      </c>
      <c r="AX684" s="431"/>
      <c r="AY684" s="443"/>
      <c r="AZ684" s="469">
        <v>7.5209029993386717E-2</v>
      </c>
      <c r="BA684" s="431">
        <v>6</v>
      </c>
      <c r="BB684" s="440"/>
      <c r="BC684" s="469" t="s">
        <v>139</v>
      </c>
      <c r="BD684" s="445" t="s">
        <v>139</v>
      </c>
      <c r="BE684" s="469" t="s">
        <v>139</v>
      </c>
      <c r="BF684" s="445" t="s">
        <v>139</v>
      </c>
      <c r="BG684" s="445"/>
      <c r="BH684" s="469">
        <v>2220.4378109299359</v>
      </c>
      <c r="BI684" s="431">
        <v>6</v>
      </c>
      <c r="BJ684" s="440"/>
      <c r="BK684" s="441">
        <v>2272.6710091404116</v>
      </c>
      <c r="BL684" s="431">
        <v>6</v>
      </c>
      <c r="BM684" s="446"/>
      <c r="BN684" s="447">
        <v>-1.455057248115238</v>
      </c>
      <c r="BO684" t="s">
        <v>139</v>
      </c>
    </row>
    <row r="685" spans="1:67" ht="15.75" customHeight="1">
      <c r="A685" s="7" t="s">
        <v>1030</v>
      </c>
      <c r="B685" s="453">
        <v>30</v>
      </c>
      <c r="C685" s="436" t="s">
        <v>204</v>
      </c>
      <c r="D685" s="454" t="s">
        <v>205</v>
      </c>
      <c r="E685" s="436">
        <v>71</v>
      </c>
      <c r="F685" s="436">
        <v>40.809999999999889</v>
      </c>
      <c r="G685" s="436" t="s">
        <v>61</v>
      </c>
      <c r="H685" s="430">
        <v>71.680166666666665</v>
      </c>
      <c r="I685" s="436">
        <v>151</v>
      </c>
      <c r="J685" s="436">
        <v>8.6400000000003274</v>
      </c>
      <c r="K685" s="436" t="s">
        <v>62</v>
      </c>
      <c r="L685" s="430">
        <v>151.14400000000001</v>
      </c>
      <c r="M685" s="430">
        <v>-151.14400000000001</v>
      </c>
      <c r="N685" s="427">
        <v>710</v>
      </c>
      <c r="Q685" s="428" t="s">
        <v>156</v>
      </c>
      <c r="R685">
        <v>17</v>
      </c>
      <c r="S685" s="474">
        <v>149.36099999999999</v>
      </c>
      <c r="T685" s="290">
        <v>-1.2705</v>
      </c>
      <c r="U685" s="290">
        <v>-1.2392000000000001</v>
      </c>
      <c r="V685" s="290">
        <v>26.527484999999999</v>
      </c>
      <c r="W685" s="290">
        <v>26.560093999999999</v>
      </c>
      <c r="X685" s="290">
        <v>32.951666391574619</v>
      </c>
      <c r="Y685" s="290">
        <v>32.961781080341318</v>
      </c>
      <c r="Z685">
        <v>1.8433999999999999</v>
      </c>
      <c r="AA685" s="447">
        <v>6.3975404636130131</v>
      </c>
      <c r="AB685" s="447">
        <v>76.120883072977719</v>
      </c>
      <c r="AC685" s="447">
        <v>3.6931287200000003E-2</v>
      </c>
      <c r="AD685" s="290">
        <v>6.7400000000000002E-2</v>
      </c>
      <c r="AE685" s="447">
        <v>88.719899999999996</v>
      </c>
      <c r="AF685">
        <v>4.5332999999999997</v>
      </c>
      <c r="AG685" s="447">
        <v>3.4438</v>
      </c>
      <c r="AH685">
        <v>0.20469999999999999</v>
      </c>
      <c r="AI685" s="447">
        <v>6.3701999999999995E-2</v>
      </c>
      <c r="AJ685" s="447">
        <v>98.54</v>
      </c>
      <c r="AK685" s="447">
        <v>283.55</v>
      </c>
      <c r="AL685" s="429">
        <v>32.937973022460938</v>
      </c>
      <c r="AM685" s="433" t="s">
        <v>139</v>
      </c>
      <c r="AN685" s="434"/>
      <c r="AO685" s="438">
        <v>0.2</v>
      </c>
      <c r="AP685" s="439">
        <v>6.399</v>
      </c>
      <c r="AQ685" s="431" t="s">
        <v>139</v>
      </c>
      <c r="AR685" s="440"/>
      <c r="AS685" s="469">
        <v>14.645313742881312</v>
      </c>
      <c r="AT685" s="431"/>
      <c r="AU685" s="469">
        <v>31.028938877879877</v>
      </c>
      <c r="AV685" s="431"/>
      <c r="AW685" s="442">
        <v>1.766</v>
      </c>
      <c r="AX685" s="431"/>
      <c r="AY685" s="443"/>
      <c r="AZ685" s="469">
        <v>5.33096560237925E-2</v>
      </c>
      <c r="BA685" s="431">
        <v>2</v>
      </c>
      <c r="BB685" s="440" t="s">
        <v>1092</v>
      </c>
      <c r="BC685" s="469">
        <v>9.7879599972740955E-3</v>
      </c>
      <c r="BD685" s="445" t="s">
        <v>139</v>
      </c>
      <c r="BE685" s="469">
        <v>3.1342026707271355E-2</v>
      </c>
      <c r="BF685" s="445" t="s">
        <v>139</v>
      </c>
      <c r="BG685" s="445"/>
      <c r="BH685" s="469">
        <v>2214.1776467661412</v>
      </c>
      <c r="BI685" s="431" t="s">
        <v>139</v>
      </c>
      <c r="BJ685" s="440"/>
      <c r="BK685" s="441">
        <v>2262.8598780936582</v>
      </c>
      <c r="BL685" s="431" t="s">
        <v>139</v>
      </c>
      <c r="BM685" s="446"/>
      <c r="BN685" s="447">
        <v>-1.4817573237801533</v>
      </c>
      <c r="BO685" t="s">
        <v>139</v>
      </c>
    </row>
    <row r="686" spans="1:67" ht="15.75" customHeight="1">
      <c r="A686" s="7" t="s">
        <v>1030</v>
      </c>
      <c r="B686" s="453">
        <v>30</v>
      </c>
      <c r="C686" s="436" t="s">
        <v>204</v>
      </c>
      <c r="D686" s="454" t="s">
        <v>205</v>
      </c>
      <c r="E686" s="436">
        <v>71</v>
      </c>
      <c r="F686" s="436">
        <v>40.809999999999889</v>
      </c>
      <c r="G686" s="436" t="s">
        <v>61</v>
      </c>
      <c r="H686" s="430">
        <v>71.680166666666665</v>
      </c>
      <c r="I686" s="436">
        <v>151</v>
      </c>
      <c r="J686" s="436">
        <v>8.6400000000003274</v>
      </c>
      <c r="K686" s="436" t="s">
        <v>62</v>
      </c>
      <c r="L686" s="430">
        <v>151.14400000000001</v>
      </c>
      <c r="M686" s="430">
        <v>-151.14400000000001</v>
      </c>
      <c r="N686" s="427">
        <v>711</v>
      </c>
      <c r="Q686" s="428" t="s">
        <v>156</v>
      </c>
      <c r="R686">
        <v>18</v>
      </c>
      <c r="S686" s="474">
        <v>130.01900000000001</v>
      </c>
      <c r="T686" s="290">
        <v>-1.1526000000000001</v>
      </c>
      <c r="U686" s="290">
        <v>-1.1500999999999999</v>
      </c>
      <c r="V686" s="290">
        <v>26.367051</v>
      </c>
      <c r="W686" s="290">
        <v>26.374192999999998</v>
      </c>
      <c r="X686" s="290">
        <v>32.615480404206998</v>
      </c>
      <c r="Y686" s="290">
        <v>32.622482410004643</v>
      </c>
      <c r="Z686">
        <v>1.9009</v>
      </c>
      <c r="AA686" s="447">
        <v>6.6411502867312571</v>
      </c>
      <c r="AB686" s="447">
        <v>79.081099433676002</v>
      </c>
      <c r="AC686" s="447">
        <v>3.6719599200000001E-2</v>
      </c>
      <c r="AD686" s="290">
        <v>6.6900000000000001E-2</v>
      </c>
      <c r="AE686" s="447">
        <v>88.930300000000003</v>
      </c>
      <c r="AF686">
        <v>4.5438999999999998</v>
      </c>
      <c r="AG686" s="447">
        <v>3.4438</v>
      </c>
      <c r="AH686">
        <v>0.20469999999999999</v>
      </c>
      <c r="AI686" s="447">
        <v>6.3701999999999995E-2</v>
      </c>
      <c r="AJ686" s="447">
        <v>98.54</v>
      </c>
      <c r="AK686" s="447">
        <v>277.60000000000002</v>
      </c>
      <c r="AL686" s="429">
        <v>32.596622467041016</v>
      </c>
      <c r="AM686" s="433" t="s">
        <v>139</v>
      </c>
      <c r="AN686" s="434"/>
      <c r="AO686" s="438">
        <v>0.3</v>
      </c>
      <c r="AP686" s="439">
        <v>6.6870000000000003</v>
      </c>
      <c r="AQ686" s="431">
        <v>2</v>
      </c>
      <c r="AR686" s="440"/>
      <c r="AS686" s="469">
        <v>12.820560422595213</v>
      </c>
      <c r="AT686" s="431"/>
      <c r="AU686" s="469">
        <v>26.944600077442757</v>
      </c>
      <c r="AV686" s="431"/>
      <c r="AW686" s="442">
        <v>1.675</v>
      </c>
      <c r="AX686" s="431"/>
      <c r="AY686" s="443"/>
      <c r="AZ686" s="469">
        <v>0.16051381162945938</v>
      </c>
      <c r="BA686" s="431">
        <v>6</v>
      </c>
      <c r="BB686" s="440"/>
      <c r="BC686" s="469">
        <v>1.3716132758265416E-2</v>
      </c>
      <c r="BD686" s="445" t="s">
        <v>139</v>
      </c>
      <c r="BE686" s="469">
        <v>3.0720218483440746E-2</v>
      </c>
      <c r="BF686" s="445" t="s">
        <v>139</v>
      </c>
      <c r="BG686" s="445"/>
      <c r="BH686" s="469">
        <v>2190.0095544251203</v>
      </c>
      <c r="BI686" s="431" t="s">
        <v>139</v>
      </c>
      <c r="BJ686" s="440"/>
      <c r="BK686" s="441">
        <v>2247.0647706175896</v>
      </c>
      <c r="BL686" s="431" t="s">
        <v>139</v>
      </c>
      <c r="BM686" s="446"/>
      <c r="BN686" s="447">
        <v>-1.5213137249533208</v>
      </c>
      <c r="BO686" t="s">
        <v>139</v>
      </c>
    </row>
    <row r="687" spans="1:67" ht="15.75" customHeight="1">
      <c r="A687" s="7" t="s">
        <v>1030</v>
      </c>
      <c r="B687" s="453">
        <v>30</v>
      </c>
      <c r="C687" s="436" t="s">
        <v>204</v>
      </c>
      <c r="D687" s="454" t="s">
        <v>205</v>
      </c>
      <c r="E687" s="436">
        <v>71</v>
      </c>
      <c r="F687" s="436">
        <v>40.809999999999889</v>
      </c>
      <c r="G687" s="436" t="s">
        <v>61</v>
      </c>
      <c r="H687" s="430">
        <v>71.680166666666665</v>
      </c>
      <c r="I687" s="436">
        <v>151</v>
      </c>
      <c r="J687" s="436">
        <v>8.6400000000003274</v>
      </c>
      <c r="K687" s="436" t="s">
        <v>62</v>
      </c>
      <c r="L687" s="430">
        <v>151.14400000000001</v>
      </c>
      <c r="M687" s="430">
        <v>-151.14400000000001</v>
      </c>
      <c r="N687" s="427">
        <v>712</v>
      </c>
      <c r="Q687" s="428" t="s">
        <v>156</v>
      </c>
      <c r="R687">
        <v>19</v>
      </c>
      <c r="S687" s="474">
        <v>108.998</v>
      </c>
      <c r="T687" s="290">
        <v>-0.76390000000000002</v>
      </c>
      <c r="U687" s="290">
        <v>-0.85619999999999996</v>
      </c>
      <c r="V687" s="290">
        <v>26.429507999999998</v>
      </c>
      <c r="W687" s="290">
        <v>26.382835999999998</v>
      </c>
      <c r="X687" s="290">
        <v>32.293222823203116</v>
      </c>
      <c r="Y687" s="290">
        <v>32.329257330103928</v>
      </c>
      <c r="Z687">
        <v>1.9655</v>
      </c>
      <c r="AA687" s="447">
        <v>6.8455883781208264</v>
      </c>
      <c r="AB687" s="447">
        <v>82.179033616778128</v>
      </c>
      <c r="AC687" s="447">
        <v>3.69736248E-2</v>
      </c>
      <c r="AD687" s="290">
        <v>6.7400000000000002E-2</v>
      </c>
      <c r="AE687" s="447">
        <v>88.610100000000003</v>
      </c>
      <c r="AF687">
        <v>4.5278</v>
      </c>
      <c r="AG687" s="447">
        <v>3.3170000000000002</v>
      </c>
      <c r="AH687">
        <v>0.19969999999999999</v>
      </c>
      <c r="AI687" s="447">
        <v>6.3701999999999995E-2</v>
      </c>
      <c r="AJ687" s="447">
        <v>98.54</v>
      </c>
      <c r="AK687" s="447">
        <v>271.64999999999998</v>
      </c>
      <c r="AL687" s="429">
        <v>32.288619995117188</v>
      </c>
      <c r="AM687" s="433" t="s">
        <v>139</v>
      </c>
      <c r="AN687" s="434"/>
      <c r="AO687" s="438">
        <v>0.6</v>
      </c>
      <c r="AP687" s="439">
        <v>6.9089999999999998</v>
      </c>
      <c r="AQ687" s="431" t="s">
        <v>139</v>
      </c>
      <c r="AR687" s="440"/>
      <c r="AS687" s="469">
        <v>9.7115558947236309</v>
      </c>
      <c r="AT687" s="431"/>
      <c r="AU687" s="469">
        <v>20.74845770244292</v>
      </c>
      <c r="AV687" s="431"/>
      <c r="AW687" s="442">
        <v>1.508</v>
      </c>
      <c r="AX687" s="431"/>
      <c r="AY687" s="443"/>
      <c r="AZ687" s="469">
        <v>0.5804758135301249</v>
      </c>
      <c r="BA687" s="431">
        <v>6</v>
      </c>
      <c r="BB687" s="440"/>
      <c r="BC687" s="469">
        <v>1.9231443067491801E-2</v>
      </c>
      <c r="BD687" s="445" t="s">
        <v>139</v>
      </c>
      <c r="BE687" s="469">
        <v>5.077557309144861E-2</v>
      </c>
      <c r="BF687" s="445" t="s">
        <v>139</v>
      </c>
      <c r="BG687" s="445"/>
      <c r="BH687" s="469">
        <v>2151.6974640037074</v>
      </c>
      <c r="BI687" s="431" t="s">
        <v>139</v>
      </c>
      <c r="BJ687" s="440"/>
      <c r="BK687" s="441">
        <v>2223.1279806632124</v>
      </c>
      <c r="BL687" s="431" t="s">
        <v>139</v>
      </c>
      <c r="BM687" s="446"/>
      <c r="BN687" s="447">
        <v>-1.5935041806718264</v>
      </c>
      <c r="BO687" t="s">
        <v>139</v>
      </c>
    </row>
    <row r="688" spans="1:67" ht="15.75" customHeight="1">
      <c r="A688" s="7" t="s">
        <v>1030</v>
      </c>
      <c r="B688" s="453">
        <v>30</v>
      </c>
      <c r="C688" s="436" t="s">
        <v>204</v>
      </c>
      <c r="D688" s="454" t="s">
        <v>205</v>
      </c>
      <c r="E688" s="436">
        <v>71</v>
      </c>
      <c r="F688" s="436">
        <v>40.809999999999889</v>
      </c>
      <c r="G688" s="436" t="s">
        <v>61</v>
      </c>
      <c r="H688" s="430">
        <v>71.680166666666665</v>
      </c>
      <c r="I688" s="436">
        <v>151</v>
      </c>
      <c r="J688" s="436">
        <v>8.6400000000003274</v>
      </c>
      <c r="K688" s="436" t="s">
        <v>62</v>
      </c>
      <c r="L688" s="430">
        <v>151.14400000000001</v>
      </c>
      <c r="M688" s="430">
        <v>-151.14400000000001</v>
      </c>
      <c r="N688" s="427">
        <v>713</v>
      </c>
      <c r="Q688" s="428" t="s">
        <v>156</v>
      </c>
      <c r="R688">
        <v>20</v>
      </c>
      <c r="S688" s="474">
        <v>74.656999999999996</v>
      </c>
      <c r="T688" s="290">
        <v>0.64219999999999999</v>
      </c>
      <c r="U688" s="290">
        <v>0.66620000000000001</v>
      </c>
      <c r="V688" s="290">
        <v>27.164650999999999</v>
      </c>
      <c r="W688" s="290">
        <v>27.194522999999997</v>
      </c>
      <c r="X688" s="290">
        <v>31.806155551831377</v>
      </c>
      <c r="Y688" s="290">
        <v>31.819984925487113</v>
      </c>
      <c r="Z688">
        <v>2.1964999999999999</v>
      </c>
      <c r="AA688" s="447">
        <v>7.5288114252298035</v>
      </c>
      <c r="AB688" s="447">
        <v>93.465589433074186</v>
      </c>
      <c r="AC688" s="447">
        <v>4.4545749600000004E-2</v>
      </c>
      <c r="AD688" s="290">
        <v>8.4199999999999997E-2</v>
      </c>
      <c r="AE688" s="447">
        <v>88.773899999999998</v>
      </c>
      <c r="AF688">
        <v>4.5359999999999996</v>
      </c>
      <c r="AG688" s="447">
        <v>3.1503000000000001</v>
      </c>
      <c r="AH688">
        <v>0.193</v>
      </c>
      <c r="AI688" s="447">
        <v>0.11079</v>
      </c>
      <c r="AJ688" s="447">
        <v>98.55</v>
      </c>
      <c r="AK688" s="447">
        <v>264.02999999999997</v>
      </c>
      <c r="AL688" s="429">
        <v>31.80743408203125</v>
      </c>
      <c r="AM688" s="433" t="s">
        <v>139</v>
      </c>
      <c r="AN688" s="434"/>
      <c r="AO688" s="438">
        <v>2.2999999999999998</v>
      </c>
      <c r="AP688" s="439">
        <v>7.5590000000000002</v>
      </c>
      <c r="AQ688" s="431" t="s">
        <v>139</v>
      </c>
      <c r="AR688" s="440"/>
      <c r="AS688" s="469">
        <v>4.2668362148703203</v>
      </c>
      <c r="AT688" s="431"/>
      <c r="AU688" s="469">
        <v>10.003476180704016</v>
      </c>
      <c r="AV688" s="431"/>
      <c r="AW688" s="442">
        <v>1.0489999999999999</v>
      </c>
      <c r="AX688" s="431"/>
      <c r="AY688" s="443"/>
      <c r="AZ688" s="469">
        <v>0.44662873724664853</v>
      </c>
      <c r="BA688" s="431">
        <v>6</v>
      </c>
      <c r="BB688" s="440"/>
      <c r="BC688" s="469">
        <v>2.7398830499036193E-2</v>
      </c>
      <c r="BD688" s="445" t="s">
        <v>139</v>
      </c>
      <c r="BE688" s="469">
        <v>6.9994988358106663E-2</v>
      </c>
      <c r="BF688" s="445" t="s">
        <v>139</v>
      </c>
      <c r="BG688" s="445"/>
      <c r="BH688" s="469">
        <v>2073.6830456372427</v>
      </c>
      <c r="BI688" s="431" t="s">
        <v>139</v>
      </c>
      <c r="BJ688" s="440"/>
      <c r="BK688" s="441">
        <v>2191.7035145252839</v>
      </c>
      <c r="BL688" s="431" t="s">
        <v>139</v>
      </c>
      <c r="BM688" s="446"/>
      <c r="BN688" s="447">
        <v>-1.7596414428387284</v>
      </c>
      <c r="BO688" t="s">
        <v>139</v>
      </c>
    </row>
    <row r="689" spans="1:67" ht="15.75" customHeight="1">
      <c r="A689" s="7" t="s">
        <v>1030</v>
      </c>
      <c r="B689" s="453">
        <v>30</v>
      </c>
      <c r="C689" s="436" t="s">
        <v>204</v>
      </c>
      <c r="D689" s="454" t="s">
        <v>205</v>
      </c>
      <c r="E689" s="436">
        <v>71</v>
      </c>
      <c r="F689" s="436">
        <v>40.809999999999889</v>
      </c>
      <c r="G689" s="436" t="s">
        <v>61</v>
      </c>
      <c r="H689" s="430">
        <v>71.680166666666665</v>
      </c>
      <c r="I689" s="436">
        <v>151</v>
      </c>
      <c r="J689" s="436">
        <v>8.6400000000003274</v>
      </c>
      <c r="K689" s="436" t="s">
        <v>62</v>
      </c>
      <c r="L689" s="430">
        <v>151.14400000000001</v>
      </c>
      <c r="M689" s="430">
        <v>-151.14400000000001</v>
      </c>
      <c r="N689" s="427">
        <v>714</v>
      </c>
      <c r="Q689" s="428" t="s">
        <v>156</v>
      </c>
      <c r="R689">
        <v>21</v>
      </c>
      <c r="S689" s="474">
        <v>46.116</v>
      </c>
      <c r="T689" s="290">
        <v>1.7479</v>
      </c>
      <c r="U689" s="290">
        <v>1.9064000000000001</v>
      </c>
      <c r="V689" s="290">
        <v>27.482082999999999</v>
      </c>
      <c r="W689" s="290">
        <v>27.634005999999999</v>
      </c>
      <c r="X689" s="290">
        <v>31.110340160374527</v>
      </c>
      <c r="Y689" s="290">
        <v>31.143095590621481</v>
      </c>
      <c r="Z689">
        <v>2.3896999999999999</v>
      </c>
      <c r="AA689" s="447">
        <v>8.3195743908618667</v>
      </c>
      <c r="AB689" s="447">
        <v>105.75048894169355</v>
      </c>
      <c r="AC689" s="447">
        <v>0.12623524800000002</v>
      </c>
      <c r="AD689" s="290">
        <v>0.2656</v>
      </c>
      <c r="AE689" s="447">
        <v>88.9452</v>
      </c>
      <c r="AF689">
        <v>4.5446999999999997</v>
      </c>
      <c r="AG689" s="447">
        <v>2.6713</v>
      </c>
      <c r="AH689">
        <v>0.1739</v>
      </c>
      <c r="AI689" s="447">
        <v>0.79623999999999995</v>
      </c>
      <c r="AJ689" s="447">
        <v>98.55</v>
      </c>
      <c r="AK689" s="447">
        <v>257.77</v>
      </c>
      <c r="AL689" s="429">
        <v>31.031017303466797</v>
      </c>
      <c r="AM689" s="433" t="s">
        <v>139</v>
      </c>
      <c r="AN689" s="434"/>
      <c r="AO689" s="438">
        <v>0.8</v>
      </c>
      <c r="AP689" s="439">
        <v>8.0109999999999992</v>
      </c>
      <c r="AQ689" s="431" t="s">
        <v>139</v>
      </c>
      <c r="AR689" s="440"/>
      <c r="AS689" s="469">
        <v>0.57842194565259197</v>
      </c>
      <c r="AT689" s="431"/>
      <c r="AU689" s="469">
        <v>5.3157467118376704</v>
      </c>
      <c r="AV689" s="431"/>
      <c r="AW689" s="442">
        <v>0.75</v>
      </c>
      <c r="AX689" s="431"/>
      <c r="AY689" s="443"/>
      <c r="AZ689" s="469">
        <v>7.9715399366191292E-2</v>
      </c>
      <c r="BA689" s="431">
        <v>6</v>
      </c>
      <c r="BB689" s="440"/>
      <c r="BC689" s="469">
        <v>0.16671106059873295</v>
      </c>
      <c r="BD689" s="445" t="s">
        <v>139</v>
      </c>
      <c r="BE689" s="469">
        <v>0.20176287830069786</v>
      </c>
      <c r="BF689" s="445" t="s">
        <v>139</v>
      </c>
      <c r="BG689" s="445"/>
      <c r="BH689" s="469">
        <v>2041.8696265990586</v>
      </c>
      <c r="BI689" s="431" t="s">
        <v>139</v>
      </c>
      <c r="BJ689" s="440"/>
      <c r="BK689" s="441">
        <v>2172.8263599938732</v>
      </c>
      <c r="BL689" s="431" t="s">
        <v>139</v>
      </c>
      <c r="BM689" s="446"/>
      <c r="BN689" s="447">
        <v>-2.173994815860083</v>
      </c>
      <c r="BO689" t="s">
        <v>139</v>
      </c>
    </row>
    <row r="690" spans="1:67" ht="15.75" customHeight="1">
      <c r="A690" s="7" t="s">
        <v>1030</v>
      </c>
      <c r="B690" s="453">
        <v>30</v>
      </c>
      <c r="C690" s="436" t="s">
        <v>204</v>
      </c>
      <c r="D690" s="454" t="s">
        <v>205</v>
      </c>
      <c r="E690" s="436">
        <v>71</v>
      </c>
      <c r="F690" s="436">
        <v>40.809999999999889</v>
      </c>
      <c r="G690" s="436" t="s">
        <v>61</v>
      </c>
      <c r="H690" s="430">
        <v>71.680166666666665</v>
      </c>
      <c r="I690" s="436">
        <v>151</v>
      </c>
      <c r="J690" s="436">
        <v>8.6400000000003274</v>
      </c>
      <c r="K690" s="436" t="s">
        <v>62</v>
      </c>
      <c r="L690" s="430">
        <v>151.14400000000001</v>
      </c>
      <c r="M690" s="430">
        <v>-151.14400000000001</v>
      </c>
      <c r="N690" s="427">
        <v>715</v>
      </c>
      <c r="Q690" s="428" t="s">
        <v>156</v>
      </c>
      <c r="R690">
        <v>22</v>
      </c>
      <c r="S690" s="474">
        <v>27.556999999999999</v>
      </c>
      <c r="T690" s="290">
        <v>-0.3175</v>
      </c>
      <c r="U690" s="290">
        <v>-0.37459999999999999</v>
      </c>
      <c r="V690" s="290">
        <v>24.584174000000001</v>
      </c>
      <c r="W690" s="290">
        <v>24.598582999999998</v>
      </c>
      <c r="X690" s="290">
        <v>29.432161706526564</v>
      </c>
      <c r="Y690" s="290">
        <v>29.506499091701251</v>
      </c>
      <c r="Z690">
        <v>2.4085000000000001</v>
      </c>
      <c r="AA690" s="447">
        <v>8.7165555148998806</v>
      </c>
      <c r="AB690" s="447">
        <v>103.77792129850883</v>
      </c>
      <c r="AC690" s="447">
        <v>0.12005576000000001</v>
      </c>
      <c r="AD690" s="290">
        <v>0.25190000000000001</v>
      </c>
      <c r="AE690" s="447">
        <v>89.066199999999995</v>
      </c>
      <c r="AF690">
        <v>4.5507999999999997</v>
      </c>
      <c r="AG690" s="447">
        <v>2.4834999999999998</v>
      </c>
      <c r="AH690">
        <v>0.16639999999999999</v>
      </c>
      <c r="AI690" s="447">
        <v>3.1032999999999999</v>
      </c>
      <c r="AJ690" s="447">
        <v>98.53</v>
      </c>
      <c r="AK690" s="447">
        <v>253.81</v>
      </c>
      <c r="AL690" s="429">
        <v>29.481754302978516</v>
      </c>
      <c r="AM690" s="433" t="s">
        <v>139</v>
      </c>
      <c r="AN690" s="434"/>
      <c r="AO690" s="438">
        <v>1.8</v>
      </c>
      <c r="AP690" s="439">
        <v>8.8650000000000002</v>
      </c>
      <c r="AQ690" s="431" t="s">
        <v>139</v>
      </c>
      <c r="AR690" s="440"/>
      <c r="AS690" s="469">
        <v>0</v>
      </c>
      <c r="AT690" s="431"/>
      <c r="AU690" s="469">
        <v>3.5414815987661852</v>
      </c>
      <c r="AV690" s="431"/>
      <c r="AW690" s="442">
        <v>0.60499999999999998</v>
      </c>
      <c r="AX690" s="431"/>
      <c r="AY690" s="443"/>
      <c r="AZ690" s="469">
        <v>1.8760824165624052E-2</v>
      </c>
      <c r="BA690" s="431">
        <v>6</v>
      </c>
      <c r="BB690" s="440"/>
      <c r="BC690" s="469">
        <v>0.13087794564256336</v>
      </c>
      <c r="BD690" s="445" t="s">
        <v>139</v>
      </c>
      <c r="BE690" s="469">
        <v>0.17029183897282132</v>
      </c>
      <c r="BF690" s="445" t="s">
        <v>139</v>
      </c>
      <c r="BG690" s="445"/>
      <c r="BH690" s="469">
        <v>2024.041477631285</v>
      </c>
      <c r="BI690" s="431" t="s">
        <v>139</v>
      </c>
      <c r="BJ690" s="440"/>
      <c r="BK690" s="441">
        <v>2132.1578720121024</v>
      </c>
      <c r="BL690" s="431" t="s">
        <v>139</v>
      </c>
      <c r="BM690" s="446"/>
      <c r="BN690" s="447">
        <v>-3.3606882657036028</v>
      </c>
      <c r="BO690" t="s">
        <v>139</v>
      </c>
    </row>
    <row r="691" spans="1:67" ht="15.75" customHeight="1">
      <c r="A691" s="7" t="s">
        <v>1030</v>
      </c>
      <c r="B691" s="453">
        <v>30</v>
      </c>
      <c r="C691" s="436" t="s">
        <v>204</v>
      </c>
      <c r="D691" s="454" t="s">
        <v>205</v>
      </c>
      <c r="E691" s="436">
        <v>71</v>
      </c>
      <c r="F691" s="436">
        <v>40.809999999999889</v>
      </c>
      <c r="G691" s="436" t="s">
        <v>61</v>
      </c>
      <c r="H691" s="430">
        <v>71.680166666666665</v>
      </c>
      <c r="I691" s="436">
        <v>151</v>
      </c>
      <c r="J691" s="436">
        <v>8.6400000000003274</v>
      </c>
      <c r="K691" s="436" t="s">
        <v>62</v>
      </c>
      <c r="L691" s="430">
        <v>151.14400000000001</v>
      </c>
      <c r="M691" s="430">
        <v>-151.14400000000001</v>
      </c>
      <c r="N691" s="427">
        <v>716</v>
      </c>
      <c r="Q691" s="428" t="s">
        <v>156</v>
      </c>
      <c r="R691">
        <v>23</v>
      </c>
      <c r="S691" s="474">
        <v>20.619</v>
      </c>
      <c r="T691" s="290">
        <v>-0.1981</v>
      </c>
      <c r="U691" s="290">
        <v>-0.21160000000000001</v>
      </c>
      <c r="V691" s="290">
        <v>24.446898999999998</v>
      </c>
      <c r="W691" s="290">
        <v>24.445822999999997</v>
      </c>
      <c r="X691" s="290">
        <v>29.141055321135521</v>
      </c>
      <c r="Y691" s="290">
        <v>29.152569852207069</v>
      </c>
      <c r="Z691">
        <v>2.3788999999999998</v>
      </c>
      <c r="AA691" s="447">
        <v>8.3577108664646573</v>
      </c>
      <c r="AB691" s="447">
        <v>99.617997844571164</v>
      </c>
      <c r="AC691" s="447">
        <v>0.18558445600000001</v>
      </c>
      <c r="AD691" s="290">
        <v>0.39739999999999998</v>
      </c>
      <c r="AE691" s="447">
        <v>88.913499999999999</v>
      </c>
      <c r="AF691">
        <v>4.5430999999999999</v>
      </c>
      <c r="AG691" s="447">
        <v>2.0678000000000001</v>
      </c>
      <c r="AH691">
        <v>0.1497</v>
      </c>
      <c r="AI691" s="447">
        <v>4.8295000000000003</v>
      </c>
      <c r="AJ691" s="447">
        <v>98.54</v>
      </c>
      <c r="AK691" s="447">
        <v>253.81</v>
      </c>
      <c r="AL691" s="429">
        <v>28.995872497558594</v>
      </c>
      <c r="AM691" s="433" t="s">
        <v>139</v>
      </c>
      <c r="AN691" s="434"/>
      <c r="AO691" s="438">
        <v>2</v>
      </c>
      <c r="AP691" s="439">
        <v>8.8450000000000006</v>
      </c>
      <c r="AQ691" s="431">
        <v>2</v>
      </c>
      <c r="AR691" s="440"/>
      <c r="AS691" s="469">
        <v>0</v>
      </c>
      <c r="AT691" s="431"/>
      <c r="AU691" s="469">
        <v>3.2011979479292618</v>
      </c>
      <c r="AV691" s="431"/>
      <c r="AW691" s="442">
        <v>0.57799999999999996</v>
      </c>
      <c r="AX691" s="431"/>
      <c r="AY691" s="443"/>
      <c r="AZ691" s="469">
        <v>1.425445479281947E-2</v>
      </c>
      <c r="BA691" s="431">
        <v>6</v>
      </c>
      <c r="BB691" s="440"/>
      <c r="BC691" s="469">
        <v>0.29803035611471829</v>
      </c>
      <c r="BD691" s="445" t="s">
        <v>139</v>
      </c>
      <c r="BE691" s="469">
        <v>0.26337695833395097</v>
      </c>
      <c r="BF691" s="445" t="s">
        <v>139</v>
      </c>
      <c r="BG691" s="445"/>
      <c r="BH691" s="469">
        <v>1997.5130988293542</v>
      </c>
      <c r="BI691" s="431" t="s">
        <v>139</v>
      </c>
      <c r="BJ691" s="440"/>
      <c r="BK691" s="441">
        <v>2099.7425834969736</v>
      </c>
      <c r="BL691" s="431" t="s">
        <v>139</v>
      </c>
      <c r="BM691" s="446"/>
      <c r="BN691" s="447">
        <v>-3.4239786962004701</v>
      </c>
      <c r="BO691" t="s">
        <v>139</v>
      </c>
    </row>
    <row r="692" spans="1:67" ht="15.75" customHeight="1">
      <c r="A692" s="7" t="s">
        <v>1030</v>
      </c>
      <c r="B692" s="453">
        <v>30</v>
      </c>
      <c r="C692" s="436" t="s">
        <v>204</v>
      </c>
      <c r="D692" s="454" t="s">
        <v>205</v>
      </c>
      <c r="E692" s="436">
        <v>71</v>
      </c>
      <c r="F692" s="436">
        <v>40.809999999999889</v>
      </c>
      <c r="G692" s="436" t="s">
        <v>61</v>
      </c>
      <c r="H692" s="430">
        <v>71.680166666666665</v>
      </c>
      <c r="I692" s="436">
        <v>151</v>
      </c>
      <c r="J692" s="436">
        <v>8.6400000000003274</v>
      </c>
      <c r="K692" s="436" t="s">
        <v>62</v>
      </c>
      <c r="L692" s="430">
        <v>151.14400000000001</v>
      </c>
      <c r="M692" s="430">
        <v>-151.14400000000001</v>
      </c>
      <c r="N692" s="427">
        <v>717</v>
      </c>
      <c r="Q692" s="428" t="s">
        <v>184</v>
      </c>
      <c r="R692">
        <v>24</v>
      </c>
      <c r="S692" s="474">
        <v>4.1920000000000002</v>
      </c>
      <c r="T692" s="290">
        <v>4.2499000000000002</v>
      </c>
      <c r="U692" s="290">
        <v>4.2492999999999999</v>
      </c>
      <c r="V692" s="290">
        <v>24.804637</v>
      </c>
      <c r="W692" s="290">
        <v>24.802018999999998</v>
      </c>
      <c r="X692" s="290">
        <v>25.735211421041001</v>
      </c>
      <c r="Y692" s="290">
        <v>25.732699903597855</v>
      </c>
      <c r="Z692">
        <v>2.3227000000000002</v>
      </c>
      <c r="AA692" s="447">
        <v>7.6613200266548649</v>
      </c>
      <c r="AB692" s="447">
        <v>99.95490135066639</v>
      </c>
      <c r="AC692" s="447">
        <v>0.16422198399999999</v>
      </c>
      <c r="AD692" s="290">
        <v>0.35</v>
      </c>
      <c r="AE692" s="447">
        <v>87.422399999999996</v>
      </c>
      <c r="AF692">
        <v>4.4678000000000004</v>
      </c>
      <c r="AG692" s="447">
        <v>2.9131</v>
      </c>
      <c r="AH692">
        <v>0.1835</v>
      </c>
      <c r="AI692" s="447">
        <v>65.525000000000006</v>
      </c>
      <c r="AJ692" s="447">
        <v>98.55</v>
      </c>
      <c r="AK692" s="447">
        <v>243.89</v>
      </c>
      <c r="AL692" s="429">
        <v>25.740509033203125</v>
      </c>
      <c r="AM692" s="433" t="s">
        <v>139</v>
      </c>
      <c r="AN692" s="434"/>
      <c r="AO692" s="438">
        <v>6</v>
      </c>
      <c r="AP692" s="439">
        <v>7.6529999999999996</v>
      </c>
      <c r="AQ692" s="431" t="s">
        <v>139</v>
      </c>
      <c r="AR692" s="440"/>
      <c r="AS692" s="469">
        <v>0</v>
      </c>
      <c r="AT692" s="431"/>
      <c r="AU692" s="469">
        <v>5.247795763244123</v>
      </c>
      <c r="AV692" s="431"/>
      <c r="AW692" s="442">
        <v>0.40400000000000003</v>
      </c>
      <c r="AX692" s="431"/>
      <c r="AY692" s="443"/>
      <c r="AZ692" s="469">
        <v>1.3701041010194349E-2</v>
      </c>
      <c r="BA692" s="431">
        <v>6</v>
      </c>
      <c r="BB692" s="440"/>
      <c r="BC692" s="469">
        <v>0.22816966351261456</v>
      </c>
      <c r="BD692" s="445" t="s">
        <v>139</v>
      </c>
      <c r="BE692" s="469">
        <v>0.23926848785919252</v>
      </c>
      <c r="BF692" s="445" t="s">
        <v>139</v>
      </c>
      <c r="BG692" s="445"/>
      <c r="BH692" s="469">
        <v>1892.2825445673677</v>
      </c>
      <c r="BI692" s="431" t="s">
        <v>139</v>
      </c>
      <c r="BJ692" s="440"/>
      <c r="BK692" s="441">
        <v>1992.1131179322329</v>
      </c>
      <c r="BL692" s="431" t="s">
        <v>139</v>
      </c>
      <c r="BM692" s="446"/>
      <c r="BN692" s="447">
        <v>-4.6591285724387959</v>
      </c>
      <c r="BO692" t="s">
        <v>139</v>
      </c>
    </row>
    <row r="693" spans="1:67" ht="15.75" customHeight="1">
      <c r="A693" s="7" t="s">
        <v>1030</v>
      </c>
      <c r="B693" s="453">
        <v>32</v>
      </c>
      <c r="C693" s="436" t="s">
        <v>206</v>
      </c>
      <c r="D693" s="454" t="s">
        <v>207</v>
      </c>
      <c r="E693" s="436">
        <v>71</v>
      </c>
      <c r="F693" s="436">
        <v>31.310000000000002</v>
      </c>
      <c r="G693" s="436" t="s">
        <v>61</v>
      </c>
      <c r="H693" s="430">
        <v>71.521833333333333</v>
      </c>
      <c r="I693" s="436">
        <v>151</v>
      </c>
      <c r="J693" s="436">
        <v>34.900000000000659</v>
      </c>
      <c r="K693" s="436" t="s">
        <v>62</v>
      </c>
      <c r="L693" s="430">
        <v>151.58166666666668</v>
      </c>
      <c r="M693" s="430">
        <v>-151.58166666666668</v>
      </c>
      <c r="N693" s="427">
        <v>718</v>
      </c>
      <c r="Q693" s="428" t="s">
        <v>156</v>
      </c>
      <c r="R693">
        <v>1</v>
      </c>
      <c r="S693" s="474">
        <v>1164.4639999999999</v>
      </c>
      <c r="T693" s="290">
        <v>-2.3599999999999999E-2</v>
      </c>
      <c r="U693" s="290">
        <v>-2.4E-2</v>
      </c>
      <c r="V693" s="290">
        <v>29.447019000000001</v>
      </c>
      <c r="W693" s="290">
        <v>29.445563999999997</v>
      </c>
      <c r="X693" s="290">
        <v>34.879377134502178</v>
      </c>
      <c r="Y693" s="290">
        <v>34.877916775978036</v>
      </c>
      <c r="Z693">
        <v>1.7985</v>
      </c>
      <c r="AA693" s="447">
        <v>6.8663831189963709</v>
      </c>
      <c r="AB693" s="447">
        <v>85.596219317079488</v>
      </c>
      <c r="AC693" s="447">
        <v>2.7582334400000005E-2</v>
      </c>
      <c r="AD693" s="290">
        <v>4.6600000000000003E-2</v>
      </c>
      <c r="AE693" s="447">
        <v>88.680800000000005</v>
      </c>
      <c r="AF693">
        <v>4.5312999999999999</v>
      </c>
      <c r="AG693" s="447">
        <v>2.1688000000000001</v>
      </c>
      <c r="AH693">
        <v>0.1537</v>
      </c>
      <c r="AI693" s="447">
        <v>6.3701999999999995E-2</v>
      </c>
      <c r="AJ693" s="447">
        <v>98.54</v>
      </c>
      <c r="AK693" s="447">
        <v>11.439</v>
      </c>
      <c r="AL693" s="429">
        <v>34.877490997314453</v>
      </c>
      <c r="AM693" s="433" t="s">
        <v>139</v>
      </c>
      <c r="AN693" s="434"/>
      <c r="AO693" s="438">
        <v>1</v>
      </c>
      <c r="AP693" s="439">
        <v>6.8630000000000004</v>
      </c>
      <c r="AQ693" s="431">
        <v>2</v>
      </c>
      <c r="AR693" s="440"/>
      <c r="AS693" s="469">
        <v>12.938923726030859</v>
      </c>
      <c r="AT693" s="431"/>
      <c r="AU693" s="469">
        <v>8.036989692144676</v>
      </c>
      <c r="AV693" s="431"/>
      <c r="AW693" s="442">
        <v>0.88100000000000001</v>
      </c>
      <c r="AX693" s="431"/>
      <c r="AY693" s="443"/>
      <c r="AZ693" s="469" t="s">
        <v>139</v>
      </c>
      <c r="BA693" s="431" t="s">
        <v>139</v>
      </c>
      <c r="BB693" s="440"/>
      <c r="BC693" s="469" t="s">
        <v>139</v>
      </c>
      <c r="BD693" s="445" t="s">
        <v>139</v>
      </c>
      <c r="BE693" s="469" t="s">
        <v>139</v>
      </c>
      <c r="BF693" s="445" t="s">
        <v>139</v>
      </c>
      <c r="BG693" s="445"/>
      <c r="BH693" s="469" t="s">
        <v>139</v>
      </c>
      <c r="BI693" s="431" t="s">
        <v>139</v>
      </c>
      <c r="BJ693" s="440"/>
      <c r="BK693" s="441" t="s">
        <v>139</v>
      </c>
      <c r="BL693" s="431" t="s">
        <v>139</v>
      </c>
      <c r="BM693" s="446"/>
      <c r="BN693" s="447" t="s">
        <v>139</v>
      </c>
      <c r="BO693" t="s">
        <v>139</v>
      </c>
    </row>
    <row r="694" spans="1:67" ht="15.75" customHeight="1">
      <c r="A694" s="7" t="s">
        <v>1030</v>
      </c>
      <c r="B694" s="453">
        <v>32</v>
      </c>
      <c r="C694" s="436" t="s">
        <v>206</v>
      </c>
      <c r="D694" s="454" t="s">
        <v>207</v>
      </c>
      <c r="E694" s="436">
        <v>71</v>
      </c>
      <c r="F694" s="436">
        <v>31.310000000000002</v>
      </c>
      <c r="G694" s="436" t="s">
        <v>61</v>
      </c>
      <c r="H694" s="430">
        <v>71.521833333333333</v>
      </c>
      <c r="I694" s="436">
        <v>151</v>
      </c>
      <c r="J694" s="436">
        <v>34.900000000000659</v>
      </c>
      <c r="K694" s="436" t="s">
        <v>62</v>
      </c>
      <c r="L694" s="430">
        <v>151.58166666666668</v>
      </c>
      <c r="M694" s="430">
        <v>-151.58166666666668</v>
      </c>
      <c r="N694" s="427">
        <v>719</v>
      </c>
      <c r="Q694" s="428" t="s">
        <v>156</v>
      </c>
      <c r="R694">
        <v>2</v>
      </c>
      <c r="S694" s="474">
        <v>710.19600000000003</v>
      </c>
      <c r="T694" s="290">
        <v>0.41</v>
      </c>
      <c r="U694" s="290">
        <v>0.41039999999999999</v>
      </c>
      <c r="V694" s="290">
        <v>29.604962999999998</v>
      </c>
      <c r="W694" s="290">
        <v>29.604234999999999</v>
      </c>
      <c r="X694" s="290">
        <v>34.858241844974941</v>
      </c>
      <c r="Y694" s="290">
        <v>34.856843511685149</v>
      </c>
      <c r="Z694">
        <v>1.8892</v>
      </c>
      <c r="AA694" s="447">
        <v>6.7872098045082865</v>
      </c>
      <c r="AB694" s="447">
        <v>85.555278321665497</v>
      </c>
      <c r="AC694" s="447">
        <v>2.76670096E-2</v>
      </c>
      <c r="AD694" s="290">
        <v>4.6800000000000001E-2</v>
      </c>
      <c r="AE694" s="447">
        <v>89.034499999999994</v>
      </c>
      <c r="AF694">
        <v>4.5491999999999999</v>
      </c>
      <c r="AG694" s="447">
        <v>1.9762999999999999</v>
      </c>
      <c r="AH694">
        <v>0.14599999999999999</v>
      </c>
      <c r="AI694" s="447">
        <v>6.3701999999999995E-2</v>
      </c>
      <c r="AJ694" s="447">
        <v>98.54</v>
      </c>
      <c r="AK694" s="447">
        <v>9.9144000000000005</v>
      </c>
      <c r="AL694" s="429">
        <v>34.855117797851563</v>
      </c>
      <c r="AM694" s="433" t="s">
        <v>139</v>
      </c>
      <c r="AN694" s="434"/>
      <c r="AO694" s="438">
        <v>1.4</v>
      </c>
      <c r="AP694" s="439">
        <v>6.7939999999999996</v>
      </c>
      <c r="AQ694" s="431" t="s">
        <v>139</v>
      </c>
      <c r="AR694" s="440"/>
      <c r="AS694" s="469">
        <v>12.843692720310639</v>
      </c>
      <c r="AT694" s="431"/>
      <c r="AU694" s="469">
        <v>7.6195817720220083</v>
      </c>
      <c r="AV694" s="431"/>
      <c r="AW694" s="442">
        <v>0.86099999999999999</v>
      </c>
      <c r="AX694" s="431"/>
      <c r="AY694" s="443"/>
      <c r="AZ694" s="469" t="s">
        <v>139</v>
      </c>
      <c r="BA694" s="431" t="s">
        <v>139</v>
      </c>
      <c r="BB694" s="440"/>
      <c r="BC694" s="469" t="s">
        <v>139</v>
      </c>
      <c r="BD694" s="445" t="s">
        <v>139</v>
      </c>
      <c r="BE694" s="469" t="s">
        <v>139</v>
      </c>
      <c r="BF694" s="445" t="s">
        <v>139</v>
      </c>
      <c r="BG694" s="445"/>
      <c r="BH694" s="469" t="s">
        <v>139</v>
      </c>
      <c r="BI694" s="431" t="s">
        <v>139</v>
      </c>
      <c r="BJ694" s="440"/>
      <c r="BK694" s="441" t="s">
        <v>139</v>
      </c>
      <c r="BL694" s="431" t="s">
        <v>139</v>
      </c>
      <c r="BM694" s="446"/>
      <c r="BN694" s="447" t="s">
        <v>139</v>
      </c>
      <c r="BO694" t="s">
        <v>139</v>
      </c>
    </row>
    <row r="695" spans="1:67" ht="15.75" customHeight="1">
      <c r="A695" s="7" t="s">
        <v>1030</v>
      </c>
      <c r="B695" s="453">
        <v>32</v>
      </c>
      <c r="C695" s="436" t="s">
        <v>206</v>
      </c>
      <c r="D695" s="454" t="s">
        <v>207</v>
      </c>
      <c r="E695" s="436">
        <v>71</v>
      </c>
      <c r="F695" s="436">
        <v>31.310000000000002</v>
      </c>
      <c r="G695" s="436" t="s">
        <v>61</v>
      </c>
      <c r="H695" s="430">
        <v>71.521833333333333</v>
      </c>
      <c r="I695" s="436">
        <v>151</v>
      </c>
      <c r="J695" s="436">
        <v>34.900000000000659</v>
      </c>
      <c r="K695" s="436" t="s">
        <v>62</v>
      </c>
      <c r="L695" s="430">
        <v>151.58166666666668</v>
      </c>
      <c r="M695" s="430">
        <v>-151.58166666666668</v>
      </c>
      <c r="N695" s="427">
        <v>720</v>
      </c>
      <c r="Q695" s="428" t="s">
        <v>156</v>
      </c>
      <c r="R695">
        <v>3</v>
      </c>
      <c r="S695" s="474">
        <v>608.19600000000003</v>
      </c>
      <c r="T695" s="290">
        <v>0.55889999999999995</v>
      </c>
      <c r="U695" s="290">
        <v>0.55789999999999995</v>
      </c>
      <c r="V695" s="290">
        <v>29.681902999999998</v>
      </c>
      <c r="W695" s="290">
        <v>29.680022999999998</v>
      </c>
      <c r="X695" s="290">
        <v>34.850457405387836</v>
      </c>
      <c r="Y695" s="290">
        <v>34.849134513169425</v>
      </c>
      <c r="Z695">
        <v>1.903</v>
      </c>
      <c r="AA695" s="447">
        <v>6.7289118025031227</v>
      </c>
      <c r="AB695" s="447">
        <v>85.142807036481059</v>
      </c>
      <c r="AC695" s="447">
        <v>2.8132272800000004E-2</v>
      </c>
      <c r="AD695" s="290">
        <v>4.7800000000000002E-2</v>
      </c>
      <c r="AE695" s="447">
        <v>88.792500000000004</v>
      </c>
      <c r="AF695">
        <v>4.5369000000000002</v>
      </c>
      <c r="AG695" s="447">
        <v>2.0773000000000001</v>
      </c>
      <c r="AH695">
        <v>0.15010000000000001</v>
      </c>
      <c r="AI695" s="447">
        <v>6.3701999999999995E-2</v>
      </c>
      <c r="AJ695" s="447">
        <v>98.54</v>
      </c>
      <c r="AK695" s="447">
        <v>9.9144000000000005</v>
      </c>
      <c r="AL695" s="429">
        <v>34.851936340332031</v>
      </c>
      <c r="AM695" s="433" t="s">
        <v>139</v>
      </c>
      <c r="AN695" s="434"/>
      <c r="AO695" s="438">
        <v>1.5</v>
      </c>
      <c r="AP695" s="439">
        <v>6.7389999999999999</v>
      </c>
      <c r="AQ695" s="431" t="s">
        <v>139</v>
      </c>
      <c r="AR695" s="440"/>
      <c r="AS695" s="469">
        <v>12.8795955747</v>
      </c>
      <c r="AT695" s="431"/>
      <c r="AU695" s="469">
        <v>7.9255500232334297</v>
      </c>
      <c r="AV695" s="431"/>
      <c r="AW695" s="442">
        <v>0.86399999999999999</v>
      </c>
      <c r="AX695" s="431"/>
      <c r="AY695" s="443"/>
      <c r="AZ695" s="469" t="s">
        <v>139</v>
      </c>
      <c r="BA695" s="431" t="s">
        <v>139</v>
      </c>
      <c r="BB695" s="440"/>
      <c r="BC695" s="469" t="s">
        <v>139</v>
      </c>
      <c r="BD695" s="445" t="s">
        <v>139</v>
      </c>
      <c r="BE695" s="469" t="s">
        <v>139</v>
      </c>
      <c r="BF695" s="445" t="s">
        <v>139</v>
      </c>
      <c r="BG695" s="445"/>
      <c r="BH695" s="469" t="s">
        <v>139</v>
      </c>
      <c r="BI695" s="431" t="s">
        <v>139</v>
      </c>
      <c r="BJ695" s="440"/>
      <c r="BK695" s="441" t="s">
        <v>139</v>
      </c>
      <c r="BL695" s="431" t="s">
        <v>139</v>
      </c>
      <c r="BM695" s="446"/>
      <c r="BN695" s="447" t="s">
        <v>139</v>
      </c>
      <c r="BO695" t="s">
        <v>139</v>
      </c>
    </row>
    <row r="696" spans="1:67" ht="15.75" customHeight="1">
      <c r="A696" s="7" t="s">
        <v>1030</v>
      </c>
      <c r="B696" s="453">
        <v>32</v>
      </c>
      <c r="C696" s="436" t="s">
        <v>206</v>
      </c>
      <c r="D696" s="454" t="s">
        <v>207</v>
      </c>
      <c r="E696" s="436">
        <v>71</v>
      </c>
      <c r="F696" s="436">
        <v>31.310000000000002</v>
      </c>
      <c r="G696" s="436" t="s">
        <v>61</v>
      </c>
      <c r="H696" s="430">
        <v>71.521833333333333</v>
      </c>
      <c r="I696" s="436">
        <v>151</v>
      </c>
      <c r="J696" s="436">
        <v>34.900000000000659</v>
      </c>
      <c r="K696" s="436" t="s">
        <v>62</v>
      </c>
      <c r="L696" s="430">
        <v>151.58166666666668</v>
      </c>
      <c r="M696" s="430">
        <v>-151.58166666666668</v>
      </c>
      <c r="N696" s="427">
        <v>721</v>
      </c>
      <c r="Q696" s="428" t="s">
        <v>156</v>
      </c>
      <c r="R696">
        <v>4</v>
      </c>
      <c r="S696" s="474">
        <v>507.125</v>
      </c>
      <c r="T696" s="290">
        <v>0.68469999999999998</v>
      </c>
      <c r="U696" s="290">
        <v>0.68510000000000004</v>
      </c>
      <c r="V696" s="290">
        <v>29.737894999999998</v>
      </c>
      <c r="W696" s="290">
        <v>29.737002999999998</v>
      </c>
      <c r="X696" s="290">
        <v>34.84100244366892</v>
      </c>
      <c r="Y696" s="290">
        <v>34.839397711597165</v>
      </c>
      <c r="Z696">
        <v>1.9132</v>
      </c>
      <c r="AA696" s="447">
        <v>6.657965298907877</v>
      </c>
      <c r="AB696" s="447">
        <v>84.513158855002871</v>
      </c>
      <c r="AC696" s="447">
        <v>2.9570399999999997E-2</v>
      </c>
      <c r="AD696" s="290">
        <v>5.0999999999999997E-2</v>
      </c>
      <c r="AE696" s="447">
        <v>88.576599999999999</v>
      </c>
      <c r="AF696">
        <v>4.5260999999999996</v>
      </c>
      <c r="AG696" s="447">
        <v>2.1406000000000001</v>
      </c>
      <c r="AH696">
        <v>0.15260000000000001</v>
      </c>
      <c r="AI696" s="447">
        <v>6.3701999999999995E-2</v>
      </c>
      <c r="AJ696" s="447">
        <v>98.54</v>
      </c>
      <c r="AK696" s="447">
        <v>9.9144000000000005</v>
      </c>
      <c r="AL696" s="429">
        <v>34.836715698242188</v>
      </c>
      <c r="AM696" s="433" t="s">
        <v>139</v>
      </c>
      <c r="AN696" s="434"/>
      <c r="AO696" s="438">
        <v>1.7</v>
      </c>
      <c r="AP696" s="439">
        <v>6.6829999999999998</v>
      </c>
      <c r="AQ696" s="431" t="s">
        <v>139</v>
      </c>
      <c r="AR696" s="440"/>
      <c r="AS696" s="469">
        <v>12.912479980018164</v>
      </c>
      <c r="AT696" s="431"/>
      <c r="AU696" s="469">
        <v>8.0491016095912986</v>
      </c>
      <c r="AV696" s="431"/>
      <c r="AW696" s="442">
        <v>0.86499999999999999</v>
      </c>
      <c r="AX696" s="431"/>
      <c r="AY696" s="443"/>
      <c r="AZ696" s="469" t="s">
        <v>139</v>
      </c>
      <c r="BA696" s="431" t="s">
        <v>139</v>
      </c>
      <c r="BB696" s="440"/>
      <c r="BC696" s="469" t="s">
        <v>139</v>
      </c>
      <c r="BD696" s="445" t="s">
        <v>139</v>
      </c>
      <c r="BE696" s="469" t="s">
        <v>139</v>
      </c>
      <c r="BF696" s="445" t="s">
        <v>139</v>
      </c>
      <c r="BG696" s="445"/>
      <c r="BH696" s="469" t="s">
        <v>139</v>
      </c>
      <c r="BI696" s="431" t="s">
        <v>139</v>
      </c>
      <c r="BJ696" s="440"/>
      <c r="BK696" s="441" t="s">
        <v>139</v>
      </c>
      <c r="BL696" s="431" t="s">
        <v>139</v>
      </c>
      <c r="BM696" s="446"/>
      <c r="BN696" s="447" t="s">
        <v>139</v>
      </c>
      <c r="BO696" t="s">
        <v>139</v>
      </c>
    </row>
    <row r="697" spans="1:67" ht="15.75" customHeight="1">
      <c r="A697" s="7" t="s">
        <v>1030</v>
      </c>
      <c r="B697" s="453">
        <v>32</v>
      </c>
      <c r="C697" s="436" t="s">
        <v>206</v>
      </c>
      <c r="D697" s="454" t="s">
        <v>207</v>
      </c>
      <c r="E697" s="436">
        <v>71</v>
      </c>
      <c r="F697" s="436">
        <v>31.310000000000002</v>
      </c>
      <c r="G697" s="436" t="s">
        <v>61</v>
      </c>
      <c r="H697" s="430">
        <v>71.521833333333333</v>
      </c>
      <c r="I697" s="436">
        <v>151</v>
      </c>
      <c r="J697" s="436">
        <v>34.900000000000659</v>
      </c>
      <c r="K697" s="436" t="s">
        <v>62</v>
      </c>
      <c r="L697" s="430">
        <v>151.58166666666668</v>
      </c>
      <c r="M697" s="430">
        <v>-151.58166666666668</v>
      </c>
      <c r="N697" s="427">
        <v>722</v>
      </c>
      <c r="Q697" s="428" t="s">
        <v>156</v>
      </c>
      <c r="R697">
        <v>5</v>
      </c>
      <c r="S697" s="474">
        <v>410.31599999999997</v>
      </c>
      <c r="T697" s="290">
        <v>0.72299999999999998</v>
      </c>
      <c r="U697" s="290">
        <v>0.7228</v>
      </c>
      <c r="V697" s="290">
        <v>29.708061999999998</v>
      </c>
      <c r="W697" s="290">
        <v>29.706779999999998</v>
      </c>
      <c r="X697" s="290">
        <v>34.816036315492227</v>
      </c>
      <c r="Y697" s="290">
        <v>34.814597666130148</v>
      </c>
      <c r="Z697">
        <v>1.9220999999999999</v>
      </c>
      <c r="AA697" s="447">
        <v>6.59195508526465</v>
      </c>
      <c r="AB697" s="447">
        <v>83.743219207043381</v>
      </c>
      <c r="AC697" s="447">
        <v>2.9782088000000005E-2</v>
      </c>
      <c r="AD697" s="290">
        <v>5.1499999999999997E-2</v>
      </c>
      <c r="AE697" s="447">
        <v>89.051299999999998</v>
      </c>
      <c r="AF697">
        <v>4.5500999999999996</v>
      </c>
      <c r="AG697" s="447">
        <v>2.0514000000000001</v>
      </c>
      <c r="AH697">
        <v>0.14910000000000001</v>
      </c>
      <c r="AI697" s="447">
        <v>6.3701999999999995E-2</v>
      </c>
      <c r="AJ697" s="447">
        <v>98.54</v>
      </c>
      <c r="AK697" s="447">
        <v>9.9144000000000005</v>
      </c>
      <c r="AL697" s="429" t="s">
        <v>139</v>
      </c>
      <c r="AM697" s="433" t="s">
        <v>139</v>
      </c>
      <c r="AN697" s="434"/>
      <c r="AO697" s="438">
        <v>1.7</v>
      </c>
      <c r="AP697" s="439">
        <v>6.585</v>
      </c>
      <c r="AQ697" s="431" t="s">
        <v>139</v>
      </c>
      <c r="AR697" s="440"/>
      <c r="AS697" s="469">
        <v>13.191127698063511</v>
      </c>
      <c r="AT697" s="431"/>
      <c r="AU697" s="469">
        <v>8.3184681577665494</v>
      </c>
      <c r="AV697" s="431"/>
      <c r="AW697" s="442">
        <v>0.88400000000000001</v>
      </c>
      <c r="AX697" s="431"/>
      <c r="AY697" s="443"/>
      <c r="AZ697" s="469" t="s">
        <v>139</v>
      </c>
      <c r="BA697" s="431" t="s">
        <v>139</v>
      </c>
      <c r="BB697" s="440"/>
      <c r="BC697" s="469" t="s">
        <v>139</v>
      </c>
      <c r="BD697" s="445" t="s">
        <v>139</v>
      </c>
      <c r="BE697" s="469" t="s">
        <v>139</v>
      </c>
      <c r="BF697" s="445" t="s">
        <v>139</v>
      </c>
      <c r="BG697" s="445"/>
      <c r="BH697" s="469" t="s">
        <v>139</v>
      </c>
      <c r="BI697" s="431" t="s">
        <v>139</v>
      </c>
      <c r="BJ697" s="440"/>
      <c r="BK697" s="441" t="s">
        <v>139</v>
      </c>
      <c r="BL697" s="431" t="s">
        <v>139</v>
      </c>
      <c r="BM697" s="446"/>
      <c r="BN697" s="447" t="s">
        <v>139</v>
      </c>
      <c r="BO697" t="s">
        <v>139</v>
      </c>
    </row>
    <row r="698" spans="1:67" ht="15.75" customHeight="1">
      <c r="A698" s="7" t="s">
        <v>1030</v>
      </c>
      <c r="B698" s="453">
        <v>32</v>
      </c>
      <c r="C698" s="436" t="s">
        <v>206</v>
      </c>
      <c r="D698" s="454" t="s">
        <v>207</v>
      </c>
      <c r="E698" s="436">
        <v>71</v>
      </c>
      <c r="F698" s="436">
        <v>31.310000000000002</v>
      </c>
      <c r="G698" s="436" t="s">
        <v>61</v>
      </c>
      <c r="H698" s="430">
        <v>71.521833333333333</v>
      </c>
      <c r="I698" s="436">
        <v>151</v>
      </c>
      <c r="J698" s="436">
        <v>34.900000000000659</v>
      </c>
      <c r="K698" s="436" t="s">
        <v>62</v>
      </c>
      <c r="L698" s="430">
        <v>151.58166666666668</v>
      </c>
      <c r="M698" s="430">
        <v>-151.58166666666668</v>
      </c>
      <c r="N698" s="427">
        <v>723</v>
      </c>
      <c r="Q698" s="428" t="s">
        <v>156</v>
      </c>
      <c r="R698">
        <v>6</v>
      </c>
      <c r="S698" s="474">
        <v>406.07600000000002</v>
      </c>
      <c r="T698" s="290">
        <v>0.71860000000000002</v>
      </c>
      <c r="U698" s="290">
        <v>0.71909999999999996</v>
      </c>
      <c r="V698" s="290">
        <v>29.701003</v>
      </c>
      <c r="W698" s="290">
        <v>29.700569999999999</v>
      </c>
      <c r="X698" s="290">
        <v>34.814295162727156</v>
      </c>
      <c r="Y698" s="290">
        <v>34.813173673175257</v>
      </c>
      <c r="Z698">
        <v>1.9216</v>
      </c>
      <c r="AA698" s="447">
        <v>6.5858392108431385</v>
      </c>
      <c r="AB698" s="447">
        <v>83.655038182574401</v>
      </c>
      <c r="AC698" s="447">
        <v>2.8385848000000005E-2</v>
      </c>
      <c r="AD698" s="290">
        <v>4.8300000000000003E-2</v>
      </c>
      <c r="AE698" s="447">
        <v>89.090400000000002</v>
      </c>
      <c r="AF698">
        <v>4.5519999999999996</v>
      </c>
      <c r="AG698" s="447">
        <v>2.1429999999999998</v>
      </c>
      <c r="AH698">
        <v>0.1527</v>
      </c>
      <c r="AI698" s="447">
        <v>6.3701999999999995E-2</v>
      </c>
      <c r="AJ698" s="447">
        <v>98.54</v>
      </c>
      <c r="AK698" s="447">
        <v>9.9144000000000005</v>
      </c>
      <c r="AL698" s="429">
        <v>34.813838958740234</v>
      </c>
      <c r="AM698" s="433" t="s">
        <v>139</v>
      </c>
      <c r="AN698" s="434"/>
      <c r="AO698" s="438">
        <v>1.7</v>
      </c>
      <c r="AP698" s="439">
        <v>6.5659999999999998</v>
      </c>
      <c r="AQ698" s="431" t="s">
        <v>139</v>
      </c>
      <c r="AR698" s="440"/>
      <c r="AS698" s="469">
        <v>13.242097570071985</v>
      </c>
      <c r="AT698" s="431"/>
      <c r="AU698" s="469">
        <v>8.4826742901220911</v>
      </c>
      <c r="AV698" s="431"/>
      <c r="AW698" s="442">
        <v>0.88600000000000001</v>
      </c>
      <c r="AX698" s="431"/>
      <c r="AY698" s="443"/>
      <c r="AZ698" s="469" t="s">
        <v>139</v>
      </c>
      <c r="BA698" s="431" t="s">
        <v>139</v>
      </c>
      <c r="BB698" s="440"/>
      <c r="BC698" s="469" t="s">
        <v>139</v>
      </c>
      <c r="BD698" s="445" t="s">
        <v>139</v>
      </c>
      <c r="BE698" s="469" t="s">
        <v>139</v>
      </c>
      <c r="BF698" s="445" t="s">
        <v>139</v>
      </c>
      <c r="BG698" s="445"/>
      <c r="BH698" s="469" t="s">
        <v>139</v>
      </c>
      <c r="BI698" s="431" t="s">
        <v>139</v>
      </c>
      <c r="BJ698" s="440"/>
      <c r="BK698" s="441" t="s">
        <v>139</v>
      </c>
      <c r="BL698" s="431" t="s">
        <v>139</v>
      </c>
      <c r="BM698" s="446"/>
      <c r="BN698" s="447" t="s">
        <v>139</v>
      </c>
      <c r="BO698" t="s">
        <v>139</v>
      </c>
    </row>
    <row r="699" spans="1:67" ht="15.75" customHeight="1">
      <c r="A699" s="7" t="s">
        <v>1030</v>
      </c>
      <c r="B699" s="453">
        <v>32</v>
      </c>
      <c r="C699" s="436" t="s">
        <v>206</v>
      </c>
      <c r="D699" s="454" t="s">
        <v>207</v>
      </c>
      <c r="E699" s="436">
        <v>71</v>
      </c>
      <c r="F699" s="436">
        <v>31.310000000000002</v>
      </c>
      <c r="G699" s="436" t="s">
        <v>61</v>
      </c>
      <c r="H699" s="430">
        <v>71.521833333333333</v>
      </c>
      <c r="I699" s="436">
        <v>151</v>
      </c>
      <c r="J699" s="436">
        <v>34.900000000000659</v>
      </c>
      <c r="K699" s="436" t="s">
        <v>62</v>
      </c>
      <c r="L699" s="430">
        <v>151.58166666666668</v>
      </c>
      <c r="M699" s="430">
        <v>-151.58166666666668</v>
      </c>
      <c r="N699" s="427">
        <v>724</v>
      </c>
      <c r="Q699" s="428" t="s">
        <v>156</v>
      </c>
      <c r="R699">
        <v>7</v>
      </c>
      <c r="S699" s="474">
        <v>357.85599999999999</v>
      </c>
      <c r="T699" s="290">
        <v>0.61709999999999998</v>
      </c>
      <c r="U699" s="290">
        <v>0.61799999999999999</v>
      </c>
      <c r="V699" s="290">
        <v>29.564809</v>
      </c>
      <c r="W699" s="290">
        <v>29.564762999999999</v>
      </c>
      <c r="X699" s="290">
        <v>34.779464903064891</v>
      </c>
      <c r="Y699" s="290">
        <v>34.778395914874757</v>
      </c>
      <c r="Z699">
        <v>1.9097</v>
      </c>
      <c r="AA699" s="447">
        <v>6.5101141984309052</v>
      </c>
      <c r="AB699" s="447">
        <v>82.457239203405294</v>
      </c>
      <c r="AC699" s="447">
        <v>3.1770153600000003E-2</v>
      </c>
      <c r="AD699" s="290">
        <v>5.5899999999999998E-2</v>
      </c>
      <c r="AE699" s="447">
        <v>87.100399999999993</v>
      </c>
      <c r="AF699">
        <v>4.4516</v>
      </c>
      <c r="AG699" s="447">
        <v>2.2814999999999999</v>
      </c>
      <c r="AH699">
        <v>0.15820000000000001</v>
      </c>
      <c r="AI699" s="447">
        <v>6.3701999999999995E-2</v>
      </c>
      <c r="AJ699" s="447">
        <v>98.55</v>
      </c>
      <c r="AK699" s="447">
        <v>9.9144000000000005</v>
      </c>
      <c r="AL699" s="429">
        <v>34.777858734130859</v>
      </c>
      <c r="AM699" s="433" t="s">
        <v>139</v>
      </c>
      <c r="AN699" s="434"/>
      <c r="AO699" s="438">
        <v>1.6</v>
      </c>
      <c r="AP699" s="439">
        <v>6.4219999999999997</v>
      </c>
      <c r="AQ699" s="431">
        <v>3</v>
      </c>
      <c r="AR699" s="449" t="s">
        <v>1095</v>
      </c>
      <c r="AS699" s="469">
        <v>13.313665562495821</v>
      </c>
      <c r="AT699" s="431"/>
      <c r="AU699" s="469">
        <v>10.871777680237821</v>
      </c>
      <c r="AV699" s="431"/>
      <c r="AW699" s="442">
        <v>0.95899999999999996</v>
      </c>
      <c r="AX699" s="431"/>
      <c r="AY699" s="443"/>
      <c r="AZ699" s="469" t="s">
        <v>139</v>
      </c>
      <c r="BA699" s="431" t="s">
        <v>139</v>
      </c>
      <c r="BB699" s="440"/>
      <c r="BC699" s="469" t="s">
        <v>139</v>
      </c>
      <c r="BD699" s="445" t="s">
        <v>139</v>
      </c>
      <c r="BE699" s="469" t="s">
        <v>139</v>
      </c>
      <c r="BF699" s="445" t="s">
        <v>139</v>
      </c>
      <c r="BG699" s="445"/>
      <c r="BH699" s="469">
        <v>2166.5778988880643</v>
      </c>
      <c r="BI699" s="431" t="s">
        <v>139</v>
      </c>
      <c r="BJ699" s="440"/>
      <c r="BK699" s="441">
        <v>2290.8416556912043</v>
      </c>
      <c r="BL699" s="431" t="s">
        <v>139</v>
      </c>
      <c r="BM699" s="446"/>
      <c r="BN699" s="447">
        <v>0.12720068500945503</v>
      </c>
      <c r="BO699" t="s">
        <v>139</v>
      </c>
    </row>
    <row r="700" spans="1:67" ht="15.75" customHeight="1">
      <c r="A700" s="7" t="s">
        <v>1030</v>
      </c>
      <c r="B700" s="453">
        <v>32</v>
      </c>
      <c r="C700" s="436" t="s">
        <v>206</v>
      </c>
      <c r="D700" s="454" t="s">
        <v>207</v>
      </c>
      <c r="E700" s="436">
        <v>71</v>
      </c>
      <c r="F700" s="436">
        <v>31.310000000000002</v>
      </c>
      <c r="G700" s="436" t="s">
        <v>61</v>
      </c>
      <c r="H700" s="430">
        <v>71.521833333333333</v>
      </c>
      <c r="I700" s="436">
        <v>151</v>
      </c>
      <c r="J700" s="436">
        <v>34.900000000000659</v>
      </c>
      <c r="K700" s="436" t="s">
        <v>62</v>
      </c>
      <c r="L700" s="430">
        <v>151.58166666666668</v>
      </c>
      <c r="M700" s="430">
        <v>-151.58166666666668</v>
      </c>
      <c r="N700" s="427">
        <v>725</v>
      </c>
      <c r="Q700" s="428" t="s">
        <v>156</v>
      </c>
      <c r="R700">
        <v>8</v>
      </c>
      <c r="S700" s="474">
        <v>333.41399999999999</v>
      </c>
      <c r="T700" s="290">
        <v>0.58360000000000001</v>
      </c>
      <c r="U700" s="290">
        <v>0.58289999999999997</v>
      </c>
      <c r="V700" s="290">
        <v>29.512028000000001</v>
      </c>
      <c r="W700" s="290">
        <v>29.510067999999997</v>
      </c>
      <c r="X700" s="290">
        <v>34.762758510692137</v>
      </c>
      <c r="Y700" s="290">
        <v>34.760990087742755</v>
      </c>
      <c r="Z700">
        <v>1.9009</v>
      </c>
      <c r="AA700" s="447">
        <v>6.4547742400817247</v>
      </c>
      <c r="AB700" s="447">
        <v>81.676180139250647</v>
      </c>
      <c r="AC700" s="447">
        <v>3.0839627199999997E-2</v>
      </c>
      <c r="AD700" s="290">
        <v>5.3800000000000001E-2</v>
      </c>
      <c r="AE700" s="447">
        <v>86.813699999999997</v>
      </c>
      <c r="AF700">
        <v>4.4371</v>
      </c>
      <c r="AG700" s="447">
        <v>2.1147999999999998</v>
      </c>
      <c r="AH700">
        <v>0.15160000000000001</v>
      </c>
      <c r="AI700" s="447">
        <v>6.3701999999999995E-2</v>
      </c>
      <c r="AJ700" s="447">
        <v>98.18</v>
      </c>
      <c r="AK700" s="447">
        <v>9.9144000000000005</v>
      </c>
      <c r="AL700" s="429">
        <v>34.762680053710938</v>
      </c>
      <c r="AM700" s="433" t="s">
        <v>139</v>
      </c>
      <c r="AN700" s="434"/>
      <c r="AO700" s="438">
        <v>1.6</v>
      </c>
      <c r="AP700" s="439">
        <v>6.3520000000000003</v>
      </c>
      <c r="AQ700" s="431">
        <v>3</v>
      </c>
      <c r="AR700" s="449" t="s">
        <v>1096</v>
      </c>
      <c r="AS700" s="469">
        <v>13.445432062034952</v>
      </c>
      <c r="AT700" s="431"/>
      <c r="AU700" s="469">
        <v>11.464258111582556</v>
      </c>
      <c r="AV700" s="431"/>
      <c r="AW700" s="442">
        <v>0.96699999999999997</v>
      </c>
      <c r="AX700" s="431"/>
      <c r="AY700" s="443"/>
      <c r="AZ700" s="469" t="s">
        <v>139</v>
      </c>
      <c r="BA700" s="431" t="s">
        <v>139</v>
      </c>
      <c r="BB700" s="440"/>
      <c r="BC700" s="469" t="s">
        <v>139</v>
      </c>
      <c r="BD700" s="445" t="s">
        <v>139</v>
      </c>
      <c r="BE700" s="469" t="s">
        <v>139</v>
      </c>
      <c r="BF700" s="445" t="s">
        <v>139</v>
      </c>
      <c r="BG700" s="445"/>
      <c r="BH700" s="469">
        <v>2167.4611075395287</v>
      </c>
      <c r="BI700" s="431" t="s">
        <v>139</v>
      </c>
      <c r="BJ700" s="440"/>
      <c r="BK700" s="441">
        <v>2285.8936849055713</v>
      </c>
      <c r="BL700" s="431" t="s">
        <v>139</v>
      </c>
      <c r="BM700" s="446"/>
      <c r="BN700" s="447">
        <v>0.1628017289950045</v>
      </c>
      <c r="BO700" t="s">
        <v>139</v>
      </c>
    </row>
    <row r="701" spans="1:67" ht="15.75" customHeight="1">
      <c r="A701" s="7" t="s">
        <v>1030</v>
      </c>
      <c r="B701" s="453">
        <v>32</v>
      </c>
      <c r="C701" s="436" t="s">
        <v>206</v>
      </c>
      <c r="D701" s="454" t="s">
        <v>207</v>
      </c>
      <c r="E701" s="436">
        <v>71</v>
      </c>
      <c r="F701" s="436">
        <v>31.310000000000002</v>
      </c>
      <c r="G701" s="436" t="s">
        <v>61</v>
      </c>
      <c r="H701" s="430">
        <v>71.521833333333333</v>
      </c>
      <c r="I701" s="436">
        <v>151</v>
      </c>
      <c r="J701" s="436">
        <v>34.900000000000659</v>
      </c>
      <c r="K701" s="436" t="s">
        <v>62</v>
      </c>
      <c r="L701" s="430">
        <v>151.58166666666668</v>
      </c>
      <c r="M701" s="430">
        <v>-151.58166666666668</v>
      </c>
      <c r="N701" s="427">
        <v>726</v>
      </c>
      <c r="Q701" s="428" t="s">
        <v>156</v>
      </c>
      <c r="R701">
        <v>9</v>
      </c>
      <c r="S701" s="474">
        <v>286.82400000000001</v>
      </c>
      <c r="T701" s="290">
        <v>0.46439999999999998</v>
      </c>
      <c r="U701" s="290">
        <v>0.45950000000000002</v>
      </c>
      <c r="V701" s="290">
        <v>29.351452999999999</v>
      </c>
      <c r="W701" s="290">
        <v>29.345142999999997</v>
      </c>
      <c r="X701" s="290">
        <v>34.714622540690222</v>
      </c>
      <c r="Y701" s="290">
        <v>34.711873855671094</v>
      </c>
      <c r="Z701">
        <v>1.8715999999999999</v>
      </c>
      <c r="AA701" s="447">
        <v>6.2823046532845916</v>
      </c>
      <c r="AB701" s="447">
        <v>79.222818482412748</v>
      </c>
      <c r="AC701" s="447">
        <v>3.5619722400000005E-2</v>
      </c>
      <c r="AD701" s="290">
        <v>6.4500000000000002E-2</v>
      </c>
      <c r="AE701" s="447">
        <v>86.709500000000006</v>
      </c>
      <c r="AF701">
        <v>4.4318999999999997</v>
      </c>
      <c r="AG701" s="447">
        <v>2.1406000000000001</v>
      </c>
      <c r="AH701">
        <v>0.15260000000000001</v>
      </c>
      <c r="AI701" s="447">
        <v>6.3701999999999995E-2</v>
      </c>
      <c r="AJ701" s="447">
        <v>98.54</v>
      </c>
      <c r="AK701" s="447">
        <v>9.9144000000000005</v>
      </c>
      <c r="AL701" s="429">
        <v>34.710914611816406</v>
      </c>
      <c r="AM701" s="433" t="s">
        <v>139</v>
      </c>
      <c r="AN701" s="434"/>
      <c r="AO701" s="438">
        <v>1.5</v>
      </c>
      <c r="AP701" s="439">
        <v>6.2649999999999997</v>
      </c>
      <c r="AQ701" s="431" t="s">
        <v>139</v>
      </c>
      <c r="AR701" s="440"/>
      <c r="AS701" s="469">
        <v>13.578815959214968</v>
      </c>
      <c r="AT701" s="431"/>
      <c r="AU701" s="469">
        <v>12.685984419108349</v>
      </c>
      <c r="AV701" s="431"/>
      <c r="AW701" s="442">
        <v>0.999</v>
      </c>
      <c r="AX701" s="431"/>
      <c r="AY701" s="443"/>
      <c r="AZ701" s="469">
        <v>1.279457423458562E-2</v>
      </c>
      <c r="BA701" s="431">
        <v>6</v>
      </c>
      <c r="BB701" s="440"/>
      <c r="BC701" s="469" t="s">
        <v>139</v>
      </c>
      <c r="BD701" s="445" t="s">
        <v>139</v>
      </c>
      <c r="BE701" s="469" t="s">
        <v>139</v>
      </c>
      <c r="BF701" s="445" t="s">
        <v>139</v>
      </c>
      <c r="BG701" s="445"/>
      <c r="BH701" s="469">
        <v>2173.7232482427889</v>
      </c>
      <c r="BI701" s="431" t="s">
        <v>139</v>
      </c>
      <c r="BJ701" s="440"/>
      <c r="BK701" s="441">
        <v>2286.8350351795898</v>
      </c>
      <c r="BL701" s="431" t="s">
        <v>139</v>
      </c>
      <c r="BM701" s="446"/>
      <c r="BN701" s="447">
        <v>8.6654972989885171E-2</v>
      </c>
      <c r="BO701" t="s">
        <v>139</v>
      </c>
    </row>
    <row r="702" spans="1:67" ht="15.75" customHeight="1">
      <c r="A702" s="7" t="s">
        <v>1030</v>
      </c>
      <c r="B702" s="453">
        <v>32</v>
      </c>
      <c r="C702" s="436" t="s">
        <v>206</v>
      </c>
      <c r="D702" s="454" t="s">
        <v>207</v>
      </c>
      <c r="E702" s="436">
        <v>71</v>
      </c>
      <c r="F702" s="436">
        <v>31.310000000000002</v>
      </c>
      <c r="G702" s="436" t="s">
        <v>61</v>
      </c>
      <c r="H702" s="430">
        <v>71.521833333333333</v>
      </c>
      <c r="I702" s="436">
        <v>151</v>
      </c>
      <c r="J702" s="436">
        <v>34.900000000000659</v>
      </c>
      <c r="K702" s="436" t="s">
        <v>62</v>
      </c>
      <c r="L702" s="430">
        <v>151.58166666666668</v>
      </c>
      <c r="M702" s="430">
        <v>-151.58166666666668</v>
      </c>
      <c r="N702" s="427">
        <v>727</v>
      </c>
      <c r="Q702" s="428" t="s">
        <v>156</v>
      </c>
      <c r="R702">
        <v>10</v>
      </c>
      <c r="S702" s="474">
        <v>258.709</v>
      </c>
      <c r="T702" s="290">
        <v>0.25850000000000001</v>
      </c>
      <c r="U702" s="290">
        <v>0.26240000000000002</v>
      </c>
      <c r="V702" s="290">
        <v>29.102031999999998</v>
      </c>
      <c r="W702" s="290">
        <v>29.103534</v>
      </c>
      <c r="X702" s="290">
        <v>34.635749568554481</v>
      </c>
      <c r="Y702" s="290">
        <v>34.633337818928077</v>
      </c>
      <c r="Z702">
        <v>1.8567</v>
      </c>
      <c r="AA702" s="447">
        <v>6.2147164689957011</v>
      </c>
      <c r="AB702" s="447">
        <v>77.91049445702609</v>
      </c>
      <c r="AC702" s="447">
        <v>3.2531780000000003E-2</v>
      </c>
      <c r="AD702" s="290">
        <v>5.7599999999999998E-2</v>
      </c>
      <c r="AE702" s="447">
        <v>88.325299999999999</v>
      </c>
      <c r="AF702">
        <v>4.5133999999999999</v>
      </c>
      <c r="AG702" s="447">
        <v>2.3519999999999999</v>
      </c>
      <c r="AH702">
        <v>0.16109999999999999</v>
      </c>
      <c r="AI702" s="447">
        <v>6.3701999999999995E-2</v>
      </c>
      <c r="AJ702" s="447">
        <v>98.54</v>
      </c>
      <c r="AK702" s="447">
        <v>9.9144000000000005</v>
      </c>
      <c r="AL702" s="429">
        <v>34.628578186035156</v>
      </c>
      <c r="AM702" s="433" t="s">
        <v>139</v>
      </c>
      <c r="AN702" s="434"/>
      <c r="AO702" s="438">
        <v>1.3</v>
      </c>
      <c r="AP702" s="439">
        <v>6.2619999999999996</v>
      </c>
      <c r="AQ702" s="431" t="s">
        <v>139</v>
      </c>
      <c r="AR702" s="440"/>
      <c r="AS702" s="469">
        <v>13.440924726484162</v>
      </c>
      <c r="AT702" s="431"/>
      <c r="AU702" s="469">
        <v>12.792466478838223</v>
      </c>
      <c r="AV702" s="431"/>
      <c r="AW702" s="442">
        <v>0.99399999999999999</v>
      </c>
      <c r="AX702" s="431"/>
      <c r="AY702" s="443"/>
      <c r="AZ702" s="469">
        <v>9.4155437481686036E-3</v>
      </c>
      <c r="BA702" s="431">
        <v>6</v>
      </c>
      <c r="BB702" s="440"/>
      <c r="BC702" s="469" t="s">
        <v>139</v>
      </c>
      <c r="BD702" s="445" t="s">
        <v>139</v>
      </c>
      <c r="BE702" s="469" t="s">
        <v>139</v>
      </c>
      <c r="BF702" s="445" t="s">
        <v>139</v>
      </c>
      <c r="BG702" s="445"/>
      <c r="BH702" s="469">
        <v>2171.8377226847888</v>
      </c>
      <c r="BI702" s="431" t="s">
        <v>139</v>
      </c>
      <c r="BJ702" s="440"/>
      <c r="BK702" s="441">
        <v>2281.0560461212885</v>
      </c>
      <c r="BL702" s="431" t="s">
        <v>139</v>
      </c>
      <c r="BM702" s="446"/>
      <c r="BN702" s="447">
        <v>1.6091348621229754E-3</v>
      </c>
      <c r="BO702" t="s">
        <v>139</v>
      </c>
    </row>
    <row r="703" spans="1:67" ht="15.75" customHeight="1">
      <c r="A703" s="7" t="s">
        <v>1030</v>
      </c>
      <c r="B703" s="453">
        <v>32</v>
      </c>
      <c r="C703" s="436" t="s">
        <v>206</v>
      </c>
      <c r="D703" s="454" t="s">
        <v>207</v>
      </c>
      <c r="E703" s="436">
        <v>71</v>
      </c>
      <c r="F703" s="436">
        <v>31.310000000000002</v>
      </c>
      <c r="G703" s="436" t="s">
        <v>61</v>
      </c>
      <c r="H703" s="430">
        <v>71.521833333333333</v>
      </c>
      <c r="I703" s="436">
        <v>151</v>
      </c>
      <c r="J703" s="436">
        <v>34.900000000000659</v>
      </c>
      <c r="K703" s="436" t="s">
        <v>62</v>
      </c>
      <c r="L703" s="430">
        <v>151.58166666666668</v>
      </c>
      <c r="M703" s="430">
        <v>-151.58166666666668</v>
      </c>
      <c r="N703" s="427">
        <v>728</v>
      </c>
      <c r="Q703" s="428" t="s">
        <v>156</v>
      </c>
      <c r="R703">
        <v>11</v>
      </c>
      <c r="S703" s="474">
        <v>221.28100000000001</v>
      </c>
      <c r="T703" s="290">
        <v>-0.1691</v>
      </c>
      <c r="U703" s="290">
        <v>-0.1666</v>
      </c>
      <c r="V703" s="290">
        <v>28.570422999999998</v>
      </c>
      <c r="W703" s="290">
        <v>28.573515999999998</v>
      </c>
      <c r="X703" s="290">
        <v>34.436486315846004</v>
      </c>
      <c r="Y703" s="290">
        <v>34.437784453591107</v>
      </c>
      <c r="Z703">
        <v>1.8461000000000001</v>
      </c>
      <c r="AA703" s="447">
        <v>6.1884749883695589</v>
      </c>
      <c r="AB703" s="447">
        <v>76.614114793844266</v>
      </c>
      <c r="AC703" s="447">
        <v>3.1981841600000005E-2</v>
      </c>
      <c r="AD703" s="290">
        <v>5.6399999999999999E-2</v>
      </c>
      <c r="AE703" s="447">
        <v>88.7423</v>
      </c>
      <c r="AF703">
        <v>4.5343999999999998</v>
      </c>
      <c r="AG703" s="447">
        <v>2.5962000000000001</v>
      </c>
      <c r="AH703">
        <v>0.17080000000000001</v>
      </c>
      <c r="AI703" s="447">
        <v>6.3701999999999995E-2</v>
      </c>
      <c r="AJ703" s="447">
        <v>98.54</v>
      </c>
      <c r="AK703" s="447">
        <v>9.9144000000000005</v>
      </c>
      <c r="AL703" s="429">
        <v>34.526199340820313</v>
      </c>
      <c r="AM703" s="433">
        <v>3</v>
      </c>
      <c r="AN703" s="434" t="s">
        <v>1097</v>
      </c>
      <c r="AO703" s="438">
        <v>1.1000000000000001</v>
      </c>
      <c r="AP703" s="439">
        <v>6.2469999999999999</v>
      </c>
      <c r="AQ703" s="431" t="s">
        <v>139</v>
      </c>
      <c r="AR703" s="440"/>
      <c r="AS703" s="469">
        <v>13.348658086497165</v>
      </c>
      <c r="AT703" s="431"/>
      <c r="AU703" s="469">
        <v>13.872460826938669</v>
      </c>
      <c r="AV703" s="431"/>
      <c r="AW703" s="442">
        <v>1.0289999999999999</v>
      </c>
      <c r="AX703" s="431"/>
      <c r="AY703" s="443"/>
      <c r="AZ703" s="469">
        <v>2.9646673650088455E-3</v>
      </c>
      <c r="BA703" s="431">
        <v>6</v>
      </c>
      <c r="BB703" s="440"/>
      <c r="BC703" s="469" t="s">
        <v>139</v>
      </c>
      <c r="BD703" s="445" t="s">
        <v>139</v>
      </c>
      <c r="BE703" s="469" t="s">
        <v>139</v>
      </c>
      <c r="BF703" s="445" t="s">
        <v>139</v>
      </c>
      <c r="BG703" s="445"/>
      <c r="BH703" s="469">
        <v>2182.7559723382114</v>
      </c>
      <c r="BI703" s="431" t="s">
        <v>139</v>
      </c>
      <c r="BJ703" s="440"/>
      <c r="BK703" s="441">
        <v>2287.6728465532551</v>
      </c>
      <c r="BL703" s="431" t="s">
        <v>139</v>
      </c>
      <c r="BM703" s="446"/>
      <c r="BN703" s="447">
        <v>-0.10024838596150944</v>
      </c>
      <c r="BO703" t="s">
        <v>139</v>
      </c>
    </row>
    <row r="704" spans="1:67" ht="15.75" customHeight="1">
      <c r="A704" s="7" t="s">
        <v>1030</v>
      </c>
      <c r="B704" s="453">
        <v>32</v>
      </c>
      <c r="C704" s="436" t="s">
        <v>206</v>
      </c>
      <c r="D704" s="454" t="s">
        <v>207</v>
      </c>
      <c r="E704" s="436">
        <v>71</v>
      </c>
      <c r="F704" s="436">
        <v>31.310000000000002</v>
      </c>
      <c r="G704" s="436" t="s">
        <v>61</v>
      </c>
      <c r="H704" s="430">
        <v>71.521833333333333</v>
      </c>
      <c r="I704" s="436">
        <v>151</v>
      </c>
      <c r="J704" s="436">
        <v>34.900000000000659</v>
      </c>
      <c r="K704" s="436" t="s">
        <v>62</v>
      </c>
      <c r="L704" s="430">
        <v>151.58166666666668</v>
      </c>
      <c r="M704" s="430">
        <v>-151.58166666666668</v>
      </c>
      <c r="N704" s="427">
        <v>730</v>
      </c>
      <c r="Q704" s="428" t="s">
        <v>156</v>
      </c>
      <c r="R704">
        <v>13</v>
      </c>
      <c r="S704" s="474">
        <v>174.404</v>
      </c>
      <c r="T704" s="290">
        <v>-1.1415</v>
      </c>
      <c r="U704" s="290">
        <v>-1.1435</v>
      </c>
      <c r="V704" s="290">
        <v>27.132607999999998</v>
      </c>
      <c r="W704" s="290">
        <v>27.127156999999997</v>
      </c>
      <c r="X704" s="290">
        <v>33.619876931879809</v>
      </c>
      <c r="Y704" s="290">
        <v>33.614675022857384</v>
      </c>
      <c r="Z704">
        <v>1.8321000000000001</v>
      </c>
      <c r="AA704" s="447">
        <v>6.3020322663615085</v>
      </c>
      <c r="AB704" s="447">
        <v>75.601326905595414</v>
      </c>
      <c r="AC704" s="447">
        <v>3.6169660800000003E-2</v>
      </c>
      <c r="AD704" s="290">
        <v>6.5600000000000006E-2</v>
      </c>
      <c r="AE704" s="447">
        <v>88.963800000000006</v>
      </c>
      <c r="AF704">
        <v>4.5456000000000003</v>
      </c>
      <c r="AG704" s="447">
        <v>3.2324999999999999</v>
      </c>
      <c r="AH704">
        <v>0.1963</v>
      </c>
      <c r="AI704" s="447">
        <v>6.3701999999999995E-2</v>
      </c>
      <c r="AJ704" s="447">
        <v>98.55</v>
      </c>
      <c r="AK704" s="447">
        <v>9.9144000000000005</v>
      </c>
      <c r="AL704" s="429">
        <v>33.764835357666016</v>
      </c>
      <c r="AM704" s="433" t="s">
        <v>139</v>
      </c>
      <c r="AN704" s="434"/>
      <c r="AO704" s="438">
        <v>0.1</v>
      </c>
      <c r="AP704" s="439">
        <v>6.2789999999999999</v>
      </c>
      <c r="AQ704" s="431" t="s">
        <v>139</v>
      </c>
      <c r="AR704" s="440"/>
      <c r="AS704" s="469">
        <v>14.162905126378972</v>
      </c>
      <c r="AT704" s="431"/>
      <c r="AU704" s="469">
        <v>25.642101264446822</v>
      </c>
      <c r="AV704" s="431"/>
      <c r="AW704" s="442">
        <v>1.47</v>
      </c>
      <c r="AX704" s="431"/>
      <c r="AY704" s="443"/>
      <c r="AZ704" s="469">
        <v>1.0460307427713228E-2</v>
      </c>
      <c r="BA704" s="431">
        <v>6</v>
      </c>
      <c r="BB704" s="440"/>
      <c r="BC704" s="469" t="s">
        <v>139</v>
      </c>
      <c r="BD704" s="445" t="s">
        <v>139</v>
      </c>
      <c r="BE704" s="469" t="s">
        <v>139</v>
      </c>
      <c r="BF704" s="445" t="s">
        <v>139</v>
      </c>
      <c r="BG704" s="445"/>
      <c r="BH704" s="469">
        <v>2221.6048220219027</v>
      </c>
      <c r="BI704" s="431" t="s">
        <v>139</v>
      </c>
      <c r="BJ704" s="440"/>
      <c r="BK704" s="441">
        <v>2278.790714703036</v>
      </c>
      <c r="BL704" s="431" t="s">
        <v>139</v>
      </c>
      <c r="BM704" s="446"/>
      <c r="BN704" s="447">
        <v>-0.95565709386712538</v>
      </c>
      <c r="BO704" t="s">
        <v>139</v>
      </c>
    </row>
    <row r="705" spans="1:67" ht="15.75" customHeight="1">
      <c r="A705" s="7" t="s">
        <v>1030</v>
      </c>
      <c r="B705" s="453">
        <v>32</v>
      </c>
      <c r="C705" s="436" t="s">
        <v>206</v>
      </c>
      <c r="D705" s="454" t="s">
        <v>207</v>
      </c>
      <c r="E705" s="436">
        <v>71</v>
      </c>
      <c r="F705" s="436">
        <v>31.310000000000002</v>
      </c>
      <c r="G705" s="436" t="s">
        <v>61</v>
      </c>
      <c r="H705" s="430">
        <v>71.521833333333333</v>
      </c>
      <c r="I705" s="436">
        <v>151</v>
      </c>
      <c r="J705" s="436">
        <v>34.900000000000659</v>
      </c>
      <c r="K705" s="436" t="s">
        <v>62</v>
      </c>
      <c r="L705" s="430">
        <v>151.58166666666668</v>
      </c>
      <c r="M705" s="430">
        <v>-151.58166666666668</v>
      </c>
      <c r="N705" s="427">
        <v>731</v>
      </c>
      <c r="Q705" s="428" t="s">
        <v>156</v>
      </c>
      <c r="R705">
        <v>14</v>
      </c>
      <c r="S705" s="474">
        <v>160.53700000000001</v>
      </c>
      <c r="T705" s="290">
        <v>-1.2650999999999999</v>
      </c>
      <c r="U705" s="290">
        <v>-1.2656000000000001</v>
      </c>
      <c r="V705" s="290">
        <v>26.747426000000001</v>
      </c>
      <c r="W705" s="290">
        <v>26.744914999999999</v>
      </c>
      <c r="X705" s="290">
        <v>33.239733894760775</v>
      </c>
      <c r="Y705" s="290">
        <v>33.236852838580738</v>
      </c>
      <c r="Z705">
        <v>1.8227</v>
      </c>
      <c r="AA705" s="447">
        <v>6.3133452556002743</v>
      </c>
      <c r="AB705" s="447">
        <v>75.283637373166385</v>
      </c>
      <c r="AC705" s="447">
        <v>3.6042648000000004E-2</v>
      </c>
      <c r="AD705" s="290">
        <v>6.54E-2</v>
      </c>
      <c r="AE705" s="447">
        <v>88.978700000000003</v>
      </c>
      <c r="AF705">
        <v>4.5464000000000002</v>
      </c>
      <c r="AG705" s="447">
        <v>3.3170000000000002</v>
      </c>
      <c r="AH705">
        <v>0.1996</v>
      </c>
      <c r="AI705" s="447">
        <v>6.3701999999999995E-2</v>
      </c>
      <c r="AJ705" s="447">
        <v>98.54</v>
      </c>
      <c r="AK705" s="447">
        <v>9.9144000000000005</v>
      </c>
      <c r="AL705" s="429">
        <v>33.2939453125</v>
      </c>
      <c r="AM705" s="433" t="s">
        <v>139</v>
      </c>
      <c r="AN705" s="434"/>
      <c r="AO705" s="438">
        <v>0.2</v>
      </c>
      <c r="AP705" s="439">
        <v>6.3319999999999999</v>
      </c>
      <c r="AQ705" s="431" t="s">
        <v>139</v>
      </c>
      <c r="AR705" s="440"/>
      <c r="AS705" s="469">
        <v>14.686178806577038</v>
      </c>
      <c r="AT705" s="431"/>
      <c r="AU705" s="469">
        <v>30.145465361839832</v>
      </c>
      <c r="AV705" s="431"/>
      <c r="AW705" s="442">
        <v>1.6779999999999999</v>
      </c>
      <c r="AX705" s="431"/>
      <c r="AY705" s="443"/>
      <c r="AZ705" s="469">
        <v>8.6475822739829171E-3</v>
      </c>
      <c r="BA705" s="431">
        <v>6</v>
      </c>
      <c r="BB705" s="440"/>
      <c r="BC705" s="469" t="s">
        <v>139</v>
      </c>
      <c r="BD705" s="445" t="s">
        <v>139</v>
      </c>
      <c r="BE705" s="469" t="s">
        <v>139</v>
      </c>
      <c r="BF705" s="445" t="s">
        <v>139</v>
      </c>
      <c r="BG705" s="445"/>
      <c r="BH705" s="469">
        <v>2225.2085530841928</v>
      </c>
      <c r="BI705" s="431" t="s">
        <v>139</v>
      </c>
      <c r="BJ705" s="440"/>
      <c r="BK705" s="441">
        <v>2271.1842594624586</v>
      </c>
      <c r="BL705" s="431" t="s">
        <v>139</v>
      </c>
      <c r="BM705" s="446"/>
      <c r="BN705" s="447">
        <v>-1.3027646792039949</v>
      </c>
      <c r="BO705" t="s">
        <v>139</v>
      </c>
    </row>
    <row r="706" spans="1:67" ht="15.75" customHeight="1">
      <c r="A706" s="7" t="s">
        <v>1030</v>
      </c>
      <c r="B706" s="453">
        <v>32</v>
      </c>
      <c r="C706" s="436" t="s">
        <v>206</v>
      </c>
      <c r="D706" s="454" t="s">
        <v>207</v>
      </c>
      <c r="E706" s="436">
        <v>71</v>
      </c>
      <c r="F706" s="436">
        <v>31.310000000000002</v>
      </c>
      <c r="G706" s="436" t="s">
        <v>61</v>
      </c>
      <c r="H706" s="430">
        <v>71.521833333333333</v>
      </c>
      <c r="I706" s="436">
        <v>151</v>
      </c>
      <c r="J706" s="436">
        <v>34.900000000000659</v>
      </c>
      <c r="K706" s="436" t="s">
        <v>62</v>
      </c>
      <c r="L706" s="430">
        <v>151.58166666666668</v>
      </c>
      <c r="M706" s="430">
        <v>-151.58166666666668</v>
      </c>
      <c r="N706" s="427">
        <v>732</v>
      </c>
      <c r="Q706" s="428" t="s">
        <v>156</v>
      </c>
      <c r="R706">
        <v>15</v>
      </c>
      <c r="S706" s="474">
        <v>148.37100000000001</v>
      </c>
      <c r="T706" s="290">
        <v>-1.3734</v>
      </c>
      <c r="U706" s="290">
        <v>-1.3734999999999999</v>
      </c>
      <c r="V706" s="290">
        <v>26.431566999999998</v>
      </c>
      <c r="W706" s="290">
        <v>26.431866999999997</v>
      </c>
      <c r="X706" s="290">
        <v>32.934278015388074</v>
      </c>
      <c r="Y706" s="290">
        <v>32.934799654329218</v>
      </c>
      <c r="Z706">
        <v>1.8351999999999999</v>
      </c>
      <c r="AA706" s="447">
        <v>6.3798754912807656</v>
      </c>
      <c r="AB706" s="447">
        <v>75.691746352271693</v>
      </c>
      <c r="AC706" s="447">
        <v>3.6211998400000001E-2</v>
      </c>
      <c r="AD706" s="290">
        <v>6.5799999999999997E-2</v>
      </c>
      <c r="AE706" s="447">
        <v>89.256</v>
      </c>
      <c r="AF706">
        <v>4.5602999999999998</v>
      </c>
      <c r="AG706" s="447">
        <v>3.4508999999999999</v>
      </c>
      <c r="AH706">
        <v>0.20499999999999999</v>
      </c>
      <c r="AI706" s="447">
        <v>6.3701999999999995E-2</v>
      </c>
      <c r="AJ706" s="447">
        <v>98.54</v>
      </c>
      <c r="AK706" s="447">
        <v>9.9144000000000005</v>
      </c>
      <c r="AL706" s="429">
        <v>32.947132110595703</v>
      </c>
      <c r="AM706" s="433" t="s">
        <v>139</v>
      </c>
      <c r="AN706" s="434"/>
      <c r="AO706" s="438">
        <v>-0.3</v>
      </c>
      <c r="AP706" s="439">
        <v>6.343</v>
      </c>
      <c r="AQ706" s="431" t="s">
        <v>139</v>
      </c>
      <c r="AR706" s="440"/>
      <c r="AS706" s="469">
        <v>15.000538680086239</v>
      </c>
      <c r="AT706" s="431"/>
      <c r="AU706" s="469">
        <v>31.9728118193614</v>
      </c>
      <c r="AV706" s="431"/>
      <c r="AW706" s="442">
        <v>1.7889999999999999</v>
      </c>
      <c r="AX706" s="431"/>
      <c r="AY706" s="443"/>
      <c r="AZ706" s="469">
        <v>1.5068076272827347E-2</v>
      </c>
      <c r="BA706" s="431">
        <v>6</v>
      </c>
      <c r="BB706" s="440"/>
      <c r="BC706" s="469">
        <v>1.0950628490308924E-2</v>
      </c>
      <c r="BD706" s="445" t="s">
        <v>139</v>
      </c>
      <c r="BE706" s="469">
        <v>2.8949212230753703E-2</v>
      </c>
      <c r="BF706" s="445" t="s">
        <v>139</v>
      </c>
      <c r="BG706" s="445"/>
      <c r="BH706" s="469">
        <v>2218.2900107377109</v>
      </c>
      <c r="BI706" s="431" t="s">
        <v>139</v>
      </c>
      <c r="BJ706" s="440"/>
      <c r="BK706" s="441">
        <v>2253.413039539581</v>
      </c>
      <c r="BL706" s="431" t="s">
        <v>139</v>
      </c>
      <c r="BM706" s="446"/>
      <c r="BN706" s="447">
        <v>-1.5213137249533208</v>
      </c>
      <c r="BO706" t="s">
        <v>139</v>
      </c>
    </row>
    <row r="707" spans="1:67" ht="15.75" customHeight="1">
      <c r="A707" s="7" t="s">
        <v>1030</v>
      </c>
      <c r="B707" s="453">
        <v>32</v>
      </c>
      <c r="C707" s="436" t="s">
        <v>206</v>
      </c>
      <c r="D707" s="454" t="s">
        <v>207</v>
      </c>
      <c r="E707" s="436">
        <v>71</v>
      </c>
      <c r="F707" s="436">
        <v>31.310000000000002</v>
      </c>
      <c r="G707" s="436" t="s">
        <v>61</v>
      </c>
      <c r="H707" s="430">
        <v>71.521833333333333</v>
      </c>
      <c r="I707" s="436">
        <v>151</v>
      </c>
      <c r="J707" s="436">
        <v>34.900000000000659</v>
      </c>
      <c r="K707" s="436" t="s">
        <v>62</v>
      </c>
      <c r="L707" s="430">
        <v>151.58166666666668</v>
      </c>
      <c r="M707" s="430">
        <v>-151.58166666666668</v>
      </c>
      <c r="N707" s="427">
        <v>733</v>
      </c>
      <c r="Q707" s="428" t="s">
        <v>156</v>
      </c>
      <c r="R707">
        <v>16</v>
      </c>
      <c r="S707" s="474">
        <v>131.21199999999999</v>
      </c>
      <c r="T707" s="290">
        <v>-1.2967</v>
      </c>
      <c r="U707" s="290">
        <v>-1.2959000000000001</v>
      </c>
      <c r="V707" s="290">
        <v>26.294992999999998</v>
      </c>
      <c r="W707" s="290">
        <v>26.290894999999999</v>
      </c>
      <c r="X707" s="290">
        <v>32.673525740692014</v>
      </c>
      <c r="Y707" s="290">
        <v>32.66704931685728</v>
      </c>
      <c r="Z707">
        <v>1.899</v>
      </c>
      <c r="AA707" s="447">
        <v>6.6588944676440933</v>
      </c>
      <c r="AB707" s="447">
        <v>79.018795822316207</v>
      </c>
      <c r="AC707" s="447">
        <v>3.7777138400000007E-2</v>
      </c>
      <c r="AD707" s="290">
        <v>6.9199999999999998E-2</v>
      </c>
      <c r="AE707" s="447">
        <v>89.127600000000001</v>
      </c>
      <c r="AF707">
        <v>4.5537999999999998</v>
      </c>
      <c r="AG707" s="447">
        <v>3.2911999999999999</v>
      </c>
      <c r="AH707">
        <v>0.1986</v>
      </c>
      <c r="AI707" s="447">
        <v>6.3701999999999995E-2</v>
      </c>
      <c r="AJ707" s="447">
        <v>98.54</v>
      </c>
      <c r="AK707" s="447">
        <v>9.9144000000000005</v>
      </c>
      <c r="AL707" s="429">
        <v>32.658554077148438</v>
      </c>
      <c r="AM707" s="433" t="s">
        <v>139</v>
      </c>
      <c r="AN707" s="434"/>
      <c r="AO707" s="438">
        <v>-0.2</v>
      </c>
      <c r="AP707" s="439">
        <v>6.6219999999999999</v>
      </c>
      <c r="AQ707" s="431" t="s">
        <v>139</v>
      </c>
      <c r="AR707" s="440"/>
      <c r="AS707" s="469">
        <v>13.43688497152937</v>
      </c>
      <c r="AT707" s="431"/>
      <c r="AU707" s="469">
        <v>28.104313743945706</v>
      </c>
      <c r="AV707" s="431"/>
      <c r="AW707" s="442">
        <v>1.708</v>
      </c>
      <c r="AX707" s="431"/>
      <c r="AY707" s="443"/>
      <c r="AZ707" s="469">
        <v>4.1934057237059379E-3</v>
      </c>
      <c r="BA707" s="431">
        <v>6</v>
      </c>
      <c r="BB707" s="440"/>
      <c r="BC707" s="469">
        <v>1.4232976588628767E-2</v>
      </c>
      <c r="BD707" s="445">
        <v>3</v>
      </c>
      <c r="BE707" s="469">
        <v>3.5525509565217391E-2</v>
      </c>
      <c r="BF707" s="445">
        <v>3</v>
      </c>
      <c r="BG707" s="445" t="s">
        <v>1098</v>
      </c>
      <c r="BH707" s="469">
        <v>2192.5736543448384</v>
      </c>
      <c r="BI707" s="431" t="s">
        <v>139</v>
      </c>
      <c r="BJ707" s="440"/>
      <c r="BK707" s="441">
        <v>2238.8685446763793</v>
      </c>
      <c r="BL707" s="431" t="s">
        <v>139</v>
      </c>
      <c r="BM707" s="446"/>
      <c r="BN707" s="447">
        <v>-1.6172382099955263</v>
      </c>
      <c r="BO707" t="s">
        <v>139</v>
      </c>
    </row>
    <row r="708" spans="1:67" ht="15.75" customHeight="1">
      <c r="A708" s="7" t="s">
        <v>1030</v>
      </c>
      <c r="B708" s="453">
        <v>32</v>
      </c>
      <c r="C708" s="436" t="s">
        <v>206</v>
      </c>
      <c r="D708" s="454" t="s">
        <v>207</v>
      </c>
      <c r="E708" s="436">
        <v>71</v>
      </c>
      <c r="F708" s="436">
        <v>31.310000000000002</v>
      </c>
      <c r="G708" s="436" t="s">
        <v>61</v>
      </c>
      <c r="H708" s="430">
        <v>71.521833333333333</v>
      </c>
      <c r="I708" s="436">
        <v>151</v>
      </c>
      <c r="J708" s="436">
        <v>34.900000000000659</v>
      </c>
      <c r="K708" s="436" t="s">
        <v>62</v>
      </c>
      <c r="L708" s="430">
        <v>151.58166666666668</v>
      </c>
      <c r="M708" s="430">
        <v>-151.58166666666668</v>
      </c>
      <c r="N708" s="427">
        <v>734</v>
      </c>
      <c r="Q708" s="428" t="s">
        <v>156</v>
      </c>
      <c r="R708">
        <v>17</v>
      </c>
      <c r="S708" s="474">
        <v>108.812</v>
      </c>
      <c r="T708" s="290">
        <v>-1.0558000000000001</v>
      </c>
      <c r="U708" s="290">
        <v>-1.0702</v>
      </c>
      <c r="V708" s="290">
        <v>26.229627000000001</v>
      </c>
      <c r="W708" s="290">
        <v>26.220215999999997</v>
      </c>
      <c r="X708" s="290">
        <v>32.336705343395423</v>
      </c>
      <c r="Y708" s="290">
        <v>32.339447291651176</v>
      </c>
      <c r="Z708">
        <v>1.9697</v>
      </c>
      <c r="AA708" s="447">
        <v>6.8891043489242101</v>
      </c>
      <c r="AB708" s="447">
        <v>82.084502108799967</v>
      </c>
      <c r="AC708" s="447">
        <v>3.7354212800000001E-2</v>
      </c>
      <c r="AD708" s="290">
        <v>6.83E-2</v>
      </c>
      <c r="AE708" s="447">
        <v>88.971199999999996</v>
      </c>
      <c r="AF708">
        <v>4.5460000000000003</v>
      </c>
      <c r="AG708" s="447">
        <v>3.2841999999999998</v>
      </c>
      <c r="AH708">
        <v>0.19839999999999999</v>
      </c>
      <c r="AI708" s="447">
        <v>6.3701999999999995E-2</v>
      </c>
      <c r="AJ708" s="447">
        <v>98.54</v>
      </c>
      <c r="AK708" s="447">
        <v>9.9144000000000005</v>
      </c>
      <c r="AL708" s="429">
        <v>32.337192535400391</v>
      </c>
      <c r="AM708" s="433" t="s">
        <v>139</v>
      </c>
      <c r="AN708" s="434"/>
      <c r="AO708" s="438">
        <v>0.2</v>
      </c>
      <c r="AP708" s="439">
        <v>6.9059999999999997</v>
      </c>
      <c r="AQ708" s="431" t="s">
        <v>139</v>
      </c>
      <c r="AR708" s="440"/>
      <c r="AS708" s="469">
        <v>10.775597972636692</v>
      </c>
      <c r="AT708" s="431"/>
      <c r="AU708" s="469">
        <v>22.559900424207761</v>
      </c>
      <c r="AV708" s="431"/>
      <c r="AW708" s="442">
        <v>1.5549999999999999</v>
      </c>
      <c r="AX708" s="431"/>
      <c r="AY708" s="443"/>
      <c r="AZ708" s="469">
        <v>0.21596679791980267</v>
      </c>
      <c r="BA708" s="431">
        <v>6</v>
      </c>
      <c r="BB708" s="440"/>
      <c r="BC708" s="469">
        <v>1.8340329607059589E-2</v>
      </c>
      <c r="BD708" s="445" t="s">
        <v>139</v>
      </c>
      <c r="BE708" s="469">
        <v>4.4572241039328248E-2</v>
      </c>
      <c r="BF708" s="445" t="s">
        <v>139</v>
      </c>
      <c r="BG708" s="445"/>
      <c r="BH708" s="469">
        <v>2159.43587594168</v>
      </c>
      <c r="BI708" s="431" t="s">
        <v>139</v>
      </c>
      <c r="BJ708" s="440"/>
      <c r="BK708" s="441">
        <v>2219.6347714874569</v>
      </c>
      <c r="BL708" s="431" t="s">
        <v>139</v>
      </c>
      <c r="BM708" s="446"/>
      <c r="BN708" s="447">
        <v>-1.6478945859470553</v>
      </c>
      <c r="BO708" t="s">
        <v>139</v>
      </c>
    </row>
    <row r="709" spans="1:67" ht="15.75" customHeight="1">
      <c r="A709" s="7" t="s">
        <v>1030</v>
      </c>
      <c r="B709" s="453">
        <v>32</v>
      </c>
      <c r="C709" s="436" t="s">
        <v>206</v>
      </c>
      <c r="D709" s="454" t="s">
        <v>207</v>
      </c>
      <c r="E709" s="436">
        <v>71</v>
      </c>
      <c r="F709" s="436">
        <v>31.310000000000002</v>
      </c>
      <c r="G709" s="436" t="s">
        <v>61</v>
      </c>
      <c r="H709" s="430">
        <v>71.521833333333333</v>
      </c>
      <c r="I709" s="436">
        <v>151</v>
      </c>
      <c r="J709" s="436">
        <v>34.900000000000659</v>
      </c>
      <c r="K709" s="436" t="s">
        <v>62</v>
      </c>
      <c r="L709" s="430">
        <v>151.58166666666668</v>
      </c>
      <c r="M709" s="430">
        <v>-151.58166666666668</v>
      </c>
      <c r="N709" s="427">
        <v>736</v>
      </c>
      <c r="Q709" s="428" t="s">
        <v>156</v>
      </c>
      <c r="R709">
        <v>19</v>
      </c>
      <c r="S709" s="474">
        <v>51.323</v>
      </c>
      <c r="T709" s="290">
        <v>1.4241999999999999</v>
      </c>
      <c r="U709" s="290">
        <v>1.4387000000000001</v>
      </c>
      <c r="V709" s="290">
        <v>27.421213999999999</v>
      </c>
      <c r="W709" s="290">
        <v>27.445767999999997</v>
      </c>
      <c r="X709" s="290">
        <v>31.352879863974721</v>
      </c>
      <c r="Y709" s="290">
        <v>31.369296685257876</v>
      </c>
      <c r="Z709">
        <v>2.2488000000000001</v>
      </c>
      <c r="AA709" s="447">
        <v>7.3690321578009499</v>
      </c>
      <c r="AB709" s="447">
        <v>93.052482384275891</v>
      </c>
      <c r="AC709" s="447">
        <v>0.11366908799999999</v>
      </c>
      <c r="AD709" s="290">
        <v>0.23769999999999999</v>
      </c>
      <c r="AE709" s="447">
        <v>88.638000000000005</v>
      </c>
      <c r="AF709">
        <v>4.5292000000000003</v>
      </c>
      <c r="AG709" s="447">
        <v>2.669</v>
      </c>
      <c r="AH709">
        <v>0.17380000000000001</v>
      </c>
      <c r="AI709" s="447">
        <v>6.3701999999999995E-2</v>
      </c>
      <c r="AJ709" s="447">
        <v>98.53</v>
      </c>
      <c r="AK709" s="447">
        <v>9.9144000000000005</v>
      </c>
      <c r="AL709" s="429">
        <v>31.374584197998047</v>
      </c>
      <c r="AM709" s="433" t="s">
        <v>139</v>
      </c>
      <c r="AN709" s="434"/>
      <c r="AO709" s="438">
        <v>3.1</v>
      </c>
      <c r="AP709" s="439">
        <v>7.6779999999999999</v>
      </c>
      <c r="AQ709" s="431" t="s">
        <v>139</v>
      </c>
      <c r="AR709" s="440"/>
      <c r="AS709" s="469">
        <v>1.5639116780810434</v>
      </c>
      <c r="AT709" s="431"/>
      <c r="AU709" s="469">
        <v>6.8612597183906967</v>
      </c>
      <c r="AV709" s="431"/>
      <c r="AW709" s="442">
        <v>0.84899999999999998</v>
      </c>
      <c r="AX709" s="431"/>
      <c r="AY709" s="443"/>
      <c r="AZ709" s="469">
        <v>0.40020075557694867</v>
      </c>
      <c r="BA709" s="431">
        <v>6</v>
      </c>
      <c r="BB709" s="440" t="s">
        <v>1099</v>
      </c>
      <c r="BC709" s="469">
        <v>0.1760165975668741</v>
      </c>
      <c r="BD709" s="445" t="s">
        <v>139</v>
      </c>
      <c r="BE709" s="469">
        <v>0.13270999543217987</v>
      </c>
      <c r="BF709" s="445" t="s">
        <v>139</v>
      </c>
      <c r="BG709" s="445"/>
      <c r="BH709" s="469">
        <v>2051.8186830881782</v>
      </c>
      <c r="BI709" s="431" t="s">
        <v>139</v>
      </c>
      <c r="BJ709" s="440"/>
      <c r="BK709" s="441">
        <v>2184.4571486856503</v>
      </c>
      <c r="BL709" s="431" t="s">
        <v>139</v>
      </c>
      <c r="BM709" s="446"/>
      <c r="BN709" s="447">
        <v>-1.9880798246560953</v>
      </c>
      <c r="BO709" t="s">
        <v>139</v>
      </c>
    </row>
    <row r="710" spans="1:67" ht="15.75" customHeight="1">
      <c r="A710" s="7" t="s">
        <v>1030</v>
      </c>
      <c r="B710" s="453">
        <v>32</v>
      </c>
      <c r="C710" s="436" t="s">
        <v>206</v>
      </c>
      <c r="D710" s="454" t="s">
        <v>207</v>
      </c>
      <c r="E710" s="436">
        <v>71</v>
      </c>
      <c r="F710" s="436">
        <v>31.310000000000002</v>
      </c>
      <c r="G710" s="436" t="s">
        <v>61</v>
      </c>
      <c r="H710" s="430">
        <v>71.521833333333333</v>
      </c>
      <c r="I710" s="436">
        <v>151</v>
      </c>
      <c r="J710" s="436">
        <v>34.900000000000659</v>
      </c>
      <c r="K710" s="436" t="s">
        <v>62</v>
      </c>
      <c r="L710" s="430">
        <v>151.58166666666668</v>
      </c>
      <c r="M710" s="430">
        <v>-151.58166666666668</v>
      </c>
      <c r="N710" s="427">
        <v>737</v>
      </c>
      <c r="Q710" s="428" t="s">
        <v>156</v>
      </c>
      <c r="R710">
        <v>20</v>
      </c>
      <c r="S710" s="474">
        <v>26.382999999999999</v>
      </c>
      <c r="T710" s="290">
        <v>-0.36620000000000003</v>
      </c>
      <c r="U710" s="290">
        <v>-0.35449999999999998</v>
      </c>
      <c r="V710" s="290">
        <v>24.814104999999998</v>
      </c>
      <c r="W710" s="290">
        <v>24.855563999999998</v>
      </c>
      <c r="X710" s="290">
        <v>29.782719133458031</v>
      </c>
      <c r="Y710" s="290">
        <v>29.825846575110489</v>
      </c>
      <c r="Z710">
        <v>2.4110999999999998</v>
      </c>
      <c r="AA710" s="447">
        <v>8.9454501913822941</v>
      </c>
      <c r="AB710" s="447">
        <v>106.62759901399652</v>
      </c>
      <c r="AC710" s="447">
        <v>0.113709624</v>
      </c>
      <c r="AD710" s="290">
        <v>0.23780000000000001</v>
      </c>
      <c r="AE710" s="447">
        <v>89.237399999999994</v>
      </c>
      <c r="AF710">
        <v>4.5594000000000001</v>
      </c>
      <c r="AG710" s="447">
        <v>2.4811000000000001</v>
      </c>
      <c r="AH710">
        <v>0.1663</v>
      </c>
      <c r="AI710" s="447">
        <v>6.3701999999999995E-2</v>
      </c>
      <c r="AJ710" s="447">
        <v>98.53</v>
      </c>
      <c r="AK710" s="447">
        <v>9.9144000000000005</v>
      </c>
      <c r="AL710" s="429">
        <v>29.838756561279297</v>
      </c>
      <c r="AM710" s="433" t="s">
        <v>139</v>
      </c>
      <c r="AN710" s="434"/>
      <c r="AO710" s="438" t="s">
        <v>139</v>
      </c>
      <c r="AP710" s="439" t="s">
        <v>139</v>
      </c>
      <c r="AQ710" s="431" t="s">
        <v>139</v>
      </c>
      <c r="AR710" s="440"/>
      <c r="AS710" s="469" t="s">
        <v>139</v>
      </c>
      <c r="AT710" s="431" t="s">
        <v>139</v>
      </c>
      <c r="AU710" s="469" t="s">
        <v>139</v>
      </c>
      <c r="AV710" s="431" t="s">
        <v>139</v>
      </c>
      <c r="AW710" s="442" t="s">
        <v>139</v>
      </c>
      <c r="AX710" s="431" t="s">
        <v>139</v>
      </c>
      <c r="AY710" s="443"/>
      <c r="AZ710" s="469" t="s">
        <v>139</v>
      </c>
      <c r="BA710" s="431" t="s">
        <v>139</v>
      </c>
      <c r="BB710" s="440"/>
      <c r="BC710" s="469" t="s">
        <v>139</v>
      </c>
      <c r="BD710" s="445" t="s">
        <v>139</v>
      </c>
      <c r="BE710" s="469" t="s">
        <v>139</v>
      </c>
      <c r="BF710" s="445" t="s">
        <v>139</v>
      </c>
      <c r="BG710" s="445"/>
      <c r="BH710" s="469" t="s">
        <v>139</v>
      </c>
      <c r="BI710" s="431" t="s">
        <v>139</v>
      </c>
      <c r="BJ710" s="440"/>
      <c r="BK710" s="441" t="s">
        <v>139</v>
      </c>
      <c r="BL710" s="431" t="s">
        <v>139</v>
      </c>
      <c r="BM710" s="446"/>
      <c r="BN710" s="447" t="s">
        <v>139</v>
      </c>
      <c r="BO710" t="s">
        <v>139</v>
      </c>
    </row>
    <row r="711" spans="1:67" ht="15.75" customHeight="1">
      <c r="A711" s="7" t="s">
        <v>1030</v>
      </c>
      <c r="B711" s="453">
        <v>32</v>
      </c>
      <c r="C711" s="436" t="s">
        <v>206</v>
      </c>
      <c r="D711" s="454" t="s">
        <v>207</v>
      </c>
      <c r="E711" s="436">
        <v>71</v>
      </c>
      <c r="F711" s="436">
        <v>31.310000000000002</v>
      </c>
      <c r="G711" s="436" t="s">
        <v>61</v>
      </c>
      <c r="H711" s="430">
        <v>71.521833333333333</v>
      </c>
      <c r="I711" s="436">
        <v>151</v>
      </c>
      <c r="J711" s="436">
        <v>34.900000000000659</v>
      </c>
      <c r="K711" s="436" t="s">
        <v>62</v>
      </c>
      <c r="L711" s="430">
        <v>151.58166666666668</v>
      </c>
      <c r="M711" s="430">
        <v>-151.58166666666668</v>
      </c>
      <c r="N711" s="427">
        <v>738</v>
      </c>
      <c r="Q711" s="428" t="s">
        <v>156</v>
      </c>
      <c r="R711">
        <v>21</v>
      </c>
      <c r="S711" s="474">
        <v>25.225000000000001</v>
      </c>
      <c r="T711" s="290">
        <v>-0.37609999999999999</v>
      </c>
      <c r="U711" s="290">
        <v>-0.37730000000000002</v>
      </c>
      <c r="V711" s="290">
        <v>24.764506000000001</v>
      </c>
      <c r="W711" s="290">
        <v>24.755606999999998</v>
      </c>
      <c r="X711" s="290">
        <v>29.727715648488022</v>
      </c>
      <c r="Y711" s="290">
        <v>29.717166899027529</v>
      </c>
      <c r="Z711">
        <v>2.4056999999999999</v>
      </c>
      <c r="AA711" s="447">
        <v>8.8287809155236321</v>
      </c>
      <c r="AB711" s="447">
        <v>105.16854604077434</v>
      </c>
      <c r="AC711" s="447">
        <v>0.109863208</v>
      </c>
      <c r="AD711" s="290">
        <v>0.2293</v>
      </c>
      <c r="AE711" s="447">
        <v>89.237399999999994</v>
      </c>
      <c r="AF711">
        <v>4.5594000000000001</v>
      </c>
      <c r="AG711" s="447">
        <v>2.4083000000000001</v>
      </c>
      <c r="AH711">
        <v>0.1633</v>
      </c>
      <c r="AI711" s="447">
        <v>6.3701999999999995E-2</v>
      </c>
      <c r="AJ711" s="447">
        <v>98.54</v>
      </c>
      <c r="AK711" s="447">
        <v>9.9144000000000005</v>
      </c>
      <c r="AL711" s="429">
        <v>29.691051483154297</v>
      </c>
      <c r="AM711" s="433" t="s">
        <v>139</v>
      </c>
      <c r="AN711" s="434"/>
      <c r="AO711" s="438">
        <v>1.4</v>
      </c>
      <c r="AP711" s="439">
        <v>8.9390000000000001</v>
      </c>
      <c r="AQ711" s="431" t="s">
        <v>139</v>
      </c>
      <c r="AR711" s="440"/>
      <c r="AS711" s="469">
        <v>0</v>
      </c>
      <c r="AT711" s="431"/>
      <c r="AU711" s="469">
        <v>3.549959120362201</v>
      </c>
      <c r="AV711" s="431"/>
      <c r="AW711" s="442">
        <v>0.63100000000000001</v>
      </c>
      <c r="AX711" s="431"/>
      <c r="AY711" s="443"/>
      <c r="AZ711" s="469">
        <v>5.5386053667575832E-2</v>
      </c>
      <c r="BA711" s="431">
        <v>6</v>
      </c>
      <c r="BB711" s="440"/>
      <c r="BC711" s="469">
        <v>0.14042707347747924</v>
      </c>
      <c r="BD711" s="445" t="s">
        <v>139</v>
      </c>
      <c r="BE711" s="469">
        <v>0.10571546036138335</v>
      </c>
      <c r="BF711" s="445" t="s">
        <v>139</v>
      </c>
      <c r="BG711" s="445"/>
      <c r="BH711" s="469">
        <v>2014.698510915508</v>
      </c>
      <c r="BI711" s="431" t="s">
        <v>139</v>
      </c>
      <c r="BJ711" s="440"/>
      <c r="BK711" s="441">
        <v>2123.3700760522361</v>
      </c>
      <c r="BL711" s="431" t="s">
        <v>139</v>
      </c>
      <c r="BM711" s="446"/>
      <c r="BN711" s="447">
        <v>-3.2430079014810049</v>
      </c>
      <c r="BO711" t="s">
        <v>139</v>
      </c>
    </row>
    <row r="712" spans="1:67" ht="15.75" customHeight="1">
      <c r="A712" s="7" t="s">
        <v>1030</v>
      </c>
      <c r="B712" s="453">
        <v>32</v>
      </c>
      <c r="C712" s="436" t="s">
        <v>206</v>
      </c>
      <c r="D712" s="454" t="s">
        <v>207</v>
      </c>
      <c r="E712" s="436">
        <v>71</v>
      </c>
      <c r="F712" s="436">
        <v>31.310000000000002</v>
      </c>
      <c r="G712" s="436" t="s">
        <v>61</v>
      </c>
      <c r="H712" s="430">
        <v>71.521833333333333</v>
      </c>
      <c r="I712" s="436">
        <v>151</v>
      </c>
      <c r="J712" s="436">
        <v>34.900000000000659</v>
      </c>
      <c r="K712" s="436" t="s">
        <v>62</v>
      </c>
      <c r="L712" s="430">
        <v>151.58166666666668</v>
      </c>
      <c r="M712" s="430">
        <v>-151.58166666666668</v>
      </c>
      <c r="N712" s="427">
        <v>739</v>
      </c>
      <c r="Q712" s="428" t="s">
        <v>156</v>
      </c>
      <c r="R712">
        <v>22</v>
      </c>
      <c r="S712" s="474">
        <v>21.178000000000001</v>
      </c>
      <c r="T712" s="290">
        <v>-0.25540000000000002</v>
      </c>
      <c r="U712" s="290">
        <v>-0.26040000000000002</v>
      </c>
      <c r="V712" s="290">
        <v>24.705773999999998</v>
      </c>
      <c r="W712" s="290">
        <v>24.707458999999997</v>
      </c>
      <c r="X712" s="290">
        <v>29.535033797142773</v>
      </c>
      <c r="Y712" s="290">
        <v>29.542099130401496</v>
      </c>
      <c r="Z712">
        <v>2.4123000000000001</v>
      </c>
      <c r="AA712" s="447">
        <v>8.9525240387486793</v>
      </c>
      <c r="AB712" s="447">
        <v>106.84055980864282</v>
      </c>
      <c r="AC712" s="447">
        <v>0.133549744</v>
      </c>
      <c r="AD712" s="290">
        <v>0.28189999999999998</v>
      </c>
      <c r="AE712" s="447">
        <v>89.161100000000005</v>
      </c>
      <c r="AF712">
        <v>4.5556000000000001</v>
      </c>
      <c r="AG712" s="447">
        <v>2.5350999999999999</v>
      </c>
      <c r="AH712">
        <v>0.16839999999999999</v>
      </c>
      <c r="AI712" s="447">
        <v>6.3701999999999995E-2</v>
      </c>
      <c r="AJ712" s="447">
        <v>98.54</v>
      </c>
      <c r="AK712" s="447">
        <v>9.9144000000000005</v>
      </c>
      <c r="AL712" s="429">
        <v>29.554649353027344</v>
      </c>
      <c r="AM712" s="433" t="s">
        <v>139</v>
      </c>
      <c r="AN712" s="434"/>
      <c r="AO712" s="438">
        <v>1.4</v>
      </c>
      <c r="AP712" s="439">
        <v>8.89</v>
      </c>
      <c r="AQ712" s="431" t="s">
        <v>139</v>
      </c>
      <c r="AR712" s="440"/>
      <c r="AS712" s="469">
        <v>0</v>
      </c>
      <c r="AT712" s="431"/>
      <c r="AU712" s="469">
        <v>3.4931569125808868</v>
      </c>
      <c r="AV712" s="431"/>
      <c r="AW712" s="442">
        <v>0.60699999999999998</v>
      </c>
      <c r="AX712" s="431"/>
      <c r="AY712" s="443"/>
      <c r="AZ712" s="469">
        <v>4.1869931721907776E-2</v>
      </c>
      <c r="BA712" s="431">
        <v>6</v>
      </c>
      <c r="BB712" s="440"/>
      <c r="BC712" s="469">
        <v>0.1616544217938424</v>
      </c>
      <c r="BD712" s="445" t="s">
        <v>139</v>
      </c>
      <c r="BE712" s="469">
        <v>0.12805316228198702</v>
      </c>
      <c r="BF712" s="445" t="s">
        <v>139</v>
      </c>
      <c r="BG712" s="445"/>
      <c r="BH712" s="469">
        <v>2015.978122905768</v>
      </c>
      <c r="BI712" s="431" t="s">
        <v>139</v>
      </c>
      <c r="BJ712" s="440"/>
      <c r="BK712" s="441">
        <v>2123.2100923273351</v>
      </c>
      <c r="BL712" s="431" t="s">
        <v>139</v>
      </c>
      <c r="BM712" s="446"/>
      <c r="BN712" s="447">
        <v>-3.3676106123314322</v>
      </c>
      <c r="BO712" t="s">
        <v>139</v>
      </c>
    </row>
    <row r="713" spans="1:67" ht="15.75" customHeight="1">
      <c r="A713" s="7" t="s">
        <v>1030</v>
      </c>
      <c r="B713" s="453">
        <v>32</v>
      </c>
      <c r="C713" s="436" t="s">
        <v>206</v>
      </c>
      <c r="D713" s="454" t="s">
        <v>207</v>
      </c>
      <c r="E713" s="436">
        <v>71</v>
      </c>
      <c r="F713" s="436">
        <v>31.310000000000002</v>
      </c>
      <c r="G713" s="436" t="s">
        <v>61</v>
      </c>
      <c r="H713" s="430">
        <v>71.521833333333333</v>
      </c>
      <c r="I713" s="436">
        <v>151</v>
      </c>
      <c r="J713" s="436">
        <v>34.900000000000659</v>
      </c>
      <c r="K713" s="436" t="s">
        <v>62</v>
      </c>
      <c r="L713" s="430">
        <v>151.58166666666668</v>
      </c>
      <c r="M713" s="430">
        <v>-151.58166666666668</v>
      </c>
      <c r="N713" s="427">
        <v>740</v>
      </c>
      <c r="Q713" s="428" t="s">
        <v>184</v>
      </c>
      <c r="R713">
        <v>23</v>
      </c>
      <c r="S713" s="474">
        <v>4.93</v>
      </c>
      <c r="T713" s="290">
        <v>1.5909</v>
      </c>
      <c r="U713" s="290">
        <v>1.7343</v>
      </c>
      <c r="V713" s="290">
        <v>24.809940999999998</v>
      </c>
      <c r="W713" s="290">
        <v>24.828063999999998</v>
      </c>
      <c r="X713" s="290">
        <v>27.959948747470516</v>
      </c>
      <c r="Y713" s="290">
        <v>27.855118792248081</v>
      </c>
      <c r="Z713">
        <v>2.3418999999999999</v>
      </c>
      <c r="AA713" s="447">
        <v>8.0146065505298196</v>
      </c>
      <c r="AB713" s="447">
        <v>99.284398917220472</v>
      </c>
      <c r="AC713" s="447">
        <v>0.189899288</v>
      </c>
      <c r="AD713" s="290">
        <v>0.40699999999999997</v>
      </c>
      <c r="AE713" s="447">
        <v>87.606700000000004</v>
      </c>
      <c r="AF713">
        <v>4.4771000000000001</v>
      </c>
      <c r="AG713" s="447">
        <v>2.5985</v>
      </c>
      <c r="AH713">
        <v>0.1709</v>
      </c>
      <c r="AI713" s="447">
        <v>6.3701999999999995E-2</v>
      </c>
      <c r="AJ713" s="447">
        <v>1.83</v>
      </c>
      <c r="AK713" s="447">
        <v>9.9144000000000005</v>
      </c>
      <c r="AL713" s="429">
        <v>27.95789909362793</v>
      </c>
      <c r="AM713" s="433" t="s">
        <v>139</v>
      </c>
      <c r="AN713" s="434"/>
      <c r="AO713" s="438">
        <v>3.1</v>
      </c>
      <c r="AP713" s="439">
        <v>8.3620000000000001</v>
      </c>
      <c r="AQ713" s="431" t="s">
        <v>139</v>
      </c>
      <c r="AR713" s="440"/>
      <c r="AS713" s="469">
        <v>0</v>
      </c>
      <c r="AT713" s="431"/>
      <c r="AU713" s="469">
        <v>3.8225998049578842</v>
      </c>
      <c r="AV713" s="431"/>
      <c r="AW713" s="442">
        <v>0.51100000000000001</v>
      </c>
      <c r="AX713" s="431"/>
      <c r="AY713" s="443"/>
      <c r="AZ713" s="469">
        <v>4.0794785658047818E-2</v>
      </c>
      <c r="BA713" s="431">
        <v>6</v>
      </c>
      <c r="BB713" s="440"/>
      <c r="BC713" s="469">
        <v>0.23654236660079053</v>
      </c>
      <c r="BD713" s="445" t="s">
        <v>139</v>
      </c>
      <c r="BE713" s="469">
        <v>0.17693369021739139</v>
      </c>
      <c r="BF713" s="445" t="s">
        <v>139</v>
      </c>
      <c r="BG713" s="445"/>
      <c r="BH713" s="469">
        <v>1969.4408656234425</v>
      </c>
      <c r="BI713" s="431" t="s">
        <v>139</v>
      </c>
      <c r="BJ713" s="440"/>
      <c r="BK713" s="441">
        <v>2063.6735052578347</v>
      </c>
      <c r="BL713" s="431" t="s">
        <v>139</v>
      </c>
      <c r="BM713" s="446"/>
      <c r="BN713" s="447">
        <v>-4.0321587179000442</v>
      </c>
      <c r="BO713" t="s">
        <v>139</v>
      </c>
    </row>
    <row r="714" spans="1:67" ht="15.75" customHeight="1">
      <c r="A714" s="7" t="s">
        <v>1030</v>
      </c>
      <c r="B714" s="453">
        <v>32</v>
      </c>
      <c r="C714" s="436" t="s">
        <v>206</v>
      </c>
      <c r="D714" s="454" t="s">
        <v>207</v>
      </c>
      <c r="E714" s="436">
        <v>71</v>
      </c>
      <c r="F714" s="436">
        <v>31.310000000000002</v>
      </c>
      <c r="G714" s="436" t="s">
        <v>61</v>
      </c>
      <c r="H714" s="430">
        <v>71.521833333333333</v>
      </c>
      <c r="I714" s="436">
        <v>151</v>
      </c>
      <c r="J714" s="436">
        <v>34.900000000000659</v>
      </c>
      <c r="K714" s="436" t="s">
        <v>62</v>
      </c>
      <c r="L714" s="430">
        <v>151.58166666666668</v>
      </c>
      <c r="M714" s="430">
        <v>-151.58166666666668</v>
      </c>
      <c r="N714" s="427">
        <v>741</v>
      </c>
      <c r="Q714" s="428" t="s">
        <v>184</v>
      </c>
      <c r="R714">
        <v>24</v>
      </c>
      <c r="S714" s="474">
        <v>4.6589999999999998</v>
      </c>
      <c r="T714" s="290">
        <v>1.3995</v>
      </c>
      <c r="U714" s="290">
        <v>1.4309000000000001</v>
      </c>
      <c r="V714" s="290">
        <v>24.780425999999999</v>
      </c>
      <c r="W714" s="290">
        <v>24.784516999999997</v>
      </c>
      <c r="X714" s="290">
        <v>28.09446806779556</v>
      </c>
      <c r="Y714" s="290">
        <v>28.071407079069267</v>
      </c>
      <c r="Z714">
        <v>2.3418999999999999</v>
      </c>
      <c r="AA714" s="447">
        <v>8.0146065505298196</v>
      </c>
      <c r="AB714" s="447">
        <v>98.887304779008716</v>
      </c>
      <c r="AC714" s="447">
        <v>0.19201616799999999</v>
      </c>
      <c r="AD714" s="290">
        <v>0.41170000000000001</v>
      </c>
      <c r="AE714" s="447">
        <v>87.640199999999993</v>
      </c>
      <c r="AF714">
        <v>4.4787999999999997</v>
      </c>
      <c r="AG714" s="447">
        <v>2.4693999999999998</v>
      </c>
      <c r="AH714">
        <v>0.1658</v>
      </c>
      <c r="AI714" s="447">
        <v>6.3701999999999995E-2</v>
      </c>
      <c r="AJ714" s="447">
        <v>9.84</v>
      </c>
      <c r="AK714" s="447">
        <v>9.9144000000000005</v>
      </c>
      <c r="AL714" s="429">
        <v>27.943077087402344</v>
      </c>
      <c r="AM714" s="433" t="s">
        <v>139</v>
      </c>
      <c r="AN714" s="434"/>
      <c r="AO714" s="438" t="s">
        <v>139</v>
      </c>
      <c r="AP714" s="439" t="s">
        <v>139</v>
      </c>
      <c r="AQ714" s="431" t="s">
        <v>139</v>
      </c>
      <c r="AR714" s="440"/>
      <c r="AS714" s="469" t="s">
        <v>139</v>
      </c>
      <c r="AT714" s="431" t="s">
        <v>139</v>
      </c>
      <c r="AU714" s="469" t="s">
        <v>139</v>
      </c>
      <c r="AV714" s="431" t="s">
        <v>139</v>
      </c>
      <c r="AW714" s="442" t="s">
        <v>139</v>
      </c>
      <c r="AX714" s="431" t="s">
        <v>139</v>
      </c>
      <c r="AY714" s="443"/>
      <c r="AZ714" s="469" t="s">
        <v>139</v>
      </c>
      <c r="BA714" s="431" t="s">
        <v>139</v>
      </c>
      <c r="BB714" s="440"/>
      <c r="BC714" s="469" t="s">
        <v>139</v>
      </c>
      <c r="BD714" s="445" t="s">
        <v>139</v>
      </c>
      <c r="BE714" s="469" t="s">
        <v>139</v>
      </c>
      <c r="BF714" s="445" t="s">
        <v>139</v>
      </c>
      <c r="BG714" s="445"/>
      <c r="BH714" s="469" t="s">
        <v>139</v>
      </c>
      <c r="BI714" s="431" t="s">
        <v>139</v>
      </c>
      <c r="BJ714" s="440"/>
      <c r="BK714" s="441" t="s">
        <v>139</v>
      </c>
      <c r="BL714" s="431" t="s">
        <v>139</v>
      </c>
      <c r="BM714" s="446"/>
      <c r="BN714" s="447" t="s">
        <v>139</v>
      </c>
      <c r="BO714" t="s">
        <v>139</v>
      </c>
    </row>
    <row r="715" spans="1:67" ht="15.75" customHeight="1">
      <c r="A715" s="7" t="s">
        <v>1030</v>
      </c>
      <c r="B715" s="453">
        <v>33</v>
      </c>
      <c r="C715" s="436" t="s">
        <v>208</v>
      </c>
      <c r="D715" s="454" t="s">
        <v>209</v>
      </c>
      <c r="E715" s="436">
        <v>71</v>
      </c>
      <c r="F715" s="436">
        <v>27.900000000000205</v>
      </c>
      <c r="G715" s="436" t="s">
        <v>61</v>
      </c>
      <c r="H715" s="430">
        <v>71.465000000000003</v>
      </c>
      <c r="I715" s="436">
        <v>151</v>
      </c>
      <c r="J715" s="436">
        <v>49.530000000000314</v>
      </c>
      <c r="K715" s="436" t="s">
        <v>62</v>
      </c>
      <c r="L715" s="430">
        <v>151.82550000000001</v>
      </c>
      <c r="M715" s="430">
        <v>-151.82550000000001</v>
      </c>
      <c r="N715" s="427">
        <v>742</v>
      </c>
      <c r="Q715" s="428" t="s">
        <v>156</v>
      </c>
      <c r="R715">
        <v>1</v>
      </c>
      <c r="S715" s="474">
        <v>477.71699999999998</v>
      </c>
      <c r="T715" s="290">
        <v>0.62219999999999998</v>
      </c>
      <c r="U715" s="290">
        <v>0.62180000000000002</v>
      </c>
      <c r="V715" s="290">
        <v>29.667629999999999</v>
      </c>
      <c r="W715" s="290">
        <v>29.666143999999999</v>
      </c>
      <c r="X715" s="290">
        <v>34.836995776240109</v>
      </c>
      <c r="Y715" s="290">
        <v>34.835513084413279</v>
      </c>
      <c r="Z715">
        <v>1.9114</v>
      </c>
      <c r="AA715" s="447">
        <v>6.630468485273477</v>
      </c>
      <c r="AB715" s="447">
        <v>84.026376202861329</v>
      </c>
      <c r="AC715" s="447">
        <v>3.06702768E-2</v>
      </c>
      <c r="AD715" s="290">
        <v>5.3400000000000003E-2</v>
      </c>
      <c r="AE715" s="447">
        <v>86.573599999999999</v>
      </c>
      <c r="AF715">
        <v>4.4249999999999998</v>
      </c>
      <c r="AG715" s="447">
        <v>2.1101000000000001</v>
      </c>
      <c r="AH715">
        <v>0.15140000000000001</v>
      </c>
      <c r="AI715" s="447">
        <v>6.3701999999999995E-2</v>
      </c>
      <c r="AJ715" s="447">
        <v>9.9</v>
      </c>
      <c r="AK715" s="447">
        <v>9.9144000000000005</v>
      </c>
      <c r="AL715" s="429">
        <v>34.837661743164063</v>
      </c>
      <c r="AM715" s="433" t="s">
        <v>139</v>
      </c>
      <c r="AN715" s="434"/>
      <c r="AO715" s="438">
        <v>1.7</v>
      </c>
      <c r="AP715" s="439">
        <v>6.6310000000000002</v>
      </c>
      <c r="AQ715" s="431" t="s">
        <v>139</v>
      </c>
      <c r="AR715" s="440"/>
      <c r="AS715" s="469">
        <v>13.002414397074675</v>
      </c>
      <c r="AT715" s="431"/>
      <c r="AU715" s="469">
        <v>9.4515021758210853</v>
      </c>
      <c r="AV715" s="431"/>
      <c r="AW715" s="442">
        <v>0.94699999999999995</v>
      </c>
      <c r="AX715" s="431"/>
      <c r="AY715" s="443"/>
      <c r="AZ715" s="469" t="s">
        <v>139</v>
      </c>
      <c r="BA715" s="431" t="s">
        <v>139</v>
      </c>
      <c r="BB715" s="440"/>
      <c r="BC715" s="469" t="s">
        <v>139</v>
      </c>
      <c r="BD715" s="445" t="s">
        <v>139</v>
      </c>
      <c r="BE715" s="469" t="s">
        <v>139</v>
      </c>
      <c r="BF715" s="445" t="s">
        <v>139</v>
      </c>
      <c r="BG715" s="445"/>
      <c r="BH715" s="469" t="s">
        <v>139</v>
      </c>
      <c r="BI715" s="431" t="s">
        <v>139</v>
      </c>
      <c r="BJ715" s="440"/>
      <c r="BK715" s="441" t="s">
        <v>139</v>
      </c>
      <c r="BL715" s="431" t="s">
        <v>139</v>
      </c>
      <c r="BM715" s="446"/>
      <c r="BN715" s="447" t="s">
        <v>139</v>
      </c>
      <c r="BO715" t="s">
        <v>139</v>
      </c>
    </row>
    <row r="716" spans="1:67" ht="15.75" customHeight="1">
      <c r="A716" s="7" t="s">
        <v>1030</v>
      </c>
      <c r="B716" s="453">
        <v>33</v>
      </c>
      <c r="C716" s="436" t="s">
        <v>208</v>
      </c>
      <c r="D716" s="454" t="s">
        <v>209</v>
      </c>
      <c r="E716" s="436">
        <v>71</v>
      </c>
      <c r="F716" s="436">
        <v>27.900000000000205</v>
      </c>
      <c r="G716" s="436" t="s">
        <v>61</v>
      </c>
      <c r="H716" s="430">
        <v>71.465000000000003</v>
      </c>
      <c r="I716" s="436">
        <v>151</v>
      </c>
      <c r="J716" s="436">
        <v>49.530000000000314</v>
      </c>
      <c r="K716" s="436" t="s">
        <v>62</v>
      </c>
      <c r="L716" s="430">
        <v>151.82550000000001</v>
      </c>
      <c r="M716" s="430">
        <v>-151.82550000000001</v>
      </c>
      <c r="N716" s="427">
        <v>743</v>
      </c>
      <c r="Q716" s="428" t="s">
        <v>156</v>
      </c>
      <c r="R716">
        <v>2</v>
      </c>
      <c r="S716" s="474">
        <v>441.52</v>
      </c>
      <c r="T716" s="290">
        <v>0.63319999999999999</v>
      </c>
      <c r="U716" s="290">
        <v>0.63260000000000005</v>
      </c>
      <c r="V716" s="290">
        <v>29.655517</v>
      </c>
      <c r="W716" s="290">
        <v>29.653838999999998</v>
      </c>
      <c r="X716" s="290">
        <v>34.830133822596849</v>
      </c>
      <c r="Y716" s="290">
        <v>34.828625708682004</v>
      </c>
      <c r="Z716">
        <v>1.9166000000000001</v>
      </c>
      <c r="AA716" s="447">
        <v>6.6138658577633</v>
      </c>
      <c r="AB716" s="447">
        <v>83.835732838266992</v>
      </c>
      <c r="AC716" s="447">
        <v>2.9612737600000001E-2</v>
      </c>
      <c r="AD716" s="290">
        <v>5.11E-2</v>
      </c>
      <c r="AE716" s="447">
        <v>87.163700000000006</v>
      </c>
      <c r="AF716">
        <v>4.4547999999999996</v>
      </c>
      <c r="AG716" s="447">
        <v>2.1406000000000001</v>
      </c>
      <c r="AH716">
        <v>0.15260000000000001</v>
      </c>
      <c r="AI716" s="447">
        <v>6.3701999999999995E-2</v>
      </c>
      <c r="AJ716" s="447">
        <v>98.55</v>
      </c>
      <c r="AK716" s="447">
        <v>9.9144000000000005</v>
      </c>
      <c r="AL716" s="429">
        <v>34.83514404296875</v>
      </c>
      <c r="AM716" s="433" t="s">
        <v>139</v>
      </c>
      <c r="AN716" s="434"/>
      <c r="AO716" s="438">
        <v>1.7</v>
      </c>
      <c r="AP716" s="439">
        <v>6.617</v>
      </c>
      <c r="AQ716" s="431" t="s">
        <v>139</v>
      </c>
      <c r="AR716" s="440"/>
      <c r="AS716" s="469">
        <v>12.998334459178968</v>
      </c>
      <c r="AT716" s="431"/>
      <c r="AU716" s="469">
        <v>9.3884331036851183</v>
      </c>
      <c r="AV716" s="431"/>
      <c r="AW716" s="442">
        <v>0.93799999999999994</v>
      </c>
      <c r="AX716" s="431"/>
      <c r="AY716" s="443"/>
      <c r="AZ716" s="469" t="s">
        <v>139</v>
      </c>
      <c r="BA716" s="431" t="s">
        <v>139</v>
      </c>
      <c r="BB716" s="440"/>
      <c r="BC716" s="469" t="s">
        <v>139</v>
      </c>
      <c r="BD716" s="445" t="s">
        <v>139</v>
      </c>
      <c r="BE716" s="469" t="s">
        <v>139</v>
      </c>
      <c r="BF716" s="445" t="s">
        <v>139</v>
      </c>
      <c r="BG716" s="445"/>
      <c r="BH716" s="469" t="s">
        <v>139</v>
      </c>
      <c r="BI716" s="431" t="s">
        <v>139</v>
      </c>
      <c r="BJ716" s="440"/>
      <c r="BK716" s="441" t="s">
        <v>139</v>
      </c>
      <c r="BL716" s="431" t="s">
        <v>139</v>
      </c>
      <c r="BM716" s="446"/>
      <c r="BN716" s="447" t="s">
        <v>139</v>
      </c>
      <c r="BO716" t="s">
        <v>139</v>
      </c>
    </row>
    <row r="717" spans="1:67" ht="15.75" customHeight="1">
      <c r="A717" s="7" t="s">
        <v>1030</v>
      </c>
      <c r="B717" s="453">
        <v>33</v>
      </c>
      <c r="C717" s="436" t="s">
        <v>208</v>
      </c>
      <c r="D717" s="454" t="s">
        <v>209</v>
      </c>
      <c r="E717" s="436">
        <v>71</v>
      </c>
      <c r="F717" s="436">
        <v>27.900000000000205</v>
      </c>
      <c r="G717" s="436" t="s">
        <v>61</v>
      </c>
      <c r="H717" s="430">
        <v>71.465000000000003</v>
      </c>
      <c r="I717" s="436">
        <v>151</v>
      </c>
      <c r="J717" s="436">
        <v>49.530000000000314</v>
      </c>
      <c r="K717" s="436" t="s">
        <v>62</v>
      </c>
      <c r="L717" s="430">
        <v>151.82550000000001</v>
      </c>
      <c r="M717" s="430">
        <v>-151.82550000000001</v>
      </c>
      <c r="N717" s="427">
        <v>745</v>
      </c>
      <c r="Q717" s="428" t="s">
        <v>156</v>
      </c>
      <c r="R717">
        <v>4</v>
      </c>
      <c r="S717" s="474">
        <v>335.548</v>
      </c>
      <c r="T717" s="290">
        <v>0.6179</v>
      </c>
      <c r="U717" s="290">
        <v>0.61760000000000004</v>
      </c>
      <c r="V717" s="290">
        <v>29.558232</v>
      </c>
      <c r="W717" s="290">
        <v>29.556806999999999</v>
      </c>
      <c r="X717" s="290">
        <v>34.783190699741027</v>
      </c>
      <c r="Y717" s="290">
        <v>34.781672309811647</v>
      </c>
      <c r="Z717">
        <v>1.8962000000000001</v>
      </c>
      <c r="AA717" s="447">
        <v>6.4302890312220873</v>
      </c>
      <c r="AB717" s="447">
        <v>81.44996698396892</v>
      </c>
      <c r="AC717" s="447">
        <v>3.0627939200000003E-2</v>
      </c>
      <c r="AD717" s="290">
        <v>5.33E-2</v>
      </c>
      <c r="AE717" s="447">
        <v>87.174800000000005</v>
      </c>
      <c r="AF717">
        <v>4.4553000000000003</v>
      </c>
      <c r="AG717" s="447">
        <v>2.0560999999999998</v>
      </c>
      <c r="AH717">
        <v>0.14929999999999999</v>
      </c>
      <c r="AI717" s="447">
        <v>6.3701999999999995E-2</v>
      </c>
      <c r="AJ717" s="447">
        <v>98.55</v>
      </c>
      <c r="AK717" s="447">
        <v>9.9144000000000005</v>
      </c>
      <c r="AL717" s="429">
        <v>34.790016174316406</v>
      </c>
      <c r="AM717" s="433">
        <v>2</v>
      </c>
      <c r="AN717" s="434"/>
      <c r="AO717" s="438">
        <v>1.7</v>
      </c>
      <c r="AP717" s="439">
        <v>6.4459999999999997</v>
      </c>
      <c r="AQ717" s="431" t="s">
        <v>139</v>
      </c>
      <c r="AR717" s="440"/>
      <c r="AS717" s="469">
        <v>13.329706836336483</v>
      </c>
      <c r="AT717" s="431"/>
      <c r="AU717" s="469">
        <v>10.682052271666096</v>
      </c>
      <c r="AV717" s="431"/>
      <c r="AW717" s="442">
        <v>0.95599999999999996</v>
      </c>
      <c r="AX717" s="431"/>
      <c r="AY717" s="443"/>
      <c r="AZ717" s="469" t="s">
        <v>139</v>
      </c>
      <c r="BA717" s="431" t="s">
        <v>139</v>
      </c>
      <c r="BB717" s="440"/>
      <c r="BC717" s="469" t="s">
        <v>139</v>
      </c>
      <c r="BD717" s="445" t="s">
        <v>139</v>
      </c>
      <c r="BE717" s="469" t="s">
        <v>139</v>
      </c>
      <c r="BF717" s="445" t="s">
        <v>139</v>
      </c>
      <c r="BG717" s="445"/>
      <c r="BH717" s="469">
        <v>2170.5061253444428</v>
      </c>
      <c r="BI717" s="431" t="s">
        <v>139</v>
      </c>
      <c r="BJ717" s="440"/>
      <c r="BK717" s="441">
        <v>2295.6672743029026</v>
      </c>
      <c r="BL717" s="431" t="s">
        <v>139</v>
      </c>
      <c r="BM717" s="446"/>
      <c r="BN717" s="447" t="s">
        <v>139</v>
      </c>
      <c r="BO717" t="s">
        <v>139</v>
      </c>
    </row>
    <row r="718" spans="1:67" ht="15.75" customHeight="1">
      <c r="A718" s="7" t="s">
        <v>1030</v>
      </c>
      <c r="B718" s="453">
        <v>33</v>
      </c>
      <c r="C718" s="436" t="s">
        <v>208</v>
      </c>
      <c r="D718" s="454" t="s">
        <v>209</v>
      </c>
      <c r="E718" s="436">
        <v>71</v>
      </c>
      <c r="F718" s="436">
        <v>27.900000000000205</v>
      </c>
      <c r="G718" s="436" t="s">
        <v>61</v>
      </c>
      <c r="H718" s="430">
        <v>71.465000000000003</v>
      </c>
      <c r="I718" s="436">
        <v>151</v>
      </c>
      <c r="J718" s="436">
        <v>49.530000000000314</v>
      </c>
      <c r="K718" s="436" t="s">
        <v>62</v>
      </c>
      <c r="L718" s="430">
        <v>151.82550000000001</v>
      </c>
      <c r="M718" s="430">
        <v>-151.82550000000001</v>
      </c>
      <c r="N718" s="427">
        <v>746</v>
      </c>
      <c r="Q718" s="428" t="s">
        <v>156</v>
      </c>
      <c r="R718">
        <v>5</v>
      </c>
      <c r="S718" s="474">
        <v>308.33</v>
      </c>
      <c r="T718" s="290">
        <v>0.56079999999999997</v>
      </c>
      <c r="U718" s="290">
        <v>0.56230000000000002</v>
      </c>
      <c r="V718" s="290">
        <v>29.475880999999998</v>
      </c>
      <c r="W718" s="290">
        <v>29.476204999999997</v>
      </c>
      <c r="X718" s="290">
        <v>34.756091883185356</v>
      </c>
      <c r="Y718" s="290">
        <v>34.754830934965192</v>
      </c>
      <c r="Z718">
        <v>1.8851</v>
      </c>
      <c r="AA718" s="447">
        <v>6.3564444660267538</v>
      </c>
      <c r="AB718" s="447">
        <v>80.380905896540995</v>
      </c>
      <c r="AC718" s="447">
        <v>2.9909100799999998E-2</v>
      </c>
      <c r="AD718" s="290">
        <v>5.1799999999999999E-2</v>
      </c>
      <c r="AE718" s="447">
        <v>87.351699999999994</v>
      </c>
      <c r="AF718">
        <v>4.4642999999999997</v>
      </c>
      <c r="AG718" s="447">
        <v>2.2017000000000002</v>
      </c>
      <c r="AH718">
        <v>0.15509999999999999</v>
      </c>
      <c r="AI718" s="447">
        <v>6.3701999999999995E-2</v>
      </c>
      <c r="AJ718" s="447">
        <v>98.54</v>
      </c>
      <c r="AK718" s="447">
        <v>9.9144000000000005</v>
      </c>
      <c r="AL718" s="429">
        <v>34.766876220703125</v>
      </c>
      <c r="AM718" s="433" t="s">
        <v>139</v>
      </c>
      <c r="AN718" s="434"/>
      <c r="AO718" s="438">
        <v>1.7</v>
      </c>
      <c r="AP718" s="439">
        <v>6.3959999999999999</v>
      </c>
      <c r="AQ718" s="431" t="s">
        <v>139</v>
      </c>
      <c r="AR718" s="440"/>
      <c r="AS718" s="469">
        <v>13.405363813746504</v>
      </c>
      <c r="AT718" s="431"/>
      <c r="AU718" s="469">
        <v>11.018363594762064</v>
      </c>
      <c r="AV718" s="431"/>
      <c r="AW718" s="442">
        <v>0.96299999999999997</v>
      </c>
      <c r="AX718" s="431"/>
      <c r="AY718" s="443"/>
      <c r="AZ718" s="469" t="s">
        <v>139</v>
      </c>
      <c r="BA718" s="431" t="s">
        <v>139</v>
      </c>
      <c r="BB718" s="440"/>
      <c r="BC718" s="469" t="s">
        <v>139</v>
      </c>
      <c r="BD718" s="445" t="s">
        <v>139</v>
      </c>
      <c r="BE718" s="469" t="s">
        <v>139</v>
      </c>
      <c r="BF718" s="445" t="s">
        <v>139</v>
      </c>
      <c r="BG718" s="445"/>
      <c r="BH718" s="469">
        <v>2172.2052028590724</v>
      </c>
      <c r="BI718" s="431" t="s">
        <v>139</v>
      </c>
      <c r="BJ718" s="440"/>
      <c r="BK718" s="441">
        <v>2294.3787189198206</v>
      </c>
      <c r="BL718" s="431" t="s">
        <v>139</v>
      </c>
      <c r="BM718" s="446"/>
      <c r="BN718" s="447" t="s">
        <v>139</v>
      </c>
      <c r="BO718" t="s">
        <v>139</v>
      </c>
    </row>
    <row r="719" spans="1:67" ht="15.75" customHeight="1">
      <c r="A719" s="7" t="s">
        <v>1030</v>
      </c>
      <c r="B719" s="453">
        <v>33</v>
      </c>
      <c r="C719" s="436" t="s">
        <v>208</v>
      </c>
      <c r="D719" s="454" t="s">
        <v>209</v>
      </c>
      <c r="E719" s="436">
        <v>71</v>
      </c>
      <c r="F719" s="436">
        <v>27.900000000000205</v>
      </c>
      <c r="G719" s="436" t="s">
        <v>61</v>
      </c>
      <c r="H719" s="430">
        <v>71.465000000000003</v>
      </c>
      <c r="I719" s="436">
        <v>151</v>
      </c>
      <c r="J719" s="436">
        <v>49.530000000000314</v>
      </c>
      <c r="K719" s="436" t="s">
        <v>62</v>
      </c>
      <c r="L719" s="430">
        <v>151.82550000000001</v>
      </c>
      <c r="M719" s="430">
        <v>-151.82550000000001</v>
      </c>
      <c r="N719" s="427">
        <v>747</v>
      </c>
      <c r="Q719" s="428" t="s">
        <v>156</v>
      </c>
      <c r="R719">
        <v>6</v>
      </c>
      <c r="S719" s="474">
        <v>287.13299999999998</v>
      </c>
      <c r="T719" s="290">
        <v>0.42720000000000002</v>
      </c>
      <c r="U719" s="290">
        <v>0.43</v>
      </c>
      <c r="V719" s="290">
        <v>29.312009</v>
      </c>
      <c r="W719" s="290">
        <v>29.313889</v>
      </c>
      <c r="X719" s="290">
        <v>34.704620123071351</v>
      </c>
      <c r="Y719" s="290">
        <v>34.7039351242775</v>
      </c>
      <c r="Z719">
        <v>1.8703000000000001</v>
      </c>
      <c r="AA719" s="447">
        <v>6.2768643688705872</v>
      </c>
      <c r="AB719" s="447">
        <v>79.072549744156333</v>
      </c>
      <c r="AC719" s="447">
        <v>3.13048904E-2</v>
      </c>
      <c r="AD719" s="290">
        <v>5.4800000000000001E-2</v>
      </c>
      <c r="AE719" s="447">
        <v>87.314499999999995</v>
      </c>
      <c r="AF719">
        <v>4.4623999999999997</v>
      </c>
      <c r="AG719" s="447">
        <v>2.3755000000000002</v>
      </c>
      <c r="AH719">
        <v>0.16200000000000001</v>
      </c>
      <c r="AI719" s="447">
        <v>6.3701999999999995E-2</v>
      </c>
      <c r="AJ719" s="447">
        <v>98.53</v>
      </c>
      <c r="AK719" s="447">
        <v>9.9144000000000005</v>
      </c>
      <c r="AL719" s="429">
        <v>34.732830047607422</v>
      </c>
      <c r="AM719" s="433">
        <v>3</v>
      </c>
      <c r="AN719" s="434" t="s">
        <v>1100</v>
      </c>
      <c r="AO719" s="438">
        <v>1.5</v>
      </c>
      <c r="AP719" s="439">
        <v>6.319</v>
      </c>
      <c r="AQ719" s="431" t="s">
        <v>139</v>
      </c>
      <c r="AR719" s="440"/>
      <c r="AS719" s="469">
        <v>13.484725522835959</v>
      </c>
      <c r="AT719" s="431"/>
      <c r="AU719" s="469">
        <v>11.907369930435229</v>
      </c>
      <c r="AV719" s="431"/>
      <c r="AW719" s="442">
        <v>0.98799999999999999</v>
      </c>
      <c r="AX719" s="431"/>
      <c r="AY719" s="443"/>
      <c r="AZ719" s="469">
        <v>3.1505711964515465E-3</v>
      </c>
      <c r="BA719" s="431">
        <v>6</v>
      </c>
      <c r="BB719" s="440"/>
      <c r="BC719" s="469" t="s">
        <v>139</v>
      </c>
      <c r="BD719" s="445" t="s">
        <v>139</v>
      </c>
      <c r="BE719" s="469" t="s">
        <v>139</v>
      </c>
      <c r="BF719" s="445" t="s">
        <v>139</v>
      </c>
      <c r="BG719" s="445"/>
      <c r="BH719" s="469">
        <v>2175.8402270456918</v>
      </c>
      <c r="BI719" s="431" t="s">
        <v>139</v>
      </c>
      <c r="BJ719" s="440"/>
      <c r="BK719" s="441">
        <v>2290.2896118359272</v>
      </c>
      <c r="BL719" s="431" t="s">
        <v>139</v>
      </c>
      <c r="BM719" s="446"/>
      <c r="BN719" s="447" t="s">
        <v>139</v>
      </c>
      <c r="BO719" t="s">
        <v>139</v>
      </c>
    </row>
    <row r="720" spans="1:67" ht="15.75" customHeight="1">
      <c r="A720" s="7" t="s">
        <v>1030</v>
      </c>
      <c r="B720" s="453">
        <v>33</v>
      </c>
      <c r="C720" s="436" t="s">
        <v>208</v>
      </c>
      <c r="D720" s="454" t="s">
        <v>209</v>
      </c>
      <c r="E720" s="436">
        <v>71</v>
      </c>
      <c r="F720" s="436">
        <v>27.900000000000205</v>
      </c>
      <c r="G720" s="436" t="s">
        <v>61</v>
      </c>
      <c r="H720" s="430">
        <v>71.465000000000003</v>
      </c>
      <c r="I720" s="436">
        <v>151</v>
      </c>
      <c r="J720" s="436">
        <v>49.530000000000314</v>
      </c>
      <c r="K720" s="436" t="s">
        <v>62</v>
      </c>
      <c r="L720" s="430">
        <v>151.82550000000001</v>
      </c>
      <c r="M720" s="430">
        <v>-151.82550000000001</v>
      </c>
      <c r="N720" s="427">
        <v>748</v>
      </c>
      <c r="Q720" s="428" t="s">
        <v>156</v>
      </c>
      <c r="R720">
        <v>7</v>
      </c>
      <c r="S720" s="474">
        <v>255.172</v>
      </c>
      <c r="T720" s="290">
        <v>0.21690000000000001</v>
      </c>
      <c r="U720" s="290">
        <v>0.22470000000000001</v>
      </c>
      <c r="V720" s="290">
        <v>29.048974999999999</v>
      </c>
      <c r="W720" s="290">
        <v>29.056130999999997</v>
      </c>
      <c r="X720" s="290">
        <v>34.614846297546102</v>
      </c>
      <c r="Y720" s="290">
        <v>34.615492712184967</v>
      </c>
      <c r="Z720">
        <v>1.8529</v>
      </c>
      <c r="AA720" s="447">
        <v>6.1962020005862675</v>
      </c>
      <c r="AB720" s="447">
        <v>77.583141680083429</v>
      </c>
      <c r="AC720" s="447">
        <v>3.2404767199999997E-2</v>
      </c>
      <c r="AD720" s="290">
        <v>5.7299999999999997E-2</v>
      </c>
      <c r="AE720" s="447">
        <v>87.145099999999999</v>
      </c>
      <c r="AF720">
        <v>4.4538000000000002</v>
      </c>
      <c r="AG720" s="447">
        <v>2.3708</v>
      </c>
      <c r="AH720">
        <v>0.1618</v>
      </c>
      <c r="AI720" s="447">
        <v>6.3701999999999995E-2</v>
      </c>
      <c r="AJ720" s="447">
        <v>98.54</v>
      </c>
      <c r="AK720" s="447">
        <v>9.9144000000000005</v>
      </c>
      <c r="AL720" s="429">
        <v>34.664375305175781</v>
      </c>
      <c r="AM720" s="433" t="s">
        <v>139</v>
      </c>
      <c r="AN720" s="434"/>
      <c r="AO720" s="438">
        <v>1.4</v>
      </c>
      <c r="AP720" s="439">
        <v>6.2439999999999998</v>
      </c>
      <c r="AQ720" s="431" t="s">
        <v>139</v>
      </c>
      <c r="AR720" s="440"/>
      <c r="AS720" s="469">
        <v>13.568628179292009</v>
      </c>
      <c r="AT720" s="431"/>
      <c r="AU720" s="469">
        <v>13.423992570620941</v>
      </c>
      <c r="AV720" s="431"/>
      <c r="AW720" s="442">
        <v>1.032</v>
      </c>
      <c r="AX720" s="431"/>
      <c r="AY720" s="443"/>
      <c r="AZ720" s="469">
        <v>0</v>
      </c>
      <c r="BA720" s="431">
        <v>6</v>
      </c>
      <c r="BB720" s="440"/>
      <c r="BC720" s="469" t="s">
        <v>139</v>
      </c>
      <c r="BD720" s="445" t="s">
        <v>139</v>
      </c>
      <c r="BE720" s="469" t="s">
        <v>139</v>
      </c>
      <c r="BF720" s="445" t="s">
        <v>139</v>
      </c>
      <c r="BG720" s="445"/>
      <c r="BH720" s="469">
        <v>2179.7097129997751</v>
      </c>
      <c r="BI720" s="431" t="s">
        <v>139</v>
      </c>
      <c r="BJ720" s="440"/>
      <c r="BK720" s="441">
        <v>2291.9807855413142</v>
      </c>
      <c r="BL720" s="431" t="s">
        <v>139</v>
      </c>
      <c r="BM720" s="446"/>
      <c r="BN720" s="447" t="s">
        <v>139</v>
      </c>
      <c r="BO720" t="s">
        <v>139</v>
      </c>
    </row>
    <row r="721" spans="1:67" ht="15.75" customHeight="1">
      <c r="A721" s="7" t="s">
        <v>1030</v>
      </c>
      <c r="B721" s="453">
        <v>33</v>
      </c>
      <c r="C721" s="436" t="s">
        <v>208</v>
      </c>
      <c r="D721" s="454" t="s">
        <v>209</v>
      </c>
      <c r="E721" s="436">
        <v>71</v>
      </c>
      <c r="F721" s="436">
        <v>27.900000000000205</v>
      </c>
      <c r="G721" s="436" t="s">
        <v>61</v>
      </c>
      <c r="H721" s="430">
        <v>71.465000000000003</v>
      </c>
      <c r="I721" s="436">
        <v>151</v>
      </c>
      <c r="J721" s="436">
        <v>49.530000000000314</v>
      </c>
      <c r="K721" s="436" t="s">
        <v>62</v>
      </c>
      <c r="L721" s="430">
        <v>151.82550000000001</v>
      </c>
      <c r="M721" s="430">
        <v>-151.82550000000001</v>
      </c>
      <c r="N721" s="427">
        <v>749</v>
      </c>
      <c r="Q721" s="428" t="s">
        <v>156</v>
      </c>
      <c r="R721">
        <v>8</v>
      </c>
      <c r="S721" s="474">
        <v>213.27600000000001</v>
      </c>
      <c r="T721" s="290">
        <v>-0.21299999999999999</v>
      </c>
      <c r="U721" s="290">
        <v>-0.19489999999999999</v>
      </c>
      <c r="V721" s="290">
        <v>28.518926999999998</v>
      </c>
      <c r="W721" s="290">
        <v>28.539479</v>
      </c>
      <c r="X721" s="290">
        <v>34.422262602336637</v>
      </c>
      <c r="Y721" s="290">
        <v>34.429231746515001</v>
      </c>
      <c r="Z721">
        <v>1.8554999999999999</v>
      </c>
      <c r="AA721" s="447">
        <v>6.225663581975911</v>
      </c>
      <c r="AB721" s="447">
        <v>76.978215378290344</v>
      </c>
      <c r="AC721" s="447">
        <v>3.2997043199999999E-2</v>
      </c>
      <c r="AD721" s="290">
        <v>5.8599999999999999E-2</v>
      </c>
      <c r="AE721" s="447">
        <v>88.632400000000004</v>
      </c>
      <c r="AF721">
        <v>4.5289000000000001</v>
      </c>
      <c r="AG721" s="447">
        <v>2.6713</v>
      </c>
      <c r="AH721">
        <v>0.1739</v>
      </c>
      <c r="AI721" s="447">
        <v>6.3701999999999995E-2</v>
      </c>
      <c r="AJ721" s="447">
        <v>98.54</v>
      </c>
      <c r="AK721" s="447">
        <v>9.9144000000000005</v>
      </c>
      <c r="AL721" s="429">
        <v>34.437557220458984</v>
      </c>
      <c r="AM721" s="433" t="s">
        <v>139</v>
      </c>
      <c r="AN721" s="434"/>
      <c r="AO721" s="438">
        <v>1</v>
      </c>
      <c r="AP721" s="439">
        <v>6.2720000000000002</v>
      </c>
      <c r="AQ721" s="431" t="s">
        <v>139</v>
      </c>
      <c r="AR721" s="440"/>
      <c r="AS721" s="469">
        <v>13.154605588092011</v>
      </c>
      <c r="AT721" s="431"/>
      <c r="AU721" s="469">
        <v>14.332313402379018</v>
      </c>
      <c r="AV721" s="431"/>
      <c r="AW721" s="442">
        <v>1.05</v>
      </c>
      <c r="AX721" s="431"/>
      <c r="AY721" s="443"/>
      <c r="AZ721" s="469">
        <v>0</v>
      </c>
      <c r="BA721" s="431">
        <v>6</v>
      </c>
      <c r="BB721" s="440"/>
      <c r="BC721" s="469" t="s">
        <v>139</v>
      </c>
      <c r="BD721" s="445" t="s">
        <v>139</v>
      </c>
      <c r="BE721" s="469" t="s">
        <v>139</v>
      </c>
      <c r="BF721" s="445" t="s">
        <v>139</v>
      </c>
      <c r="BG721" s="445"/>
      <c r="BH721" s="469">
        <v>2189.0910473594081</v>
      </c>
      <c r="BI721" s="431" t="s">
        <v>139</v>
      </c>
      <c r="BJ721" s="440"/>
      <c r="BK721" s="441">
        <v>2284.034357777985</v>
      </c>
      <c r="BL721" s="431" t="s">
        <v>139</v>
      </c>
      <c r="BM721" s="446"/>
      <c r="BN721" s="447" t="s">
        <v>139</v>
      </c>
      <c r="BO721" t="s">
        <v>139</v>
      </c>
    </row>
    <row r="722" spans="1:67" ht="15.75" customHeight="1">
      <c r="A722" s="7" t="s">
        <v>1030</v>
      </c>
      <c r="B722" s="453">
        <v>33</v>
      </c>
      <c r="C722" s="436" t="s">
        <v>208</v>
      </c>
      <c r="D722" s="454" t="s">
        <v>209</v>
      </c>
      <c r="E722" s="436">
        <v>71</v>
      </c>
      <c r="F722" s="436">
        <v>27.900000000000205</v>
      </c>
      <c r="G722" s="436" t="s">
        <v>61</v>
      </c>
      <c r="H722" s="430">
        <v>71.465000000000003</v>
      </c>
      <c r="I722" s="436">
        <v>151</v>
      </c>
      <c r="J722" s="436">
        <v>49.530000000000314</v>
      </c>
      <c r="K722" s="436" t="s">
        <v>62</v>
      </c>
      <c r="L722" s="430">
        <v>151.82550000000001</v>
      </c>
      <c r="M722" s="430">
        <v>-151.82550000000001</v>
      </c>
      <c r="N722" s="427">
        <v>750</v>
      </c>
      <c r="Q722" s="428" t="s">
        <v>156</v>
      </c>
      <c r="R722">
        <v>9</v>
      </c>
      <c r="S722" s="474">
        <v>191.71199999999999</v>
      </c>
      <c r="T722" s="290">
        <v>-0.62409999999999999</v>
      </c>
      <c r="U722" s="290">
        <v>-0.6169</v>
      </c>
      <c r="V722" s="290">
        <v>27.968834999999999</v>
      </c>
      <c r="W722" s="290">
        <v>27.980933999999998</v>
      </c>
      <c r="X722" s="290">
        <v>34.161897570441759</v>
      </c>
      <c r="Y722" s="290">
        <v>34.170079466446431</v>
      </c>
      <c r="Z722">
        <v>1.8249</v>
      </c>
      <c r="AA722" s="447">
        <v>6.1714055898143583</v>
      </c>
      <c r="AB722" s="447">
        <v>75.347771549804094</v>
      </c>
      <c r="AC722" s="447">
        <v>3.3801007200000004E-2</v>
      </c>
      <c r="AD722" s="290">
        <v>6.0400000000000002E-2</v>
      </c>
      <c r="AE722" s="447">
        <v>88.829700000000003</v>
      </c>
      <c r="AF722">
        <v>4.5388999999999999</v>
      </c>
      <c r="AG722" s="447">
        <v>2.8521000000000001</v>
      </c>
      <c r="AH722">
        <v>0.18110000000000001</v>
      </c>
      <c r="AI722" s="447">
        <v>6.3701999999999995E-2</v>
      </c>
      <c r="AJ722" s="447">
        <v>98.54</v>
      </c>
      <c r="AK722" s="447">
        <v>9.9144000000000005</v>
      </c>
      <c r="AL722" s="429">
        <v>34.176429748535156</v>
      </c>
      <c r="AM722" s="433" t="s">
        <v>139</v>
      </c>
      <c r="AN722" s="434"/>
      <c r="AO722" s="438">
        <v>1</v>
      </c>
      <c r="AP722" s="439">
        <v>6.2119999999999997</v>
      </c>
      <c r="AQ722" s="431" t="s">
        <v>139</v>
      </c>
      <c r="AR722" s="440"/>
      <c r="AS722" s="469">
        <v>13.481487666018612</v>
      </c>
      <c r="AT722" s="431"/>
      <c r="AU722" s="469">
        <v>18.688600056764706</v>
      </c>
      <c r="AV722" s="431"/>
      <c r="AW722" s="442">
        <v>1.2070000000000001</v>
      </c>
      <c r="AX722" s="431"/>
      <c r="AY722" s="443"/>
      <c r="AZ722" s="469">
        <v>0</v>
      </c>
      <c r="BA722" s="431">
        <v>6</v>
      </c>
      <c r="BB722" s="440"/>
      <c r="BC722" s="469" t="s">
        <v>139</v>
      </c>
      <c r="BD722" s="445" t="s">
        <v>139</v>
      </c>
      <c r="BE722" s="469" t="s">
        <v>139</v>
      </c>
      <c r="BF722" s="445" t="s">
        <v>139</v>
      </c>
      <c r="BG722" s="445"/>
      <c r="BH722" s="469">
        <v>2203.8536343921405</v>
      </c>
      <c r="BI722" s="431" t="s">
        <v>139</v>
      </c>
      <c r="BJ722" s="440"/>
      <c r="BK722" s="441">
        <v>2283.6845311336442</v>
      </c>
      <c r="BL722" s="431" t="s">
        <v>139</v>
      </c>
      <c r="BM722" s="446"/>
      <c r="BN722" s="447" t="s">
        <v>139</v>
      </c>
      <c r="BO722" t="s">
        <v>139</v>
      </c>
    </row>
    <row r="723" spans="1:67" ht="15.75" customHeight="1">
      <c r="A723" s="7" t="s">
        <v>1030</v>
      </c>
      <c r="B723" s="453">
        <v>33</v>
      </c>
      <c r="C723" s="436" t="s">
        <v>208</v>
      </c>
      <c r="D723" s="454" t="s">
        <v>209</v>
      </c>
      <c r="E723" s="436">
        <v>71</v>
      </c>
      <c r="F723" s="436">
        <v>27.900000000000205</v>
      </c>
      <c r="G723" s="436" t="s">
        <v>61</v>
      </c>
      <c r="H723" s="430">
        <v>71.465000000000003</v>
      </c>
      <c r="I723" s="436">
        <v>151</v>
      </c>
      <c r="J723" s="436">
        <v>49.530000000000314</v>
      </c>
      <c r="K723" s="436" t="s">
        <v>62</v>
      </c>
      <c r="L723" s="430">
        <v>151.82550000000001</v>
      </c>
      <c r="M723" s="430">
        <v>-151.82550000000001</v>
      </c>
      <c r="N723" s="427">
        <v>751</v>
      </c>
      <c r="Q723" s="428" t="s">
        <v>156</v>
      </c>
      <c r="R723">
        <v>10</v>
      </c>
      <c r="S723" s="474">
        <v>171.697</v>
      </c>
      <c r="T723" s="290">
        <v>-1.0377000000000001</v>
      </c>
      <c r="U723" s="290">
        <v>-1.0291999999999999</v>
      </c>
      <c r="V723" s="290">
        <v>27.249195999999998</v>
      </c>
      <c r="W723" s="290">
        <v>27.260283999999999</v>
      </c>
      <c r="X723" s="290">
        <v>33.664233632232182</v>
      </c>
      <c r="Y723" s="290">
        <v>33.669809845298424</v>
      </c>
      <c r="Z723">
        <v>1.8247</v>
      </c>
      <c r="AA723" s="447">
        <v>6.2532031702277822</v>
      </c>
      <c r="AB723" s="447">
        <v>75.24742902812298</v>
      </c>
      <c r="AC723" s="447">
        <v>3.6550699200000002E-2</v>
      </c>
      <c r="AD723" s="290">
        <v>6.6500000000000004E-2</v>
      </c>
      <c r="AE723" s="447">
        <v>87.947400000000002</v>
      </c>
      <c r="AF723">
        <v>4.4943</v>
      </c>
      <c r="AG723" s="447">
        <v>3.2700999999999998</v>
      </c>
      <c r="AH723">
        <v>0.1978</v>
      </c>
      <c r="AI723" s="447">
        <v>6.3701999999999995E-2</v>
      </c>
      <c r="AJ723" s="447">
        <v>98.35</v>
      </c>
      <c r="AK723" s="447">
        <v>9.9144000000000005</v>
      </c>
      <c r="AL723" s="429">
        <v>33.644447326660156</v>
      </c>
      <c r="AM723" s="433" t="s">
        <v>139</v>
      </c>
      <c r="AN723" s="434"/>
      <c r="AO723" s="438">
        <v>0.2</v>
      </c>
      <c r="AP723" s="439">
        <v>6.27</v>
      </c>
      <c r="AQ723" s="431" t="s">
        <v>139</v>
      </c>
      <c r="AR723" s="440"/>
      <c r="AS723" s="469">
        <v>14.299221272348161</v>
      </c>
      <c r="AT723" s="431"/>
      <c r="AU723" s="469">
        <v>27.399824694581685</v>
      </c>
      <c r="AV723" s="431"/>
      <c r="AW723" s="442">
        <v>1.55</v>
      </c>
      <c r="AX723" s="431"/>
      <c r="AY723" s="443"/>
      <c r="AZ723" s="469">
        <v>2.3556970671327525E-2</v>
      </c>
      <c r="BA723" s="431">
        <v>6</v>
      </c>
      <c r="BB723" s="440"/>
      <c r="BC723" s="469" t="s">
        <v>139</v>
      </c>
      <c r="BD723" s="445" t="s">
        <v>139</v>
      </c>
      <c r="BE723" s="469" t="s">
        <v>139</v>
      </c>
      <c r="BF723" s="445" t="s">
        <v>139</v>
      </c>
      <c r="BG723" s="445"/>
      <c r="BH723" s="469">
        <v>2227.2285098626458</v>
      </c>
      <c r="BI723" s="431" t="s">
        <v>139</v>
      </c>
      <c r="BJ723" s="440"/>
      <c r="BK723" s="441">
        <v>2282.8806827850262</v>
      </c>
      <c r="BL723" s="431" t="s">
        <v>139</v>
      </c>
      <c r="BM723" s="446"/>
      <c r="BN723" s="447" t="s">
        <v>139</v>
      </c>
      <c r="BO723" t="s">
        <v>139</v>
      </c>
    </row>
    <row r="724" spans="1:67" ht="15.75" customHeight="1">
      <c r="A724" s="7" t="s">
        <v>1030</v>
      </c>
      <c r="B724" s="453">
        <v>33</v>
      </c>
      <c r="C724" s="436" t="s">
        <v>208</v>
      </c>
      <c r="D724" s="454" t="s">
        <v>209</v>
      </c>
      <c r="E724" s="436">
        <v>71</v>
      </c>
      <c r="F724" s="436">
        <v>27.900000000000205</v>
      </c>
      <c r="G724" s="436" t="s">
        <v>61</v>
      </c>
      <c r="H724" s="430">
        <v>71.465000000000003</v>
      </c>
      <c r="I724" s="436">
        <v>151</v>
      </c>
      <c r="J724" s="436">
        <v>49.530000000000314</v>
      </c>
      <c r="K724" s="436" t="s">
        <v>62</v>
      </c>
      <c r="L724" s="430">
        <v>151.82550000000001</v>
      </c>
      <c r="M724" s="430">
        <v>-151.82550000000001</v>
      </c>
      <c r="N724" s="427">
        <v>752</v>
      </c>
      <c r="Q724" s="428" t="s">
        <v>156</v>
      </c>
      <c r="R724">
        <v>11</v>
      </c>
      <c r="S724" s="474">
        <v>148.10900000000001</v>
      </c>
      <c r="T724" s="290">
        <v>-1.2459</v>
      </c>
      <c r="U724" s="290">
        <v>-1.2445999999999999</v>
      </c>
      <c r="V724" s="290">
        <v>26.688851</v>
      </c>
      <c r="W724" s="290">
        <v>26.692050999999999</v>
      </c>
      <c r="X724" s="290">
        <v>33.145917861513325</v>
      </c>
      <c r="Y724" s="290">
        <v>33.148854440529291</v>
      </c>
      <c r="Z724">
        <v>1.8320000000000001</v>
      </c>
      <c r="AA724" s="447">
        <v>6.3408777704542683</v>
      </c>
      <c r="AB724" s="447">
        <v>75.600579563630291</v>
      </c>
      <c r="AC724" s="447">
        <v>3.7608238400000001E-2</v>
      </c>
      <c r="AD724" s="290">
        <v>6.8900000000000003E-2</v>
      </c>
      <c r="AE724" s="447">
        <v>88.379300000000001</v>
      </c>
      <c r="AF724">
        <v>4.5160999999999998</v>
      </c>
      <c r="AG724" s="447">
        <v>3.2090000000000001</v>
      </c>
      <c r="AH724">
        <v>0.19539999999999999</v>
      </c>
      <c r="AI724" s="447">
        <v>6.3701999999999995E-2</v>
      </c>
      <c r="AJ724" s="447">
        <v>98.54</v>
      </c>
      <c r="AK724" s="447">
        <v>9.9144000000000005</v>
      </c>
      <c r="AL724" s="429">
        <v>33.166675567626953</v>
      </c>
      <c r="AM724" s="433" t="s">
        <v>139</v>
      </c>
      <c r="AN724" s="434"/>
      <c r="AO724" s="438">
        <v>-0.1</v>
      </c>
      <c r="AP724" s="439">
        <v>6.335</v>
      </c>
      <c r="AQ724" s="431" t="s">
        <v>139</v>
      </c>
      <c r="AR724" s="440"/>
      <c r="AS724" s="469">
        <v>14.782058460081611</v>
      </c>
      <c r="AT724" s="431"/>
      <c r="AU724" s="469">
        <v>31.289881972635072</v>
      </c>
      <c r="AV724" s="431"/>
      <c r="AW724" s="442">
        <v>1.7410000000000001</v>
      </c>
      <c r="AX724" s="431"/>
      <c r="AY724" s="443"/>
      <c r="AZ724" s="469">
        <v>1.9172783284147139E-2</v>
      </c>
      <c r="BA724" s="431">
        <v>6</v>
      </c>
      <c r="BB724" s="440"/>
      <c r="BC724" s="469" t="s">
        <v>139</v>
      </c>
      <c r="BD724" s="445" t="s">
        <v>139</v>
      </c>
      <c r="BE724" s="469" t="s">
        <v>139</v>
      </c>
      <c r="BF724" s="445" t="s">
        <v>139</v>
      </c>
      <c r="BG724" s="445"/>
      <c r="BH724" s="469">
        <v>2226.904475369392</v>
      </c>
      <c r="BI724" s="431" t="s">
        <v>139</v>
      </c>
      <c r="BJ724" s="440"/>
      <c r="BK724" s="441">
        <v>2272.753201103942</v>
      </c>
      <c r="BL724" s="431" t="s">
        <v>139</v>
      </c>
      <c r="BM724" s="446"/>
      <c r="BN724" s="447" t="s">
        <v>139</v>
      </c>
      <c r="BO724" t="s">
        <v>139</v>
      </c>
    </row>
    <row r="725" spans="1:67" ht="15.75" customHeight="1">
      <c r="A725" s="7" t="s">
        <v>1030</v>
      </c>
      <c r="B725" s="453">
        <v>33</v>
      </c>
      <c r="C725" s="436" t="s">
        <v>208</v>
      </c>
      <c r="D725" s="454" t="s">
        <v>209</v>
      </c>
      <c r="E725" s="436">
        <v>71</v>
      </c>
      <c r="F725" s="436">
        <v>27.900000000000205</v>
      </c>
      <c r="G725" s="436" t="s">
        <v>61</v>
      </c>
      <c r="H725" s="430">
        <v>71.465000000000003</v>
      </c>
      <c r="I725" s="436">
        <v>151</v>
      </c>
      <c r="J725" s="436">
        <v>49.530000000000314</v>
      </c>
      <c r="K725" s="436" t="s">
        <v>62</v>
      </c>
      <c r="L725" s="430">
        <v>151.82550000000001</v>
      </c>
      <c r="M725" s="430">
        <v>-151.82550000000001</v>
      </c>
      <c r="N725" s="427">
        <v>753</v>
      </c>
      <c r="Q725" s="428" t="s">
        <v>156</v>
      </c>
      <c r="R725">
        <v>12</v>
      </c>
      <c r="S725" s="474">
        <v>138.13</v>
      </c>
      <c r="T725" s="290">
        <v>-1.2768999999999999</v>
      </c>
      <c r="U725" s="290">
        <v>-1.2777000000000001</v>
      </c>
      <c r="V725" s="290">
        <v>26.501435000000001</v>
      </c>
      <c r="W725" s="290">
        <v>26.500577</v>
      </c>
      <c r="X725" s="290">
        <v>32.929915938141647</v>
      </c>
      <c r="Y725" s="290">
        <v>32.929622821938544</v>
      </c>
      <c r="Z725">
        <v>1.8485</v>
      </c>
      <c r="AA725" s="447">
        <v>6.4211453563871057</v>
      </c>
      <c r="AB725" s="447">
        <v>76.376834560458747</v>
      </c>
      <c r="AC725" s="447">
        <v>3.8242401600000003E-2</v>
      </c>
      <c r="AD725" s="290">
        <v>7.0300000000000001E-2</v>
      </c>
      <c r="AE725" s="447">
        <v>88.423900000000003</v>
      </c>
      <c r="AF725">
        <v>4.5183</v>
      </c>
      <c r="AG725" s="447">
        <v>3.2301000000000002</v>
      </c>
      <c r="AH725">
        <v>0.19620000000000001</v>
      </c>
      <c r="AI725" s="447">
        <v>6.3701999999999995E-2</v>
      </c>
      <c r="AJ725" s="447">
        <v>98.54</v>
      </c>
      <c r="AK725" s="447">
        <v>9.9144000000000005</v>
      </c>
      <c r="AL725" s="429">
        <v>32.947891235351563</v>
      </c>
      <c r="AM725" s="433" t="s">
        <v>139</v>
      </c>
      <c r="AN725" s="434"/>
      <c r="AO725" s="438">
        <v>-0.1</v>
      </c>
      <c r="AP725" s="439">
        <v>6.399</v>
      </c>
      <c r="AQ725" s="431" t="s">
        <v>139</v>
      </c>
      <c r="AR725" s="440"/>
      <c r="AS725" s="469">
        <v>14.551258109930663</v>
      </c>
      <c r="AT725" s="431"/>
      <c r="AU725" s="469">
        <v>30.893788279903418</v>
      </c>
      <c r="AV725" s="431"/>
      <c r="AW725" s="442">
        <v>1.7629999999999999</v>
      </c>
      <c r="AX725" s="431"/>
      <c r="AY725" s="443"/>
      <c r="AZ725" s="469">
        <v>0</v>
      </c>
      <c r="BA725" s="431">
        <v>6</v>
      </c>
      <c r="BB725" s="440"/>
      <c r="BC725" s="469">
        <v>1.5556529577416617E-2</v>
      </c>
      <c r="BD725" s="445" t="s">
        <v>139</v>
      </c>
      <c r="BE725" s="469">
        <v>2.7695862741975014E-2</v>
      </c>
      <c r="BF725" s="445" t="s">
        <v>139</v>
      </c>
      <c r="BG725" s="445"/>
      <c r="BH725" s="469">
        <v>2220.5334004409888</v>
      </c>
      <c r="BI725" s="431" t="s">
        <v>139</v>
      </c>
      <c r="BJ725" s="440"/>
      <c r="BK725" s="441">
        <v>2255.2159064883804</v>
      </c>
      <c r="BL725" s="431" t="s">
        <v>139</v>
      </c>
      <c r="BM725" s="446"/>
      <c r="BN725" s="447" t="s">
        <v>139</v>
      </c>
      <c r="BO725" t="s">
        <v>139</v>
      </c>
    </row>
    <row r="726" spans="1:67" ht="15.75" customHeight="1">
      <c r="A726" s="7" t="s">
        <v>1030</v>
      </c>
      <c r="B726" s="453">
        <v>33</v>
      </c>
      <c r="C726" s="436" t="s">
        <v>208</v>
      </c>
      <c r="D726" s="454" t="s">
        <v>209</v>
      </c>
      <c r="E726" s="436">
        <v>71</v>
      </c>
      <c r="F726" s="436">
        <v>27.900000000000205</v>
      </c>
      <c r="G726" s="436" t="s">
        <v>61</v>
      </c>
      <c r="H726" s="430">
        <v>71.465000000000003</v>
      </c>
      <c r="I726" s="436">
        <v>151</v>
      </c>
      <c r="J726" s="436">
        <v>49.530000000000314</v>
      </c>
      <c r="K726" s="436" t="s">
        <v>62</v>
      </c>
      <c r="L726" s="430">
        <v>151.82550000000001</v>
      </c>
      <c r="M726" s="430">
        <v>-151.82550000000001</v>
      </c>
      <c r="N726" s="427">
        <v>754</v>
      </c>
      <c r="Q726" s="428" t="s">
        <v>156</v>
      </c>
      <c r="R726">
        <v>13</v>
      </c>
      <c r="S726" s="474">
        <v>122.85899999999999</v>
      </c>
      <c r="T726" s="290">
        <v>-1.0317000000000001</v>
      </c>
      <c r="U726" s="290">
        <v>-1.0186999999999999</v>
      </c>
      <c r="V726" s="290">
        <v>26.469170999999999</v>
      </c>
      <c r="W726" s="290">
        <v>26.498182</v>
      </c>
      <c r="X726" s="290">
        <v>32.627165988683728</v>
      </c>
      <c r="Y726" s="290">
        <v>32.652397178057932</v>
      </c>
      <c r="Z726">
        <v>1.9083000000000001</v>
      </c>
      <c r="AA726" s="447">
        <v>6.6426185953156622</v>
      </c>
      <c r="AB726" s="447">
        <v>79.361626296872529</v>
      </c>
      <c r="AC726" s="447">
        <v>3.9258053600000002E-2</v>
      </c>
      <c r="AD726" s="290">
        <v>7.2499999999999995E-2</v>
      </c>
      <c r="AE726" s="447">
        <v>87.230699999999999</v>
      </c>
      <c r="AF726">
        <v>4.4581</v>
      </c>
      <c r="AG726" s="447">
        <v>3.3992</v>
      </c>
      <c r="AH726">
        <v>0.20300000000000001</v>
      </c>
      <c r="AI726" s="447">
        <v>6.3701999999999995E-2</v>
      </c>
      <c r="AJ726" s="447">
        <v>98.54</v>
      </c>
      <c r="AK726" s="447">
        <v>9.9144000000000005</v>
      </c>
      <c r="AL726" s="429">
        <v>32.642143249511719</v>
      </c>
      <c r="AM726" s="433" t="s">
        <v>139</v>
      </c>
      <c r="AN726" s="434"/>
      <c r="AO726" s="438">
        <v>0.3</v>
      </c>
      <c r="AP726" s="439">
        <v>6.6289999999999996</v>
      </c>
      <c r="AQ726" s="431" t="s">
        <v>139</v>
      </c>
      <c r="AR726" s="440"/>
      <c r="AS726" s="469">
        <v>12.40045367819139</v>
      </c>
      <c r="AT726" s="431"/>
      <c r="AU726" s="469">
        <v>26.312335924430666</v>
      </c>
      <c r="AV726" s="431"/>
      <c r="AW726" s="442">
        <v>1.6559999999999999</v>
      </c>
      <c r="AX726" s="431"/>
      <c r="AY726" s="443"/>
      <c r="AZ726" s="469">
        <v>0.21709891569085438</v>
      </c>
      <c r="BA726" s="431">
        <v>6</v>
      </c>
      <c r="BB726" s="440"/>
      <c r="BC726" s="469">
        <v>1.9795289278437704E-2</v>
      </c>
      <c r="BD726" s="445" t="s">
        <v>139</v>
      </c>
      <c r="BE726" s="469">
        <v>3.7165083029254607E-2</v>
      </c>
      <c r="BF726" s="445" t="s">
        <v>139</v>
      </c>
      <c r="BG726" s="445"/>
      <c r="BH726" s="469">
        <v>2191.1595323608803</v>
      </c>
      <c r="BI726" s="431" t="s">
        <v>139</v>
      </c>
      <c r="BJ726" s="440"/>
      <c r="BK726" s="441">
        <v>2244.1022439676226</v>
      </c>
      <c r="BL726" s="431" t="s">
        <v>139</v>
      </c>
      <c r="BM726" s="446"/>
      <c r="BN726" s="447" t="s">
        <v>139</v>
      </c>
      <c r="BO726" t="s">
        <v>139</v>
      </c>
    </row>
    <row r="727" spans="1:67" ht="15.75" customHeight="1">
      <c r="A727" s="7" t="s">
        <v>1030</v>
      </c>
      <c r="B727" s="453">
        <v>33</v>
      </c>
      <c r="C727" s="436" t="s">
        <v>208</v>
      </c>
      <c r="D727" s="454" t="s">
        <v>209</v>
      </c>
      <c r="E727" s="436">
        <v>71</v>
      </c>
      <c r="F727" s="436">
        <v>27.900000000000205</v>
      </c>
      <c r="G727" s="436" t="s">
        <v>61</v>
      </c>
      <c r="H727" s="430">
        <v>71.465000000000003</v>
      </c>
      <c r="I727" s="436">
        <v>151</v>
      </c>
      <c r="J727" s="436">
        <v>49.530000000000314</v>
      </c>
      <c r="K727" s="436" t="s">
        <v>62</v>
      </c>
      <c r="L727" s="430">
        <v>151.82550000000001</v>
      </c>
      <c r="M727" s="430">
        <v>-151.82550000000001</v>
      </c>
      <c r="N727" s="427">
        <v>755</v>
      </c>
      <c r="Q727" s="428" t="s">
        <v>156</v>
      </c>
      <c r="R727">
        <v>14</v>
      </c>
      <c r="S727" s="474">
        <v>107.679</v>
      </c>
      <c r="T727" s="290">
        <v>0.308</v>
      </c>
      <c r="U727" s="290">
        <v>0.30780000000000002</v>
      </c>
      <c r="V727" s="290">
        <v>27.309971999999998</v>
      </c>
      <c r="W727" s="290">
        <v>27.308817999999999</v>
      </c>
      <c r="X727" s="290">
        <v>32.323325084597151</v>
      </c>
      <c r="Y727" s="290">
        <v>32.32203042008851</v>
      </c>
      <c r="Z727">
        <v>1.9581</v>
      </c>
      <c r="AA727" s="447">
        <v>6.5740506554975768</v>
      </c>
      <c r="AB727" s="447">
        <v>81.198366768386649</v>
      </c>
      <c r="AC727" s="447">
        <v>4.5265038400000006E-2</v>
      </c>
      <c r="AD727" s="290">
        <v>8.5800000000000001E-2</v>
      </c>
      <c r="AE727" s="447">
        <v>81.560299999999998</v>
      </c>
      <c r="AF727">
        <v>4.1721000000000004</v>
      </c>
      <c r="AG727" s="447">
        <v>3.1996000000000002</v>
      </c>
      <c r="AH727">
        <v>0.19500000000000001</v>
      </c>
      <c r="AI727" s="447">
        <v>6.3701999999999995E-2</v>
      </c>
      <c r="AJ727" s="447">
        <v>98.55</v>
      </c>
      <c r="AK727" s="447">
        <v>9.9144000000000005</v>
      </c>
      <c r="AL727" s="429">
        <v>32.392593383789063</v>
      </c>
      <c r="AM727" s="433" t="s">
        <v>139</v>
      </c>
      <c r="AN727" s="434"/>
      <c r="AO727" s="438">
        <v>1.4</v>
      </c>
      <c r="AP727" s="439">
        <v>6.5759999999999996</v>
      </c>
      <c r="AQ727" s="431" t="s">
        <v>139</v>
      </c>
      <c r="AR727" s="440"/>
      <c r="AS727" s="469">
        <v>8.1699481132611034</v>
      </c>
      <c r="AT727" s="431"/>
      <c r="AU727" s="469">
        <v>19.937689097531734</v>
      </c>
      <c r="AV727" s="431"/>
      <c r="AW727" s="442">
        <v>1.4970000000000001</v>
      </c>
      <c r="AX727" s="431"/>
      <c r="AY727" s="443"/>
      <c r="AZ727" s="469">
        <v>1.538607625613015</v>
      </c>
      <c r="BA727" s="431">
        <v>4</v>
      </c>
      <c r="BB727" s="440" t="s">
        <v>1101</v>
      </c>
      <c r="BC727" s="469">
        <v>4.1880942605620267E-2</v>
      </c>
      <c r="BD727" s="445" t="s">
        <v>139</v>
      </c>
      <c r="BE727" s="469">
        <v>7.6841059445661802E-2</v>
      </c>
      <c r="BF727" s="445" t="s">
        <v>139</v>
      </c>
      <c r="BG727" s="445"/>
      <c r="BH727" s="469">
        <v>2156.4755677025819</v>
      </c>
      <c r="BI727" s="431" t="s">
        <v>139</v>
      </c>
      <c r="BJ727" s="440"/>
      <c r="BK727" s="441">
        <v>2227.1303788600562</v>
      </c>
      <c r="BL727" s="431" t="s">
        <v>139</v>
      </c>
      <c r="BM727" s="446"/>
      <c r="BN727" s="447" t="s">
        <v>139</v>
      </c>
      <c r="BO727" t="s">
        <v>139</v>
      </c>
    </row>
    <row r="728" spans="1:67" ht="15.75" customHeight="1">
      <c r="A728" s="7" t="s">
        <v>1030</v>
      </c>
      <c r="B728" s="453">
        <v>33</v>
      </c>
      <c r="C728" s="436" t="s">
        <v>208</v>
      </c>
      <c r="D728" s="454" t="s">
        <v>209</v>
      </c>
      <c r="E728" s="436">
        <v>71</v>
      </c>
      <c r="F728" s="436">
        <v>27.900000000000205</v>
      </c>
      <c r="G728" s="436" t="s">
        <v>61</v>
      </c>
      <c r="H728" s="430">
        <v>71.465000000000003</v>
      </c>
      <c r="I728" s="436">
        <v>151</v>
      </c>
      <c r="J728" s="436">
        <v>49.530000000000314</v>
      </c>
      <c r="K728" s="436" t="s">
        <v>62</v>
      </c>
      <c r="L728" s="430">
        <v>151.82550000000001</v>
      </c>
      <c r="M728" s="430">
        <v>-151.82550000000001</v>
      </c>
      <c r="N728" s="427">
        <v>756</v>
      </c>
      <c r="Q728" s="428" t="s">
        <v>156</v>
      </c>
      <c r="R728">
        <v>15</v>
      </c>
      <c r="S728" s="474">
        <v>71.477000000000004</v>
      </c>
      <c r="T728" s="290">
        <v>1.1122000000000001</v>
      </c>
      <c r="U728" s="290">
        <v>1.1874</v>
      </c>
      <c r="V728" s="290">
        <v>27.689011999999998</v>
      </c>
      <c r="W728" s="290">
        <v>27.751992999999999</v>
      </c>
      <c r="X728" s="290">
        <v>31.997121803248763</v>
      </c>
      <c r="Y728" s="290">
        <v>32.000133597427784</v>
      </c>
      <c r="Z728">
        <v>2.1749999999999998</v>
      </c>
      <c r="AA728" s="447">
        <v>7.2777132367457682</v>
      </c>
      <c r="AB728" s="447">
        <v>91.573920894124001</v>
      </c>
      <c r="AC728" s="447">
        <v>4.7168428800000002E-2</v>
      </c>
      <c r="AD728" s="290">
        <v>9.01E-2</v>
      </c>
      <c r="AE728" s="447">
        <v>86.173299999999998</v>
      </c>
      <c r="AF728">
        <v>4.4047999999999998</v>
      </c>
      <c r="AG728" s="447">
        <v>3.1315</v>
      </c>
      <c r="AH728">
        <v>0.19220000000000001</v>
      </c>
      <c r="AI728" s="447">
        <v>6.3701999999999995E-2</v>
      </c>
      <c r="AJ728" s="447">
        <v>98.55</v>
      </c>
      <c r="AK728" s="447">
        <v>9.9144000000000005</v>
      </c>
      <c r="AL728" s="429">
        <v>32.136444091796875</v>
      </c>
      <c r="AM728" s="433" t="s">
        <v>139</v>
      </c>
      <c r="AN728" s="434"/>
      <c r="AO728" s="438">
        <v>2</v>
      </c>
      <c r="AP728" s="439">
        <v>6.9669999999999996</v>
      </c>
      <c r="AQ728" s="431" t="s">
        <v>139</v>
      </c>
      <c r="AR728" s="440"/>
      <c r="AS728" s="469">
        <v>6.1899065006301601</v>
      </c>
      <c r="AT728" s="431"/>
      <c r="AU728" s="469">
        <v>15.116304742613355</v>
      </c>
      <c r="AV728" s="431"/>
      <c r="AW728" s="442">
        <v>1.304</v>
      </c>
      <c r="AX728" s="431"/>
      <c r="AY728" s="443"/>
      <c r="AZ728" s="469">
        <v>1.1919030531059263</v>
      </c>
      <c r="BA728" s="431">
        <v>6</v>
      </c>
      <c r="BB728" s="440"/>
      <c r="BC728" s="469">
        <v>4.0744582770109748E-2</v>
      </c>
      <c r="BD728" s="445" t="s">
        <v>139</v>
      </c>
      <c r="BE728" s="469">
        <v>5.6439070096493869E-2</v>
      </c>
      <c r="BF728" s="445" t="s">
        <v>139</v>
      </c>
      <c r="BG728" s="445"/>
      <c r="BH728" s="469">
        <v>2121.7443889593428</v>
      </c>
      <c r="BI728" s="431" t="s">
        <v>139</v>
      </c>
      <c r="BJ728" s="440"/>
      <c r="BK728" s="441">
        <v>2218.9141581852355</v>
      </c>
      <c r="BL728" s="431" t="s">
        <v>139</v>
      </c>
      <c r="BM728" s="446"/>
      <c r="BN728" s="447" t="s">
        <v>139</v>
      </c>
      <c r="BO728" t="s">
        <v>139</v>
      </c>
    </row>
    <row r="729" spans="1:67" ht="15.75" customHeight="1">
      <c r="A729" s="7" t="s">
        <v>1030</v>
      </c>
      <c r="B729" s="453">
        <v>33</v>
      </c>
      <c r="C729" s="436" t="s">
        <v>208</v>
      </c>
      <c r="D729" s="454" t="s">
        <v>209</v>
      </c>
      <c r="E729" s="436">
        <v>71</v>
      </c>
      <c r="F729" s="436">
        <v>27.900000000000205</v>
      </c>
      <c r="G729" s="436" t="s">
        <v>61</v>
      </c>
      <c r="H729" s="430">
        <v>71.465000000000003</v>
      </c>
      <c r="I729" s="436">
        <v>151</v>
      </c>
      <c r="J729" s="436">
        <v>49.530000000000314</v>
      </c>
      <c r="K729" s="436" t="s">
        <v>62</v>
      </c>
      <c r="L729" s="430">
        <v>151.82550000000001</v>
      </c>
      <c r="M729" s="430">
        <v>-151.82550000000001</v>
      </c>
      <c r="N729" s="427">
        <v>757</v>
      </c>
      <c r="Q729" s="428" t="s">
        <v>156</v>
      </c>
      <c r="R729">
        <v>16</v>
      </c>
      <c r="S729" s="474">
        <v>51.201000000000001</v>
      </c>
      <c r="T729" s="290">
        <v>2.5548999999999999</v>
      </c>
      <c r="U729" s="290">
        <v>2.6650999999999998</v>
      </c>
      <c r="V729" s="290">
        <v>28.553806999999999</v>
      </c>
      <c r="W729" s="290">
        <v>28.632460999999999</v>
      </c>
      <c r="X729" s="290">
        <v>31.633118872641859</v>
      </c>
      <c r="Y729" s="290">
        <v>31.620162611006254</v>
      </c>
      <c r="Z729">
        <v>2.2414000000000001</v>
      </c>
      <c r="AA729" s="447">
        <v>7.6139739340590378</v>
      </c>
      <c r="AB729" s="447">
        <v>99.130409568795329</v>
      </c>
      <c r="AC729" s="447">
        <v>8.2028487999999997E-2</v>
      </c>
      <c r="AD729" s="290">
        <v>0.16739999999999999</v>
      </c>
      <c r="AE729" s="447">
        <v>87.891499999999994</v>
      </c>
      <c r="AF729">
        <v>4.4915000000000003</v>
      </c>
      <c r="AG729" s="447">
        <v>2.7416999999999998</v>
      </c>
      <c r="AH729">
        <v>0.1767</v>
      </c>
      <c r="AI729" s="447">
        <v>6.3701999999999995E-2</v>
      </c>
      <c r="AJ729" s="447">
        <v>98.55</v>
      </c>
      <c r="AK729" s="447">
        <v>9.9144000000000005</v>
      </c>
      <c r="AL729" s="429">
        <v>31.247476577758789</v>
      </c>
      <c r="AM729" s="433">
        <v>3</v>
      </c>
      <c r="AN729" s="434" t="s">
        <v>1102</v>
      </c>
      <c r="AO729" s="438">
        <v>3.3</v>
      </c>
      <c r="AP729" s="439">
        <v>7.5069999999999997</v>
      </c>
      <c r="AQ729" s="431" t="s">
        <v>139</v>
      </c>
      <c r="AR729" s="440"/>
      <c r="AS729" s="469">
        <v>2.4908385480015487</v>
      </c>
      <c r="AT729" s="431"/>
      <c r="AU729" s="469">
        <v>8.3203516910720783</v>
      </c>
      <c r="AV729" s="431"/>
      <c r="AW729" s="442">
        <v>0.92200000000000004</v>
      </c>
      <c r="AX729" s="431"/>
      <c r="AY729" s="443"/>
      <c r="AZ729" s="469">
        <v>0.66277149172222793</v>
      </c>
      <c r="BA729" s="431">
        <v>6</v>
      </c>
      <c r="BB729" s="440"/>
      <c r="BC729" s="469">
        <v>0.15675580295160477</v>
      </c>
      <c r="BD729" s="445" t="s">
        <v>139</v>
      </c>
      <c r="BE729" s="469">
        <v>0.10681275098204453</v>
      </c>
      <c r="BF729" s="445" t="s">
        <v>139</v>
      </c>
      <c r="BG729" s="445"/>
      <c r="BH729" s="469">
        <v>2063.0156201446866</v>
      </c>
      <c r="BI729" s="431" t="s">
        <v>139</v>
      </c>
      <c r="BJ729" s="440"/>
      <c r="BK729" s="441">
        <v>2184.8616846957007</v>
      </c>
      <c r="BL729" s="431" t="s">
        <v>139</v>
      </c>
      <c r="BM729" s="446"/>
      <c r="BN729" s="447" t="s">
        <v>139</v>
      </c>
      <c r="BO729" t="s">
        <v>139</v>
      </c>
    </row>
    <row r="730" spans="1:67" ht="15.75" customHeight="1">
      <c r="A730" s="7" t="s">
        <v>1030</v>
      </c>
      <c r="B730" s="453">
        <v>33</v>
      </c>
      <c r="C730" s="436" t="s">
        <v>208</v>
      </c>
      <c r="D730" s="454" t="s">
        <v>209</v>
      </c>
      <c r="E730" s="436">
        <v>71</v>
      </c>
      <c r="F730" s="436">
        <v>27.900000000000205</v>
      </c>
      <c r="G730" s="436" t="s">
        <v>61</v>
      </c>
      <c r="H730" s="430">
        <v>71.465000000000003</v>
      </c>
      <c r="I730" s="436">
        <v>151</v>
      </c>
      <c r="J730" s="436">
        <v>49.530000000000314</v>
      </c>
      <c r="K730" s="436" t="s">
        <v>62</v>
      </c>
      <c r="L730" s="430">
        <v>151.82550000000001</v>
      </c>
      <c r="M730" s="430">
        <v>-151.82550000000001</v>
      </c>
      <c r="N730" s="427">
        <v>758</v>
      </c>
      <c r="Q730" s="428" t="s">
        <v>156</v>
      </c>
      <c r="R730">
        <v>17</v>
      </c>
      <c r="S730" s="474">
        <v>31.852</v>
      </c>
      <c r="T730" s="290">
        <v>0.8841</v>
      </c>
      <c r="U730" s="290">
        <v>1.1455</v>
      </c>
      <c r="V730" s="290">
        <v>26.379579</v>
      </c>
      <c r="W730" s="290">
        <v>26.519103999999999</v>
      </c>
      <c r="X730" s="290">
        <v>30.57947724204147</v>
      </c>
      <c r="Y730" s="290">
        <v>30.500149895145046</v>
      </c>
      <c r="Z730">
        <v>2.3580999999999999</v>
      </c>
      <c r="AA730" s="447">
        <v>8.1838463523013036</v>
      </c>
      <c r="AB730" s="447">
        <v>101.36835298000261</v>
      </c>
      <c r="AC730" s="447">
        <v>0.24595156800000001</v>
      </c>
      <c r="AD730" s="290">
        <v>0.53139999999999998</v>
      </c>
      <c r="AE730" s="447">
        <v>87.433599999999998</v>
      </c>
      <c r="AF730">
        <v>4.4683999999999999</v>
      </c>
      <c r="AG730" s="447">
        <v>2.6806999999999999</v>
      </c>
      <c r="AH730">
        <v>0.17419999999999999</v>
      </c>
      <c r="AI730" s="447">
        <v>6.3701999999999995E-2</v>
      </c>
      <c r="AJ730" s="447">
        <v>98.54</v>
      </c>
      <c r="AK730" s="447">
        <v>9.9144000000000005</v>
      </c>
      <c r="AL730" s="429">
        <v>30.514663696289063</v>
      </c>
      <c r="AM730" s="433" t="s">
        <v>139</v>
      </c>
      <c r="AN730" s="434"/>
      <c r="AO730" s="438">
        <v>2.8</v>
      </c>
      <c r="AP730" s="439">
        <v>8.3360000000000003</v>
      </c>
      <c r="AQ730" s="431" t="s">
        <v>139</v>
      </c>
      <c r="AR730" s="440"/>
      <c r="AS730" s="469">
        <v>0.18944055454970399</v>
      </c>
      <c r="AT730" s="431"/>
      <c r="AU730" s="469">
        <v>4.801704635583623</v>
      </c>
      <c r="AV730" s="431"/>
      <c r="AW730" s="442">
        <v>0.71399999999999997</v>
      </c>
      <c r="AX730" s="431"/>
      <c r="AY730" s="443"/>
      <c r="AZ730" s="469">
        <v>3.4557295388252862E-2</v>
      </c>
      <c r="BA730" s="431">
        <v>6</v>
      </c>
      <c r="BB730" s="440"/>
      <c r="BC730" s="469">
        <v>0.52365585985416385</v>
      </c>
      <c r="BD730" s="445" t="s">
        <v>139</v>
      </c>
      <c r="BE730" s="469">
        <v>0.312001012873109</v>
      </c>
      <c r="BF730" s="445" t="s">
        <v>139</v>
      </c>
      <c r="BG730" s="445"/>
      <c r="BH730" s="469">
        <v>2047.0699969836012</v>
      </c>
      <c r="BI730" s="431" t="s">
        <v>139</v>
      </c>
      <c r="BJ730" s="440"/>
      <c r="BK730" s="441">
        <v>2159.2439570976071</v>
      </c>
      <c r="BL730" s="431" t="s">
        <v>139</v>
      </c>
      <c r="BM730" s="446"/>
      <c r="BN730" s="447" t="s">
        <v>139</v>
      </c>
      <c r="BO730" t="s">
        <v>139</v>
      </c>
    </row>
    <row r="731" spans="1:67" ht="15.75" customHeight="1">
      <c r="A731" s="7" t="s">
        <v>1030</v>
      </c>
      <c r="B731" s="453">
        <v>33</v>
      </c>
      <c r="C731" s="436" t="s">
        <v>208</v>
      </c>
      <c r="D731" s="454" t="s">
        <v>209</v>
      </c>
      <c r="E731" s="436">
        <v>71</v>
      </c>
      <c r="F731" s="436">
        <v>27.900000000000205</v>
      </c>
      <c r="G731" s="436" t="s">
        <v>61</v>
      </c>
      <c r="H731" s="430">
        <v>71.465000000000003</v>
      </c>
      <c r="I731" s="436">
        <v>151</v>
      </c>
      <c r="J731" s="436">
        <v>49.530000000000314</v>
      </c>
      <c r="K731" s="436" t="s">
        <v>62</v>
      </c>
      <c r="L731" s="430">
        <v>151.82550000000001</v>
      </c>
      <c r="M731" s="430">
        <v>-151.82550000000001</v>
      </c>
      <c r="N731" s="427">
        <v>759</v>
      </c>
      <c r="Q731" s="428" t="s">
        <v>184</v>
      </c>
      <c r="R731">
        <v>18</v>
      </c>
      <c r="S731" s="474">
        <v>5.52</v>
      </c>
      <c r="T731" s="290">
        <v>2.8083999999999998</v>
      </c>
      <c r="U731" s="290">
        <v>2.8174000000000001</v>
      </c>
      <c r="V731" s="290">
        <v>25.544149999999998</v>
      </c>
      <c r="W731" s="290">
        <v>25.533785999999999</v>
      </c>
      <c r="X731" s="290">
        <v>27.783673793526795</v>
      </c>
      <c r="Y731" s="290">
        <v>27.763505566457027</v>
      </c>
      <c r="Z731">
        <v>2.3458999999999999</v>
      </c>
      <c r="AA731" s="447">
        <v>8.0097104478206873</v>
      </c>
      <c r="AB731" s="447">
        <v>102.22434878852897</v>
      </c>
      <c r="AC731" s="447">
        <v>0.17522075200000001</v>
      </c>
      <c r="AD731" s="290">
        <v>0.37440000000000001</v>
      </c>
      <c r="AE731" s="447">
        <v>86.735500000000002</v>
      </c>
      <c r="AF731">
        <v>4.4332000000000003</v>
      </c>
      <c r="AG731" s="447">
        <v>2.7441</v>
      </c>
      <c r="AH731">
        <v>0.17680000000000001</v>
      </c>
      <c r="AI731" s="447">
        <v>6.3765000000000002E-2</v>
      </c>
      <c r="AJ731" s="447">
        <v>98.54</v>
      </c>
      <c r="AK731" s="447">
        <v>9.9144000000000005</v>
      </c>
      <c r="AL731" s="429">
        <v>27.720455169677734</v>
      </c>
      <c r="AM731" s="433" t="s">
        <v>139</v>
      </c>
      <c r="AN731" s="434"/>
      <c r="AO731" s="438">
        <v>4.5</v>
      </c>
      <c r="AP731" s="439">
        <v>7.976</v>
      </c>
      <c r="AQ731" s="431" t="s">
        <v>139</v>
      </c>
      <c r="AR731" s="440"/>
      <c r="AS731" s="469">
        <v>0</v>
      </c>
      <c r="AT731" s="431"/>
      <c r="AU731" s="469">
        <v>4.1715948395437561</v>
      </c>
      <c r="AV731" s="431"/>
      <c r="AW731" s="442">
        <v>0.48</v>
      </c>
      <c r="AX731" s="431"/>
      <c r="AY731" s="443"/>
      <c r="AZ731" s="469" t="s">
        <v>139</v>
      </c>
      <c r="BA731" s="431" t="s">
        <v>139</v>
      </c>
      <c r="BB731" s="440"/>
      <c r="BC731" s="469" t="s">
        <v>139</v>
      </c>
      <c r="BD731" s="445" t="s">
        <v>139</v>
      </c>
      <c r="BE731" s="469" t="s">
        <v>139</v>
      </c>
      <c r="BF731" s="445" t="s">
        <v>139</v>
      </c>
      <c r="BG731" s="445"/>
      <c r="BH731" s="469">
        <v>1979.9243150148902</v>
      </c>
      <c r="BI731" s="431" t="s">
        <v>139</v>
      </c>
      <c r="BJ731" s="440"/>
      <c r="BK731" s="441">
        <v>2077.8189945643899</v>
      </c>
      <c r="BL731" s="431" t="s">
        <v>139</v>
      </c>
      <c r="BM731" s="446"/>
      <c r="BN731" s="447" t="s">
        <v>139</v>
      </c>
      <c r="BO731" t="s">
        <v>139</v>
      </c>
    </row>
    <row r="732" spans="1:67" ht="15.75" customHeight="1">
      <c r="A732" s="7" t="s">
        <v>1030</v>
      </c>
      <c r="B732" s="453">
        <v>33</v>
      </c>
      <c r="C732" s="436" t="s">
        <v>208</v>
      </c>
      <c r="D732" s="454" t="s">
        <v>209</v>
      </c>
      <c r="E732" s="436">
        <v>71</v>
      </c>
      <c r="F732" s="436">
        <v>27.900000000000205</v>
      </c>
      <c r="G732" s="436" t="s">
        <v>61</v>
      </c>
      <c r="H732" s="430">
        <v>71.465000000000003</v>
      </c>
      <c r="I732" s="436">
        <v>151</v>
      </c>
      <c r="J732" s="436">
        <v>49.530000000000314</v>
      </c>
      <c r="K732" s="436" t="s">
        <v>62</v>
      </c>
      <c r="L732" s="430">
        <v>151.82550000000001</v>
      </c>
      <c r="M732" s="430">
        <v>-151.82550000000001</v>
      </c>
      <c r="N732" s="427">
        <v>760</v>
      </c>
      <c r="Q732" s="428" t="s">
        <v>184</v>
      </c>
      <c r="R732">
        <v>19</v>
      </c>
      <c r="S732" s="474">
        <v>5.8239999999999998</v>
      </c>
      <c r="T732" s="290">
        <v>2.7770999999999999</v>
      </c>
      <c r="U732" s="290">
        <v>2.7439</v>
      </c>
      <c r="V732" s="290">
        <v>25.571194999999999</v>
      </c>
      <c r="W732" s="290">
        <v>25.594101999999999</v>
      </c>
      <c r="X732" s="290">
        <v>27.842993083511342</v>
      </c>
      <c r="Y732" s="290">
        <v>27.8992622130929</v>
      </c>
      <c r="Z732">
        <v>2.3458999999999999</v>
      </c>
      <c r="AA732" s="447">
        <v>8.0097104478206873</v>
      </c>
      <c r="AB732" s="447">
        <v>102.18515389705843</v>
      </c>
      <c r="AC732" s="447">
        <v>0.1750496</v>
      </c>
      <c r="AD732" s="290">
        <v>0.374</v>
      </c>
      <c r="AE732" s="447">
        <v>86.668499999999995</v>
      </c>
      <c r="AF732">
        <v>4.4298000000000002</v>
      </c>
      <c r="AG732" s="447">
        <v>2.7464</v>
      </c>
      <c r="AH732">
        <v>0.17680000000000001</v>
      </c>
      <c r="AI732" s="447">
        <v>6.3701999999999995E-2</v>
      </c>
      <c r="AJ732" s="447">
        <v>98.56</v>
      </c>
      <c r="AK732" s="447">
        <v>9.9144000000000005</v>
      </c>
      <c r="AL732" s="429">
        <v>27.723270416259766</v>
      </c>
      <c r="AM732" s="433" t="s">
        <v>139</v>
      </c>
      <c r="AN732" s="434"/>
      <c r="AO732" s="438">
        <v>4.7</v>
      </c>
      <c r="AP732" s="439">
        <v>7.9710000000000001</v>
      </c>
      <c r="AQ732" s="431" t="s">
        <v>139</v>
      </c>
      <c r="AR732" s="440"/>
      <c r="AS732" s="469">
        <v>0</v>
      </c>
      <c r="AT732" s="431"/>
      <c r="AU732" s="469">
        <v>4.1578021999896064</v>
      </c>
      <c r="AV732" s="431"/>
      <c r="AW732" s="442">
        <v>0.47499999999999998</v>
      </c>
      <c r="AX732" s="431"/>
      <c r="AY732" s="443"/>
      <c r="AZ732" s="469" t="s">
        <v>139</v>
      </c>
      <c r="BA732" s="431" t="s">
        <v>139</v>
      </c>
      <c r="BB732" s="440"/>
      <c r="BC732" s="469">
        <v>0.2477379284643392</v>
      </c>
      <c r="BD732" s="445" t="s">
        <v>139</v>
      </c>
      <c r="BE732" s="469">
        <v>0.15059184753566077</v>
      </c>
      <c r="BF732" s="445" t="s">
        <v>139</v>
      </c>
      <c r="BG732" s="445"/>
      <c r="BH732" s="469">
        <v>1978.0703525557874</v>
      </c>
      <c r="BI732" s="431" t="s">
        <v>139</v>
      </c>
      <c r="BJ732" s="440"/>
      <c r="BK732" s="441">
        <v>2076.5003207459167</v>
      </c>
      <c r="BL732" s="431" t="s">
        <v>139</v>
      </c>
      <c r="BM732" s="446"/>
      <c r="BN732" s="447" t="s">
        <v>139</v>
      </c>
      <c r="BO732" t="s">
        <v>139</v>
      </c>
    </row>
    <row r="733" spans="1:67" ht="15.75" customHeight="1">
      <c r="A733" s="7" t="s">
        <v>1030</v>
      </c>
      <c r="B733" s="453">
        <v>34</v>
      </c>
      <c r="C733" s="436" t="s">
        <v>210</v>
      </c>
      <c r="D733" s="454" t="s">
        <v>211</v>
      </c>
      <c r="E733" s="436">
        <v>71</v>
      </c>
      <c r="F733" s="436">
        <v>23.669999999999618</v>
      </c>
      <c r="G733" s="436" t="s">
        <v>61</v>
      </c>
      <c r="H733" s="430">
        <v>71.394499999999994</v>
      </c>
      <c r="I733" s="436">
        <v>151</v>
      </c>
      <c r="J733" s="436">
        <v>57.130000000000223</v>
      </c>
      <c r="K733" s="436" t="s">
        <v>62</v>
      </c>
      <c r="L733" s="430">
        <v>151.95216666666667</v>
      </c>
      <c r="M733" s="430">
        <v>-151.95216666666667</v>
      </c>
      <c r="N733" s="427">
        <v>761</v>
      </c>
      <c r="Q733" s="457" t="s">
        <v>156</v>
      </c>
      <c r="R733">
        <v>1</v>
      </c>
      <c r="S733" s="474">
        <v>163.172</v>
      </c>
      <c r="T733" s="290">
        <v>-0.6452</v>
      </c>
      <c r="U733" s="290">
        <v>-0.64659999999999995</v>
      </c>
      <c r="V733" s="290">
        <v>27.630337999999998</v>
      </c>
      <c r="W733" s="290">
        <v>27.626778999999999</v>
      </c>
      <c r="X733" s="290">
        <v>33.746968693155821</v>
      </c>
      <c r="Y733" s="290">
        <v>33.743736604022594</v>
      </c>
      <c r="Z733">
        <v>1.8264</v>
      </c>
      <c r="AA733" s="447">
        <v>6.1769399244587451</v>
      </c>
      <c r="AB733" s="447">
        <v>75.153054065389895</v>
      </c>
      <c r="AC733" s="447">
        <v>6.1860559999999995E-2</v>
      </c>
      <c r="AD733" s="290">
        <v>7.8E-2</v>
      </c>
      <c r="AE733" s="447">
        <v>83.109200000000001</v>
      </c>
      <c r="AF733">
        <v>4.2502000000000004</v>
      </c>
      <c r="AG733" s="447">
        <v>3.0282</v>
      </c>
      <c r="AH733">
        <v>0.18809999999999999</v>
      </c>
      <c r="AI733" s="447">
        <v>6.3701999999999995E-2</v>
      </c>
      <c r="AJ733" s="447">
        <v>6.59</v>
      </c>
      <c r="AK733" s="447">
        <v>9.9144000000000005</v>
      </c>
      <c r="AL733" s="429">
        <v>33.744720458984375</v>
      </c>
      <c r="AM733" s="433" t="s">
        <v>139</v>
      </c>
      <c r="AN733" s="434"/>
      <c r="AO733" s="438">
        <v>0.4</v>
      </c>
      <c r="AP733" s="439">
        <v>6.2009999999999996</v>
      </c>
      <c r="AQ733" s="431" t="s">
        <v>139</v>
      </c>
      <c r="AR733" s="440"/>
      <c r="AS733" s="469">
        <v>13.650847271123364</v>
      </c>
      <c r="AT733" s="431"/>
      <c r="AU733" s="469">
        <v>25.532959976982511</v>
      </c>
      <c r="AV733" s="431"/>
      <c r="AW733" s="442">
        <v>1.4871284365260269</v>
      </c>
      <c r="AX733" s="431"/>
      <c r="AY733" s="443"/>
      <c r="AZ733" s="469" t="s">
        <v>139</v>
      </c>
      <c r="BA733" s="431" t="s">
        <v>139</v>
      </c>
      <c r="BB733" s="440"/>
      <c r="BC733" s="469" t="s">
        <v>139</v>
      </c>
      <c r="BD733" s="445" t="s">
        <v>139</v>
      </c>
      <c r="BE733" s="469" t="s">
        <v>139</v>
      </c>
      <c r="BF733" s="445" t="s">
        <v>139</v>
      </c>
      <c r="BG733" s="445"/>
      <c r="BH733" s="469">
        <v>2212.943865743664</v>
      </c>
      <c r="BI733" s="431" t="s">
        <v>139</v>
      </c>
      <c r="BJ733" s="440"/>
      <c r="BK733" s="441">
        <v>2283.3831657779401</v>
      </c>
      <c r="BL733" s="431" t="s">
        <v>139</v>
      </c>
      <c r="BM733" s="446"/>
      <c r="BN733" s="447">
        <v>-0.85182095135068836</v>
      </c>
      <c r="BO733" t="s">
        <v>139</v>
      </c>
    </row>
    <row r="734" spans="1:67" ht="15.75" customHeight="1">
      <c r="A734" s="7" t="s">
        <v>1030</v>
      </c>
      <c r="B734" s="453">
        <v>34</v>
      </c>
      <c r="C734" s="436" t="s">
        <v>210</v>
      </c>
      <c r="D734" s="454" t="s">
        <v>211</v>
      </c>
      <c r="E734" s="436">
        <v>71</v>
      </c>
      <c r="F734" s="436">
        <v>23.669999999999618</v>
      </c>
      <c r="G734" s="436" t="s">
        <v>61</v>
      </c>
      <c r="H734" s="430">
        <v>71.394499999999994</v>
      </c>
      <c r="I734" s="436">
        <v>151</v>
      </c>
      <c r="J734" s="436">
        <v>57.130000000000223</v>
      </c>
      <c r="K734" s="436" t="s">
        <v>62</v>
      </c>
      <c r="L734" s="430">
        <v>151.95216666666667</v>
      </c>
      <c r="M734" s="430">
        <v>-151.95216666666667</v>
      </c>
      <c r="N734" s="427">
        <v>762</v>
      </c>
      <c r="Q734" s="457" t="s">
        <v>156</v>
      </c>
      <c r="R734">
        <v>2</v>
      </c>
      <c r="S734" s="474">
        <v>153.36000000000001</v>
      </c>
      <c r="T734" s="290">
        <v>-0.65590000000000004</v>
      </c>
      <c r="U734" s="290">
        <v>-0.65590000000000004</v>
      </c>
      <c r="V734" s="290">
        <v>27.371475</v>
      </c>
      <c r="W734" s="290">
        <v>27.371146</v>
      </c>
      <c r="X734" s="290">
        <v>33.416326664736651</v>
      </c>
      <c r="Y734" s="290">
        <v>33.415883988498699</v>
      </c>
      <c r="Z734">
        <v>1.8407</v>
      </c>
      <c r="AA734" s="447">
        <v>6.2358937408454631</v>
      </c>
      <c r="AB734" s="447">
        <v>75.67218051323087</v>
      </c>
      <c r="AC734" s="447">
        <v>7.0737814400000001E-2</v>
      </c>
      <c r="AD734" s="290">
        <v>8.8400000000000006E-2</v>
      </c>
      <c r="AE734" s="447">
        <v>81.329499999999996</v>
      </c>
      <c r="AF734">
        <v>4.1604000000000001</v>
      </c>
      <c r="AG734" s="447">
        <v>3.2277999999999998</v>
      </c>
      <c r="AH734">
        <v>0.1961</v>
      </c>
      <c r="AI734" s="447">
        <v>6.3701999999999995E-2</v>
      </c>
      <c r="AJ734" s="447">
        <v>16.07</v>
      </c>
      <c r="AK734" s="447">
        <v>9.9144000000000005</v>
      </c>
      <c r="AL734" s="429">
        <v>33.485931396484375</v>
      </c>
      <c r="AM734" s="433" t="s">
        <v>139</v>
      </c>
      <c r="AN734" s="434"/>
      <c r="AO734" s="438">
        <v>0.5</v>
      </c>
      <c r="AP734" s="439">
        <v>6.22</v>
      </c>
      <c r="AQ734" s="431" t="s">
        <v>139</v>
      </c>
      <c r="AR734" s="440"/>
      <c r="AS734" s="469">
        <v>13.197071689899609</v>
      </c>
      <c r="AT734" s="431"/>
      <c r="AU734" s="469">
        <v>26.816670291174578</v>
      </c>
      <c r="AV734" s="431"/>
      <c r="AW734" s="442">
        <v>1.5618365353305115</v>
      </c>
      <c r="AX734" s="431"/>
      <c r="AY734" s="443"/>
      <c r="AZ734" s="469" t="s">
        <v>139</v>
      </c>
      <c r="BA734" s="431" t="s">
        <v>139</v>
      </c>
      <c r="BB734" s="440"/>
      <c r="BC734" s="469" t="s">
        <v>139</v>
      </c>
      <c r="BD734" s="445" t="s">
        <v>139</v>
      </c>
      <c r="BE734" s="469" t="s">
        <v>139</v>
      </c>
      <c r="BF734" s="445" t="s">
        <v>139</v>
      </c>
      <c r="BG734" s="445"/>
      <c r="BH734" s="469">
        <v>2211.6177578963338</v>
      </c>
      <c r="BI734" s="431" t="s">
        <v>139</v>
      </c>
      <c r="BJ734" s="440"/>
      <c r="BK734" s="441">
        <v>2274.9358557171663</v>
      </c>
      <c r="BL734" s="431" t="s">
        <v>139</v>
      </c>
      <c r="BM734" s="446"/>
      <c r="BN734" s="447">
        <v>-1.0377368856536719</v>
      </c>
      <c r="BO734" t="s">
        <v>139</v>
      </c>
    </row>
    <row r="735" spans="1:67" ht="15.75" customHeight="1">
      <c r="A735" s="7" t="s">
        <v>1030</v>
      </c>
      <c r="B735" s="453">
        <v>34</v>
      </c>
      <c r="C735" s="436" t="s">
        <v>210</v>
      </c>
      <c r="D735" s="454" t="s">
        <v>211</v>
      </c>
      <c r="E735" s="436">
        <v>71</v>
      </c>
      <c r="F735" s="436">
        <v>23.669999999999618</v>
      </c>
      <c r="G735" s="436" t="s">
        <v>61</v>
      </c>
      <c r="H735" s="430">
        <v>71.394499999999994</v>
      </c>
      <c r="I735" s="436">
        <v>151</v>
      </c>
      <c r="J735" s="436">
        <v>57.130000000000223</v>
      </c>
      <c r="K735" s="436" t="s">
        <v>62</v>
      </c>
      <c r="L735" s="430">
        <v>151.95216666666667</v>
      </c>
      <c r="M735" s="430">
        <v>-151.95216666666667</v>
      </c>
      <c r="N735" s="427">
        <v>763</v>
      </c>
      <c r="Q735" s="457" t="s">
        <v>156</v>
      </c>
      <c r="R735">
        <v>3</v>
      </c>
      <c r="S735" s="474">
        <v>112.28700000000001</v>
      </c>
      <c r="T735" s="290">
        <v>0.23949999999999999</v>
      </c>
      <c r="U735" s="290">
        <v>0.23730000000000001</v>
      </c>
      <c r="V735" s="290">
        <v>27.321338000000001</v>
      </c>
      <c r="W735" s="290">
        <v>27.318082999999998</v>
      </c>
      <c r="X735" s="290">
        <v>32.407635979553248</v>
      </c>
      <c r="Y735" s="290">
        <v>32.40570223780972</v>
      </c>
      <c r="Z735">
        <v>1.9402999999999999</v>
      </c>
      <c r="AA735" s="447">
        <v>6.5203492582130105</v>
      </c>
      <c r="AB735" s="447">
        <v>80.438565179029368</v>
      </c>
      <c r="AC735" s="447">
        <v>8.2034575999999998E-2</v>
      </c>
      <c r="AD735" s="290">
        <v>0.10150000000000001</v>
      </c>
      <c r="AE735" s="447">
        <v>77.502200000000002</v>
      </c>
      <c r="AF735">
        <v>3.9672999999999998</v>
      </c>
      <c r="AG735" s="447">
        <v>3.2513000000000001</v>
      </c>
      <c r="AH735">
        <v>0.1971</v>
      </c>
      <c r="AI735" s="447">
        <v>6.3701999999999995E-2</v>
      </c>
      <c r="AJ735" s="447">
        <v>57.76</v>
      </c>
      <c r="AK735" s="447">
        <v>9.9144000000000005</v>
      </c>
      <c r="AL735" s="429">
        <v>32.600803375244141</v>
      </c>
      <c r="AM735" s="433" t="s">
        <v>139</v>
      </c>
      <c r="AN735" s="434"/>
      <c r="AO735" s="438">
        <v>1.2</v>
      </c>
      <c r="AP735" s="439">
        <v>6.4749999999999996</v>
      </c>
      <c r="AQ735" s="431" t="s">
        <v>139</v>
      </c>
      <c r="AR735" s="440"/>
      <c r="AS735" s="469">
        <v>9.0356037511972502</v>
      </c>
      <c r="AT735" s="431"/>
      <c r="AU735" s="469">
        <v>21.884498821380237</v>
      </c>
      <c r="AV735" s="431"/>
      <c r="AW735" s="442">
        <v>1.5134576917709448</v>
      </c>
      <c r="AX735" s="431"/>
      <c r="AY735" s="443"/>
      <c r="AZ735" s="469" t="s">
        <v>139</v>
      </c>
      <c r="BA735" s="431" t="s">
        <v>139</v>
      </c>
      <c r="BB735" s="440"/>
      <c r="BC735" s="469" t="s">
        <v>139</v>
      </c>
      <c r="BD735" s="445" t="s">
        <v>139</v>
      </c>
      <c r="BE735" s="469" t="s">
        <v>139</v>
      </c>
      <c r="BF735" s="445" t="s">
        <v>139</v>
      </c>
      <c r="BG735" s="445"/>
      <c r="BH735" s="469">
        <v>2166.685915497972</v>
      </c>
      <c r="BI735" s="431" t="s">
        <v>139</v>
      </c>
      <c r="BJ735" s="440"/>
      <c r="BK735" s="441">
        <v>2242.2791863190587</v>
      </c>
      <c r="BL735" s="431" t="s">
        <v>139</v>
      </c>
      <c r="BM735" s="446"/>
      <c r="BN735" s="447">
        <v>-1.3571550844792235</v>
      </c>
      <c r="BO735" t="s">
        <v>139</v>
      </c>
    </row>
    <row r="736" spans="1:67" ht="15.75" customHeight="1">
      <c r="A736" s="7" t="s">
        <v>1030</v>
      </c>
      <c r="B736" s="453">
        <v>34</v>
      </c>
      <c r="C736" s="436" t="s">
        <v>210</v>
      </c>
      <c r="D736" s="454" t="s">
        <v>211</v>
      </c>
      <c r="E736" s="436">
        <v>71</v>
      </c>
      <c r="F736" s="436">
        <v>23.669999999999618</v>
      </c>
      <c r="G736" s="436" t="s">
        <v>61</v>
      </c>
      <c r="H736" s="430">
        <v>71.394499999999994</v>
      </c>
      <c r="I736" s="436">
        <v>151</v>
      </c>
      <c r="J736" s="436">
        <v>57.130000000000223</v>
      </c>
      <c r="K736" s="436" t="s">
        <v>62</v>
      </c>
      <c r="L736" s="430">
        <v>151.95216666666667</v>
      </c>
      <c r="M736" s="430">
        <v>-151.95216666666667</v>
      </c>
      <c r="N736" s="427">
        <v>764</v>
      </c>
      <c r="Q736" s="457" t="s">
        <v>156</v>
      </c>
      <c r="R736">
        <v>4</v>
      </c>
      <c r="S736" s="474">
        <v>91.768000000000001</v>
      </c>
      <c r="T736" s="290">
        <v>0.93659999999999999</v>
      </c>
      <c r="U736" s="290">
        <v>0.92969999999999997</v>
      </c>
      <c r="V736" s="290">
        <v>27.645726</v>
      </c>
      <c r="W736" s="290">
        <v>27.648501999999997</v>
      </c>
      <c r="X736" s="290">
        <v>32.111318584505405</v>
      </c>
      <c r="Y736" s="290">
        <v>32.121999897903244</v>
      </c>
      <c r="Z736">
        <v>2.0219999999999998</v>
      </c>
      <c r="AA736" s="447">
        <v>6.7247055922348524</v>
      </c>
      <c r="AB736" s="447">
        <v>84.300412605221581</v>
      </c>
      <c r="AC736" s="447">
        <v>9.8256272000000006E-2</v>
      </c>
      <c r="AD736" s="290">
        <v>0.12039999999999999</v>
      </c>
      <c r="AE736" s="447">
        <v>78.137</v>
      </c>
      <c r="AF736">
        <v>3.9992999999999999</v>
      </c>
      <c r="AG736" s="447">
        <v>3.2113</v>
      </c>
      <c r="AH736">
        <v>0.19550000000000001</v>
      </c>
      <c r="AI736" s="447">
        <v>6.3701999999999995E-2</v>
      </c>
      <c r="AJ736" s="447">
        <v>77.87</v>
      </c>
      <c r="AK736" s="447">
        <v>9.9144000000000005</v>
      </c>
      <c r="AL736" s="429">
        <v>32.206428527832031</v>
      </c>
      <c r="AM736" s="433" t="s">
        <v>139</v>
      </c>
      <c r="AN736" s="434"/>
      <c r="AO736" s="438">
        <v>2.1</v>
      </c>
      <c r="AP736" s="439">
        <v>6.7679999999999998</v>
      </c>
      <c r="AQ736" s="431" t="s">
        <v>139</v>
      </c>
      <c r="AR736" s="440"/>
      <c r="AS736" s="469">
        <v>6.5175839669672442</v>
      </c>
      <c r="AT736" s="431"/>
      <c r="AU736" s="469">
        <v>17.183623241570285</v>
      </c>
      <c r="AV736" s="431"/>
      <c r="AW736" s="442">
        <v>1.3544587616876773</v>
      </c>
      <c r="AX736" s="431"/>
      <c r="AY736" s="443"/>
      <c r="AZ736" s="469">
        <v>1.3791574362520467</v>
      </c>
      <c r="BA736" s="431">
        <v>6</v>
      </c>
      <c r="BB736" s="440"/>
      <c r="BC736" s="469" t="s">
        <v>139</v>
      </c>
      <c r="BD736" s="445" t="s">
        <v>139</v>
      </c>
      <c r="BE736" s="469" t="s">
        <v>139</v>
      </c>
      <c r="BF736" s="445" t="s">
        <v>139</v>
      </c>
      <c r="BG736" s="445"/>
      <c r="BH736" s="469">
        <v>2128.5055235620603</v>
      </c>
      <c r="BI736" s="431" t="s">
        <v>139</v>
      </c>
      <c r="BJ736" s="440"/>
      <c r="BK736" s="441">
        <v>2222.8216966091454</v>
      </c>
      <c r="BL736" s="431" t="s">
        <v>139</v>
      </c>
      <c r="BM736" s="446"/>
      <c r="BN736" s="447">
        <v>-1.4540679372688357</v>
      </c>
      <c r="BO736" t="s">
        <v>139</v>
      </c>
    </row>
    <row r="737" spans="1:67" ht="15.75" customHeight="1">
      <c r="A737" s="7" t="s">
        <v>1030</v>
      </c>
      <c r="B737" s="453">
        <v>34</v>
      </c>
      <c r="C737" s="436" t="s">
        <v>210</v>
      </c>
      <c r="D737" s="454" t="s">
        <v>211</v>
      </c>
      <c r="E737" s="436">
        <v>71</v>
      </c>
      <c r="F737" s="436">
        <v>23.669999999999618</v>
      </c>
      <c r="G737" s="436" t="s">
        <v>61</v>
      </c>
      <c r="H737" s="430">
        <v>71.394499999999994</v>
      </c>
      <c r="I737" s="436">
        <v>151</v>
      </c>
      <c r="J737" s="436">
        <v>57.130000000000223</v>
      </c>
      <c r="K737" s="436" t="s">
        <v>62</v>
      </c>
      <c r="L737" s="430">
        <v>151.95216666666667</v>
      </c>
      <c r="M737" s="430">
        <v>-151.95216666666667</v>
      </c>
      <c r="N737" s="427">
        <v>765</v>
      </c>
      <c r="Q737" s="457" t="s">
        <v>156</v>
      </c>
      <c r="R737">
        <v>5</v>
      </c>
      <c r="S737" s="474">
        <v>81.93</v>
      </c>
      <c r="T737" s="290">
        <v>1.1521999999999999</v>
      </c>
      <c r="U737" s="290">
        <v>1.1415999999999999</v>
      </c>
      <c r="V737" s="290">
        <v>27.772147999999998</v>
      </c>
      <c r="W737" s="290">
        <v>27.762877999999997</v>
      </c>
      <c r="X737" s="290">
        <v>32.056089157403271</v>
      </c>
      <c r="Y737" s="290">
        <v>32.055181725733298</v>
      </c>
      <c r="Z737">
        <v>2.0586000000000002</v>
      </c>
      <c r="AA737" s="447">
        <v>6.8359151507434532</v>
      </c>
      <c r="AB737" s="447">
        <v>86.138588925750113</v>
      </c>
      <c r="AC737" s="447">
        <v>9.5755999999999994E-2</v>
      </c>
      <c r="AD737" s="290">
        <v>0.11749999999999999</v>
      </c>
      <c r="AE737" s="447">
        <v>79.2911</v>
      </c>
      <c r="AF737">
        <v>4.0575999999999999</v>
      </c>
      <c r="AG737" s="447">
        <v>3.0024000000000002</v>
      </c>
      <c r="AH737">
        <v>0.18709999999999999</v>
      </c>
      <c r="AI737" s="447">
        <v>6.3701999999999995E-2</v>
      </c>
      <c r="AJ737" s="447">
        <v>87.93</v>
      </c>
      <c r="AK737" s="447">
        <v>9.9144000000000005</v>
      </c>
      <c r="AL737" s="429">
        <v>32.095104217529297</v>
      </c>
      <c r="AM737" s="433" t="s">
        <v>139</v>
      </c>
      <c r="AN737" s="434"/>
      <c r="AO737" s="438">
        <v>2.2999999999999998</v>
      </c>
      <c r="AP737" s="439">
        <v>6.8940000000000001</v>
      </c>
      <c r="AQ737" s="431" t="s">
        <v>139</v>
      </c>
      <c r="AR737" s="440"/>
      <c r="AS737" s="469">
        <v>5.7610748518551764</v>
      </c>
      <c r="AT737" s="431"/>
      <c r="AU737" s="469">
        <v>15.638798814885526</v>
      </c>
      <c r="AV737" s="431"/>
      <c r="AW737" s="442">
        <v>1.2768200213983347</v>
      </c>
      <c r="AX737" s="431"/>
      <c r="AY737" s="443"/>
      <c r="AZ737" s="469">
        <v>1.2269287554657442</v>
      </c>
      <c r="BA737" s="431">
        <v>6</v>
      </c>
      <c r="BB737" s="440"/>
      <c r="BC737" s="469" t="s">
        <v>139</v>
      </c>
      <c r="BD737" s="445" t="s">
        <v>139</v>
      </c>
      <c r="BE737" s="469" t="s">
        <v>139</v>
      </c>
      <c r="BF737" s="445" t="s">
        <v>139</v>
      </c>
      <c r="BG737" s="445"/>
      <c r="BH737" s="469">
        <v>2114.9485944778212</v>
      </c>
      <c r="BI737" s="431">
        <v>6</v>
      </c>
      <c r="BJ737" s="440"/>
      <c r="BK737" s="441">
        <v>2218.536967739135</v>
      </c>
      <c r="BL737" s="431">
        <v>6</v>
      </c>
      <c r="BM737" s="446"/>
      <c r="BN737" s="447">
        <v>-1.536147729055382</v>
      </c>
      <c r="BO737" t="s">
        <v>139</v>
      </c>
    </row>
    <row r="738" spans="1:67" ht="15.75" customHeight="1">
      <c r="A738" s="7" t="s">
        <v>1030</v>
      </c>
      <c r="B738" s="453">
        <v>34</v>
      </c>
      <c r="C738" s="436" t="s">
        <v>210</v>
      </c>
      <c r="D738" s="454" t="s">
        <v>211</v>
      </c>
      <c r="E738" s="436">
        <v>71</v>
      </c>
      <c r="F738" s="436">
        <v>23.669999999999618</v>
      </c>
      <c r="G738" s="436" t="s">
        <v>61</v>
      </c>
      <c r="H738" s="430">
        <v>71.394499999999994</v>
      </c>
      <c r="I738" s="436">
        <v>151</v>
      </c>
      <c r="J738" s="436">
        <v>57.130000000000223</v>
      </c>
      <c r="K738" s="436" t="s">
        <v>62</v>
      </c>
      <c r="L738" s="430">
        <v>151.95216666666667</v>
      </c>
      <c r="M738" s="430">
        <v>-151.95216666666667</v>
      </c>
      <c r="N738" s="427">
        <v>766</v>
      </c>
      <c r="Q738" s="457" t="s">
        <v>156</v>
      </c>
      <c r="R738">
        <v>6</v>
      </c>
      <c r="S738" s="474">
        <v>71.486000000000004</v>
      </c>
      <c r="T738" s="290">
        <v>1.3023</v>
      </c>
      <c r="U738" s="290">
        <v>1.2965</v>
      </c>
      <c r="V738" s="290">
        <v>27.870186999999998</v>
      </c>
      <c r="W738" s="290">
        <v>27.864903999999999</v>
      </c>
      <c r="X738" s="290">
        <v>32.032414883274747</v>
      </c>
      <c r="Y738" s="290">
        <v>32.031659297840015</v>
      </c>
      <c r="Z738">
        <v>2.0794999999999999</v>
      </c>
      <c r="AA738" s="447">
        <v>6.9064371827283004</v>
      </c>
      <c r="AB738" s="447">
        <v>87.348797683190824</v>
      </c>
      <c r="AC738" s="447">
        <v>9.7448624000000011E-2</v>
      </c>
      <c r="AD738" s="290">
        <v>0.1195</v>
      </c>
      <c r="AE738" s="447">
        <v>79.670900000000003</v>
      </c>
      <c r="AF738">
        <v>4.0766999999999998</v>
      </c>
      <c r="AG738" s="447">
        <v>3.0329000000000002</v>
      </c>
      <c r="AH738">
        <v>0.1883</v>
      </c>
      <c r="AI738" s="447">
        <v>6.3701999999999995E-2</v>
      </c>
      <c r="AJ738" s="447">
        <v>17.899999999999999</v>
      </c>
      <c r="AK738" s="447">
        <v>9.9144000000000005</v>
      </c>
      <c r="AL738" s="429">
        <v>32.052738189697266</v>
      </c>
      <c r="AM738" s="433" t="s">
        <v>139</v>
      </c>
      <c r="AN738" s="434"/>
      <c r="AO738" s="438">
        <v>2.6</v>
      </c>
      <c r="AP738" s="439">
        <v>6.9340000000000002</v>
      </c>
      <c r="AQ738" s="431" t="s">
        <v>139</v>
      </c>
      <c r="AR738" s="440"/>
      <c r="AS738" s="469">
        <v>5.3259793268951157</v>
      </c>
      <c r="AT738" s="431"/>
      <c r="AU738" s="469">
        <v>14.828583433453666</v>
      </c>
      <c r="AV738" s="431"/>
      <c r="AW738" s="442">
        <v>1.2396520444713215</v>
      </c>
      <c r="AX738" s="431"/>
      <c r="AY738" s="443"/>
      <c r="AZ738" s="469">
        <v>1.1960371612476031</v>
      </c>
      <c r="BA738" s="431">
        <v>6</v>
      </c>
      <c r="BB738" s="440"/>
      <c r="BC738" s="469">
        <v>7.9684199833732414E-2</v>
      </c>
      <c r="BD738" s="445" t="s">
        <v>139</v>
      </c>
      <c r="BE738" s="469">
        <v>7.9763884033566199E-2</v>
      </c>
      <c r="BF738" s="445" t="s">
        <v>139</v>
      </c>
      <c r="BG738" s="445"/>
      <c r="BH738" s="469">
        <v>2111.741111813044</v>
      </c>
      <c r="BI738" s="431" t="s">
        <v>139</v>
      </c>
      <c r="BJ738" s="440"/>
      <c r="BK738" s="441">
        <v>2217.7168818929922</v>
      </c>
      <c r="BL738" s="431" t="s">
        <v>139</v>
      </c>
      <c r="BM738" s="446"/>
      <c r="BN738" s="447">
        <v>-1.5588924475326793</v>
      </c>
      <c r="BO738" t="s">
        <v>139</v>
      </c>
    </row>
    <row r="739" spans="1:67" ht="15.75" customHeight="1">
      <c r="A739" s="7" t="s">
        <v>1030</v>
      </c>
      <c r="B739" s="453">
        <v>34</v>
      </c>
      <c r="C739" s="436" t="s">
        <v>210</v>
      </c>
      <c r="D739" s="454" t="s">
        <v>211</v>
      </c>
      <c r="E739" s="436">
        <v>71</v>
      </c>
      <c r="F739" s="436">
        <v>23.669999999999618</v>
      </c>
      <c r="G739" s="436" t="s">
        <v>61</v>
      </c>
      <c r="H739" s="430">
        <v>71.394499999999994</v>
      </c>
      <c r="I739" s="436">
        <v>151</v>
      </c>
      <c r="J739" s="436">
        <v>57.130000000000223</v>
      </c>
      <c r="K739" s="436" t="s">
        <v>62</v>
      </c>
      <c r="L739" s="430">
        <v>151.95216666666667</v>
      </c>
      <c r="M739" s="430">
        <v>-151.95216666666667</v>
      </c>
      <c r="N739" s="427">
        <v>767</v>
      </c>
      <c r="Q739" s="457" t="s">
        <v>156</v>
      </c>
      <c r="R739">
        <v>7</v>
      </c>
      <c r="S739" s="474">
        <v>61.082999999999998</v>
      </c>
      <c r="T739" s="290">
        <v>1.3006</v>
      </c>
      <c r="U739" s="290">
        <v>1.3005</v>
      </c>
      <c r="V739" s="290">
        <v>27.859690999999998</v>
      </c>
      <c r="W739" s="290">
        <v>27.857821999999999</v>
      </c>
      <c r="X739" s="290">
        <v>32.026600688226694</v>
      </c>
      <c r="Y739" s="290">
        <v>32.024334610841869</v>
      </c>
      <c r="Z739">
        <v>2.0882999999999998</v>
      </c>
      <c r="AA739" s="447">
        <v>6.9436709061351412</v>
      </c>
      <c r="AB739" s="447">
        <v>87.812348451604905</v>
      </c>
      <c r="AC739" s="447">
        <v>9.9545071999999998E-2</v>
      </c>
      <c r="AD739" s="290">
        <v>0.12189999999999999</v>
      </c>
      <c r="AE739" s="447">
        <v>79.668999999999997</v>
      </c>
      <c r="AF739">
        <v>4.0766</v>
      </c>
      <c r="AG739" s="447">
        <v>3.0705</v>
      </c>
      <c r="AH739">
        <v>0.18990000000000001</v>
      </c>
      <c r="AI739" s="447">
        <v>6.3701999999999995E-2</v>
      </c>
      <c r="AJ739" s="447">
        <v>98.54</v>
      </c>
      <c r="AK739" s="447">
        <v>9.9144000000000005</v>
      </c>
      <c r="AL739" s="429">
        <v>32.0343017578125</v>
      </c>
      <c r="AM739" s="433" t="s">
        <v>139</v>
      </c>
      <c r="AN739" s="434"/>
      <c r="AO739" s="438">
        <v>2.6</v>
      </c>
      <c r="AP739" s="439">
        <v>6.9539999999999997</v>
      </c>
      <c r="AQ739" s="431" t="s">
        <v>139</v>
      </c>
      <c r="AR739" s="440"/>
      <c r="AS739" s="469">
        <v>5.1763001563417088</v>
      </c>
      <c r="AT739" s="431"/>
      <c r="AU739" s="469">
        <v>14.537080347511752</v>
      </c>
      <c r="AV739" s="431"/>
      <c r="AW739" s="442">
        <v>1.221649532492906</v>
      </c>
      <c r="AX739" s="431"/>
      <c r="AY739" s="443"/>
      <c r="AZ739" s="469">
        <v>1.1865892166241856</v>
      </c>
      <c r="BA739" s="431">
        <v>6</v>
      </c>
      <c r="BB739" s="440"/>
      <c r="BC739" s="469">
        <v>8.6378515472632644E-2</v>
      </c>
      <c r="BD739" s="445" t="s">
        <v>139</v>
      </c>
      <c r="BE739" s="469">
        <v>8.3203697583185729E-2</v>
      </c>
      <c r="BF739" s="445" t="s">
        <v>139</v>
      </c>
      <c r="BG739" s="445"/>
      <c r="BH739" s="469">
        <v>2108.8534414100409</v>
      </c>
      <c r="BI739" s="431" t="s">
        <v>139</v>
      </c>
      <c r="BJ739" s="440"/>
      <c r="BK739" s="441">
        <v>2215.4647939314182</v>
      </c>
      <c r="BL739" s="431" t="s">
        <v>139</v>
      </c>
      <c r="BM739" s="446"/>
      <c r="BN739" s="447">
        <v>-1.5391147184955933</v>
      </c>
      <c r="BO739" t="s">
        <v>139</v>
      </c>
    </row>
    <row r="740" spans="1:67" ht="15.75" customHeight="1">
      <c r="A740" s="7" t="s">
        <v>1030</v>
      </c>
      <c r="B740" s="453">
        <v>34</v>
      </c>
      <c r="C740" s="436" t="s">
        <v>210</v>
      </c>
      <c r="D740" s="454" t="s">
        <v>211</v>
      </c>
      <c r="E740" s="436">
        <v>71</v>
      </c>
      <c r="F740" s="436">
        <v>23.669999999999618</v>
      </c>
      <c r="G740" s="436" t="s">
        <v>61</v>
      </c>
      <c r="H740" s="430">
        <v>71.394499999999994</v>
      </c>
      <c r="I740" s="436">
        <v>151</v>
      </c>
      <c r="J740" s="436">
        <v>57.130000000000223</v>
      </c>
      <c r="K740" s="436" t="s">
        <v>62</v>
      </c>
      <c r="L740" s="430">
        <v>151.95216666666667</v>
      </c>
      <c r="M740" s="430">
        <v>-151.95216666666667</v>
      </c>
      <c r="N740" s="427">
        <v>768</v>
      </c>
      <c r="Q740" s="457" t="s">
        <v>156</v>
      </c>
      <c r="R740">
        <v>8</v>
      </c>
      <c r="S740" s="474">
        <v>37.659999999999997</v>
      </c>
      <c r="T740" s="290">
        <v>3.5074999999999998</v>
      </c>
      <c r="U740" s="290">
        <v>3.4752000000000001</v>
      </c>
      <c r="V740" s="290">
        <v>28.884385999999999</v>
      </c>
      <c r="W740" s="290">
        <v>28.918880999999999</v>
      </c>
      <c r="X740" s="290">
        <v>31.111104024216047</v>
      </c>
      <c r="Y740" s="290">
        <v>31.183106800578667</v>
      </c>
      <c r="Z740">
        <v>2.2553999999999998</v>
      </c>
      <c r="AA740" s="447">
        <v>7.1265310830589925</v>
      </c>
      <c r="AB740" s="447">
        <v>94.669698598630703</v>
      </c>
      <c r="AC740" s="447">
        <v>0.25925316800000003</v>
      </c>
      <c r="AD740" s="290">
        <v>0.30780000000000002</v>
      </c>
      <c r="AE740" s="447">
        <v>87.0334</v>
      </c>
      <c r="AF740">
        <v>4.4481999999999999</v>
      </c>
      <c r="AG740" s="447">
        <v>2.6901000000000002</v>
      </c>
      <c r="AH740">
        <v>0.17460000000000001</v>
      </c>
      <c r="AI740" s="447">
        <v>6.3701999999999995E-2</v>
      </c>
      <c r="AJ740" s="447">
        <v>98.54</v>
      </c>
      <c r="AK740" s="447">
        <v>9.9144000000000005</v>
      </c>
      <c r="AL740" s="429">
        <v>31.304111480712891</v>
      </c>
      <c r="AM740" s="433" t="s">
        <v>139</v>
      </c>
      <c r="AN740" s="434"/>
      <c r="AO740" s="438">
        <v>5.0999999999999996</v>
      </c>
      <c r="AP740" s="439">
        <v>7.3019999999999996</v>
      </c>
      <c r="AQ740" s="431" t="s">
        <v>139</v>
      </c>
      <c r="AR740" s="440"/>
      <c r="AS740" s="469">
        <v>0.50861253918518401</v>
      </c>
      <c r="AT740" s="431"/>
      <c r="AU740" s="469">
        <v>6.0800487634669276</v>
      </c>
      <c r="AV740" s="431"/>
      <c r="AW740" s="442">
        <v>0.74865330046052936</v>
      </c>
      <c r="AX740" s="431"/>
      <c r="AY740" s="443"/>
      <c r="AZ740" s="469">
        <v>0.48701668776663182</v>
      </c>
      <c r="BA740" s="431">
        <v>6</v>
      </c>
      <c r="BB740" s="440"/>
      <c r="BC740" s="469">
        <v>0.35173447891438903</v>
      </c>
      <c r="BD740" s="445" t="s">
        <v>139</v>
      </c>
      <c r="BE740" s="469">
        <v>0.15239755185484191</v>
      </c>
      <c r="BF740" s="445" t="s">
        <v>139</v>
      </c>
      <c r="BG740" s="445"/>
      <c r="BH740" s="469">
        <v>2043.5294313425813</v>
      </c>
      <c r="BI740" s="431" t="s">
        <v>139</v>
      </c>
      <c r="BJ740" s="440"/>
      <c r="BK740" s="441">
        <v>2182.9721315453125</v>
      </c>
      <c r="BL740" s="431" t="s">
        <v>139</v>
      </c>
      <c r="BM740" s="446"/>
      <c r="BN740" s="447">
        <v>-1.8397435560314659</v>
      </c>
      <c r="BO740" t="s">
        <v>139</v>
      </c>
    </row>
    <row r="741" spans="1:67" ht="15.75" customHeight="1">
      <c r="A741" s="7" t="s">
        <v>1030</v>
      </c>
      <c r="B741" s="453">
        <v>34</v>
      </c>
      <c r="C741" s="436" t="s">
        <v>210</v>
      </c>
      <c r="D741" s="454" t="s">
        <v>211</v>
      </c>
      <c r="E741" s="436">
        <v>71</v>
      </c>
      <c r="F741" s="436">
        <v>23.669999999999618</v>
      </c>
      <c r="G741" s="436" t="s">
        <v>61</v>
      </c>
      <c r="H741" s="430">
        <v>71.394499999999994</v>
      </c>
      <c r="I741" s="436">
        <v>151</v>
      </c>
      <c r="J741" s="436">
        <v>57.130000000000223</v>
      </c>
      <c r="K741" s="436" t="s">
        <v>62</v>
      </c>
      <c r="L741" s="430">
        <v>151.95216666666667</v>
      </c>
      <c r="M741" s="430">
        <v>-151.95216666666667</v>
      </c>
      <c r="N741" s="427">
        <v>769</v>
      </c>
      <c r="Q741" s="457" t="s">
        <v>156</v>
      </c>
      <c r="R741">
        <v>9</v>
      </c>
      <c r="S741" s="474">
        <v>27.576000000000001</v>
      </c>
      <c r="T741" s="290">
        <v>5.5031999999999996</v>
      </c>
      <c r="U741" s="290">
        <v>5.4329000000000001</v>
      </c>
      <c r="V741" s="290">
        <v>30.208303999999998</v>
      </c>
      <c r="W741" s="290">
        <v>30.145802</v>
      </c>
      <c r="X741" s="290">
        <v>30.778036911864486</v>
      </c>
      <c r="Y741" s="290">
        <v>30.772041801496592</v>
      </c>
      <c r="Z741">
        <v>2.3054000000000001</v>
      </c>
      <c r="AA741" s="447">
        <v>7.2523164384925609</v>
      </c>
      <c r="AB741" s="447">
        <v>100.8830679352219</v>
      </c>
      <c r="AC741" s="447">
        <v>0.51893777600000002</v>
      </c>
      <c r="AD741" s="290">
        <v>0.61</v>
      </c>
      <c r="AE741" s="447">
        <v>85.529200000000003</v>
      </c>
      <c r="AF741">
        <v>4.3723000000000001</v>
      </c>
      <c r="AG741" s="447">
        <v>2.7275999999999998</v>
      </c>
      <c r="AH741">
        <v>0.17610000000000001</v>
      </c>
      <c r="AI741" s="447">
        <v>6.3701999999999995E-2</v>
      </c>
      <c r="AJ741" s="447">
        <v>98.55</v>
      </c>
      <c r="AK741" s="447">
        <v>9.9144000000000005</v>
      </c>
      <c r="AL741" s="429">
        <v>30.925434112548828</v>
      </c>
      <c r="AM741" s="433" t="s">
        <v>139</v>
      </c>
      <c r="AN741" s="434"/>
      <c r="AO741" s="438">
        <v>6.5</v>
      </c>
      <c r="AP741" s="439">
        <v>7.0670000000000002</v>
      </c>
      <c r="AQ741" s="431" t="s">
        <v>139</v>
      </c>
      <c r="AR741" s="440"/>
      <c r="AS741" s="469">
        <v>0</v>
      </c>
      <c r="AT741" s="431"/>
      <c r="AU741" s="469">
        <v>4.9976414102194893</v>
      </c>
      <c r="AV741" s="431"/>
      <c r="AW741" s="442">
        <v>0.63910313066939572</v>
      </c>
      <c r="AX741" s="431"/>
      <c r="AY741" s="443"/>
      <c r="AZ741" s="469">
        <v>0.28945910412415721</v>
      </c>
      <c r="BA741" s="431">
        <v>6</v>
      </c>
      <c r="BB741" s="440"/>
      <c r="BC741" s="469">
        <v>0.61676231884057975</v>
      </c>
      <c r="BD741" s="445" t="s">
        <v>139</v>
      </c>
      <c r="BE741" s="469">
        <v>0.27583508628762554</v>
      </c>
      <c r="BF741" s="445" t="s">
        <v>139</v>
      </c>
      <c r="BG741" s="445"/>
      <c r="BH741" s="469">
        <v>2020.8428747197313</v>
      </c>
      <c r="BI741" s="431" t="s">
        <v>139</v>
      </c>
      <c r="BJ741" s="440"/>
      <c r="BK741" s="441">
        <v>2169.4823795238235</v>
      </c>
      <c r="BL741" s="431" t="s">
        <v>139</v>
      </c>
      <c r="BM741" s="446"/>
      <c r="BN741" s="447">
        <v>-1.9663234739262045</v>
      </c>
      <c r="BO741" t="s">
        <v>139</v>
      </c>
    </row>
    <row r="742" spans="1:67" ht="15.75" customHeight="1">
      <c r="A742" s="7" t="s">
        <v>1030</v>
      </c>
      <c r="B742" s="453">
        <v>34</v>
      </c>
      <c r="C742" s="436" t="s">
        <v>210</v>
      </c>
      <c r="D742" s="454" t="s">
        <v>211</v>
      </c>
      <c r="E742" s="436">
        <v>71</v>
      </c>
      <c r="F742" s="436">
        <v>23.669999999999618</v>
      </c>
      <c r="G742" s="436" t="s">
        <v>61</v>
      </c>
      <c r="H742" s="430">
        <v>71.394499999999994</v>
      </c>
      <c r="I742" s="436">
        <v>151</v>
      </c>
      <c r="J742" s="436">
        <v>57.130000000000223</v>
      </c>
      <c r="K742" s="436" t="s">
        <v>62</v>
      </c>
      <c r="L742" s="430">
        <v>151.95216666666667</v>
      </c>
      <c r="M742" s="430">
        <v>-151.95216666666667</v>
      </c>
      <c r="N742" s="427">
        <v>770</v>
      </c>
      <c r="Q742" s="457" t="s">
        <v>156</v>
      </c>
      <c r="R742">
        <v>10</v>
      </c>
      <c r="S742" s="474">
        <v>21.337</v>
      </c>
      <c r="T742" s="290">
        <v>2.9397000000000002</v>
      </c>
      <c r="U742" s="290">
        <v>2.9571999999999998</v>
      </c>
      <c r="V742" s="290">
        <v>27.351184</v>
      </c>
      <c r="W742" s="290">
        <v>27.351649999999999</v>
      </c>
      <c r="X742" s="290">
        <v>29.822805204060458</v>
      </c>
      <c r="Y742" s="290">
        <v>29.807148308992769</v>
      </c>
      <c r="Z742">
        <v>2.3306</v>
      </c>
      <c r="AA742" s="447">
        <v>7.5801101814923939</v>
      </c>
      <c r="AB742" s="447">
        <v>98.419994017753837</v>
      </c>
      <c r="AC742" s="447">
        <v>0.569372816</v>
      </c>
      <c r="AD742" s="290">
        <v>0.66869999999999996</v>
      </c>
      <c r="AE742" s="447">
        <v>84.980099999999993</v>
      </c>
      <c r="AF742">
        <v>4.3445999999999998</v>
      </c>
      <c r="AG742" s="447">
        <v>3.0047000000000001</v>
      </c>
      <c r="AH742">
        <v>0.18720000000000001</v>
      </c>
      <c r="AI742" s="447">
        <v>6.3701999999999995E-2</v>
      </c>
      <c r="AJ742" s="447">
        <v>98.55</v>
      </c>
      <c r="AK742" s="447">
        <v>9.9144000000000005</v>
      </c>
      <c r="AL742" s="429">
        <v>29.790134429931641</v>
      </c>
      <c r="AM742" s="433" t="s">
        <v>139</v>
      </c>
      <c r="AN742" s="434"/>
      <c r="AO742" s="438">
        <v>5.0999999999999996</v>
      </c>
      <c r="AP742" s="439">
        <v>7.7249999999999996</v>
      </c>
      <c r="AQ742" s="431" t="s">
        <v>139</v>
      </c>
      <c r="AR742" s="440"/>
      <c r="AS742" s="469">
        <v>0</v>
      </c>
      <c r="AT742" s="431"/>
      <c r="AU742" s="469">
        <v>2.9153106498157948</v>
      </c>
      <c r="AV742" s="431"/>
      <c r="AW742" s="442">
        <v>0.58444434107084708</v>
      </c>
      <c r="AX742" s="431"/>
      <c r="AY742" s="443"/>
      <c r="AZ742" s="469">
        <v>9.6982536240196732E-3</v>
      </c>
      <c r="BA742" s="431">
        <v>6</v>
      </c>
      <c r="BB742" s="440"/>
      <c r="BC742" s="469">
        <v>0.46744473854154511</v>
      </c>
      <c r="BD742" s="445" t="s">
        <v>139</v>
      </c>
      <c r="BE742" s="469">
        <v>0.25642122426680425</v>
      </c>
      <c r="BF742" s="445" t="s">
        <v>139</v>
      </c>
      <c r="BG742" s="445"/>
      <c r="BH742" s="469">
        <v>2032.4372470059391</v>
      </c>
      <c r="BI742" s="431" t="s">
        <v>139</v>
      </c>
      <c r="BJ742" s="440"/>
      <c r="BK742" s="441">
        <v>2151.6965661390514</v>
      </c>
      <c r="BL742" s="431" t="s">
        <v>139</v>
      </c>
      <c r="BM742" s="446"/>
      <c r="BN742" s="447">
        <v>-3.0887376539759526</v>
      </c>
      <c r="BO742" t="s">
        <v>139</v>
      </c>
    </row>
    <row r="743" spans="1:67" ht="15.75" customHeight="1">
      <c r="A743" s="7" t="s">
        <v>1030</v>
      </c>
      <c r="B743" s="453">
        <v>34</v>
      </c>
      <c r="C743" s="436" t="s">
        <v>210</v>
      </c>
      <c r="D743" s="454" t="s">
        <v>211</v>
      </c>
      <c r="E743" s="436">
        <v>71</v>
      </c>
      <c r="F743" s="436">
        <v>23.669999999999618</v>
      </c>
      <c r="G743" s="436" t="s">
        <v>61</v>
      </c>
      <c r="H743" s="430">
        <v>71.394499999999994</v>
      </c>
      <c r="I743" s="436">
        <v>151</v>
      </c>
      <c r="J743" s="436">
        <v>57.130000000000223</v>
      </c>
      <c r="K743" s="436" t="s">
        <v>62</v>
      </c>
      <c r="L743" s="430">
        <v>151.95216666666667</v>
      </c>
      <c r="M743" s="430">
        <v>-151.95216666666667</v>
      </c>
      <c r="N743" s="427">
        <v>771</v>
      </c>
      <c r="Q743" s="457" t="s">
        <v>156</v>
      </c>
      <c r="R743">
        <v>11</v>
      </c>
      <c r="S743" s="474">
        <v>18.344000000000001</v>
      </c>
      <c r="T743" s="290">
        <v>2.9325000000000001</v>
      </c>
      <c r="U743" s="290">
        <v>2.9518</v>
      </c>
      <c r="V743" s="290">
        <v>27.144855</v>
      </c>
      <c r="W743" s="290">
        <v>27.140148</v>
      </c>
      <c r="X743" s="290">
        <v>29.583284158986032</v>
      </c>
      <c r="Y743" s="290">
        <v>29.559898120075918</v>
      </c>
      <c r="Z743">
        <v>2.3302</v>
      </c>
      <c r="AA743" s="447">
        <v>7.634362673172796</v>
      </c>
      <c r="AB743" s="447">
        <v>98.944871083462843</v>
      </c>
      <c r="AC743" s="447">
        <v>0.44461697600000005</v>
      </c>
      <c r="AD743" s="290">
        <v>0.52349999999999997</v>
      </c>
      <c r="AE743" s="447">
        <v>85.944400000000002</v>
      </c>
      <c r="AF743">
        <v>4.3933</v>
      </c>
      <c r="AG743" s="447">
        <v>2.8732000000000002</v>
      </c>
      <c r="AH743">
        <v>0.18190000000000001</v>
      </c>
      <c r="AI743" s="447">
        <v>6.3701999999999995E-2</v>
      </c>
      <c r="AJ743" s="447">
        <v>98.54</v>
      </c>
      <c r="AK743" s="447">
        <v>9.9144000000000005</v>
      </c>
      <c r="AL743" s="429">
        <v>29.453380584716797</v>
      </c>
      <c r="AM743" s="433" t="s">
        <v>139</v>
      </c>
      <c r="AN743" s="434"/>
      <c r="AO743" s="438">
        <v>5</v>
      </c>
      <c r="AP743" s="439">
        <v>7.76</v>
      </c>
      <c r="AQ743" s="431" t="s">
        <v>139</v>
      </c>
      <c r="AR743" s="440"/>
      <c r="AS743" s="469">
        <v>0</v>
      </c>
      <c r="AT743" s="431"/>
      <c r="AU743" s="469">
        <v>2.8342764701456367</v>
      </c>
      <c r="AV743" s="431"/>
      <c r="AW743" s="442">
        <v>0.52401730474019625</v>
      </c>
      <c r="AX743" s="431"/>
      <c r="AY743" s="443"/>
      <c r="AZ743" s="469">
        <v>1.099562449897994E-3</v>
      </c>
      <c r="BA743" s="431">
        <v>6</v>
      </c>
      <c r="BB743" s="440"/>
      <c r="BC743" s="469">
        <v>0.39300706300841981</v>
      </c>
      <c r="BD743" s="445" t="s">
        <v>139</v>
      </c>
      <c r="BE743" s="469">
        <v>0.19024489402580072</v>
      </c>
      <c r="BF743" s="445" t="s">
        <v>139</v>
      </c>
      <c r="BG743" s="445"/>
      <c r="BH743" s="469">
        <v>2010.1065797399856</v>
      </c>
      <c r="BI743" s="431" t="s">
        <v>139</v>
      </c>
      <c r="BJ743" s="440"/>
      <c r="BK743" s="441">
        <v>2131.6567520507347</v>
      </c>
      <c r="BL743" s="431" t="s">
        <v>139</v>
      </c>
      <c r="BM743" s="446"/>
      <c r="BN743" s="447">
        <v>-3.1391727020635631</v>
      </c>
      <c r="BO743" t="s">
        <v>139</v>
      </c>
    </row>
    <row r="744" spans="1:67" ht="15.75" customHeight="1">
      <c r="A744" s="7" t="s">
        <v>1030</v>
      </c>
      <c r="B744" s="453">
        <v>34</v>
      </c>
      <c r="C744" s="436" t="s">
        <v>210</v>
      </c>
      <c r="D744" s="454" t="s">
        <v>211</v>
      </c>
      <c r="E744" s="436">
        <v>71</v>
      </c>
      <c r="F744" s="436">
        <v>23.669999999999618</v>
      </c>
      <c r="G744" s="436" t="s">
        <v>61</v>
      </c>
      <c r="H744" s="430">
        <v>71.394499999999994</v>
      </c>
      <c r="I744" s="436">
        <v>151</v>
      </c>
      <c r="J744" s="436">
        <v>57.130000000000223</v>
      </c>
      <c r="K744" s="436" t="s">
        <v>62</v>
      </c>
      <c r="L744" s="430">
        <v>151.95216666666667</v>
      </c>
      <c r="M744" s="430">
        <v>-151.95216666666667</v>
      </c>
      <c r="N744" s="427">
        <v>772</v>
      </c>
      <c r="Q744" s="457" t="s">
        <v>156</v>
      </c>
      <c r="R744">
        <v>12</v>
      </c>
      <c r="S744" s="474">
        <v>11.214</v>
      </c>
      <c r="T744" s="290">
        <v>3.6604999999999999</v>
      </c>
      <c r="U744" s="290">
        <v>3.6526999999999998</v>
      </c>
      <c r="V744" s="290">
        <v>27.472351</v>
      </c>
      <c r="W744" s="290">
        <v>27.466539999999998</v>
      </c>
      <c r="X744" s="290">
        <v>29.313246364102294</v>
      </c>
      <c r="Y744" s="290">
        <v>29.313438310513192</v>
      </c>
      <c r="Z744">
        <v>2.3363999999999998</v>
      </c>
      <c r="AA744" s="447">
        <v>7.6577467652144922</v>
      </c>
      <c r="AB744" s="447">
        <v>100.87440939528942</v>
      </c>
      <c r="AC744" s="447">
        <v>0.38417225600000005</v>
      </c>
      <c r="AD744" s="290">
        <v>0.45319999999999999</v>
      </c>
      <c r="AE744" s="447">
        <v>86.742999999999995</v>
      </c>
      <c r="AF744">
        <v>4.4336000000000002</v>
      </c>
      <c r="AG744" s="447">
        <v>2.6408</v>
      </c>
      <c r="AH744">
        <v>0.1726</v>
      </c>
      <c r="AI744" s="447">
        <v>6.3701999999999995E-2</v>
      </c>
      <c r="AJ744" s="447">
        <v>98.55</v>
      </c>
      <c r="AK744" s="447">
        <v>9.9144000000000005</v>
      </c>
      <c r="AL744" s="429">
        <v>29.345685958862305</v>
      </c>
      <c r="AM744" s="433" t="s">
        <v>139</v>
      </c>
      <c r="AN744" s="434"/>
      <c r="AO744" s="438">
        <v>5.4</v>
      </c>
      <c r="AP744" s="439">
        <v>7.6970000000000001</v>
      </c>
      <c r="AQ744" s="431" t="s">
        <v>139</v>
      </c>
      <c r="AR744" s="440"/>
      <c r="AS744" s="469">
        <v>0</v>
      </c>
      <c r="AT744" s="431"/>
      <c r="AU744" s="469">
        <v>2.9211947354842369</v>
      </c>
      <c r="AV744" s="431"/>
      <c r="AW744" s="442">
        <v>0.49922314741591844</v>
      </c>
      <c r="AX744" s="431"/>
      <c r="AY744" s="443"/>
      <c r="AZ744" s="469">
        <v>0</v>
      </c>
      <c r="BA744" s="431">
        <v>6</v>
      </c>
      <c r="BB744" s="440"/>
      <c r="BC744" s="469">
        <v>0.40370227419497084</v>
      </c>
      <c r="BD744" s="445" t="s">
        <v>139</v>
      </c>
      <c r="BE744" s="469">
        <v>0.19588549620351114</v>
      </c>
      <c r="BF744" s="445" t="s">
        <v>139</v>
      </c>
      <c r="BG744" s="445"/>
      <c r="BH744" s="469">
        <v>2000.3246547971951</v>
      </c>
      <c r="BI744" s="431" t="s">
        <v>139</v>
      </c>
      <c r="BJ744" s="440"/>
      <c r="BK744" s="441">
        <v>2120.0025091118559</v>
      </c>
      <c r="BL744" s="431" t="s">
        <v>139</v>
      </c>
      <c r="BM744" s="446"/>
      <c r="BN744" s="447">
        <v>-3.126316376555311</v>
      </c>
      <c r="BO744" t="s">
        <v>139</v>
      </c>
    </row>
    <row r="745" spans="1:67" ht="15.75" customHeight="1">
      <c r="A745" s="7" t="s">
        <v>1030</v>
      </c>
      <c r="B745" s="453">
        <v>34</v>
      </c>
      <c r="C745" s="436" t="s">
        <v>210</v>
      </c>
      <c r="D745" s="454" t="s">
        <v>211</v>
      </c>
      <c r="E745" s="436">
        <v>71</v>
      </c>
      <c r="F745" s="436">
        <v>23.669999999999618</v>
      </c>
      <c r="G745" s="436" t="s">
        <v>61</v>
      </c>
      <c r="H745" s="430">
        <v>71.394499999999994</v>
      </c>
      <c r="I745" s="436">
        <v>151</v>
      </c>
      <c r="J745" s="436">
        <v>57.130000000000223</v>
      </c>
      <c r="K745" s="436" t="s">
        <v>62</v>
      </c>
      <c r="L745" s="430">
        <v>151.95216666666667</v>
      </c>
      <c r="M745" s="430">
        <v>-151.95216666666667</v>
      </c>
      <c r="N745" s="427">
        <v>773</v>
      </c>
      <c r="Q745" s="457" t="s">
        <v>240</v>
      </c>
      <c r="R745">
        <v>13</v>
      </c>
      <c r="S745" s="474">
        <v>7.2320000000000002</v>
      </c>
      <c r="T745" s="290">
        <v>3.5184000000000002</v>
      </c>
      <c r="U745" s="290">
        <v>3.5230000000000001</v>
      </c>
      <c r="V745" s="290">
        <v>27.401375999999999</v>
      </c>
      <c r="W745" s="290">
        <v>27.401300999999997</v>
      </c>
      <c r="X745" s="290">
        <v>29.3597483720973</v>
      </c>
      <c r="Y745" s="290">
        <v>29.355503131890881</v>
      </c>
      <c r="Z745">
        <v>2.3353000000000002</v>
      </c>
      <c r="AA745" s="447">
        <v>7.6497907237791631</v>
      </c>
      <c r="AB745" s="447">
        <v>100.44789857336835</v>
      </c>
      <c r="AC745" s="447">
        <v>0.41338505600000003</v>
      </c>
      <c r="AD745" s="290">
        <v>0.48720000000000002</v>
      </c>
      <c r="AE745" s="447">
        <v>83.896699999999996</v>
      </c>
      <c r="AF745">
        <v>4.2899000000000003</v>
      </c>
      <c r="AG745" s="447">
        <v>2.5680000000000001</v>
      </c>
      <c r="AH745">
        <v>0.16969999999999999</v>
      </c>
      <c r="AI745" s="447">
        <v>6.3701999999999995E-2</v>
      </c>
      <c r="AJ745" s="447">
        <v>1.29</v>
      </c>
      <c r="AK745" s="447">
        <v>9.9144000000000005</v>
      </c>
      <c r="AL745" s="429">
        <v>29.366382598876953</v>
      </c>
      <c r="AM745" s="433" t="s">
        <v>139</v>
      </c>
      <c r="AN745" s="434"/>
      <c r="AO745" s="438">
        <v>5.4</v>
      </c>
      <c r="AP745" s="439">
        <v>7.734</v>
      </c>
      <c r="AQ745" s="431" t="s">
        <v>139</v>
      </c>
      <c r="AR745" s="440"/>
      <c r="AS745" s="469">
        <v>0</v>
      </c>
      <c r="AT745" s="431"/>
      <c r="AU745" s="469">
        <v>2.9163686482443181</v>
      </c>
      <c r="AV745" s="431"/>
      <c r="AW745" s="442">
        <v>0.50554961157370792</v>
      </c>
      <c r="AX745" s="431"/>
      <c r="AY745" s="443"/>
      <c r="AZ745" s="469">
        <v>0</v>
      </c>
      <c r="BA745" s="431">
        <v>6</v>
      </c>
      <c r="BB745" s="440"/>
      <c r="BC745" s="469">
        <v>0.38951821128224912</v>
      </c>
      <c r="BD745" s="445" t="s">
        <v>139</v>
      </c>
      <c r="BE745" s="469">
        <v>0.19967127253988906</v>
      </c>
      <c r="BF745" s="445" t="s">
        <v>139</v>
      </c>
      <c r="BG745" s="445"/>
      <c r="BH745" s="469">
        <v>2002.9475380145641</v>
      </c>
      <c r="BI745" s="431" t="s">
        <v>139</v>
      </c>
      <c r="BJ745" s="440"/>
      <c r="BK745" s="441">
        <v>2118.2445536537602</v>
      </c>
      <c r="BL745" s="431" t="s">
        <v>139</v>
      </c>
      <c r="BM745" s="446"/>
      <c r="BN745" s="447">
        <v>-3.1352164017769497</v>
      </c>
      <c r="BO745" t="s">
        <v>139</v>
      </c>
    </row>
    <row r="746" spans="1:67" ht="15.75" customHeight="1">
      <c r="A746" s="7" t="s">
        <v>1030</v>
      </c>
      <c r="B746" s="453">
        <v>35</v>
      </c>
      <c r="C746" s="436" t="s">
        <v>212</v>
      </c>
      <c r="D746" s="454" t="s">
        <v>213</v>
      </c>
      <c r="E746" s="436">
        <v>71</v>
      </c>
      <c r="F746" s="436">
        <v>21.710000000000207</v>
      </c>
      <c r="G746" s="436" t="s">
        <v>61</v>
      </c>
      <c r="H746" s="430">
        <v>71.361833333333337</v>
      </c>
      <c r="I746" s="436">
        <v>152</v>
      </c>
      <c r="J746" s="436">
        <v>5.0099999999991951</v>
      </c>
      <c r="K746" s="436" t="s">
        <v>62</v>
      </c>
      <c r="L746" s="430">
        <v>152.08349999999999</v>
      </c>
      <c r="M746" s="430">
        <v>-152.08349999999999</v>
      </c>
      <c r="N746" s="427">
        <v>774</v>
      </c>
      <c r="Q746" s="457" t="s">
        <v>156</v>
      </c>
      <c r="R746">
        <v>1</v>
      </c>
      <c r="S746" s="474">
        <v>70.798000000000002</v>
      </c>
      <c r="T746" s="290">
        <v>0.88300000000000001</v>
      </c>
      <c r="U746" s="290">
        <v>0.88639999999999997</v>
      </c>
      <c r="V746" s="290">
        <v>27.611335999999998</v>
      </c>
      <c r="W746" s="290">
        <v>27.611621</v>
      </c>
      <c r="X746" s="290">
        <v>32.134391008554402</v>
      </c>
      <c r="Y746" s="290">
        <v>32.131238873007156</v>
      </c>
      <c r="Z746">
        <v>2.0301999999999998</v>
      </c>
      <c r="AA746" s="447">
        <v>6.7509695351042502</v>
      </c>
      <c r="AB746" s="447">
        <v>84.52619285024393</v>
      </c>
      <c r="AC746" s="447">
        <v>9.3814207999999996E-2</v>
      </c>
      <c r="AD746" s="290">
        <v>0.1152</v>
      </c>
      <c r="AE746" s="447">
        <v>77.252700000000004</v>
      </c>
      <c r="AF746">
        <v>3.9546999999999999</v>
      </c>
      <c r="AG746" s="447">
        <v>3.0070999999999999</v>
      </c>
      <c r="AH746">
        <v>0.18729999999999999</v>
      </c>
      <c r="AI746" s="447">
        <v>6.3701999999999995E-2</v>
      </c>
      <c r="AJ746" s="447">
        <v>7.41</v>
      </c>
      <c r="AK746" s="447">
        <v>9.9144000000000005</v>
      </c>
      <c r="AL746" s="429">
        <v>32.127166748046875</v>
      </c>
      <c r="AM746" s="433" t="s">
        <v>139</v>
      </c>
      <c r="AN746" s="434"/>
      <c r="AO746" s="438">
        <v>2.4</v>
      </c>
      <c r="AP746" s="439">
        <v>6.7960000000000003</v>
      </c>
      <c r="AQ746" s="431">
        <v>2</v>
      </c>
      <c r="AR746" s="440"/>
      <c r="AS746" s="469">
        <v>6.0826267937979264</v>
      </c>
      <c r="AT746" s="431"/>
      <c r="AU746" s="469">
        <v>16.92299239619711</v>
      </c>
      <c r="AV746" s="431"/>
      <c r="AW746" s="442">
        <v>1.3539470623807972</v>
      </c>
      <c r="AX746" s="431"/>
      <c r="AY746" s="443"/>
      <c r="AZ746" s="469">
        <v>1.3956117218321555</v>
      </c>
      <c r="BA746" s="431">
        <v>6</v>
      </c>
      <c r="BB746" s="440"/>
      <c r="BC746" s="469">
        <v>8.2374877001726826E-2</v>
      </c>
      <c r="BD746" s="445" t="s">
        <v>139</v>
      </c>
      <c r="BE746" s="469">
        <v>0.11298172018992406</v>
      </c>
      <c r="BF746" s="445" t="s">
        <v>139</v>
      </c>
      <c r="BG746" s="445"/>
      <c r="BH746" s="469">
        <v>2123.0664334637881</v>
      </c>
      <c r="BI746" s="431" t="s">
        <v>139</v>
      </c>
      <c r="BJ746" s="440"/>
      <c r="BK746" s="441">
        <v>2220.0859738557174</v>
      </c>
      <c r="BL746" s="431" t="s">
        <v>139</v>
      </c>
      <c r="BM746" s="446"/>
      <c r="BN746" s="447" t="s">
        <v>139</v>
      </c>
      <c r="BO746" t="s">
        <v>139</v>
      </c>
    </row>
    <row r="747" spans="1:67" ht="15.75" customHeight="1">
      <c r="A747" s="7" t="s">
        <v>1030</v>
      </c>
      <c r="B747" s="453">
        <v>35</v>
      </c>
      <c r="C747" s="436" t="s">
        <v>212</v>
      </c>
      <c r="D747" s="454" t="s">
        <v>213</v>
      </c>
      <c r="E747" s="436">
        <v>71</v>
      </c>
      <c r="F747" s="436">
        <v>21.710000000000207</v>
      </c>
      <c r="G747" s="436" t="s">
        <v>61</v>
      </c>
      <c r="H747" s="430">
        <v>71.361833333333337</v>
      </c>
      <c r="I747" s="436">
        <v>152</v>
      </c>
      <c r="J747" s="436">
        <v>5.0099999999991951</v>
      </c>
      <c r="K747" s="436" t="s">
        <v>62</v>
      </c>
      <c r="L747" s="430">
        <v>152.08349999999999</v>
      </c>
      <c r="M747" s="430">
        <v>-152.08349999999999</v>
      </c>
      <c r="N747" s="427">
        <v>775</v>
      </c>
      <c r="Q747" s="457" t="s">
        <v>156</v>
      </c>
      <c r="R747">
        <v>2</v>
      </c>
      <c r="S747" s="474">
        <v>69.367000000000004</v>
      </c>
      <c r="T747" s="290">
        <v>0.9768</v>
      </c>
      <c r="U747" s="290">
        <v>0.9839</v>
      </c>
      <c r="V747" s="290">
        <v>27.663222999999999</v>
      </c>
      <c r="W747" s="290">
        <v>27.666266999999998</v>
      </c>
      <c r="X747" s="290">
        <v>32.104719800837429</v>
      </c>
      <c r="Y747" s="290">
        <v>32.10128610656249</v>
      </c>
      <c r="Z747">
        <v>2.0434999999999999</v>
      </c>
      <c r="AA747" s="447">
        <v>6.7780588504424948</v>
      </c>
      <c r="AB747" s="447">
        <v>85.053490148084236</v>
      </c>
      <c r="AC747" s="447">
        <v>9.7448624000000011E-2</v>
      </c>
      <c r="AD747" s="290">
        <v>0.1195</v>
      </c>
      <c r="AE747" s="447">
        <v>77.379300000000001</v>
      </c>
      <c r="AF747">
        <v>3.9611000000000001</v>
      </c>
      <c r="AG747" s="447">
        <v>3.1244999999999998</v>
      </c>
      <c r="AH747">
        <v>0.192</v>
      </c>
      <c r="AI747" s="447">
        <v>6.3701999999999995E-2</v>
      </c>
      <c r="AJ747" s="447">
        <v>8.8000000000000007</v>
      </c>
      <c r="AK747" s="447">
        <v>9.9144000000000005</v>
      </c>
      <c r="AL747" s="429">
        <v>32.121372222900391</v>
      </c>
      <c r="AM747" s="433" t="s">
        <v>139</v>
      </c>
      <c r="AN747" s="434"/>
      <c r="AO747" s="438" t="s">
        <v>139</v>
      </c>
      <c r="AP747" s="439" t="s">
        <v>139</v>
      </c>
      <c r="AQ747" s="431" t="s">
        <v>139</v>
      </c>
      <c r="AR747" s="440"/>
      <c r="AS747" s="469" t="s">
        <v>139</v>
      </c>
      <c r="AT747" s="431" t="s">
        <v>139</v>
      </c>
      <c r="AU747" s="469" t="s">
        <v>139</v>
      </c>
      <c r="AV747" s="431" t="s">
        <v>139</v>
      </c>
      <c r="AW747" s="442" t="s">
        <v>139</v>
      </c>
      <c r="AX747" s="431" t="s">
        <v>139</v>
      </c>
      <c r="AY747" s="443"/>
      <c r="AZ747" s="469" t="s">
        <v>139</v>
      </c>
      <c r="BA747" s="431" t="s">
        <v>139</v>
      </c>
      <c r="BB747" s="440"/>
      <c r="BC747" s="469" t="s">
        <v>139</v>
      </c>
      <c r="BD747" s="445" t="s">
        <v>139</v>
      </c>
      <c r="BE747" s="469" t="s">
        <v>139</v>
      </c>
      <c r="BF747" s="445" t="s">
        <v>139</v>
      </c>
      <c r="BG747" s="445"/>
      <c r="BH747" s="469" t="s">
        <v>139</v>
      </c>
      <c r="BI747" s="431" t="s">
        <v>139</v>
      </c>
      <c r="BJ747" s="440"/>
      <c r="BK747" s="441" t="s">
        <v>139</v>
      </c>
      <c r="BL747" s="431" t="s">
        <v>139</v>
      </c>
      <c r="BM747" s="446"/>
      <c r="BN747" s="447" t="s">
        <v>139</v>
      </c>
      <c r="BO747" t="s">
        <v>139</v>
      </c>
    </row>
    <row r="748" spans="1:67" ht="15.75" customHeight="1">
      <c r="A748" s="7" t="s">
        <v>1030</v>
      </c>
      <c r="B748" s="453">
        <v>35</v>
      </c>
      <c r="C748" s="436" t="s">
        <v>212</v>
      </c>
      <c r="D748" s="454" t="s">
        <v>213</v>
      </c>
      <c r="E748" s="436">
        <v>71</v>
      </c>
      <c r="F748" s="436">
        <v>21.710000000000207</v>
      </c>
      <c r="G748" s="436" t="s">
        <v>61</v>
      </c>
      <c r="H748" s="430">
        <v>71.361833333333337</v>
      </c>
      <c r="I748" s="436">
        <v>152</v>
      </c>
      <c r="J748" s="436">
        <v>5.0099999999991951</v>
      </c>
      <c r="K748" s="436" t="s">
        <v>62</v>
      </c>
      <c r="L748" s="430">
        <v>152.08349999999999</v>
      </c>
      <c r="M748" s="430">
        <v>-152.08349999999999</v>
      </c>
      <c r="N748" s="427">
        <v>776</v>
      </c>
      <c r="Q748" s="457" t="s">
        <v>156</v>
      </c>
      <c r="R748">
        <v>3</v>
      </c>
      <c r="S748" s="474">
        <v>62.185000000000002</v>
      </c>
      <c r="T748" s="290">
        <v>1.8613999999999999</v>
      </c>
      <c r="U748" s="290">
        <v>1.8404</v>
      </c>
      <c r="V748" s="290">
        <v>28.322565000000001</v>
      </c>
      <c r="W748" s="290">
        <v>28.304759999999998</v>
      </c>
      <c r="X748" s="290">
        <v>32.036521342990255</v>
      </c>
      <c r="Y748" s="290">
        <v>32.03560389350806</v>
      </c>
      <c r="Z748">
        <v>2.0528</v>
      </c>
      <c r="AA748" s="447">
        <v>6.7509758894741818</v>
      </c>
      <c r="AB748" s="447">
        <v>86.610824632334911</v>
      </c>
      <c r="AC748" s="447">
        <v>0.10656473599999999</v>
      </c>
      <c r="AD748" s="290">
        <v>0.13009999999999999</v>
      </c>
      <c r="AE748" s="447">
        <v>73.585499999999996</v>
      </c>
      <c r="AF748">
        <v>3.7696999999999998</v>
      </c>
      <c r="AG748" s="447">
        <v>3.0375999999999999</v>
      </c>
      <c r="AH748">
        <v>0.1885</v>
      </c>
      <c r="AI748" s="447">
        <v>6.3701999999999995E-2</v>
      </c>
      <c r="AJ748" s="447">
        <v>16.309999999999999</v>
      </c>
      <c r="AK748" s="447">
        <v>9.9144000000000005</v>
      </c>
      <c r="AL748" s="429">
        <v>32.078872680664063</v>
      </c>
      <c r="AM748" s="433" t="s">
        <v>139</v>
      </c>
      <c r="AN748" s="434"/>
      <c r="AO748" s="438">
        <v>2.8</v>
      </c>
      <c r="AP748" s="439">
        <v>6.7469999999999999</v>
      </c>
      <c r="AQ748" s="431">
        <v>2</v>
      </c>
      <c r="AR748" s="440"/>
      <c r="AS748" s="469">
        <v>5.5554742665178747</v>
      </c>
      <c r="AT748" s="431"/>
      <c r="AU748" s="469">
        <v>16.532994055201456</v>
      </c>
      <c r="AV748" s="431"/>
      <c r="AW748" s="442">
        <v>1.3027771316927943</v>
      </c>
      <c r="AX748" s="431"/>
      <c r="AY748" s="443"/>
      <c r="AZ748" s="469">
        <v>1.4351020072244181</v>
      </c>
      <c r="BA748" s="431">
        <v>6</v>
      </c>
      <c r="BB748" s="440"/>
      <c r="BC748" s="469">
        <v>9.3073758002515328E-2</v>
      </c>
      <c r="BD748" s="445" t="s">
        <v>139</v>
      </c>
      <c r="BE748" s="469">
        <v>0.13564275574156054</v>
      </c>
      <c r="BF748" s="445" t="s">
        <v>139</v>
      </c>
      <c r="BG748" s="445"/>
      <c r="BH748" s="469">
        <v>2116.9520713128227</v>
      </c>
      <c r="BI748" s="431" t="s">
        <v>139</v>
      </c>
      <c r="BJ748" s="440"/>
      <c r="BK748" s="441">
        <v>2218.3734225518269</v>
      </c>
      <c r="BL748" s="431" t="s">
        <v>139</v>
      </c>
      <c r="BM748" s="446"/>
      <c r="BN748" s="447" t="s">
        <v>139</v>
      </c>
      <c r="BO748" t="s">
        <v>139</v>
      </c>
    </row>
    <row r="749" spans="1:67" ht="15.75" customHeight="1">
      <c r="A749" s="7" t="s">
        <v>1030</v>
      </c>
      <c r="B749" s="453">
        <v>35</v>
      </c>
      <c r="C749" s="436" t="s">
        <v>212</v>
      </c>
      <c r="D749" s="454" t="s">
        <v>213</v>
      </c>
      <c r="E749" s="436">
        <v>71</v>
      </c>
      <c r="F749" s="436">
        <v>21.710000000000207</v>
      </c>
      <c r="G749" s="436" t="s">
        <v>61</v>
      </c>
      <c r="H749" s="430">
        <v>71.361833333333337</v>
      </c>
      <c r="I749" s="436">
        <v>152</v>
      </c>
      <c r="J749" s="436">
        <v>5.0099999999991951</v>
      </c>
      <c r="K749" s="436" t="s">
        <v>62</v>
      </c>
      <c r="L749" s="430">
        <v>152.08349999999999</v>
      </c>
      <c r="M749" s="430">
        <v>-152.08349999999999</v>
      </c>
      <c r="N749" s="427">
        <v>777</v>
      </c>
      <c r="Q749" s="457" t="s">
        <v>156</v>
      </c>
      <c r="R749">
        <v>4</v>
      </c>
      <c r="S749" s="474">
        <v>61.798000000000002</v>
      </c>
      <c r="T749" s="290">
        <v>1.8794</v>
      </c>
      <c r="U749" s="290">
        <v>1.8229</v>
      </c>
      <c r="V749" s="290">
        <v>28.339668</v>
      </c>
      <c r="W749" s="290">
        <v>28.295801999999998</v>
      </c>
      <c r="X749" s="290">
        <v>32.039809837138264</v>
      </c>
      <c r="Y749" s="290">
        <v>32.042388940896515</v>
      </c>
      <c r="Z749">
        <v>2.0528</v>
      </c>
      <c r="AA749" s="447">
        <v>6.7509758894741818</v>
      </c>
      <c r="AB749" s="447">
        <v>86.652326400062762</v>
      </c>
      <c r="AC749" s="447">
        <v>0.11019915200000001</v>
      </c>
      <c r="AD749" s="290">
        <v>0.1343</v>
      </c>
      <c r="AE749" s="447">
        <v>72.933899999999994</v>
      </c>
      <c r="AF749">
        <v>3.7368000000000001</v>
      </c>
      <c r="AG749" s="447">
        <v>3.0470000000000002</v>
      </c>
      <c r="AH749">
        <v>0.18890000000000001</v>
      </c>
      <c r="AI749" s="447">
        <v>6.3701999999999995E-2</v>
      </c>
      <c r="AJ749" s="447">
        <v>16.8</v>
      </c>
      <c r="AK749" s="447">
        <v>9.9144000000000005</v>
      </c>
      <c r="AL749" s="429">
        <v>32.081825256347656</v>
      </c>
      <c r="AM749" s="433">
        <v>2</v>
      </c>
      <c r="AN749" s="434"/>
      <c r="AO749" s="438" t="s">
        <v>139</v>
      </c>
      <c r="AP749" s="439" t="s">
        <v>139</v>
      </c>
      <c r="AQ749" s="431" t="s">
        <v>139</v>
      </c>
      <c r="AR749" s="440"/>
      <c r="AS749" s="469" t="s">
        <v>139</v>
      </c>
      <c r="AT749" s="431" t="s">
        <v>139</v>
      </c>
      <c r="AU749" s="469" t="s">
        <v>139</v>
      </c>
      <c r="AV749" s="431" t="s">
        <v>139</v>
      </c>
      <c r="AW749" s="442" t="s">
        <v>139</v>
      </c>
      <c r="AX749" s="431" t="s">
        <v>139</v>
      </c>
      <c r="AY749" s="443"/>
      <c r="AZ749" s="469" t="s">
        <v>139</v>
      </c>
      <c r="BA749" s="431" t="s">
        <v>139</v>
      </c>
      <c r="BB749" s="440"/>
      <c r="BC749" s="469" t="s">
        <v>139</v>
      </c>
      <c r="BD749" s="445" t="s">
        <v>139</v>
      </c>
      <c r="BE749" s="469" t="s">
        <v>139</v>
      </c>
      <c r="BF749" s="445" t="s">
        <v>139</v>
      </c>
      <c r="BG749" s="445"/>
      <c r="BH749" s="469" t="s">
        <v>139</v>
      </c>
      <c r="BI749" s="431" t="s">
        <v>139</v>
      </c>
      <c r="BJ749" s="440"/>
      <c r="BK749" s="441" t="s">
        <v>139</v>
      </c>
      <c r="BL749" s="431" t="s">
        <v>139</v>
      </c>
      <c r="BM749" s="446"/>
      <c r="BN749" s="447" t="s">
        <v>139</v>
      </c>
      <c r="BO749" t="s">
        <v>139</v>
      </c>
    </row>
    <row r="750" spans="1:67" ht="15.75" customHeight="1">
      <c r="A750" s="7" t="s">
        <v>1030</v>
      </c>
      <c r="B750" s="453">
        <v>35</v>
      </c>
      <c r="C750" s="436" t="s">
        <v>212</v>
      </c>
      <c r="D750" s="454" t="s">
        <v>213</v>
      </c>
      <c r="E750" s="436">
        <v>71</v>
      </c>
      <c r="F750" s="436">
        <v>21.710000000000207</v>
      </c>
      <c r="G750" s="436" t="s">
        <v>61</v>
      </c>
      <c r="H750" s="430">
        <v>71.361833333333337</v>
      </c>
      <c r="I750" s="436">
        <v>152</v>
      </c>
      <c r="J750" s="436">
        <v>5.0099999999991951</v>
      </c>
      <c r="K750" s="436" t="s">
        <v>62</v>
      </c>
      <c r="L750" s="430">
        <v>152.08349999999999</v>
      </c>
      <c r="M750" s="430">
        <v>-152.08349999999999</v>
      </c>
      <c r="N750" s="427">
        <v>778</v>
      </c>
      <c r="Q750" s="457" t="s">
        <v>156</v>
      </c>
      <c r="R750">
        <v>5</v>
      </c>
      <c r="S750" s="474">
        <v>41.902999999999999</v>
      </c>
      <c r="T750" s="290">
        <v>3.9653999999999998</v>
      </c>
      <c r="U750" s="290">
        <v>3.6112000000000002</v>
      </c>
      <c r="V750" s="290">
        <v>29.577912999999999</v>
      </c>
      <c r="W750" s="290">
        <v>29.316015999999998</v>
      </c>
      <c r="X750" s="290">
        <v>31.489342769027971</v>
      </c>
      <c r="Y750" s="290">
        <v>31.521802951817161</v>
      </c>
      <c r="Z750">
        <v>2.2467000000000001</v>
      </c>
      <c r="AA750" s="447">
        <v>7.0476007021969442</v>
      </c>
      <c r="AB750" s="447">
        <v>94.921516382170267</v>
      </c>
      <c r="AC750" s="447">
        <v>0.17604823999999999</v>
      </c>
      <c r="AD750" s="290">
        <v>0.2109</v>
      </c>
      <c r="AE750" s="447">
        <v>86.852800000000002</v>
      </c>
      <c r="AF750">
        <v>4.4390999999999998</v>
      </c>
      <c r="AG750" s="447">
        <v>2.8708999999999998</v>
      </c>
      <c r="AH750">
        <v>0.18179999999999999</v>
      </c>
      <c r="AI750" s="447">
        <v>6.3701999999999995E-2</v>
      </c>
      <c r="AJ750" s="447">
        <v>36.68</v>
      </c>
      <c r="AK750" s="447">
        <v>9.9144000000000005</v>
      </c>
      <c r="AL750" s="429">
        <v>31.573369979858398</v>
      </c>
      <c r="AM750" s="433" t="s">
        <v>139</v>
      </c>
      <c r="AN750" s="434"/>
      <c r="AO750" s="438">
        <v>5.2</v>
      </c>
      <c r="AP750" s="439">
        <v>7.1470000000000002</v>
      </c>
      <c r="AQ750" s="431">
        <v>2</v>
      </c>
      <c r="AR750" s="440"/>
      <c r="AS750" s="469">
        <v>1.6059098066886002</v>
      </c>
      <c r="AT750" s="431"/>
      <c r="AU750" s="469">
        <v>8.3424143028991011</v>
      </c>
      <c r="AV750" s="431"/>
      <c r="AW750" s="442">
        <v>0.91849095222589194</v>
      </c>
      <c r="AX750" s="431"/>
      <c r="AY750" s="443"/>
      <c r="AZ750" s="469">
        <v>1.0934898072451151</v>
      </c>
      <c r="BA750" s="431">
        <v>6</v>
      </c>
      <c r="BB750" s="440"/>
      <c r="BC750" s="469">
        <v>0.18539328421503534</v>
      </c>
      <c r="BD750" s="445" t="s">
        <v>139</v>
      </c>
      <c r="BE750" s="469">
        <v>0.186672990070679</v>
      </c>
      <c r="BF750" s="445" t="s">
        <v>139</v>
      </c>
      <c r="BG750" s="445"/>
      <c r="BH750" s="469">
        <v>2055.0250025401074</v>
      </c>
      <c r="BI750" s="431" t="s">
        <v>139</v>
      </c>
      <c r="BJ750" s="440"/>
      <c r="BK750" s="441">
        <v>2193.6805126587446</v>
      </c>
      <c r="BL750" s="431" t="s">
        <v>139</v>
      </c>
      <c r="BM750" s="446"/>
      <c r="BN750" s="447" t="s">
        <v>139</v>
      </c>
      <c r="BO750" t="s">
        <v>139</v>
      </c>
    </row>
    <row r="751" spans="1:67" ht="15.75" customHeight="1">
      <c r="A751" s="7" t="s">
        <v>1030</v>
      </c>
      <c r="B751" s="453">
        <v>35</v>
      </c>
      <c r="C751" s="436" t="s">
        <v>212</v>
      </c>
      <c r="D751" s="454" t="s">
        <v>213</v>
      </c>
      <c r="E751" s="436">
        <v>71</v>
      </c>
      <c r="F751" s="436">
        <v>21.710000000000207</v>
      </c>
      <c r="G751" s="436" t="s">
        <v>61</v>
      </c>
      <c r="H751" s="430">
        <v>71.361833333333337</v>
      </c>
      <c r="I751" s="436">
        <v>152</v>
      </c>
      <c r="J751" s="436">
        <v>5.0099999999991951</v>
      </c>
      <c r="K751" s="436" t="s">
        <v>62</v>
      </c>
      <c r="L751" s="430">
        <v>152.08349999999999</v>
      </c>
      <c r="M751" s="430">
        <v>-152.08349999999999</v>
      </c>
      <c r="N751" s="427">
        <v>779</v>
      </c>
      <c r="Q751" s="457" t="s">
        <v>156</v>
      </c>
      <c r="R751">
        <v>6</v>
      </c>
      <c r="S751" s="474">
        <v>31.998999999999999</v>
      </c>
      <c r="T751" s="290">
        <v>5.6243999999999996</v>
      </c>
      <c r="U751" s="290">
        <v>5.5448000000000004</v>
      </c>
      <c r="V751" s="290">
        <v>30.720041999999999</v>
      </c>
      <c r="W751" s="290">
        <v>30.667808999999998</v>
      </c>
      <c r="X751" s="290">
        <v>31.23996542380964</v>
      </c>
      <c r="Y751" s="290">
        <v>31.255110523340814</v>
      </c>
      <c r="Z751">
        <v>2.2639</v>
      </c>
      <c r="AA751" s="447">
        <v>6.9439128740848135</v>
      </c>
      <c r="AB751" s="447">
        <v>97.169711103368769</v>
      </c>
      <c r="AC751" s="447">
        <v>0.35245918399999998</v>
      </c>
      <c r="AD751" s="290">
        <v>0.41620000000000001</v>
      </c>
      <c r="AE751" s="447">
        <v>86.644300000000001</v>
      </c>
      <c r="AF751">
        <v>4.4286000000000003</v>
      </c>
      <c r="AG751" s="447">
        <v>2.6924000000000001</v>
      </c>
      <c r="AH751">
        <v>0.17469999999999999</v>
      </c>
      <c r="AI751" s="447">
        <v>6.3701999999999995E-2</v>
      </c>
      <c r="AJ751" s="447">
        <v>46.13</v>
      </c>
      <c r="AK751" s="447">
        <v>9.9144000000000005</v>
      </c>
      <c r="AL751" s="429">
        <v>31.357522964477539</v>
      </c>
      <c r="AM751" s="433" t="s">
        <v>139</v>
      </c>
      <c r="AN751" s="434"/>
      <c r="AO751" s="438">
        <v>6.3</v>
      </c>
      <c r="AP751" s="439">
        <v>7.0309999999999997</v>
      </c>
      <c r="AQ751" s="431">
        <v>2</v>
      </c>
      <c r="AR751" s="440"/>
      <c r="AS751" s="469">
        <v>0.29321762733594237</v>
      </c>
      <c r="AT751" s="431"/>
      <c r="AU751" s="469">
        <v>5.9448809715130055</v>
      </c>
      <c r="AV751" s="431"/>
      <c r="AW751" s="442">
        <v>0.73934967669907425</v>
      </c>
      <c r="AX751" s="431"/>
      <c r="AY751" s="443"/>
      <c r="AZ751" s="469">
        <v>0.68712203175699416</v>
      </c>
      <c r="BA751" s="431">
        <v>6</v>
      </c>
      <c r="BB751" s="440"/>
      <c r="BC751" s="469">
        <v>0.42088227988278593</v>
      </c>
      <c r="BD751" s="445" t="s">
        <v>139</v>
      </c>
      <c r="BE751" s="469">
        <v>0.19280323602630497</v>
      </c>
      <c r="BF751" s="445" t="s">
        <v>139</v>
      </c>
      <c r="BG751" s="445"/>
      <c r="BH751" s="469" t="s">
        <v>139</v>
      </c>
      <c r="BI751" s="431" t="s">
        <v>139</v>
      </c>
      <c r="BJ751" s="440"/>
      <c r="BK751" s="441">
        <v>2176.246794597821</v>
      </c>
      <c r="BL751" s="431" t="s">
        <v>139</v>
      </c>
      <c r="BM751" s="446"/>
      <c r="BN751" s="447" t="s">
        <v>139</v>
      </c>
      <c r="BO751" t="s">
        <v>139</v>
      </c>
    </row>
    <row r="752" spans="1:67" ht="15.75" customHeight="1">
      <c r="A752" s="7" t="s">
        <v>1030</v>
      </c>
      <c r="B752" s="453">
        <v>35</v>
      </c>
      <c r="C752" s="436" t="s">
        <v>212</v>
      </c>
      <c r="D752" s="454" t="s">
        <v>213</v>
      </c>
      <c r="E752" s="436">
        <v>71</v>
      </c>
      <c r="F752" s="436">
        <v>21.710000000000207</v>
      </c>
      <c r="G752" s="436" t="s">
        <v>61</v>
      </c>
      <c r="H752" s="430">
        <v>71.361833333333337</v>
      </c>
      <c r="I752" s="436">
        <v>152</v>
      </c>
      <c r="J752" s="436">
        <v>5.0099999999991951</v>
      </c>
      <c r="K752" s="436" t="s">
        <v>62</v>
      </c>
      <c r="L752" s="430">
        <v>152.08349999999999</v>
      </c>
      <c r="M752" s="430">
        <v>-152.08349999999999</v>
      </c>
      <c r="N752" s="427">
        <v>780</v>
      </c>
      <c r="Q752" s="457" t="s">
        <v>156</v>
      </c>
      <c r="R752">
        <v>7</v>
      </c>
      <c r="S752" s="474">
        <v>30.791</v>
      </c>
      <c r="T752" s="290">
        <v>5.7678000000000003</v>
      </c>
      <c r="U752" s="290">
        <v>5.7374999999999998</v>
      </c>
      <c r="V752" s="290">
        <v>30.797847000000001</v>
      </c>
      <c r="W752" s="290">
        <v>30.780199</v>
      </c>
      <c r="X752" s="290">
        <v>31.195026347291677</v>
      </c>
      <c r="Y752" s="290">
        <v>31.203275109232351</v>
      </c>
      <c r="Z752">
        <v>2.2717999999999998</v>
      </c>
      <c r="AA752" s="447">
        <v>7.0322430965278908</v>
      </c>
      <c r="AB752" s="447">
        <v>98.710732413480912</v>
      </c>
      <c r="AC752" s="447">
        <v>0.42444295999999998</v>
      </c>
      <c r="AD752" s="290">
        <v>0.50009999999999999</v>
      </c>
      <c r="AE752" s="447">
        <v>86.458100000000002</v>
      </c>
      <c r="AF752">
        <v>4.4192</v>
      </c>
      <c r="AG752" s="447">
        <v>2.6596000000000002</v>
      </c>
      <c r="AH752">
        <v>0.1734</v>
      </c>
      <c r="AI752" s="447">
        <v>6.3701999999999995E-2</v>
      </c>
      <c r="AJ752" s="447">
        <v>47.37</v>
      </c>
      <c r="AK752" s="447">
        <v>9.9144000000000005</v>
      </c>
      <c r="AL752" s="429">
        <v>31.347091674804688</v>
      </c>
      <c r="AM752" s="433" t="s">
        <v>139</v>
      </c>
      <c r="AN752" s="434"/>
      <c r="AO752" s="438" t="s">
        <v>139</v>
      </c>
      <c r="AP752" s="439" t="s">
        <v>139</v>
      </c>
      <c r="AQ752" s="431" t="s">
        <v>139</v>
      </c>
      <c r="AR752" s="440"/>
      <c r="AS752" s="469" t="s">
        <v>139</v>
      </c>
      <c r="AT752" s="431" t="s">
        <v>139</v>
      </c>
      <c r="AU752" s="469" t="s">
        <v>139</v>
      </c>
      <c r="AV752" s="431" t="s">
        <v>139</v>
      </c>
      <c r="AW752" s="442" t="s">
        <v>139</v>
      </c>
      <c r="AX752" s="431" t="s">
        <v>139</v>
      </c>
      <c r="AY752" s="443"/>
      <c r="AZ752" s="469" t="s">
        <v>139</v>
      </c>
      <c r="BA752" s="431" t="s">
        <v>139</v>
      </c>
      <c r="BB752" s="440"/>
      <c r="BC752" s="469" t="s">
        <v>139</v>
      </c>
      <c r="BD752" s="445" t="s">
        <v>139</v>
      </c>
      <c r="BE752" s="469" t="s">
        <v>139</v>
      </c>
      <c r="BF752" s="445" t="s">
        <v>139</v>
      </c>
      <c r="BG752" s="445"/>
      <c r="BH752" s="469" t="s">
        <v>139</v>
      </c>
      <c r="BI752" s="431" t="s">
        <v>139</v>
      </c>
      <c r="BJ752" s="440"/>
      <c r="BK752" s="441" t="s">
        <v>139</v>
      </c>
      <c r="BL752" s="431" t="s">
        <v>139</v>
      </c>
      <c r="BM752" s="446"/>
      <c r="BN752" s="447" t="s">
        <v>139</v>
      </c>
      <c r="BO752" t="s">
        <v>139</v>
      </c>
    </row>
    <row r="753" spans="1:67" ht="15.75" customHeight="1">
      <c r="A753" s="7" t="s">
        <v>1030</v>
      </c>
      <c r="B753" s="453">
        <v>35</v>
      </c>
      <c r="C753" s="436" t="s">
        <v>212</v>
      </c>
      <c r="D753" s="454" t="s">
        <v>213</v>
      </c>
      <c r="E753" s="436">
        <v>71</v>
      </c>
      <c r="F753" s="436">
        <v>21.710000000000207</v>
      </c>
      <c r="G753" s="436" t="s">
        <v>61</v>
      </c>
      <c r="H753" s="430">
        <v>71.361833333333337</v>
      </c>
      <c r="I753" s="436">
        <v>152</v>
      </c>
      <c r="J753" s="436">
        <v>5.0099999999991951</v>
      </c>
      <c r="K753" s="436" t="s">
        <v>62</v>
      </c>
      <c r="L753" s="430">
        <v>152.08349999999999</v>
      </c>
      <c r="M753" s="430">
        <v>-152.08349999999999</v>
      </c>
      <c r="N753" s="427">
        <v>781</v>
      </c>
      <c r="Q753" s="457" t="s">
        <v>156</v>
      </c>
      <c r="R753">
        <v>8</v>
      </c>
      <c r="S753" s="474">
        <v>27.01</v>
      </c>
      <c r="T753" s="290">
        <v>4.3204000000000002</v>
      </c>
      <c r="U753" s="290">
        <v>3.7860999999999998</v>
      </c>
      <c r="V753" s="290">
        <v>29.134701</v>
      </c>
      <c r="W753" s="290">
        <v>28.575668999999998</v>
      </c>
      <c r="X753" s="290">
        <v>30.643051132779235</v>
      </c>
      <c r="Y753" s="290">
        <v>30.487795507627606</v>
      </c>
      <c r="Z753">
        <v>2.3262999999999998</v>
      </c>
      <c r="AA753" s="447">
        <v>7.5108040152747124</v>
      </c>
      <c r="AB753" s="447">
        <v>101.45815545204144</v>
      </c>
      <c r="AC753" s="447">
        <v>0.56687254399999998</v>
      </c>
      <c r="AD753" s="290">
        <v>0.66579999999999995</v>
      </c>
      <c r="AE753" s="447">
        <v>84.548199999999994</v>
      </c>
      <c r="AF753">
        <v>4.3228</v>
      </c>
      <c r="AG753" s="447">
        <v>2.6713</v>
      </c>
      <c r="AH753">
        <v>0.17380000000000001</v>
      </c>
      <c r="AI753" s="447">
        <v>6.3701999999999995E-2</v>
      </c>
      <c r="AJ753" s="447">
        <v>51.41</v>
      </c>
      <c r="AK753" s="447">
        <v>9.9144000000000005</v>
      </c>
      <c r="AL753" s="429">
        <v>30.942096710205078</v>
      </c>
      <c r="AM753" s="433" t="s">
        <v>139</v>
      </c>
      <c r="AN753" s="434"/>
      <c r="AO753" s="438">
        <v>6.5</v>
      </c>
      <c r="AP753" s="439">
        <v>7.1180000000000003</v>
      </c>
      <c r="AQ753" s="431">
        <v>2</v>
      </c>
      <c r="AR753" s="440"/>
      <c r="AS753" s="469">
        <v>4.0880299987926402E-2</v>
      </c>
      <c r="AT753" s="431"/>
      <c r="AU753" s="469">
        <v>5.1170043586136771</v>
      </c>
      <c r="AV753" s="431"/>
      <c r="AW753" s="442">
        <v>0.69883239521793739</v>
      </c>
      <c r="AX753" s="431"/>
      <c r="AY753" s="443"/>
      <c r="AZ753" s="469">
        <v>0.40644376676467686</v>
      </c>
      <c r="BA753" s="431">
        <v>6</v>
      </c>
      <c r="BB753" s="440"/>
      <c r="BC753" s="469">
        <v>0.59983293372289193</v>
      </c>
      <c r="BD753" s="445" t="s">
        <v>139</v>
      </c>
      <c r="BE753" s="469">
        <v>0.33116334976856937</v>
      </c>
      <c r="BF753" s="445" t="s">
        <v>139</v>
      </c>
      <c r="BG753" s="445"/>
      <c r="BH753" s="469">
        <v>2028.9877567300373</v>
      </c>
      <c r="BI753" s="431">
        <v>6</v>
      </c>
      <c r="BJ753" s="440"/>
      <c r="BK753" s="441">
        <v>2175.651940985651</v>
      </c>
      <c r="BL753" s="431" t="s">
        <v>139</v>
      </c>
      <c r="BM753" s="446"/>
      <c r="BN753" s="447" t="s">
        <v>139</v>
      </c>
      <c r="BO753" t="s">
        <v>139</v>
      </c>
    </row>
    <row r="754" spans="1:67" ht="15.75" customHeight="1">
      <c r="A754" s="7" t="s">
        <v>1030</v>
      </c>
      <c r="B754" s="453">
        <v>35</v>
      </c>
      <c r="C754" s="436" t="s">
        <v>212</v>
      </c>
      <c r="D754" s="454" t="s">
        <v>213</v>
      </c>
      <c r="E754" s="436">
        <v>71</v>
      </c>
      <c r="F754" s="436">
        <v>21.710000000000207</v>
      </c>
      <c r="G754" s="436" t="s">
        <v>61</v>
      </c>
      <c r="H754" s="430">
        <v>71.361833333333337</v>
      </c>
      <c r="I754" s="436">
        <v>152</v>
      </c>
      <c r="J754" s="436">
        <v>5.0099999999991951</v>
      </c>
      <c r="K754" s="436" t="s">
        <v>62</v>
      </c>
      <c r="L754" s="430">
        <v>152.08349999999999</v>
      </c>
      <c r="M754" s="430">
        <v>-152.08349999999999</v>
      </c>
      <c r="N754" s="427">
        <v>782</v>
      </c>
      <c r="Q754" s="457" t="s">
        <v>156</v>
      </c>
      <c r="R754">
        <v>9</v>
      </c>
      <c r="S754" s="474">
        <v>26.425000000000001</v>
      </c>
      <c r="T754" s="290">
        <v>2.9596</v>
      </c>
      <c r="U754" s="290">
        <v>2.8946000000000001</v>
      </c>
      <c r="V754" s="290">
        <v>27.694561</v>
      </c>
      <c r="W754" s="290">
        <v>27.627741999999998</v>
      </c>
      <c r="X754" s="290">
        <v>30.214222138863249</v>
      </c>
      <c r="Y754" s="290">
        <v>30.194878679665415</v>
      </c>
      <c r="Z754">
        <v>2.3405</v>
      </c>
      <c r="AA754" s="447">
        <v>7.8314905011053293</v>
      </c>
      <c r="AB754" s="447">
        <v>102.00626520360923</v>
      </c>
      <c r="AC754" s="447">
        <v>0.59310392000000001</v>
      </c>
      <c r="AD754" s="290">
        <v>0.69640000000000002</v>
      </c>
      <c r="AE754" s="447">
        <v>82.934200000000004</v>
      </c>
      <c r="AF754">
        <v>4.2413999999999996</v>
      </c>
      <c r="AG754" s="447">
        <v>2.5985</v>
      </c>
      <c r="AH754">
        <v>0.1709</v>
      </c>
      <c r="AI754" s="447">
        <v>6.3701999999999995E-2</v>
      </c>
      <c r="AJ754" s="447">
        <v>52.04</v>
      </c>
      <c r="AK754" s="447">
        <v>9.9144000000000005</v>
      </c>
      <c r="AL754" s="429">
        <v>31.035907745361328</v>
      </c>
      <c r="AM754" s="433" t="s">
        <v>139</v>
      </c>
      <c r="AN754" s="434"/>
      <c r="AO754" s="438" t="s">
        <v>139</v>
      </c>
      <c r="AP754" s="439" t="s">
        <v>139</v>
      </c>
      <c r="AQ754" s="431" t="s">
        <v>139</v>
      </c>
      <c r="AR754" s="440"/>
      <c r="AS754" s="469" t="s">
        <v>139</v>
      </c>
      <c r="AT754" s="431" t="s">
        <v>139</v>
      </c>
      <c r="AU754" s="469" t="s">
        <v>139</v>
      </c>
      <c r="AV754" s="431" t="s">
        <v>139</v>
      </c>
      <c r="AW754" s="442" t="s">
        <v>139</v>
      </c>
      <c r="AX754" s="431" t="s">
        <v>139</v>
      </c>
      <c r="AY754" s="443"/>
      <c r="AZ754" s="469" t="s">
        <v>139</v>
      </c>
      <c r="BA754" s="431" t="s">
        <v>139</v>
      </c>
      <c r="BB754" s="440"/>
      <c r="BC754" s="469" t="s">
        <v>139</v>
      </c>
      <c r="BD754" s="445" t="s">
        <v>139</v>
      </c>
      <c r="BE754" s="469" t="s">
        <v>139</v>
      </c>
      <c r="BF754" s="445" t="s">
        <v>139</v>
      </c>
      <c r="BG754" s="445"/>
      <c r="BH754" s="469" t="s">
        <v>139</v>
      </c>
      <c r="BI754" s="431" t="s">
        <v>139</v>
      </c>
      <c r="BJ754" s="440"/>
      <c r="BK754" s="441" t="s">
        <v>139</v>
      </c>
      <c r="BL754" s="431" t="s">
        <v>139</v>
      </c>
      <c r="BM754" s="446"/>
      <c r="BN754" s="447" t="s">
        <v>139</v>
      </c>
      <c r="BO754" t="s">
        <v>139</v>
      </c>
    </row>
    <row r="755" spans="1:67" ht="15.75" customHeight="1">
      <c r="A755" s="7" t="s">
        <v>1030</v>
      </c>
      <c r="B755" s="453">
        <v>35</v>
      </c>
      <c r="C755" s="436" t="s">
        <v>212</v>
      </c>
      <c r="D755" s="454" t="s">
        <v>213</v>
      </c>
      <c r="E755" s="436">
        <v>71</v>
      </c>
      <c r="F755" s="436">
        <v>21.710000000000207</v>
      </c>
      <c r="G755" s="436" t="s">
        <v>61</v>
      </c>
      <c r="H755" s="430">
        <v>71.361833333333337</v>
      </c>
      <c r="I755" s="436">
        <v>152</v>
      </c>
      <c r="J755" s="436">
        <v>5.0099999999991951</v>
      </c>
      <c r="K755" s="436" t="s">
        <v>62</v>
      </c>
      <c r="L755" s="430">
        <v>152.08349999999999</v>
      </c>
      <c r="M755" s="430">
        <v>-152.08349999999999</v>
      </c>
      <c r="N755" s="427">
        <v>783</v>
      </c>
      <c r="Q755" s="457" t="s">
        <v>156</v>
      </c>
      <c r="R755">
        <v>10</v>
      </c>
      <c r="S755" s="474">
        <v>11.509</v>
      </c>
      <c r="T755" s="290">
        <v>2.9392999999999998</v>
      </c>
      <c r="U755" s="290">
        <v>2.9975000000000001</v>
      </c>
      <c r="V755" s="290">
        <v>27.097549999999998</v>
      </c>
      <c r="W755" s="290">
        <v>27.098687999999999</v>
      </c>
      <c r="X755" s="290">
        <v>29.523658164864756</v>
      </c>
      <c r="Y755" s="290">
        <v>29.471678296162832</v>
      </c>
      <c r="Z755">
        <v>2.3340000000000001</v>
      </c>
      <c r="AA755" s="447">
        <v>7.7887209682872527</v>
      </c>
      <c r="AB755" s="447">
        <v>100.92156467942412</v>
      </c>
      <c r="AC755" s="447">
        <v>0.42459761599999996</v>
      </c>
      <c r="AD755" s="290">
        <v>0.50019999999999998</v>
      </c>
      <c r="AE755" s="447">
        <v>85.867999999999995</v>
      </c>
      <c r="AF755">
        <v>4.3894000000000002</v>
      </c>
      <c r="AG755" s="447">
        <v>2.5350999999999999</v>
      </c>
      <c r="AH755">
        <v>0.16839999999999999</v>
      </c>
      <c r="AI755" s="447">
        <v>6.3701999999999995E-2</v>
      </c>
      <c r="AJ755" s="447">
        <v>66.95</v>
      </c>
      <c r="AK755" s="447">
        <v>9.9144000000000005</v>
      </c>
      <c r="AL755" s="429">
        <v>29.639236450195313</v>
      </c>
      <c r="AM755" s="433" t="s">
        <v>139</v>
      </c>
      <c r="AN755" s="434"/>
      <c r="AO755" s="438">
        <v>4.7</v>
      </c>
      <c r="AP755" s="439">
        <v>7.8330000000000002</v>
      </c>
      <c r="AQ755" s="431">
        <v>2</v>
      </c>
      <c r="AR755" s="440"/>
      <c r="AS755" s="469">
        <v>0</v>
      </c>
      <c r="AT755" s="431"/>
      <c r="AU755" s="469">
        <v>2.943104188027247</v>
      </c>
      <c r="AV755" s="431"/>
      <c r="AW755" s="442">
        <v>0.58760757314974177</v>
      </c>
      <c r="AX755" s="431"/>
      <c r="AY755" s="443"/>
      <c r="AZ755" s="469">
        <v>0</v>
      </c>
      <c r="BA755" s="431">
        <v>6</v>
      </c>
      <c r="BB755" s="440"/>
      <c r="BC755" s="469">
        <v>0.57368217911916919</v>
      </c>
      <c r="BD755" s="445" t="s">
        <v>139</v>
      </c>
      <c r="BE755" s="469">
        <v>0.21777367780682699</v>
      </c>
      <c r="BF755" s="445" t="s">
        <v>139</v>
      </c>
      <c r="BG755" s="445"/>
      <c r="BH755" s="469">
        <v>2019.7692608531825</v>
      </c>
      <c r="BI755" s="431" t="s">
        <v>139</v>
      </c>
      <c r="BJ755" s="440"/>
      <c r="BK755" s="441">
        <v>2143.7579683029676</v>
      </c>
      <c r="BL755" s="431" t="s">
        <v>139</v>
      </c>
      <c r="BM755" s="446"/>
      <c r="BN755" s="447" t="s">
        <v>139</v>
      </c>
      <c r="BO755" t="s">
        <v>139</v>
      </c>
    </row>
    <row r="756" spans="1:67" ht="15.75" customHeight="1">
      <c r="A756" s="7" t="s">
        <v>1030</v>
      </c>
      <c r="B756" s="453">
        <v>35</v>
      </c>
      <c r="C756" s="436" t="s">
        <v>212</v>
      </c>
      <c r="D756" s="454" t="s">
        <v>213</v>
      </c>
      <c r="E756" s="436">
        <v>71</v>
      </c>
      <c r="F756" s="436">
        <v>21.710000000000207</v>
      </c>
      <c r="G756" s="436" t="s">
        <v>61</v>
      </c>
      <c r="H756" s="430">
        <v>71.361833333333337</v>
      </c>
      <c r="I756" s="436">
        <v>152</v>
      </c>
      <c r="J756" s="436">
        <v>5.0099999999991951</v>
      </c>
      <c r="K756" s="436" t="s">
        <v>62</v>
      </c>
      <c r="L756" s="430">
        <v>152.08349999999999</v>
      </c>
      <c r="M756" s="430">
        <v>-152.08349999999999</v>
      </c>
      <c r="N756" s="427">
        <v>784</v>
      </c>
      <c r="Q756" s="457" t="s">
        <v>156</v>
      </c>
      <c r="R756">
        <v>11</v>
      </c>
      <c r="S756" s="474">
        <v>10.933999999999999</v>
      </c>
      <c r="T756" s="290">
        <v>2.8163</v>
      </c>
      <c r="U756" s="290">
        <v>2.8759999999999999</v>
      </c>
      <c r="V756" s="290">
        <v>27.085540999999999</v>
      </c>
      <c r="W756" s="290">
        <v>27.088912999999998</v>
      </c>
      <c r="X756" s="290">
        <v>29.622714245388874</v>
      </c>
      <c r="Y756" s="290">
        <v>29.571750429667848</v>
      </c>
      <c r="Z756">
        <v>2.3342999999999998</v>
      </c>
      <c r="AA756" s="447">
        <v>7.7932866185519298</v>
      </c>
      <c r="AB756" s="447">
        <v>100.73827981639725</v>
      </c>
      <c r="AC756" s="447">
        <v>0.42323148800000004</v>
      </c>
      <c r="AD756" s="290">
        <v>0.49859999999999999</v>
      </c>
      <c r="AE756" s="447">
        <v>85.990899999999996</v>
      </c>
      <c r="AF756">
        <v>4.3956</v>
      </c>
      <c r="AG756" s="447">
        <v>2.6901000000000002</v>
      </c>
      <c r="AH756">
        <v>0.17460000000000001</v>
      </c>
      <c r="AI756" s="447">
        <v>6.3701999999999995E-2</v>
      </c>
      <c r="AJ756" s="447">
        <v>28.21</v>
      </c>
      <c r="AK756" s="447">
        <v>9.9144000000000005</v>
      </c>
      <c r="AL756" s="429"/>
      <c r="AM756" s="433">
        <v>9</v>
      </c>
      <c r="AN756" s="434" t="s">
        <v>1103</v>
      </c>
      <c r="AO756" s="438" t="s">
        <v>139</v>
      </c>
      <c r="AP756" s="439" t="s">
        <v>139</v>
      </c>
      <c r="AQ756" s="431" t="s">
        <v>139</v>
      </c>
      <c r="AR756" s="440"/>
      <c r="AS756" s="469" t="s">
        <v>139</v>
      </c>
      <c r="AT756" s="431" t="s">
        <v>139</v>
      </c>
      <c r="AU756" s="469" t="s">
        <v>139</v>
      </c>
      <c r="AV756" s="431" t="s">
        <v>139</v>
      </c>
      <c r="AW756" s="442" t="s">
        <v>139</v>
      </c>
      <c r="AX756" s="431" t="s">
        <v>139</v>
      </c>
      <c r="AY756" s="443"/>
      <c r="AZ756" s="469" t="s">
        <v>139</v>
      </c>
      <c r="BA756" s="431" t="s">
        <v>139</v>
      </c>
      <c r="BB756" s="440"/>
      <c r="BC756" s="469" t="s">
        <v>139</v>
      </c>
      <c r="BD756" s="445" t="s">
        <v>139</v>
      </c>
      <c r="BE756" s="469" t="s">
        <v>139</v>
      </c>
      <c r="BF756" s="445" t="s">
        <v>139</v>
      </c>
      <c r="BG756" s="445"/>
      <c r="BH756" s="469" t="s">
        <v>139</v>
      </c>
      <c r="BI756" s="431" t="s">
        <v>139</v>
      </c>
      <c r="BJ756" s="440"/>
      <c r="BK756" s="441" t="s">
        <v>139</v>
      </c>
      <c r="BM756" s="446"/>
      <c r="BN756" s="447" t="s">
        <v>139</v>
      </c>
      <c r="BO756" t="s">
        <v>139</v>
      </c>
    </row>
    <row r="757" spans="1:67" ht="15.75" customHeight="1">
      <c r="A757" s="7" t="s">
        <v>1030</v>
      </c>
      <c r="B757" s="453">
        <v>35</v>
      </c>
      <c r="C757" s="436" t="s">
        <v>212</v>
      </c>
      <c r="D757" s="454" t="s">
        <v>213</v>
      </c>
      <c r="E757" s="436">
        <v>71</v>
      </c>
      <c r="F757" s="436">
        <v>21.710000000000207</v>
      </c>
      <c r="G757" s="436" t="s">
        <v>61</v>
      </c>
      <c r="H757" s="430">
        <v>71.361833333333337</v>
      </c>
      <c r="I757" s="436">
        <v>152</v>
      </c>
      <c r="J757" s="436">
        <v>5.0099999999991951</v>
      </c>
      <c r="K757" s="436" t="s">
        <v>62</v>
      </c>
      <c r="L757" s="430">
        <v>152.08349999999999</v>
      </c>
      <c r="M757" s="430">
        <v>-152.08349999999999</v>
      </c>
      <c r="N757" s="427">
        <v>785</v>
      </c>
      <c r="Q757" s="457" t="s">
        <v>156</v>
      </c>
      <c r="R757">
        <v>12</v>
      </c>
      <c r="S757" s="474">
        <v>5.0410000000000004</v>
      </c>
      <c r="T757" s="290">
        <v>2.9847000000000001</v>
      </c>
      <c r="U757" s="290">
        <v>2.8847999999999998</v>
      </c>
      <c r="V757" s="290">
        <v>27.092189999999999</v>
      </c>
      <c r="W757" s="290">
        <v>27.087888999999997</v>
      </c>
      <c r="X757" s="290">
        <v>29.478792317973745</v>
      </c>
      <c r="Y757" s="290">
        <v>29.56533381544887</v>
      </c>
      <c r="Z757">
        <v>2.3325999999999998</v>
      </c>
      <c r="AA757" s="447">
        <v>7.7639701669209078</v>
      </c>
      <c r="AB757" s="447">
        <v>100.68431809380496</v>
      </c>
      <c r="AC757" s="447">
        <v>0.508928096</v>
      </c>
      <c r="AD757" s="290">
        <v>0.59840000000000004</v>
      </c>
      <c r="AE757" s="447">
        <v>84.484899999999996</v>
      </c>
      <c r="AF757">
        <v>4.3196000000000003</v>
      </c>
      <c r="AG757" s="447">
        <v>2.8544</v>
      </c>
      <c r="AH757">
        <v>0.1812</v>
      </c>
      <c r="AI757" s="447">
        <v>6.3701999999999995E-2</v>
      </c>
      <c r="AJ757" s="447">
        <v>9.5</v>
      </c>
      <c r="AK757" s="447">
        <v>9.9144000000000005</v>
      </c>
      <c r="AL757" s="429">
        <v>29.479742050170898</v>
      </c>
      <c r="AM757" s="433" t="s">
        <v>139</v>
      </c>
      <c r="AN757" s="434"/>
      <c r="AO757" s="438">
        <v>4.8</v>
      </c>
      <c r="AP757" s="439">
        <v>7.8129999999999997</v>
      </c>
      <c r="AQ757" s="431">
        <v>2</v>
      </c>
      <c r="AR757" s="440"/>
      <c r="AS757" s="469">
        <v>0</v>
      </c>
      <c r="AT757" s="431"/>
      <c r="AU757" s="469">
        <v>2.7397839151716639</v>
      </c>
      <c r="AV757" s="431"/>
      <c r="AW757" s="442">
        <v>0.5516955854305251</v>
      </c>
      <c r="AX757" s="431"/>
      <c r="AY757" s="443"/>
      <c r="AZ757" s="469">
        <v>0</v>
      </c>
      <c r="BA757" s="431">
        <v>6</v>
      </c>
      <c r="BB757" s="440"/>
      <c r="BC757" s="469">
        <v>0.40581604439029301</v>
      </c>
      <c r="BD757" s="445" t="s">
        <v>139</v>
      </c>
      <c r="BE757" s="469">
        <v>0.20294061786136272</v>
      </c>
      <c r="BF757" s="445" t="s">
        <v>139</v>
      </c>
      <c r="BG757" s="445"/>
      <c r="BH757" s="469">
        <v>2014.1537248075699</v>
      </c>
      <c r="BI757" s="431" t="s">
        <v>139</v>
      </c>
      <c r="BJ757" s="440"/>
      <c r="BK757" s="441">
        <v>2135.2934882450486</v>
      </c>
      <c r="BL757" s="431" t="s">
        <v>139</v>
      </c>
      <c r="BM757" s="446"/>
      <c r="BN757" s="447" t="s">
        <v>139</v>
      </c>
      <c r="BO757" t="s">
        <v>139</v>
      </c>
    </row>
    <row r="758" spans="1:67" ht="15.75" customHeight="1">
      <c r="A758" s="7" t="s">
        <v>1030</v>
      </c>
      <c r="B758" s="453">
        <v>35</v>
      </c>
      <c r="C758" s="436" t="s">
        <v>212</v>
      </c>
      <c r="D758" s="454" t="s">
        <v>213</v>
      </c>
      <c r="E758" s="436">
        <v>71</v>
      </c>
      <c r="F758" s="436">
        <v>21.710000000000207</v>
      </c>
      <c r="G758" s="436" t="s">
        <v>61</v>
      </c>
      <c r="H758" s="430">
        <v>71.361833333333337</v>
      </c>
      <c r="I758" s="436">
        <v>152</v>
      </c>
      <c r="J758" s="436">
        <v>5.0099999999991951</v>
      </c>
      <c r="K758" s="436" t="s">
        <v>62</v>
      </c>
      <c r="L758" s="430">
        <v>152.08349999999999</v>
      </c>
      <c r="M758" s="430">
        <v>-152.08349999999999</v>
      </c>
      <c r="N758" s="427">
        <v>786</v>
      </c>
      <c r="Q758" s="457" t="s">
        <v>156</v>
      </c>
      <c r="R758">
        <v>13</v>
      </c>
      <c r="S758" s="474">
        <v>4.6420000000000003</v>
      </c>
      <c r="T758" s="290">
        <v>2.9472</v>
      </c>
      <c r="U758" s="290">
        <v>2.9845000000000002</v>
      </c>
      <c r="V758" s="290">
        <v>27.090671</v>
      </c>
      <c r="W758" s="290">
        <v>27.089027999999999</v>
      </c>
      <c r="X758" s="290">
        <v>29.511540623306622</v>
      </c>
      <c r="Y758" s="290">
        <v>29.475384218821155</v>
      </c>
      <c r="Z758">
        <v>2.3325999999999998</v>
      </c>
      <c r="AA758" s="447">
        <v>7.7639701669209078</v>
      </c>
      <c r="AB758" s="447">
        <v>100.61242529114298</v>
      </c>
      <c r="AC758" s="447">
        <v>0.48529150399999998</v>
      </c>
      <c r="AD758" s="290">
        <v>0.57089999999999996</v>
      </c>
      <c r="AE758" s="447">
        <v>85.946200000000005</v>
      </c>
      <c r="AF758">
        <v>4.3933999999999997</v>
      </c>
      <c r="AG758" s="447">
        <v>2.6432000000000002</v>
      </c>
      <c r="AH758">
        <v>0.17269999999999999</v>
      </c>
      <c r="AI758" s="447">
        <v>6.3701999999999995E-2</v>
      </c>
      <c r="AJ758" s="447">
        <v>9.7799999999999994</v>
      </c>
      <c r="AK758" s="447">
        <v>9.9144000000000005</v>
      </c>
      <c r="AL758" s="429">
        <v>29.461662292480469</v>
      </c>
      <c r="AM758" s="433" t="s">
        <v>139</v>
      </c>
      <c r="AN758" s="434"/>
      <c r="AO758" s="438" t="s">
        <v>139</v>
      </c>
      <c r="AP758" s="439" t="s">
        <v>139</v>
      </c>
      <c r="AQ758" s="431" t="s">
        <v>139</v>
      </c>
      <c r="AR758" s="440"/>
      <c r="AS758" s="469" t="s">
        <v>139</v>
      </c>
      <c r="AT758" s="431" t="s">
        <v>139</v>
      </c>
      <c r="AU758" s="469" t="s">
        <v>139</v>
      </c>
      <c r="AV758" s="431" t="s">
        <v>139</v>
      </c>
      <c r="AW758" s="442" t="s">
        <v>139</v>
      </c>
      <c r="AX758" s="431" t="s">
        <v>139</v>
      </c>
      <c r="AY758" s="443"/>
      <c r="AZ758" s="469" t="s">
        <v>139</v>
      </c>
      <c r="BA758" s="431" t="s">
        <v>139</v>
      </c>
      <c r="BB758" s="440"/>
      <c r="BC758" s="469" t="s">
        <v>139</v>
      </c>
      <c r="BD758" s="445" t="s">
        <v>139</v>
      </c>
      <c r="BE758" s="469" t="s">
        <v>139</v>
      </c>
      <c r="BF758" s="445" t="s">
        <v>139</v>
      </c>
      <c r="BG758" s="445"/>
      <c r="BH758" s="469" t="s">
        <v>139</v>
      </c>
      <c r="BI758" s="431" t="s">
        <v>139</v>
      </c>
      <c r="BJ758" s="440"/>
      <c r="BK758" s="441" t="s">
        <v>139</v>
      </c>
      <c r="BL758" s="431" t="s">
        <v>139</v>
      </c>
      <c r="BM758" s="446"/>
      <c r="BN758" s="447" t="s">
        <v>139</v>
      </c>
      <c r="BO758" t="s">
        <v>139</v>
      </c>
    </row>
    <row r="759" spans="1:67" ht="15.75" customHeight="1">
      <c r="A759" s="7" t="s">
        <v>1030</v>
      </c>
      <c r="B759" s="453">
        <v>36</v>
      </c>
      <c r="C759" s="436" t="s">
        <v>214</v>
      </c>
      <c r="D759" s="454" t="s">
        <v>215</v>
      </c>
      <c r="E759" s="436">
        <v>72</v>
      </c>
      <c r="F759" s="436">
        <v>24.679999999999893</v>
      </c>
      <c r="G759" s="436" t="s">
        <v>61</v>
      </c>
      <c r="H759" s="430">
        <v>72.411333333333332</v>
      </c>
      <c r="I759" s="436">
        <v>156</v>
      </c>
      <c r="J759" s="436">
        <v>14.889999999999759</v>
      </c>
      <c r="K759" s="436" t="s">
        <v>62</v>
      </c>
      <c r="L759" s="430">
        <v>156.24816666666666</v>
      </c>
      <c r="M759" s="430">
        <v>-156.24816666666666</v>
      </c>
      <c r="N759" s="427">
        <v>787</v>
      </c>
      <c r="Q759" s="457" t="s">
        <v>240</v>
      </c>
      <c r="R759">
        <v>1</v>
      </c>
      <c r="S759" s="474">
        <v>179.208</v>
      </c>
      <c r="T759" s="290">
        <v>-1.3935999999999999</v>
      </c>
      <c r="U759" s="290">
        <v>-1.3940999999999999</v>
      </c>
      <c r="V759" s="290">
        <v>26.520769999999999</v>
      </c>
      <c r="W759" s="290">
        <v>26.518953</v>
      </c>
      <c r="X759" s="290">
        <v>33.060148231565485</v>
      </c>
      <c r="Y759" s="290">
        <v>33.058207994630614</v>
      </c>
      <c r="Z759">
        <v>1.8328</v>
      </c>
      <c r="AA759" s="447">
        <v>6.3959062812930769</v>
      </c>
      <c r="AB759" s="447">
        <v>75.908529185665984</v>
      </c>
      <c r="AC759" s="447">
        <v>5.0078350399999999E-2</v>
      </c>
      <c r="AD759" s="290">
        <v>6.4299999999999996E-2</v>
      </c>
      <c r="AE759" s="447">
        <v>88.7851</v>
      </c>
      <c r="AF759">
        <v>4.5366</v>
      </c>
      <c r="AG759" s="447">
        <v>3.3123</v>
      </c>
      <c r="AH759">
        <v>0.19950000000000001</v>
      </c>
      <c r="AI759" s="447">
        <v>6.3701999999999995E-2</v>
      </c>
      <c r="AJ759" s="447">
        <v>98.55</v>
      </c>
      <c r="AK759" s="447">
        <v>10.218999999999999</v>
      </c>
      <c r="AL759" s="429">
        <v>33.059989929199219</v>
      </c>
      <c r="AM759" s="433" t="s">
        <v>139</v>
      </c>
      <c r="AN759" s="434"/>
      <c r="AO759" s="438" t="s">
        <v>139</v>
      </c>
      <c r="AP759" s="439" t="s">
        <v>139</v>
      </c>
      <c r="AQ759" s="431" t="s">
        <v>139</v>
      </c>
      <c r="AR759" s="440"/>
      <c r="AS759" s="469" t="s">
        <v>139</v>
      </c>
      <c r="AT759" s="431" t="s">
        <v>139</v>
      </c>
      <c r="AU759" s="469" t="s">
        <v>139</v>
      </c>
      <c r="AV759" s="431" t="s">
        <v>139</v>
      </c>
      <c r="AW759" s="442" t="s">
        <v>139</v>
      </c>
      <c r="AX759" s="431" t="s">
        <v>139</v>
      </c>
      <c r="AY759" s="443"/>
      <c r="AZ759" s="469" t="s">
        <v>139</v>
      </c>
      <c r="BA759" s="431" t="s">
        <v>139</v>
      </c>
      <c r="BB759" s="440"/>
      <c r="BC759" s="469" t="s">
        <v>139</v>
      </c>
      <c r="BD759" s="445" t="s">
        <v>139</v>
      </c>
      <c r="BE759" s="469" t="s">
        <v>139</v>
      </c>
      <c r="BF759" s="445" t="s">
        <v>139</v>
      </c>
      <c r="BG759" s="445"/>
      <c r="BH759" s="469" t="s">
        <v>139</v>
      </c>
      <c r="BI759" s="431" t="s">
        <v>139</v>
      </c>
      <c r="BJ759" s="440"/>
      <c r="BK759" s="441" t="s">
        <v>139</v>
      </c>
      <c r="BL759" s="431" t="s">
        <v>139</v>
      </c>
      <c r="BM759" s="446"/>
      <c r="BN759" s="447" t="s">
        <v>139</v>
      </c>
      <c r="BO759" t="s">
        <v>139</v>
      </c>
    </row>
    <row r="760" spans="1:67" ht="15.75" customHeight="1">
      <c r="A760" s="7" t="s">
        <v>1030</v>
      </c>
      <c r="B760" s="453">
        <v>36</v>
      </c>
      <c r="C760" s="436" t="s">
        <v>214</v>
      </c>
      <c r="D760" s="454" t="s">
        <v>215</v>
      </c>
      <c r="E760" s="436">
        <v>72</v>
      </c>
      <c r="F760" s="436">
        <v>24.679999999999893</v>
      </c>
      <c r="G760" s="436" t="s">
        <v>61</v>
      </c>
      <c r="H760" s="430">
        <v>72.411333333333332</v>
      </c>
      <c r="I760" s="436">
        <v>156</v>
      </c>
      <c r="J760" s="436">
        <v>14.889999999999759</v>
      </c>
      <c r="K760" s="436" t="s">
        <v>62</v>
      </c>
      <c r="L760" s="430">
        <v>156.24816666666666</v>
      </c>
      <c r="M760" s="430">
        <v>-156.24816666666666</v>
      </c>
      <c r="N760" s="427">
        <v>788</v>
      </c>
      <c r="Q760" s="457" t="s">
        <v>240</v>
      </c>
      <c r="R760">
        <v>2</v>
      </c>
      <c r="S760" s="474">
        <v>179.38900000000001</v>
      </c>
      <c r="T760" s="290">
        <v>-1.3932</v>
      </c>
      <c r="U760" s="290">
        <v>-1.3935999999999999</v>
      </c>
      <c r="V760" s="290">
        <v>26.521571999999999</v>
      </c>
      <c r="W760" s="290">
        <v>26.519374999999997</v>
      </c>
      <c r="X760" s="290">
        <v>33.060695748048786</v>
      </c>
      <c r="Y760" s="290">
        <v>33.058123443041161</v>
      </c>
      <c r="Z760">
        <v>1.8328</v>
      </c>
      <c r="AA760" s="447">
        <v>6.3959062812930769</v>
      </c>
      <c r="AB760" s="447">
        <v>75.90964111120374</v>
      </c>
      <c r="AC760" s="447">
        <v>4.8948502399999996E-2</v>
      </c>
      <c r="AD760" s="290">
        <v>6.3E-2</v>
      </c>
      <c r="AE760" s="447">
        <v>89.354699999999994</v>
      </c>
      <c r="AF760">
        <v>4.5652999999999997</v>
      </c>
      <c r="AG760" s="447">
        <v>3.3593000000000002</v>
      </c>
      <c r="AH760">
        <v>0.2014</v>
      </c>
      <c r="AI760" s="447">
        <v>6.3701999999999995E-2</v>
      </c>
      <c r="AJ760" s="447">
        <v>98.54</v>
      </c>
      <c r="AK760" s="447">
        <v>9.9144000000000005</v>
      </c>
      <c r="AL760" s="429">
        <v>33.058258056640625</v>
      </c>
      <c r="AM760" s="433" t="s">
        <v>139</v>
      </c>
      <c r="AN760" s="434"/>
      <c r="AO760" s="438" t="s">
        <v>139</v>
      </c>
      <c r="AP760" s="439" t="s">
        <v>139</v>
      </c>
      <c r="AQ760" s="431" t="s">
        <v>139</v>
      </c>
      <c r="AR760" s="440"/>
      <c r="AS760" s="469" t="s">
        <v>139</v>
      </c>
      <c r="AT760" s="431" t="s">
        <v>139</v>
      </c>
      <c r="AU760" s="469" t="s">
        <v>139</v>
      </c>
      <c r="AV760" s="431" t="s">
        <v>139</v>
      </c>
      <c r="AW760" s="442" t="s">
        <v>139</v>
      </c>
      <c r="AX760" s="431" t="s">
        <v>139</v>
      </c>
      <c r="AY760" s="443"/>
      <c r="AZ760" s="469" t="s">
        <v>139</v>
      </c>
      <c r="BA760" s="431" t="s">
        <v>139</v>
      </c>
      <c r="BB760" s="440"/>
      <c r="BC760" s="469" t="s">
        <v>139</v>
      </c>
      <c r="BD760" s="445" t="s">
        <v>139</v>
      </c>
      <c r="BE760" s="469" t="s">
        <v>139</v>
      </c>
      <c r="BF760" s="445" t="s">
        <v>139</v>
      </c>
      <c r="BG760" s="445"/>
      <c r="BH760" s="469" t="s">
        <v>139</v>
      </c>
      <c r="BI760" s="431" t="s">
        <v>139</v>
      </c>
      <c r="BJ760" s="440"/>
      <c r="BK760" s="441" t="s">
        <v>139</v>
      </c>
      <c r="BL760" s="431" t="s">
        <v>139</v>
      </c>
      <c r="BM760" s="446"/>
      <c r="BN760" s="447" t="s">
        <v>139</v>
      </c>
      <c r="BO760" t="s">
        <v>139</v>
      </c>
    </row>
    <row r="761" spans="1:67" ht="15.75" customHeight="1">
      <c r="A761" s="7" t="s">
        <v>1030</v>
      </c>
      <c r="B761" s="453">
        <v>36</v>
      </c>
      <c r="C761" s="436" t="s">
        <v>214</v>
      </c>
      <c r="D761" s="454" t="s">
        <v>215</v>
      </c>
      <c r="E761" s="436">
        <v>72</v>
      </c>
      <c r="F761" s="436">
        <v>24.679999999999893</v>
      </c>
      <c r="G761" s="436" t="s">
        <v>61</v>
      </c>
      <c r="H761" s="430">
        <v>72.411333333333332</v>
      </c>
      <c r="I761" s="436">
        <v>156</v>
      </c>
      <c r="J761" s="436">
        <v>14.889999999999759</v>
      </c>
      <c r="K761" s="436" t="s">
        <v>62</v>
      </c>
      <c r="L761" s="430">
        <v>156.24816666666666</v>
      </c>
      <c r="M761" s="430">
        <v>-156.24816666666666</v>
      </c>
      <c r="N761" s="427">
        <v>789</v>
      </c>
      <c r="Q761" s="457" t="s">
        <v>240</v>
      </c>
      <c r="R761">
        <v>3</v>
      </c>
      <c r="S761" s="474">
        <v>179.08799999999999</v>
      </c>
      <c r="T761" s="290">
        <v>-1.3927</v>
      </c>
      <c r="U761" s="290">
        <v>-1.3949</v>
      </c>
      <c r="V761" s="290">
        <v>26.520692999999998</v>
      </c>
      <c r="W761" s="290">
        <v>26.517702999999997</v>
      </c>
      <c r="X761" s="290">
        <v>33.059120027668158</v>
      </c>
      <c r="Y761" s="290">
        <v>33.057450956061615</v>
      </c>
      <c r="Z761">
        <v>1.8328</v>
      </c>
      <c r="AA761" s="447">
        <v>6.3959062812930769</v>
      </c>
      <c r="AB761" s="447">
        <v>75.909812710950263</v>
      </c>
      <c r="AC761" s="447">
        <v>5.0885998399999993E-2</v>
      </c>
      <c r="AD761" s="290">
        <v>6.5299999999999997E-2</v>
      </c>
      <c r="AE761" s="447">
        <v>89.378900000000002</v>
      </c>
      <c r="AF761">
        <v>4.5664999999999996</v>
      </c>
      <c r="AG761" s="447">
        <v>3.3241000000000001</v>
      </c>
      <c r="AH761">
        <v>0.19989999999999999</v>
      </c>
      <c r="AI761" s="447">
        <v>6.3701999999999995E-2</v>
      </c>
      <c r="AJ761" s="447">
        <v>98.54</v>
      </c>
      <c r="AK761" s="447">
        <v>9.9144000000000005</v>
      </c>
      <c r="AL761" s="429">
        <v>33.061691284179688</v>
      </c>
      <c r="AM761" s="433" t="s">
        <v>139</v>
      </c>
      <c r="AN761" s="434"/>
      <c r="AO761" s="438" t="s">
        <v>139</v>
      </c>
      <c r="AP761" s="439" t="s">
        <v>139</v>
      </c>
      <c r="AQ761" s="431" t="s">
        <v>139</v>
      </c>
      <c r="AR761" s="440"/>
      <c r="AS761" s="469" t="s">
        <v>139</v>
      </c>
      <c r="AT761" s="431" t="s">
        <v>139</v>
      </c>
      <c r="AU761" s="469" t="s">
        <v>139</v>
      </c>
      <c r="AV761" s="431" t="s">
        <v>139</v>
      </c>
      <c r="AW761" s="442" t="s">
        <v>139</v>
      </c>
      <c r="AX761" s="431" t="s">
        <v>139</v>
      </c>
      <c r="AY761" s="443"/>
      <c r="AZ761" s="469" t="s">
        <v>139</v>
      </c>
      <c r="BA761" s="431" t="s">
        <v>139</v>
      </c>
      <c r="BB761" s="440"/>
      <c r="BC761" s="469" t="s">
        <v>139</v>
      </c>
      <c r="BD761" s="445" t="s">
        <v>139</v>
      </c>
      <c r="BE761" s="469" t="s">
        <v>139</v>
      </c>
      <c r="BF761" s="445" t="s">
        <v>139</v>
      </c>
      <c r="BG761" s="445"/>
      <c r="BH761" s="469" t="s">
        <v>139</v>
      </c>
      <c r="BI761" s="431" t="s">
        <v>139</v>
      </c>
      <c r="BJ761" s="440"/>
      <c r="BK761" s="441" t="s">
        <v>139</v>
      </c>
      <c r="BL761" s="431" t="s">
        <v>139</v>
      </c>
      <c r="BM761" s="446"/>
      <c r="BN761" s="447" t="s">
        <v>139</v>
      </c>
      <c r="BO761" t="s">
        <v>139</v>
      </c>
    </row>
    <row r="762" spans="1:67" ht="15.75" customHeight="1">
      <c r="A762" s="7" t="s">
        <v>1030</v>
      </c>
      <c r="B762" s="453">
        <v>36</v>
      </c>
      <c r="C762" s="436" t="s">
        <v>214</v>
      </c>
      <c r="D762" s="454" t="s">
        <v>215</v>
      </c>
      <c r="E762" s="436">
        <v>72</v>
      </c>
      <c r="F762" s="436">
        <v>24.679999999999893</v>
      </c>
      <c r="G762" s="436" t="s">
        <v>61</v>
      </c>
      <c r="H762" s="430">
        <v>72.411333333333332</v>
      </c>
      <c r="I762" s="436">
        <v>156</v>
      </c>
      <c r="J762" s="436">
        <v>14.889999999999759</v>
      </c>
      <c r="K762" s="436" t="s">
        <v>62</v>
      </c>
      <c r="L762" s="430">
        <v>156.24816666666666</v>
      </c>
      <c r="M762" s="430">
        <v>-156.24816666666666</v>
      </c>
      <c r="N762" s="427">
        <v>790</v>
      </c>
      <c r="Q762" s="457" t="s">
        <v>240</v>
      </c>
      <c r="R762">
        <v>4</v>
      </c>
      <c r="S762" s="474">
        <v>179.16200000000001</v>
      </c>
      <c r="T762" s="290">
        <v>-1.3932</v>
      </c>
      <c r="U762" s="290">
        <v>-1.3935</v>
      </c>
      <c r="V762" s="290">
        <v>26.519963999999998</v>
      </c>
      <c r="W762" s="290">
        <v>26.518172</v>
      </c>
      <c r="X762" s="290">
        <v>33.058627689970116</v>
      </c>
      <c r="Y762" s="290">
        <v>33.056500507888856</v>
      </c>
      <c r="Z762">
        <v>1.8328</v>
      </c>
      <c r="AA762" s="447">
        <v>6.3959062812930769</v>
      </c>
      <c r="AB762" s="447">
        <v>75.908526336466863</v>
      </c>
      <c r="AC762" s="447">
        <v>5.0159115199999993E-2</v>
      </c>
      <c r="AD762" s="290">
        <v>6.4399999999999999E-2</v>
      </c>
      <c r="AE762" s="447">
        <v>89.388199999999998</v>
      </c>
      <c r="AF762">
        <v>4.5670000000000002</v>
      </c>
      <c r="AG762" s="447">
        <v>3.3147000000000002</v>
      </c>
      <c r="AH762">
        <v>0.1996</v>
      </c>
      <c r="AI762" s="447">
        <v>6.3701999999999995E-2</v>
      </c>
      <c r="AJ762" s="447">
        <v>98.49</v>
      </c>
      <c r="AK762" s="447">
        <v>9.9144000000000005</v>
      </c>
      <c r="AL762" s="429">
        <v>33.056312561035156</v>
      </c>
      <c r="AM762" s="433" t="s">
        <v>139</v>
      </c>
      <c r="AN762" s="434"/>
      <c r="AO762" s="438" t="s">
        <v>139</v>
      </c>
      <c r="AP762" s="439" t="s">
        <v>139</v>
      </c>
      <c r="AQ762" s="431" t="s">
        <v>139</v>
      </c>
      <c r="AR762" s="440"/>
      <c r="AS762" s="469" t="s">
        <v>139</v>
      </c>
      <c r="AT762" s="431" t="s">
        <v>139</v>
      </c>
      <c r="AU762" s="469" t="s">
        <v>139</v>
      </c>
      <c r="AV762" s="431" t="s">
        <v>139</v>
      </c>
      <c r="AW762" s="442" t="s">
        <v>139</v>
      </c>
      <c r="AX762" s="431" t="s">
        <v>139</v>
      </c>
      <c r="AY762" s="443"/>
      <c r="AZ762" s="469" t="s">
        <v>139</v>
      </c>
      <c r="BA762" s="431" t="s">
        <v>139</v>
      </c>
      <c r="BB762" s="440"/>
      <c r="BC762" s="469" t="s">
        <v>139</v>
      </c>
      <c r="BD762" s="445" t="s">
        <v>139</v>
      </c>
      <c r="BE762" s="469" t="s">
        <v>139</v>
      </c>
      <c r="BF762" s="445" t="s">
        <v>139</v>
      </c>
      <c r="BG762" s="445"/>
      <c r="BH762" s="469" t="s">
        <v>139</v>
      </c>
      <c r="BI762" s="431" t="s">
        <v>139</v>
      </c>
      <c r="BJ762" s="440"/>
      <c r="BK762" s="441" t="s">
        <v>139</v>
      </c>
      <c r="BL762" s="431" t="s">
        <v>139</v>
      </c>
      <c r="BM762" s="446"/>
      <c r="BN762" s="447" t="s">
        <v>139</v>
      </c>
      <c r="BO762" t="s">
        <v>139</v>
      </c>
    </row>
    <row r="763" spans="1:67" ht="15.75" customHeight="1">
      <c r="A763" s="7" t="s">
        <v>1030</v>
      </c>
      <c r="B763" s="453">
        <v>36</v>
      </c>
      <c r="C763" s="436" t="s">
        <v>214</v>
      </c>
      <c r="D763" s="454" t="s">
        <v>215</v>
      </c>
      <c r="E763" s="436">
        <v>72</v>
      </c>
      <c r="F763" s="436">
        <v>24.679999999999893</v>
      </c>
      <c r="G763" s="436" t="s">
        <v>61</v>
      </c>
      <c r="H763" s="430">
        <v>72.411333333333332</v>
      </c>
      <c r="I763" s="436">
        <v>156</v>
      </c>
      <c r="J763" s="436">
        <v>14.889999999999759</v>
      </c>
      <c r="K763" s="436" t="s">
        <v>62</v>
      </c>
      <c r="L763" s="430">
        <v>156.24816666666666</v>
      </c>
      <c r="M763" s="430">
        <v>-156.24816666666666</v>
      </c>
      <c r="N763" s="427">
        <v>791</v>
      </c>
      <c r="Q763" s="457" t="s">
        <v>240</v>
      </c>
      <c r="R763">
        <v>5</v>
      </c>
      <c r="S763" s="474">
        <v>179.21899999999999</v>
      </c>
      <c r="T763" s="290">
        <v>-1.3928</v>
      </c>
      <c r="U763" s="290">
        <v>-1.3925000000000001</v>
      </c>
      <c r="V763" s="290">
        <v>26.521086</v>
      </c>
      <c r="W763" s="290">
        <v>26.518867999999998</v>
      </c>
      <c r="X763" s="290">
        <v>33.059690011014631</v>
      </c>
      <c r="Y763" s="290">
        <v>33.056314494086116</v>
      </c>
      <c r="Z763">
        <v>1.8328</v>
      </c>
      <c r="AA763" s="447">
        <v>6.3959062812930769</v>
      </c>
      <c r="AB763" s="447">
        <v>75.909915761575604</v>
      </c>
      <c r="AC763" s="447">
        <v>5.1208198400000002E-2</v>
      </c>
      <c r="AD763" s="290">
        <v>6.5600000000000006E-2</v>
      </c>
      <c r="AE763" s="447">
        <v>89.350999999999999</v>
      </c>
      <c r="AF763">
        <v>4.5651000000000002</v>
      </c>
      <c r="AG763" s="447">
        <v>3.3921999999999999</v>
      </c>
      <c r="AH763">
        <v>0.20269999999999999</v>
      </c>
      <c r="AI763" s="447">
        <v>6.3701999999999995E-2</v>
      </c>
      <c r="AJ763" s="447">
        <v>53.42</v>
      </c>
      <c r="AK763" s="447">
        <v>9.9144000000000005</v>
      </c>
      <c r="AL763" s="429">
        <v>33.056915283203125</v>
      </c>
      <c r="AM763" s="433" t="s">
        <v>139</v>
      </c>
      <c r="AN763" s="434"/>
      <c r="AO763" s="438" t="s">
        <v>139</v>
      </c>
      <c r="AP763" s="439" t="s">
        <v>139</v>
      </c>
      <c r="AQ763" s="431" t="s">
        <v>139</v>
      </c>
      <c r="AR763" s="440"/>
      <c r="AS763" s="469" t="s">
        <v>139</v>
      </c>
      <c r="AT763" s="431" t="s">
        <v>139</v>
      </c>
      <c r="AU763" s="469" t="s">
        <v>139</v>
      </c>
      <c r="AV763" s="431" t="s">
        <v>139</v>
      </c>
      <c r="AW763" s="442" t="s">
        <v>139</v>
      </c>
      <c r="AX763" s="431" t="s">
        <v>139</v>
      </c>
      <c r="AY763" s="443"/>
      <c r="AZ763" s="469" t="s">
        <v>139</v>
      </c>
      <c r="BA763" s="431" t="s">
        <v>139</v>
      </c>
      <c r="BB763" s="440"/>
      <c r="BC763" s="469" t="s">
        <v>139</v>
      </c>
      <c r="BD763" s="445" t="s">
        <v>139</v>
      </c>
      <c r="BE763" s="469" t="s">
        <v>139</v>
      </c>
      <c r="BF763" s="445" t="s">
        <v>139</v>
      </c>
      <c r="BG763" s="445"/>
      <c r="BH763" s="469" t="s">
        <v>139</v>
      </c>
      <c r="BI763" s="431" t="s">
        <v>139</v>
      </c>
      <c r="BJ763" s="440"/>
      <c r="BK763" s="441" t="s">
        <v>139</v>
      </c>
      <c r="BL763" s="431" t="s">
        <v>139</v>
      </c>
      <c r="BM763" s="446"/>
      <c r="BN763" s="447" t="s">
        <v>139</v>
      </c>
      <c r="BO763" t="s">
        <v>139</v>
      </c>
    </row>
    <row r="764" spans="1:67" ht="15.75" customHeight="1">
      <c r="A764" s="7" t="s">
        <v>1030</v>
      </c>
      <c r="B764" s="453">
        <v>36</v>
      </c>
      <c r="C764" s="436" t="s">
        <v>214</v>
      </c>
      <c r="D764" s="454" t="s">
        <v>215</v>
      </c>
      <c r="E764" s="436">
        <v>72</v>
      </c>
      <c r="F764" s="436">
        <v>24.679999999999893</v>
      </c>
      <c r="G764" s="436" t="s">
        <v>61</v>
      </c>
      <c r="H764" s="430">
        <v>72.411333333333332</v>
      </c>
      <c r="I764" s="436">
        <v>156</v>
      </c>
      <c r="J764" s="436">
        <v>14.889999999999759</v>
      </c>
      <c r="K764" s="436" t="s">
        <v>62</v>
      </c>
      <c r="L764" s="430">
        <v>156.24816666666666</v>
      </c>
      <c r="M764" s="430">
        <v>-156.24816666666666</v>
      </c>
      <c r="N764" s="427">
        <v>792</v>
      </c>
      <c r="Q764" s="457" t="s">
        <v>240</v>
      </c>
      <c r="R764">
        <v>6</v>
      </c>
      <c r="S764" s="474">
        <v>179.131</v>
      </c>
      <c r="T764" s="290">
        <v>-1.3917999999999999</v>
      </c>
      <c r="U764" s="290">
        <v>-1.3924000000000001</v>
      </c>
      <c r="V764" s="290">
        <v>26.520723</v>
      </c>
      <c r="W764" s="290">
        <v>26.519357999999997</v>
      </c>
      <c r="X764" s="290">
        <v>33.058139220992324</v>
      </c>
      <c r="Y764" s="290">
        <v>33.05692995227443</v>
      </c>
      <c r="Z764">
        <v>1.8328</v>
      </c>
      <c r="AA764" s="447">
        <v>6.3959062812930769</v>
      </c>
      <c r="AB764" s="447">
        <v>75.911121785600585</v>
      </c>
      <c r="AC764" s="447">
        <v>5.0401409600000002E-2</v>
      </c>
      <c r="AD764" s="290">
        <v>6.4699999999999994E-2</v>
      </c>
      <c r="AE764" s="447">
        <v>89.393799999999999</v>
      </c>
      <c r="AF764">
        <v>4.5673000000000004</v>
      </c>
      <c r="AG764" s="447">
        <v>3.2936000000000001</v>
      </c>
      <c r="AH764">
        <v>0.19869999999999999</v>
      </c>
      <c r="AI764" s="447">
        <v>6.3701999999999995E-2</v>
      </c>
      <c r="AJ764" s="447">
        <v>77.34</v>
      </c>
      <c r="AK764" s="447">
        <v>9.9144000000000005</v>
      </c>
      <c r="AL764" s="429">
        <v>33.057132720947266</v>
      </c>
      <c r="AM764" s="433" t="s">
        <v>139</v>
      </c>
      <c r="AN764" s="434"/>
      <c r="AO764" s="438" t="s">
        <v>139</v>
      </c>
      <c r="AP764" s="439" t="s">
        <v>139</v>
      </c>
      <c r="AQ764" s="431" t="s">
        <v>139</v>
      </c>
      <c r="AR764" s="440"/>
      <c r="AS764" s="469" t="s">
        <v>139</v>
      </c>
      <c r="AT764" s="431" t="s">
        <v>139</v>
      </c>
      <c r="AU764" s="469" t="s">
        <v>139</v>
      </c>
      <c r="AV764" s="431" t="s">
        <v>139</v>
      </c>
      <c r="AW764" s="442" t="s">
        <v>139</v>
      </c>
      <c r="AX764" s="431" t="s">
        <v>139</v>
      </c>
      <c r="AY764" s="443"/>
      <c r="AZ764" s="469" t="s">
        <v>139</v>
      </c>
      <c r="BA764" s="431" t="s">
        <v>139</v>
      </c>
      <c r="BB764" s="440"/>
      <c r="BC764" s="469" t="s">
        <v>139</v>
      </c>
      <c r="BD764" s="445" t="s">
        <v>139</v>
      </c>
      <c r="BE764" s="469" t="s">
        <v>139</v>
      </c>
      <c r="BF764" s="445" t="s">
        <v>139</v>
      </c>
      <c r="BG764" s="445"/>
      <c r="BH764" s="469" t="s">
        <v>139</v>
      </c>
      <c r="BI764" s="431" t="s">
        <v>139</v>
      </c>
      <c r="BJ764" s="440"/>
      <c r="BK764" s="441" t="s">
        <v>139</v>
      </c>
      <c r="BL764" s="431" t="s">
        <v>139</v>
      </c>
      <c r="BM764" s="446"/>
      <c r="BN764" s="447" t="s">
        <v>139</v>
      </c>
      <c r="BO764" t="s">
        <v>139</v>
      </c>
    </row>
    <row r="765" spans="1:67" ht="15.75" customHeight="1">
      <c r="A765" s="7" t="s">
        <v>1030</v>
      </c>
      <c r="B765" s="453">
        <v>36</v>
      </c>
      <c r="C765" s="436" t="s">
        <v>214</v>
      </c>
      <c r="D765" s="454" t="s">
        <v>215</v>
      </c>
      <c r="E765" s="436">
        <v>72</v>
      </c>
      <c r="F765" s="436">
        <v>24.679999999999893</v>
      </c>
      <c r="G765" s="436" t="s">
        <v>61</v>
      </c>
      <c r="H765" s="430">
        <v>72.411333333333332</v>
      </c>
      <c r="I765" s="436">
        <v>156</v>
      </c>
      <c r="J765" s="436">
        <v>14.889999999999759</v>
      </c>
      <c r="K765" s="436" t="s">
        <v>62</v>
      </c>
      <c r="L765" s="430">
        <v>156.24816666666666</v>
      </c>
      <c r="M765" s="430">
        <v>-156.24816666666666</v>
      </c>
      <c r="N765" s="427">
        <v>793</v>
      </c>
      <c r="Q765" s="457" t="s">
        <v>240</v>
      </c>
      <c r="R765">
        <v>7</v>
      </c>
      <c r="S765" s="474">
        <v>50.594000000000001</v>
      </c>
      <c r="T765" s="290">
        <v>2.1839</v>
      </c>
      <c r="U765" s="290">
        <v>2.1762999999999999</v>
      </c>
      <c r="V765" s="290">
        <v>28.502459999999999</v>
      </c>
      <c r="W765" s="290">
        <v>28.498535999999998</v>
      </c>
      <c r="X765" s="290">
        <v>31.940473531984107</v>
      </c>
      <c r="Y765" s="290">
        <v>31.94326653304525</v>
      </c>
      <c r="Z765">
        <v>2.1231</v>
      </c>
      <c r="AA765" s="447">
        <v>6.8557187630314997</v>
      </c>
      <c r="AB765" s="447">
        <v>88.616273951452357</v>
      </c>
      <c r="AC765" s="447">
        <v>0.34720947200000002</v>
      </c>
      <c r="AD765" s="290">
        <v>0.41020000000000001</v>
      </c>
      <c r="AE765" s="447">
        <v>74.897900000000007</v>
      </c>
      <c r="AF765">
        <v>3.8359000000000001</v>
      </c>
      <c r="AG765" s="447">
        <v>3.0728</v>
      </c>
      <c r="AH765">
        <v>0.18990000000000001</v>
      </c>
      <c r="AI765" s="447">
        <v>6.3701999999999995E-2</v>
      </c>
      <c r="AJ765" s="447">
        <v>98.54</v>
      </c>
      <c r="AK765" s="447">
        <v>9.9144000000000005</v>
      </c>
      <c r="AL765" s="429">
        <v>31.946950912475586</v>
      </c>
      <c r="AM765" s="433" t="s">
        <v>139</v>
      </c>
      <c r="AN765" s="434"/>
      <c r="AO765" s="438" t="s">
        <v>139</v>
      </c>
      <c r="AP765" s="439" t="s">
        <v>139</v>
      </c>
      <c r="AQ765" s="431" t="s">
        <v>139</v>
      </c>
      <c r="AR765" s="440"/>
      <c r="AS765" s="469" t="s">
        <v>139</v>
      </c>
      <c r="AT765" s="431" t="s">
        <v>139</v>
      </c>
      <c r="AU765" s="469" t="s">
        <v>139</v>
      </c>
      <c r="AV765" s="431" t="s">
        <v>139</v>
      </c>
      <c r="AW765" s="442" t="s">
        <v>139</v>
      </c>
      <c r="AX765" s="431" t="s">
        <v>139</v>
      </c>
      <c r="AY765" s="443"/>
      <c r="AZ765" s="469" t="s">
        <v>139</v>
      </c>
      <c r="BA765" s="431" t="s">
        <v>139</v>
      </c>
      <c r="BB765" s="440"/>
      <c r="BC765" s="469" t="s">
        <v>139</v>
      </c>
      <c r="BD765" s="445" t="s">
        <v>139</v>
      </c>
      <c r="BE765" s="469" t="s">
        <v>139</v>
      </c>
      <c r="BF765" s="445" t="s">
        <v>139</v>
      </c>
      <c r="BG765" s="445"/>
      <c r="BH765" s="469" t="s">
        <v>139</v>
      </c>
      <c r="BI765" s="431" t="s">
        <v>139</v>
      </c>
      <c r="BJ765" s="440"/>
      <c r="BK765" s="441" t="s">
        <v>139</v>
      </c>
      <c r="BL765" s="431" t="s">
        <v>139</v>
      </c>
      <c r="BM765" s="446"/>
      <c r="BN765" s="447" t="s">
        <v>139</v>
      </c>
      <c r="BO765" t="s">
        <v>139</v>
      </c>
    </row>
    <row r="766" spans="1:67" ht="15.75" customHeight="1">
      <c r="A766" s="7" t="s">
        <v>1030</v>
      </c>
      <c r="B766" s="453">
        <v>36</v>
      </c>
      <c r="C766" s="436" t="s">
        <v>214</v>
      </c>
      <c r="D766" s="454" t="s">
        <v>215</v>
      </c>
      <c r="E766" s="436">
        <v>72</v>
      </c>
      <c r="F766" s="436">
        <v>24.679999999999893</v>
      </c>
      <c r="G766" s="436" t="s">
        <v>61</v>
      </c>
      <c r="H766" s="430">
        <v>72.411333333333332</v>
      </c>
      <c r="I766" s="436">
        <v>156</v>
      </c>
      <c r="J766" s="436">
        <v>14.889999999999759</v>
      </c>
      <c r="K766" s="436" t="s">
        <v>62</v>
      </c>
      <c r="L766" s="430">
        <v>156.24816666666666</v>
      </c>
      <c r="M766" s="430">
        <v>-156.24816666666666</v>
      </c>
      <c r="N766" s="427">
        <v>794</v>
      </c>
      <c r="Q766" s="457" t="s">
        <v>240</v>
      </c>
      <c r="R766">
        <v>8</v>
      </c>
      <c r="S766" s="474">
        <v>50.582999999999998</v>
      </c>
      <c r="T766" s="290">
        <v>2.1654</v>
      </c>
      <c r="U766" s="290">
        <v>2.1619000000000002</v>
      </c>
      <c r="V766" s="290">
        <v>28.490938</v>
      </c>
      <c r="W766" s="290">
        <v>28.486439999999998</v>
      </c>
      <c r="X766" s="290">
        <v>31.944842291609945</v>
      </c>
      <c r="Y766" s="290">
        <v>31.942800135293748</v>
      </c>
      <c r="Z766">
        <v>2.1231</v>
      </c>
      <c r="AA766" s="447">
        <v>6.8557187630314997</v>
      </c>
      <c r="AB766" s="447">
        <v>88.577598415483848</v>
      </c>
      <c r="AC766" s="447">
        <v>0.35391123200000002</v>
      </c>
      <c r="AD766" s="290">
        <v>0.41799999999999998</v>
      </c>
      <c r="AE766" s="447">
        <v>75.030100000000004</v>
      </c>
      <c r="AF766">
        <v>3.8426</v>
      </c>
      <c r="AG766" s="447">
        <v>3.0846</v>
      </c>
      <c r="AH766">
        <v>0.19040000000000001</v>
      </c>
      <c r="AI766" s="447">
        <v>6.3701999999999995E-2</v>
      </c>
      <c r="AJ766" s="447">
        <v>98.54</v>
      </c>
      <c r="AK766" s="447">
        <v>9.9144000000000005</v>
      </c>
      <c r="AL766" s="429">
        <v>31.946065902709961</v>
      </c>
      <c r="AM766" s="433" t="s">
        <v>139</v>
      </c>
      <c r="AN766" s="434"/>
      <c r="AO766" s="438" t="s">
        <v>139</v>
      </c>
      <c r="AP766" s="439" t="s">
        <v>139</v>
      </c>
      <c r="AQ766" s="431" t="s">
        <v>139</v>
      </c>
      <c r="AR766" s="440"/>
      <c r="AS766" s="469" t="s">
        <v>139</v>
      </c>
      <c r="AT766" s="431" t="s">
        <v>139</v>
      </c>
      <c r="AU766" s="469" t="s">
        <v>139</v>
      </c>
      <c r="AV766" s="431" t="s">
        <v>139</v>
      </c>
      <c r="AW766" s="442" t="s">
        <v>139</v>
      </c>
      <c r="AX766" s="431" t="s">
        <v>139</v>
      </c>
      <c r="AY766" s="443"/>
      <c r="AZ766" s="469" t="s">
        <v>139</v>
      </c>
      <c r="BA766" s="431" t="s">
        <v>139</v>
      </c>
      <c r="BB766" s="440"/>
      <c r="BC766" s="469" t="s">
        <v>139</v>
      </c>
      <c r="BD766" s="445" t="s">
        <v>139</v>
      </c>
      <c r="BE766" s="469" t="s">
        <v>139</v>
      </c>
      <c r="BF766" s="445" t="s">
        <v>139</v>
      </c>
      <c r="BG766" s="445"/>
      <c r="BH766" s="469" t="s">
        <v>139</v>
      </c>
      <c r="BI766" s="431" t="s">
        <v>139</v>
      </c>
      <c r="BJ766" s="440"/>
      <c r="BK766" s="441" t="s">
        <v>139</v>
      </c>
      <c r="BL766" s="431" t="s">
        <v>139</v>
      </c>
      <c r="BM766" s="446"/>
      <c r="BN766" s="447" t="s">
        <v>139</v>
      </c>
      <c r="BO766" t="s">
        <v>139</v>
      </c>
    </row>
    <row r="767" spans="1:67" ht="15.75" customHeight="1">
      <c r="A767" s="7" t="s">
        <v>1030</v>
      </c>
      <c r="B767" s="453">
        <v>36</v>
      </c>
      <c r="C767" s="436" t="s">
        <v>214</v>
      </c>
      <c r="D767" s="454" t="s">
        <v>215</v>
      </c>
      <c r="E767" s="436">
        <v>72</v>
      </c>
      <c r="F767" s="436">
        <v>24.679999999999893</v>
      </c>
      <c r="G767" s="436" t="s">
        <v>61</v>
      </c>
      <c r="H767" s="430">
        <v>72.411333333333332</v>
      </c>
      <c r="I767" s="436">
        <v>156</v>
      </c>
      <c r="J767" s="436">
        <v>14.889999999999759</v>
      </c>
      <c r="K767" s="436" t="s">
        <v>62</v>
      </c>
      <c r="L767" s="430">
        <v>156.24816666666666</v>
      </c>
      <c r="M767" s="430">
        <v>-156.24816666666666</v>
      </c>
      <c r="N767" s="427">
        <v>795</v>
      </c>
      <c r="Q767" s="457" t="s">
        <v>240</v>
      </c>
      <c r="R767">
        <v>9</v>
      </c>
      <c r="S767" s="474">
        <v>50.762999999999998</v>
      </c>
      <c r="T767" s="290">
        <v>2.1555</v>
      </c>
      <c r="U767" s="290">
        <v>2.1436000000000002</v>
      </c>
      <c r="V767" s="290">
        <v>28.484521000000001</v>
      </c>
      <c r="W767" s="290">
        <v>28.469351999999997</v>
      </c>
      <c r="X767" s="290">
        <v>31.946769847080009</v>
      </c>
      <c r="Y767" s="290">
        <v>31.939975642218879</v>
      </c>
      <c r="Z767">
        <v>2.1231</v>
      </c>
      <c r="AA767" s="447">
        <v>6.8557187630314997</v>
      </c>
      <c r="AB767" s="447">
        <v>88.556653624386385</v>
      </c>
      <c r="AC767" s="447">
        <v>0.35181478399999999</v>
      </c>
      <c r="AD767" s="290">
        <v>0.41549999999999998</v>
      </c>
      <c r="AE767" s="447">
        <v>75.117599999999996</v>
      </c>
      <c r="AF767">
        <v>3.847</v>
      </c>
      <c r="AG767" s="447">
        <v>3.0634000000000001</v>
      </c>
      <c r="AH767">
        <v>0.1895</v>
      </c>
      <c r="AI767" s="447">
        <v>6.3701999999999995E-2</v>
      </c>
      <c r="AJ767" s="447">
        <v>98.53</v>
      </c>
      <c r="AK767" s="447">
        <v>9.9144000000000005</v>
      </c>
      <c r="AL767" s="429">
        <v>31.946815490722656</v>
      </c>
      <c r="AM767" s="433" t="s">
        <v>139</v>
      </c>
      <c r="AN767" s="434"/>
      <c r="AO767" s="438" t="s">
        <v>139</v>
      </c>
      <c r="AP767" s="439" t="s">
        <v>139</v>
      </c>
      <c r="AQ767" s="431" t="s">
        <v>139</v>
      </c>
      <c r="AR767" s="440"/>
      <c r="AS767" s="469" t="s">
        <v>139</v>
      </c>
      <c r="AT767" s="431" t="s">
        <v>139</v>
      </c>
      <c r="AU767" s="469" t="s">
        <v>139</v>
      </c>
      <c r="AV767" s="431" t="s">
        <v>139</v>
      </c>
      <c r="AW767" s="442" t="s">
        <v>139</v>
      </c>
      <c r="AX767" s="431" t="s">
        <v>139</v>
      </c>
      <c r="AY767" s="443"/>
      <c r="AZ767" s="469" t="s">
        <v>139</v>
      </c>
      <c r="BA767" s="431" t="s">
        <v>139</v>
      </c>
      <c r="BB767" s="440"/>
      <c r="BC767" s="469" t="s">
        <v>139</v>
      </c>
      <c r="BD767" s="445" t="s">
        <v>139</v>
      </c>
      <c r="BE767" s="469" t="s">
        <v>139</v>
      </c>
      <c r="BF767" s="445" t="s">
        <v>139</v>
      </c>
      <c r="BG767" s="445"/>
      <c r="BH767" s="469" t="s">
        <v>139</v>
      </c>
      <c r="BI767" s="431" t="s">
        <v>139</v>
      </c>
      <c r="BJ767" s="440"/>
      <c r="BK767" s="441" t="s">
        <v>139</v>
      </c>
      <c r="BL767" s="431" t="s">
        <v>139</v>
      </c>
      <c r="BM767" s="446"/>
      <c r="BN767" s="447" t="s">
        <v>139</v>
      </c>
      <c r="BO767" t="s">
        <v>139</v>
      </c>
    </row>
    <row r="768" spans="1:67" ht="15.75" customHeight="1">
      <c r="A768" s="7" t="s">
        <v>1030</v>
      </c>
      <c r="B768" s="453">
        <v>36</v>
      </c>
      <c r="C768" s="436" t="s">
        <v>214</v>
      </c>
      <c r="D768" s="454" t="s">
        <v>215</v>
      </c>
      <c r="E768" s="436">
        <v>72</v>
      </c>
      <c r="F768" s="436">
        <v>24.679999999999893</v>
      </c>
      <c r="G768" s="436" t="s">
        <v>61</v>
      </c>
      <c r="H768" s="430">
        <v>72.411333333333332</v>
      </c>
      <c r="I768" s="436">
        <v>156</v>
      </c>
      <c r="J768" s="436">
        <v>14.889999999999759</v>
      </c>
      <c r="K768" s="436" t="s">
        <v>62</v>
      </c>
      <c r="L768" s="430">
        <v>156.24816666666666</v>
      </c>
      <c r="M768" s="430">
        <v>-156.24816666666666</v>
      </c>
      <c r="N768" s="427">
        <v>796</v>
      </c>
      <c r="Q768" s="457" t="s">
        <v>240</v>
      </c>
      <c r="R768">
        <v>10</v>
      </c>
      <c r="S768" s="474">
        <v>50.515000000000001</v>
      </c>
      <c r="T768" s="290">
        <v>2.1568000000000001</v>
      </c>
      <c r="U768" s="290">
        <v>2.1518999999999999</v>
      </c>
      <c r="V768" s="290">
        <v>28.482385999999998</v>
      </c>
      <c r="W768" s="290">
        <v>28.477049999999998</v>
      </c>
      <c r="X768" s="290">
        <v>31.942953370224938</v>
      </c>
      <c r="Y768" s="290">
        <v>31.941282217831382</v>
      </c>
      <c r="Z768">
        <v>2.1231</v>
      </c>
      <c r="AA768" s="447">
        <v>6.8557187630314997</v>
      </c>
      <c r="AB768" s="447">
        <v>88.557236519657053</v>
      </c>
      <c r="AC768" s="447">
        <v>0.37214345600000004</v>
      </c>
      <c r="AD768" s="290">
        <v>0.43919999999999998</v>
      </c>
      <c r="AE768" s="447">
        <v>75.179000000000002</v>
      </c>
      <c r="AF768">
        <v>3.8500999999999999</v>
      </c>
      <c r="AG768" s="447">
        <v>3.1292</v>
      </c>
      <c r="AH768">
        <v>0.19220000000000001</v>
      </c>
      <c r="AI768" s="447">
        <v>6.3701999999999995E-2</v>
      </c>
      <c r="AJ768" s="447">
        <v>98.53</v>
      </c>
      <c r="AK768" s="447">
        <v>9.9144000000000005</v>
      </c>
      <c r="AL768" s="429">
        <v>31.945047378540039</v>
      </c>
      <c r="AM768" s="433" t="s">
        <v>139</v>
      </c>
      <c r="AN768" s="434"/>
      <c r="AO768" s="438" t="s">
        <v>139</v>
      </c>
      <c r="AP768" s="439" t="s">
        <v>139</v>
      </c>
      <c r="AQ768" s="431" t="s">
        <v>139</v>
      </c>
      <c r="AR768" s="440"/>
      <c r="AS768" s="469" t="s">
        <v>139</v>
      </c>
      <c r="AT768" s="431" t="s">
        <v>139</v>
      </c>
      <c r="AU768" s="469" t="s">
        <v>139</v>
      </c>
      <c r="AV768" s="431" t="s">
        <v>139</v>
      </c>
      <c r="AW768" s="442" t="s">
        <v>139</v>
      </c>
      <c r="AX768" s="431" t="s">
        <v>139</v>
      </c>
      <c r="AY768" s="443"/>
      <c r="AZ768" s="469" t="s">
        <v>139</v>
      </c>
      <c r="BA768" s="431" t="s">
        <v>139</v>
      </c>
      <c r="BB768" s="440"/>
      <c r="BC768" s="469" t="s">
        <v>139</v>
      </c>
      <c r="BD768" s="445" t="s">
        <v>139</v>
      </c>
      <c r="BE768" s="469" t="s">
        <v>139</v>
      </c>
      <c r="BF768" s="445" t="s">
        <v>139</v>
      </c>
      <c r="BG768" s="445"/>
      <c r="BH768" s="469" t="s">
        <v>139</v>
      </c>
      <c r="BI768" s="431" t="s">
        <v>139</v>
      </c>
      <c r="BJ768" s="440"/>
      <c r="BK768" s="441" t="s">
        <v>139</v>
      </c>
      <c r="BL768" s="431" t="s">
        <v>139</v>
      </c>
      <c r="BM768" s="446"/>
      <c r="BN768" s="447" t="s">
        <v>139</v>
      </c>
      <c r="BO768" t="s">
        <v>139</v>
      </c>
    </row>
    <row r="769" spans="1:67" ht="15.75" customHeight="1">
      <c r="A769" s="7" t="s">
        <v>1030</v>
      </c>
      <c r="B769" s="453">
        <v>36</v>
      </c>
      <c r="C769" s="436" t="s">
        <v>214</v>
      </c>
      <c r="D769" s="454" t="s">
        <v>215</v>
      </c>
      <c r="E769" s="436">
        <v>72</v>
      </c>
      <c r="F769" s="436">
        <v>24.679999999999893</v>
      </c>
      <c r="G769" s="436" t="s">
        <v>61</v>
      </c>
      <c r="H769" s="430">
        <v>72.411333333333332</v>
      </c>
      <c r="I769" s="436">
        <v>156</v>
      </c>
      <c r="J769" s="436">
        <v>14.889999999999759</v>
      </c>
      <c r="K769" s="436" t="s">
        <v>62</v>
      </c>
      <c r="L769" s="430">
        <v>156.24816666666666</v>
      </c>
      <c r="M769" s="430">
        <v>-156.24816666666666</v>
      </c>
      <c r="N769" s="427">
        <v>797</v>
      </c>
      <c r="Q769" s="457" t="s">
        <v>240</v>
      </c>
      <c r="R769">
        <v>11</v>
      </c>
      <c r="S769" s="474">
        <v>50.468000000000004</v>
      </c>
      <c r="T769" s="290">
        <v>2.1467000000000001</v>
      </c>
      <c r="U769" s="290">
        <v>2.1234000000000002</v>
      </c>
      <c r="V769" s="290">
        <v>28.473091</v>
      </c>
      <c r="W769" s="290">
        <v>28.452052999999999</v>
      </c>
      <c r="X769" s="290">
        <v>31.941641669229504</v>
      </c>
      <c r="Y769" s="290">
        <v>31.93905193466869</v>
      </c>
      <c r="Z769">
        <v>2.1242999999999999</v>
      </c>
      <c r="AA769" s="447">
        <v>6.8547830902634281</v>
      </c>
      <c r="AB769" s="447">
        <v>88.521793137587125</v>
      </c>
      <c r="AC769" s="447">
        <v>0.34656507199999997</v>
      </c>
      <c r="AD769" s="290">
        <v>0.40939999999999999</v>
      </c>
      <c r="AE769" s="447">
        <v>75.018900000000002</v>
      </c>
      <c r="AF769">
        <v>3.8420000000000001</v>
      </c>
      <c r="AG769" s="447">
        <v>3.0564</v>
      </c>
      <c r="AH769">
        <v>0.1893</v>
      </c>
      <c r="AI769" s="447">
        <v>6.3701999999999995E-2</v>
      </c>
      <c r="AJ769" s="447">
        <v>98.54</v>
      </c>
      <c r="AK769" s="447">
        <v>9.9144000000000005</v>
      </c>
      <c r="AL769" s="429">
        <v>31.945510864257813</v>
      </c>
      <c r="AM769" s="433" t="s">
        <v>139</v>
      </c>
      <c r="AN769" s="434"/>
      <c r="AO769" s="438" t="s">
        <v>139</v>
      </c>
      <c r="AP769" s="439" t="s">
        <v>139</v>
      </c>
      <c r="AQ769" s="431" t="s">
        <v>139</v>
      </c>
      <c r="AR769" s="440"/>
      <c r="AS769" s="469" t="s">
        <v>139</v>
      </c>
      <c r="AT769" s="431" t="s">
        <v>139</v>
      </c>
      <c r="AU769" s="469" t="s">
        <v>139</v>
      </c>
      <c r="AV769" s="431" t="s">
        <v>139</v>
      </c>
      <c r="AW769" s="442" t="s">
        <v>139</v>
      </c>
      <c r="AX769" s="431" t="s">
        <v>139</v>
      </c>
      <c r="AY769" s="443"/>
      <c r="AZ769" s="469" t="s">
        <v>139</v>
      </c>
      <c r="BA769" s="431" t="s">
        <v>139</v>
      </c>
      <c r="BB769" s="440"/>
      <c r="BC769" s="469" t="s">
        <v>139</v>
      </c>
      <c r="BD769" s="445" t="s">
        <v>139</v>
      </c>
      <c r="BE769" s="469" t="s">
        <v>139</v>
      </c>
      <c r="BF769" s="445" t="s">
        <v>139</v>
      </c>
      <c r="BG769" s="445"/>
      <c r="BH769" s="469" t="s">
        <v>139</v>
      </c>
      <c r="BI769" s="431" t="s">
        <v>139</v>
      </c>
      <c r="BJ769" s="440"/>
      <c r="BK769" s="441" t="s">
        <v>139</v>
      </c>
      <c r="BL769" s="431" t="s">
        <v>139</v>
      </c>
      <c r="BM769" s="446"/>
      <c r="BN769" s="447" t="s">
        <v>139</v>
      </c>
      <c r="BO769" t="s">
        <v>139</v>
      </c>
    </row>
    <row r="770" spans="1:67" ht="15.75" customHeight="1">
      <c r="A770" s="7" t="s">
        <v>1030</v>
      </c>
      <c r="B770" s="453">
        <v>36</v>
      </c>
      <c r="C770" s="436" t="s">
        <v>214</v>
      </c>
      <c r="D770" s="454" t="s">
        <v>215</v>
      </c>
      <c r="E770" s="436">
        <v>72</v>
      </c>
      <c r="F770" s="436">
        <v>24.679999999999893</v>
      </c>
      <c r="G770" s="436" t="s">
        <v>61</v>
      </c>
      <c r="H770" s="430">
        <v>72.411333333333332</v>
      </c>
      <c r="I770" s="436">
        <v>156</v>
      </c>
      <c r="J770" s="436">
        <v>14.889999999999759</v>
      </c>
      <c r="K770" s="436" t="s">
        <v>62</v>
      </c>
      <c r="L770" s="430">
        <v>156.24816666666666</v>
      </c>
      <c r="M770" s="430">
        <v>-156.24816666666666</v>
      </c>
      <c r="N770" s="427">
        <v>798</v>
      </c>
      <c r="Q770" s="457" t="s">
        <v>240</v>
      </c>
      <c r="R770">
        <v>12</v>
      </c>
      <c r="S770" s="474">
        <v>50.207999999999998</v>
      </c>
      <c r="T770" s="290">
        <v>2.1579000000000002</v>
      </c>
      <c r="U770" s="290">
        <v>2.1474000000000002</v>
      </c>
      <c r="V770" s="290">
        <v>28.483611</v>
      </c>
      <c r="W770" s="290">
        <v>28.472728999999998</v>
      </c>
      <c r="X770" s="290">
        <v>31.94352703971839</v>
      </c>
      <c r="Y770" s="290">
        <v>31.940628998665851</v>
      </c>
      <c r="Z770">
        <v>2.1242999999999999</v>
      </c>
      <c r="AA770" s="447">
        <v>6.8547830902634281</v>
      </c>
      <c r="AB770" s="447">
        <v>88.547956115039426</v>
      </c>
      <c r="AC770" s="447">
        <v>0.33712246400000001</v>
      </c>
      <c r="AD770" s="290">
        <v>0.39839999999999998</v>
      </c>
      <c r="AE770" s="447">
        <v>75.041200000000003</v>
      </c>
      <c r="AF770">
        <v>3.8431000000000002</v>
      </c>
      <c r="AG770" s="447">
        <v>2.9695</v>
      </c>
      <c r="AH770">
        <v>0.18579999999999999</v>
      </c>
      <c r="AI770" s="447">
        <v>6.3701999999999995E-2</v>
      </c>
      <c r="AJ770" s="447">
        <v>98.54</v>
      </c>
      <c r="AK770" s="447">
        <v>9.9144000000000005</v>
      </c>
      <c r="AL770" s="429">
        <v>31.945669174194336</v>
      </c>
      <c r="AM770" s="433" t="s">
        <v>139</v>
      </c>
      <c r="AN770" s="434"/>
      <c r="AO770" s="438" t="s">
        <v>139</v>
      </c>
      <c r="AP770" s="439" t="s">
        <v>139</v>
      </c>
      <c r="AQ770" s="431" t="s">
        <v>139</v>
      </c>
      <c r="AR770" s="440"/>
      <c r="AS770" s="469" t="s">
        <v>139</v>
      </c>
      <c r="AT770" s="431" t="s">
        <v>139</v>
      </c>
      <c r="AU770" s="469" t="s">
        <v>139</v>
      </c>
      <c r="AV770" s="431" t="s">
        <v>139</v>
      </c>
      <c r="AW770" s="442" t="s">
        <v>139</v>
      </c>
      <c r="AX770" s="431" t="s">
        <v>139</v>
      </c>
      <c r="AY770" s="443"/>
      <c r="AZ770" s="469" t="s">
        <v>139</v>
      </c>
      <c r="BA770" s="431" t="s">
        <v>139</v>
      </c>
      <c r="BB770" s="440"/>
      <c r="BC770" s="469" t="s">
        <v>139</v>
      </c>
      <c r="BD770" s="445" t="s">
        <v>139</v>
      </c>
      <c r="BE770" s="469" t="s">
        <v>139</v>
      </c>
      <c r="BF770" s="445" t="s">
        <v>139</v>
      </c>
      <c r="BG770" s="445"/>
      <c r="BH770" s="469" t="s">
        <v>139</v>
      </c>
      <c r="BI770" s="431" t="s">
        <v>139</v>
      </c>
      <c r="BJ770" s="440"/>
      <c r="BK770" s="441" t="s">
        <v>139</v>
      </c>
      <c r="BL770" s="431" t="s">
        <v>139</v>
      </c>
      <c r="BM770" s="446"/>
      <c r="BN770" s="447" t="s">
        <v>139</v>
      </c>
      <c r="BO770" t="s">
        <v>139</v>
      </c>
    </row>
    <row r="771" spans="1:67" ht="15.75" customHeight="1">
      <c r="A771" s="7" t="s">
        <v>1030</v>
      </c>
      <c r="B771" s="453">
        <v>36</v>
      </c>
      <c r="C771" s="436" t="s">
        <v>214</v>
      </c>
      <c r="D771" s="454" t="s">
        <v>215</v>
      </c>
      <c r="E771" s="436">
        <v>72</v>
      </c>
      <c r="F771" s="436">
        <v>24.679999999999893</v>
      </c>
      <c r="G771" s="436" t="s">
        <v>61</v>
      </c>
      <c r="H771" s="430">
        <v>72.411333333333332</v>
      </c>
      <c r="I771" s="436">
        <v>156</v>
      </c>
      <c r="J771" s="436">
        <v>14.889999999999759</v>
      </c>
      <c r="K771" s="436" t="s">
        <v>62</v>
      </c>
      <c r="L771" s="430">
        <v>156.24816666666666</v>
      </c>
      <c r="M771" s="430">
        <v>-156.24816666666666</v>
      </c>
      <c r="N771" s="427">
        <v>799</v>
      </c>
      <c r="Q771" s="457" t="s">
        <v>240</v>
      </c>
      <c r="R771">
        <v>13</v>
      </c>
      <c r="S771" s="474">
        <v>24.541</v>
      </c>
      <c r="T771" s="290">
        <v>3.5831</v>
      </c>
      <c r="U771" s="290">
        <v>3.6482999999999999</v>
      </c>
      <c r="V771" s="290">
        <v>28.905642999999998</v>
      </c>
      <c r="W771" s="290">
        <v>28.912869999999998</v>
      </c>
      <c r="X771" s="290">
        <v>31.070649800742267</v>
      </c>
      <c r="Y771" s="290">
        <v>31.017009940294301</v>
      </c>
      <c r="Z771">
        <v>2.3889</v>
      </c>
      <c r="AA771" s="447">
        <v>8.5208924608796259</v>
      </c>
      <c r="AB771" s="447">
        <v>113.37244554215835</v>
      </c>
      <c r="AC771" s="447">
        <v>0.83697065599999998</v>
      </c>
      <c r="AD771" s="290">
        <v>0.98019999999999996</v>
      </c>
      <c r="AE771" s="447">
        <v>78.205799999999996</v>
      </c>
      <c r="AF771">
        <v>4.0027999999999997</v>
      </c>
      <c r="AG771" s="447">
        <v>3.2277999999999998</v>
      </c>
      <c r="AH771">
        <v>0.1961</v>
      </c>
      <c r="AI771" s="447">
        <v>6.3701999999999995E-2</v>
      </c>
      <c r="AJ771" s="447">
        <v>93.12</v>
      </c>
      <c r="AK771" s="447">
        <v>9.9144000000000005</v>
      </c>
      <c r="AL771" s="429">
        <v>31.103670120239258</v>
      </c>
      <c r="AM771" s="433">
        <v>2</v>
      </c>
      <c r="AN771" s="434"/>
      <c r="AO771" s="438" t="s">
        <v>139</v>
      </c>
      <c r="AP771" s="439" t="s">
        <v>139</v>
      </c>
      <c r="AQ771" s="431" t="s">
        <v>139</v>
      </c>
      <c r="AR771" s="440"/>
      <c r="AS771" s="469" t="s">
        <v>139</v>
      </c>
      <c r="AT771" s="431" t="s">
        <v>139</v>
      </c>
      <c r="AU771" s="469" t="s">
        <v>139</v>
      </c>
      <c r="AV771" s="431" t="s">
        <v>139</v>
      </c>
      <c r="AW771" s="442" t="s">
        <v>139</v>
      </c>
      <c r="AX771" s="431" t="s">
        <v>139</v>
      </c>
      <c r="AY771" s="443"/>
      <c r="AZ771" s="469" t="s">
        <v>139</v>
      </c>
      <c r="BA771" s="431" t="s">
        <v>139</v>
      </c>
      <c r="BB771" s="440"/>
      <c r="BC771" s="469" t="s">
        <v>139</v>
      </c>
      <c r="BD771" s="445" t="s">
        <v>139</v>
      </c>
      <c r="BE771" s="469" t="s">
        <v>139</v>
      </c>
      <c r="BF771" s="445" t="s">
        <v>139</v>
      </c>
      <c r="BG771" s="445"/>
      <c r="BH771" s="469" t="s">
        <v>139</v>
      </c>
      <c r="BI771" s="431" t="s">
        <v>139</v>
      </c>
      <c r="BJ771" s="440"/>
      <c r="BK771" s="441" t="s">
        <v>139</v>
      </c>
      <c r="BL771" s="431" t="s">
        <v>139</v>
      </c>
      <c r="BM771" s="446"/>
      <c r="BN771" s="447" t="s">
        <v>139</v>
      </c>
      <c r="BO771" t="s">
        <v>139</v>
      </c>
    </row>
    <row r="772" spans="1:67" ht="15.75" customHeight="1">
      <c r="A772" s="7" t="s">
        <v>1030</v>
      </c>
      <c r="B772" s="453">
        <v>36</v>
      </c>
      <c r="C772" s="436" t="s">
        <v>214</v>
      </c>
      <c r="D772" s="454" t="s">
        <v>215</v>
      </c>
      <c r="E772" s="436">
        <v>72</v>
      </c>
      <c r="F772" s="436">
        <v>24.679999999999893</v>
      </c>
      <c r="G772" s="436" t="s">
        <v>61</v>
      </c>
      <c r="H772" s="430">
        <v>72.411333333333332</v>
      </c>
      <c r="I772" s="436">
        <v>156</v>
      </c>
      <c r="J772" s="436">
        <v>14.889999999999759</v>
      </c>
      <c r="K772" s="436" t="s">
        <v>62</v>
      </c>
      <c r="L772" s="430">
        <v>156.24816666666666</v>
      </c>
      <c r="M772" s="430">
        <v>-156.24816666666666</v>
      </c>
      <c r="N772" s="427">
        <v>800</v>
      </c>
      <c r="Q772" s="457" t="s">
        <v>240</v>
      </c>
      <c r="R772">
        <v>14</v>
      </c>
      <c r="S772" s="474">
        <v>25.067</v>
      </c>
      <c r="T772" s="290">
        <v>3.6707999999999998</v>
      </c>
      <c r="U772" s="290">
        <v>3.6596000000000002</v>
      </c>
      <c r="V772" s="290">
        <v>28.866744000000001</v>
      </c>
      <c r="W772" s="290">
        <v>28.964948999999997</v>
      </c>
      <c r="X772" s="290">
        <v>30.940763094766954</v>
      </c>
      <c r="Y772" s="290">
        <v>31.067620111599702</v>
      </c>
      <c r="Z772">
        <v>2.3889</v>
      </c>
      <c r="AA772" s="447">
        <v>8.5208924608796259</v>
      </c>
      <c r="AB772" s="447">
        <v>113.51735663023244</v>
      </c>
      <c r="AC772" s="447">
        <v>0.84778798399999999</v>
      </c>
      <c r="AD772" s="290">
        <v>0.99280000000000002</v>
      </c>
      <c r="AE772" s="447">
        <v>78.976500000000001</v>
      </c>
      <c r="AF772">
        <v>4.0416999999999996</v>
      </c>
      <c r="AG772" s="447">
        <v>3.0024000000000002</v>
      </c>
      <c r="AH772">
        <v>0.18709999999999999</v>
      </c>
      <c r="AI772" s="447">
        <v>6.3701999999999995E-2</v>
      </c>
      <c r="AJ772" s="447">
        <v>98.54</v>
      </c>
      <c r="AK772" s="447">
        <v>9.9144000000000005</v>
      </c>
      <c r="AL772" s="429">
        <v>31.079629898071289</v>
      </c>
      <c r="AM772" s="433" t="s">
        <v>139</v>
      </c>
      <c r="AN772" s="434"/>
      <c r="AO772" s="438" t="s">
        <v>139</v>
      </c>
      <c r="AP772" s="439" t="s">
        <v>139</v>
      </c>
      <c r="AQ772" s="431" t="s">
        <v>139</v>
      </c>
      <c r="AR772" s="440"/>
      <c r="AS772" s="469" t="s">
        <v>139</v>
      </c>
      <c r="AT772" s="431" t="s">
        <v>139</v>
      </c>
      <c r="AU772" s="469" t="s">
        <v>139</v>
      </c>
      <c r="AV772" s="431" t="s">
        <v>139</v>
      </c>
      <c r="AW772" s="442" t="s">
        <v>139</v>
      </c>
      <c r="AX772" s="431" t="s">
        <v>139</v>
      </c>
      <c r="AY772" s="443"/>
      <c r="AZ772" s="469" t="s">
        <v>139</v>
      </c>
      <c r="BA772" s="431" t="s">
        <v>139</v>
      </c>
      <c r="BB772" s="440"/>
      <c r="BC772" s="469" t="s">
        <v>139</v>
      </c>
      <c r="BD772" s="445" t="s">
        <v>139</v>
      </c>
      <c r="BE772" s="469" t="s">
        <v>139</v>
      </c>
      <c r="BF772" s="445" t="s">
        <v>139</v>
      </c>
      <c r="BG772" s="445"/>
      <c r="BH772" s="469" t="s">
        <v>139</v>
      </c>
      <c r="BI772" s="431" t="s">
        <v>139</v>
      </c>
      <c r="BJ772" s="440"/>
      <c r="BK772" s="441" t="s">
        <v>139</v>
      </c>
      <c r="BL772" s="431" t="s">
        <v>139</v>
      </c>
      <c r="BM772" s="446"/>
      <c r="BN772" s="447" t="s">
        <v>139</v>
      </c>
      <c r="BO772" t="s">
        <v>139</v>
      </c>
    </row>
    <row r="773" spans="1:67" ht="15.75" customHeight="1">
      <c r="A773" s="7" t="s">
        <v>1030</v>
      </c>
      <c r="B773" s="453">
        <v>36</v>
      </c>
      <c r="C773" s="436" t="s">
        <v>214</v>
      </c>
      <c r="D773" s="454" t="s">
        <v>215</v>
      </c>
      <c r="E773" s="436">
        <v>72</v>
      </c>
      <c r="F773" s="436">
        <v>24.679999999999893</v>
      </c>
      <c r="G773" s="436" t="s">
        <v>61</v>
      </c>
      <c r="H773" s="430">
        <v>72.411333333333332</v>
      </c>
      <c r="I773" s="436">
        <v>156</v>
      </c>
      <c r="J773" s="436">
        <v>14.889999999999759</v>
      </c>
      <c r="K773" s="436" t="s">
        <v>62</v>
      </c>
      <c r="L773" s="430">
        <v>156.24816666666666</v>
      </c>
      <c r="M773" s="430">
        <v>-156.24816666666666</v>
      </c>
      <c r="N773" s="427">
        <v>801</v>
      </c>
      <c r="Q773" s="457" t="s">
        <v>240</v>
      </c>
      <c r="R773">
        <v>15</v>
      </c>
      <c r="S773" s="474">
        <v>24.751999999999999</v>
      </c>
      <c r="T773" s="290">
        <v>3.7982</v>
      </c>
      <c r="U773" s="290">
        <v>3.7267000000000001</v>
      </c>
      <c r="V773" s="290">
        <v>28.953944</v>
      </c>
      <c r="W773" s="290">
        <v>28.885122999999997</v>
      </c>
      <c r="X773" s="290">
        <v>30.923011998776772</v>
      </c>
      <c r="Y773" s="290">
        <v>30.909589005345055</v>
      </c>
      <c r="Z773">
        <v>2.3889</v>
      </c>
      <c r="AA773" s="447">
        <v>8.5208924608796259</v>
      </c>
      <c r="AB773" s="447">
        <v>113.85935768343796</v>
      </c>
      <c r="AC773" s="447">
        <v>0.90976207999999992</v>
      </c>
      <c r="AD773" s="290">
        <v>1.0649</v>
      </c>
      <c r="AE773" s="447">
        <v>78.326800000000006</v>
      </c>
      <c r="AF773">
        <v>4.0088999999999997</v>
      </c>
      <c r="AG773" s="447">
        <v>3.3216999999999999</v>
      </c>
      <c r="AH773">
        <v>0.19980000000000001</v>
      </c>
      <c r="AI773" s="447">
        <v>6.3701999999999995E-2</v>
      </c>
      <c r="AJ773" s="447">
        <v>98.55</v>
      </c>
      <c r="AK773" s="447">
        <v>9.9144000000000005</v>
      </c>
      <c r="AL773" s="429">
        <v>31.015853881835938</v>
      </c>
      <c r="AM773" s="433" t="s">
        <v>139</v>
      </c>
      <c r="AN773" s="434"/>
      <c r="AO773" s="438" t="s">
        <v>139</v>
      </c>
      <c r="AP773" s="439" t="s">
        <v>139</v>
      </c>
      <c r="AQ773" s="431" t="s">
        <v>139</v>
      </c>
      <c r="AR773" s="440"/>
      <c r="AS773" s="469" t="s">
        <v>139</v>
      </c>
      <c r="AT773" s="431" t="s">
        <v>139</v>
      </c>
      <c r="AU773" s="469" t="s">
        <v>139</v>
      </c>
      <c r="AV773" s="431" t="s">
        <v>139</v>
      </c>
      <c r="AW773" s="442" t="s">
        <v>139</v>
      </c>
      <c r="AX773" s="431" t="s">
        <v>139</v>
      </c>
      <c r="AY773" s="443"/>
      <c r="AZ773" s="469" t="s">
        <v>139</v>
      </c>
      <c r="BA773" s="431" t="s">
        <v>139</v>
      </c>
      <c r="BB773" s="440"/>
      <c r="BC773" s="469" t="s">
        <v>139</v>
      </c>
      <c r="BD773" s="445" t="s">
        <v>139</v>
      </c>
      <c r="BE773" s="469" t="s">
        <v>139</v>
      </c>
      <c r="BF773" s="445" t="s">
        <v>139</v>
      </c>
      <c r="BG773" s="445"/>
      <c r="BH773" s="469" t="s">
        <v>139</v>
      </c>
      <c r="BI773" s="431" t="s">
        <v>139</v>
      </c>
      <c r="BJ773" s="440"/>
      <c r="BK773" s="441" t="s">
        <v>139</v>
      </c>
      <c r="BL773" s="431" t="s">
        <v>139</v>
      </c>
      <c r="BM773" s="446"/>
      <c r="BN773" s="447" t="s">
        <v>139</v>
      </c>
      <c r="BO773" t="s">
        <v>139</v>
      </c>
    </row>
    <row r="774" spans="1:67" ht="15.75" customHeight="1">
      <c r="A774" s="7" t="s">
        <v>1030</v>
      </c>
      <c r="B774" s="453">
        <v>36</v>
      </c>
      <c r="C774" s="436" t="s">
        <v>214</v>
      </c>
      <c r="D774" s="454" t="s">
        <v>215</v>
      </c>
      <c r="E774" s="436">
        <v>72</v>
      </c>
      <c r="F774" s="436">
        <v>24.679999999999893</v>
      </c>
      <c r="G774" s="436" t="s">
        <v>61</v>
      </c>
      <c r="H774" s="430">
        <v>72.411333333333332</v>
      </c>
      <c r="I774" s="436">
        <v>156</v>
      </c>
      <c r="J774" s="436">
        <v>14.889999999999759</v>
      </c>
      <c r="K774" s="436" t="s">
        <v>62</v>
      </c>
      <c r="L774" s="430">
        <v>156.24816666666666</v>
      </c>
      <c r="M774" s="430">
        <v>-156.24816666666666</v>
      </c>
      <c r="N774" s="427">
        <v>802</v>
      </c>
      <c r="Q774" s="457" t="s">
        <v>240</v>
      </c>
      <c r="R774">
        <v>16</v>
      </c>
      <c r="S774" s="474">
        <v>25.059000000000001</v>
      </c>
      <c r="T774" s="290">
        <v>3.6587999999999998</v>
      </c>
      <c r="U774" s="290">
        <v>3.6922000000000001</v>
      </c>
      <c r="V774" s="290">
        <v>28.827570999999999</v>
      </c>
      <c r="W774" s="290">
        <v>28.865864999999999</v>
      </c>
      <c r="X774" s="290">
        <v>30.905827695149103</v>
      </c>
      <c r="Y774" s="290">
        <v>30.91940949508712</v>
      </c>
      <c r="Z774">
        <v>2.3889</v>
      </c>
      <c r="AA774" s="447">
        <v>8.5208924608796259</v>
      </c>
      <c r="AB774" s="447">
        <v>113.45701692178534</v>
      </c>
      <c r="AC774" s="447">
        <v>0.90615343999999998</v>
      </c>
      <c r="AD774" s="290">
        <v>1.0607</v>
      </c>
      <c r="AE774" s="447">
        <v>78.449700000000007</v>
      </c>
      <c r="AF774">
        <v>4.0151000000000003</v>
      </c>
      <c r="AG774" s="447">
        <v>3.2982999999999998</v>
      </c>
      <c r="AH774">
        <v>0.19889999999999999</v>
      </c>
      <c r="AI774" s="447">
        <v>6.3701999999999995E-2</v>
      </c>
      <c r="AJ774" s="447">
        <v>98.53</v>
      </c>
      <c r="AK774" s="447">
        <v>9.9144000000000005</v>
      </c>
      <c r="AL774" s="429">
        <v>30.889955520629883</v>
      </c>
      <c r="AM774" s="433">
        <v>2</v>
      </c>
      <c r="AN774" s="434"/>
      <c r="AO774" s="438" t="s">
        <v>139</v>
      </c>
      <c r="AP774" s="439" t="s">
        <v>139</v>
      </c>
      <c r="AQ774" s="431" t="s">
        <v>139</v>
      </c>
      <c r="AR774" s="440"/>
      <c r="AS774" s="469" t="s">
        <v>139</v>
      </c>
      <c r="AT774" s="431" t="s">
        <v>139</v>
      </c>
      <c r="AU774" s="469" t="s">
        <v>139</v>
      </c>
      <c r="AV774" s="431" t="s">
        <v>139</v>
      </c>
      <c r="AW774" s="442" t="s">
        <v>139</v>
      </c>
      <c r="AX774" s="431" t="s">
        <v>139</v>
      </c>
      <c r="AY774" s="443"/>
      <c r="AZ774" s="469" t="s">
        <v>139</v>
      </c>
      <c r="BA774" s="431" t="s">
        <v>139</v>
      </c>
      <c r="BB774" s="440"/>
      <c r="BC774" s="469" t="s">
        <v>139</v>
      </c>
      <c r="BD774" s="445" t="s">
        <v>139</v>
      </c>
      <c r="BE774" s="469" t="s">
        <v>139</v>
      </c>
      <c r="BF774" s="445" t="s">
        <v>139</v>
      </c>
      <c r="BG774" s="445"/>
      <c r="BH774" s="469" t="s">
        <v>139</v>
      </c>
      <c r="BI774" s="431" t="s">
        <v>139</v>
      </c>
      <c r="BJ774" s="440"/>
      <c r="BK774" s="441" t="s">
        <v>139</v>
      </c>
      <c r="BL774" s="431" t="s">
        <v>139</v>
      </c>
      <c r="BM774" s="446"/>
      <c r="BN774" s="447" t="s">
        <v>139</v>
      </c>
      <c r="BO774" t="s">
        <v>139</v>
      </c>
    </row>
    <row r="775" spans="1:67" ht="15.75" customHeight="1">
      <c r="A775" s="7" t="s">
        <v>1030</v>
      </c>
      <c r="B775" s="453">
        <v>36</v>
      </c>
      <c r="C775" s="436" t="s">
        <v>214</v>
      </c>
      <c r="D775" s="454" t="s">
        <v>215</v>
      </c>
      <c r="E775" s="436">
        <v>72</v>
      </c>
      <c r="F775" s="436">
        <v>24.679999999999893</v>
      </c>
      <c r="G775" s="436" t="s">
        <v>61</v>
      </c>
      <c r="H775" s="430">
        <v>72.411333333333332</v>
      </c>
      <c r="I775" s="436">
        <v>156</v>
      </c>
      <c r="J775" s="436">
        <v>14.889999999999759</v>
      </c>
      <c r="K775" s="436" t="s">
        <v>62</v>
      </c>
      <c r="L775" s="430">
        <v>156.24816666666666</v>
      </c>
      <c r="M775" s="430">
        <v>-156.24816666666666</v>
      </c>
      <c r="N775" s="427">
        <v>803</v>
      </c>
      <c r="Q775" s="457" t="s">
        <v>240</v>
      </c>
      <c r="R775">
        <v>17</v>
      </c>
      <c r="S775" s="474">
        <v>24.405000000000001</v>
      </c>
      <c r="T775" s="290">
        <v>3.2595000000000001</v>
      </c>
      <c r="U775" s="290">
        <v>3.2561</v>
      </c>
      <c r="V775" s="290">
        <v>28.463176999999998</v>
      </c>
      <c r="W775" s="290">
        <v>28.456332</v>
      </c>
      <c r="X775" s="290">
        <v>30.852765850875397</v>
      </c>
      <c r="Y775" s="290">
        <v>30.847825761448075</v>
      </c>
      <c r="Z775">
        <v>2.4298999999999999</v>
      </c>
      <c r="AA775" s="447">
        <v>8.8126284125802918</v>
      </c>
      <c r="AB775" s="447">
        <v>116.14876359405019</v>
      </c>
      <c r="AC775" s="447">
        <v>0.92282192000000007</v>
      </c>
      <c r="AD775" s="290">
        <v>1.0801000000000001</v>
      </c>
      <c r="AE775" s="447">
        <v>78.276600000000002</v>
      </c>
      <c r="AF775">
        <v>4.0064000000000002</v>
      </c>
      <c r="AG775" s="447">
        <v>3.1244999999999998</v>
      </c>
      <c r="AH775">
        <v>0.192</v>
      </c>
      <c r="AI775" s="447">
        <v>6.3701999999999995E-2</v>
      </c>
      <c r="AJ775" s="447">
        <v>98.55</v>
      </c>
      <c r="AK775" s="447">
        <v>9.9144000000000005</v>
      </c>
      <c r="AL775" s="429">
        <v>30.896026611328125</v>
      </c>
      <c r="AM775" s="433" t="s">
        <v>139</v>
      </c>
      <c r="AN775" s="434"/>
      <c r="AO775" s="438" t="s">
        <v>139</v>
      </c>
      <c r="AP775" s="439" t="s">
        <v>139</v>
      </c>
      <c r="AQ775" s="431" t="s">
        <v>139</v>
      </c>
      <c r="AR775" s="440"/>
      <c r="AS775" s="469" t="s">
        <v>139</v>
      </c>
      <c r="AT775" s="431" t="s">
        <v>139</v>
      </c>
      <c r="AU775" s="469" t="s">
        <v>139</v>
      </c>
      <c r="AV775" s="431" t="s">
        <v>139</v>
      </c>
      <c r="AW775" s="442" t="s">
        <v>139</v>
      </c>
      <c r="AX775" s="431" t="s">
        <v>139</v>
      </c>
      <c r="AY775" s="443"/>
      <c r="AZ775" s="469" t="s">
        <v>139</v>
      </c>
      <c r="BA775" s="431" t="s">
        <v>139</v>
      </c>
      <c r="BB775" s="440"/>
      <c r="BC775" s="469" t="s">
        <v>139</v>
      </c>
      <c r="BD775" s="445" t="s">
        <v>139</v>
      </c>
      <c r="BE775" s="469" t="s">
        <v>139</v>
      </c>
      <c r="BF775" s="445" t="s">
        <v>139</v>
      </c>
      <c r="BG775" s="445"/>
      <c r="BH775" s="469" t="s">
        <v>139</v>
      </c>
      <c r="BI775" s="431" t="s">
        <v>139</v>
      </c>
      <c r="BJ775" s="440"/>
      <c r="BK775" s="441" t="s">
        <v>139</v>
      </c>
      <c r="BL775" s="431" t="s">
        <v>139</v>
      </c>
      <c r="BM775" s="446"/>
      <c r="BN775" s="447" t="s">
        <v>139</v>
      </c>
      <c r="BO775" t="s">
        <v>139</v>
      </c>
    </row>
    <row r="776" spans="1:67" ht="15.75" customHeight="1">
      <c r="A776" s="7" t="s">
        <v>1030</v>
      </c>
      <c r="B776" s="453">
        <v>36</v>
      </c>
      <c r="C776" s="436" t="s">
        <v>214</v>
      </c>
      <c r="D776" s="454" t="s">
        <v>215</v>
      </c>
      <c r="E776" s="436">
        <v>72</v>
      </c>
      <c r="F776" s="436">
        <v>24.679999999999893</v>
      </c>
      <c r="G776" s="436" t="s">
        <v>61</v>
      </c>
      <c r="H776" s="430">
        <v>72.411333333333332</v>
      </c>
      <c r="I776" s="436">
        <v>156</v>
      </c>
      <c r="J776" s="436">
        <v>14.889999999999759</v>
      </c>
      <c r="K776" s="436" t="s">
        <v>62</v>
      </c>
      <c r="L776" s="430">
        <v>156.24816666666666</v>
      </c>
      <c r="M776" s="430">
        <v>-156.24816666666666</v>
      </c>
      <c r="N776" s="427">
        <v>804</v>
      </c>
      <c r="Q776" s="457" t="s">
        <v>240</v>
      </c>
      <c r="R776">
        <v>18</v>
      </c>
      <c r="S776" s="474">
        <v>24.509</v>
      </c>
      <c r="T776" s="290">
        <v>3.5024999999999999</v>
      </c>
      <c r="U776" s="290">
        <v>3.5007000000000001</v>
      </c>
      <c r="V776" s="290">
        <v>28.678163999999999</v>
      </c>
      <c r="W776" s="290">
        <v>28.676074</v>
      </c>
      <c r="X776" s="290">
        <v>30.877477740545913</v>
      </c>
      <c r="Y776" s="290">
        <v>30.876706595849619</v>
      </c>
      <c r="Z776">
        <v>2.3889</v>
      </c>
      <c r="AA776" s="447">
        <v>8.5208924608796259</v>
      </c>
      <c r="AB776" s="447">
        <v>112.99939188737433</v>
      </c>
      <c r="AC776" s="447">
        <v>0.88115072000000005</v>
      </c>
      <c r="AD776" s="290">
        <v>1.0316000000000001</v>
      </c>
      <c r="AE776" s="447">
        <v>78.5595</v>
      </c>
      <c r="AF776">
        <v>4.0206999999999997</v>
      </c>
      <c r="AG776" s="447">
        <v>3.1173999999999999</v>
      </c>
      <c r="AH776">
        <v>0.19170000000000001</v>
      </c>
      <c r="AI776" s="447">
        <v>6.3701999999999995E-2</v>
      </c>
      <c r="AJ776" s="447">
        <v>98.55</v>
      </c>
      <c r="AK776" s="447">
        <v>9.9144000000000005</v>
      </c>
      <c r="AL776" s="429">
        <v>30.881525039672852</v>
      </c>
      <c r="AM776" s="433" t="s">
        <v>139</v>
      </c>
      <c r="AN776" s="434"/>
      <c r="AO776" s="438" t="s">
        <v>139</v>
      </c>
      <c r="AP776" s="439" t="s">
        <v>139</v>
      </c>
      <c r="AQ776" s="431" t="s">
        <v>139</v>
      </c>
      <c r="AR776" s="440"/>
      <c r="AS776" s="469" t="s">
        <v>139</v>
      </c>
      <c r="AT776" s="431" t="s">
        <v>139</v>
      </c>
      <c r="AU776" s="469" t="s">
        <v>139</v>
      </c>
      <c r="AV776" s="431" t="s">
        <v>139</v>
      </c>
      <c r="AW776" s="442" t="s">
        <v>139</v>
      </c>
      <c r="AX776" s="431" t="s">
        <v>139</v>
      </c>
      <c r="AY776" s="443"/>
      <c r="AZ776" s="469" t="s">
        <v>139</v>
      </c>
      <c r="BA776" s="431" t="s">
        <v>139</v>
      </c>
      <c r="BB776" s="440"/>
      <c r="BC776" s="469" t="s">
        <v>139</v>
      </c>
      <c r="BD776" s="445" t="s">
        <v>139</v>
      </c>
      <c r="BE776" s="469" t="s">
        <v>139</v>
      </c>
      <c r="BF776" s="445" t="s">
        <v>139</v>
      </c>
      <c r="BG776" s="445"/>
      <c r="BH776" s="469" t="s">
        <v>139</v>
      </c>
      <c r="BI776" s="431" t="s">
        <v>139</v>
      </c>
      <c r="BJ776" s="440"/>
      <c r="BK776" s="441" t="s">
        <v>139</v>
      </c>
      <c r="BL776" s="431" t="s">
        <v>139</v>
      </c>
      <c r="BM776" s="446"/>
      <c r="BN776" s="447" t="s">
        <v>139</v>
      </c>
      <c r="BO776" t="s">
        <v>139</v>
      </c>
    </row>
    <row r="777" spans="1:67" ht="15.75" customHeight="1">
      <c r="A777" s="7" t="s">
        <v>1030</v>
      </c>
      <c r="B777" s="453">
        <v>36</v>
      </c>
      <c r="C777" s="436" t="s">
        <v>214</v>
      </c>
      <c r="D777" s="454" t="s">
        <v>215</v>
      </c>
      <c r="E777" s="436">
        <v>72</v>
      </c>
      <c r="F777" s="436">
        <v>24.679999999999893</v>
      </c>
      <c r="G777" s="436" t="s">
        <v>61</v>
      </c>
      <c r="H777" s="430">
        <v>72.411333333333332</v>
      </c>
      <c r="I777" s="436">
        <v>156</v>
      </c>
      <c r="J777" s="436">
        <v>14.889999999999759</v>
      </c>
      <c r="K777" s="436" t="s">
        <v>62</v>
      </c>
      <c r="L777" s="430">
        <v>156.24816666666666</v>
      </c>
      <c r="M777" s="430">
        <v>-156.24816666666666</v>
      </c>
      <c r="N777" s="427">
        <v>805</v>
      </c>
      <c r="Q777" s="457" t="s">
        <v>184</v>
      </c>
      <c r="R777">
        <v>19</v>
      </c>
      <c r="S777" s="474">
        <v>4.944</v>
      </c>
      <c r="T777" s="290">
        <v>2.5489000000000002</v>
      </c>
      <c r="U777" s="290">
        <v>2.5447000000000002</v>
      </c>
      <c r="V777" s="290">
        <v>26.143967</v>
      </c>
      <c r="W777" s="290">
        <v>26.138704999999998</v>
      </c>
      <c r="X777" s="290">
        <v>28.733642887614998</v>
      </c>
      <c r="Y777" s="290">
        <v>28.731061489081736</v>
      </c>
      <c r="Z777">
        <v>2.3407</v>
      </c>
      <c r="AA777" s="447">
        <v>7.9459084507315074</v>
      </c>
      <c r="AB777" s="447">
        <v>101.40476481379415</v>
      </c>
      <c r="AC777" s="447">
        <v>0.44074198400000003</v>
      </c>
      <c r="AD777" s="290">
        <v>0.51900000000000002</v>
      </c>
      <c r="AE777" s="447">
        <v>86.666600000000003</v>
      </c>
      <c r="AF777">
        <v>4.4297000000000004</v>
      </c>
      <c r="AG777" s="447">
        <v>2.4952000000000001</v>
      </c>
      <c r="AH777">
        <v>0.1668</v>
      </c>
      <c r="AI777" s="447">
        <v>0.1002</v>
      </c>
      <c r="AJ777" s="447">
        <v>98.53</v>
      </c>
      <c r="AK777" s="447">
        <v>9.9144000000000005</v>
      </c>
      <c r="AL777" s="429">
        <v>28.698955535888672</v>
      </c>
      <c r="AM777" s="433" t="s">
        <v>139</v>
      </c>
      <c r="AN777" s="434"/>
      <c r="AO777" s="438" t="s">
        <v>139</v>
      </c>
      <c r="AP777" s="439" t="s">
        <v>139</v>
      </c>
      <c r="AQ777" s="431" t="s">
        <v>139</v>
      </c>
      <c r="AR777" s="440"/>
      <c r="AS777" s="469" t="s">
        <v>139</v>
      </c>
      <c r="AT777" s="431" t="s">
        <v>139</v>
      </c>
      <c r="AU777" s="469" t="s">
        <v>139</v>
      </c>
      <c r="AV777" s="431" t="s">
        <v>139</v>
      </c>
      <c r="AW777" s="442" t="s">
        <v>139</v>
      </c>
      <c r="AX777" s="431" t="s">
        <v>139</v>
      </c>
      <c r="AY777" s="443"/>
      <c r="AZ777" s="469" t="s">
        <v>139</v>
      </c>
      <c r="BA777" s="431" t="s">
        <v>139</v>
      </c>
      <c r="BB777" s="440"/>
      <c r="BC777" s="469" t="s">
        <v>139</v>
      </c>
      <c r="BD777" s="445" t="s">
        <v>139</v>
      </c>
      <c r="BE777" s="469" t="s">
        <v>139</v>
      </c>
      <c r="BF777" s="445" t="s">
        <v>139</v>
      </c>
      <c r="BG777" s="445"/>
      <c r="BH777" s="469" t="s">
        <v>139</v>
      </c>
      <c r="BI777" s="431" t="s">
        <v>139</v>
      </c>
      <c r="BJ777" s="440"/>
      <c r="BK777" s="441" t="s">
        <v>139</v>
      </c>
      <c r="BL777" s="431" t="s">
        <v>139</v>
      </c>
      <c r="BM777" s="446"/>
      <c r="BN777" s="447" t="s">
        <v>139</v>
      </c>
      <c r="BO777" t="s">
        <v>139</v>
      </c>
    </row>
    <row r="778" spans="1:67" ht="15.75" customHeight="1">
      <c r="A778" s="7" t="s">
        <v>1030</v>
      </c>
      <c r="B778" s="453">
        <v>36</v>
      </c>
      <c r="C778" s="436" t="s">
        <v>214</v>
      </c>
      <c r="D778" s="454" t="s">
        <v>215</v>
      </c>
      <c r="E778" s="436">
        <v>72</v>
      </c>
      <c r="F778" s="436">
        <v>24.679999999999893</v>
      </c>
      <c r="G778" s="436" t="s">
        <v>61</v>
      </c>
      <c r="H778" s="430">
        <v>72.411333333333332</v>
      </c>
      <c r="I778" s="436">
        <v>156</v>
      </c>
      <c r="J778" s="436">
        <v>14.889999999999759</v>
      </c>
      <c r="K778" s="436" t="s">
        <v>62</v>
      </c>
      <c r="L778" s="430">
        <v>156.24816666666666</v>
      </c>
      <c r="M778" s="430">
        <v>-156.24816666666666</v>
      </c>
      <c r="N778" s="427">
        <v>806</v>
      </c>
      <c r="Q778" s="457" t="s">
        <v>184</v>
      </c>
      <c r="R778">
        <v>20</v>
      </c>
      <c r="S778" s="474">
        <v>4.9020000000000001</v>
      </c>
      <c r="T778" s="290">
        <v>2.6072000000000002</v>
      </c>
      <c r="U778" s="290">
        <v>2.5613000000000001</v>
      </c>
      <c r="V778" s="290">
        <v>26.166499999999999</v>
      </c>
      <c r="W778" s="290">
        <v>26.145463999999997</v>
      </c>
      <c r="X778" s="290">
        <v>28.708486479806361</v>
      </c>
      <c r="Y778" s="290">
        <v>28.724323375992086</v>
      </c>
      <c r="Z778">
        <v>2.3407</v>
      </c>
      <c r="AA778" s="447">
        <v>7.9459084507315074</v>
      </c>
      <c r="AB778" s="447">
        <v>101.53656238760047</v>
      </c>
      <c r="AC778" s="447">
        <v>0.39990420800000004</v>
      </c>
      <c r="AD778" s="290">
        <v>0.47149999999999997</v>
      </c>
      <c r="AE778" s="447">
        <v>86.690799999999996</v>
      </c>
      <c r="AF778">
        <v>4.4309000000000003</v>
      </c>
      <c r="AG778" s="447">
        <v>2.5304000000000002</v>
      </c>
      <c r="AH778">
        <v>0.16819999999999999</v>
      </c>
      <c r="AI778" s="447">
        <v>0.10074</v>
      </c>
      <c r="AJ778" s="447">
        <v>98.55</v>
      </c>
      <c r="AK778" s="447">
        <v>9.9144000000000005</v>
      </c>
      <c r="AL778" s="429">
        <v>28.708484649658203</v>
      </c>
      <c r="AM778" s="433" t="s">
        <v>139</v>
      </c>
      <c r="AN778" s="434"/>
      <c r="AO778" s="438" t="s">
        <v>139</v>
      </c>
      <c r="AP778" s="439" t="s">
        <v>139</v>
      </c>
      <c r="AQ778" s="431" t="s">
        <v>139</v>
      </c>
      <c r="AR778" s="440"/>
      <c r="AS778" s="469" t="s">
        <v>139</v>
      </c>
      <c r="AT778" s="431" t="s">
        <v>139</v>
      </c>
      <c r="AU778" s="469" t="s">
        <v>139</v>
      </c>
      <c r="AV778" s="431" t="s">
        <v>139</v>
      </c>
      <c r="AW778" s="442" t="s">
        <v>139</v>
      </c>
      <c r="AX778" s="431" t="s">
        <v>139</v>
      </c>
      <c r="AY778" s="443"/>
      <c r="AZ778" s="469" t="s">
        <v>139</v>
      </c>
      <c r="BA778" s="431" t="s">
        <v>139</v>
      </c>
      <c r="BB778" s="440"/>
      <c r="BC778" s="469" t="s">
        <v>139</v>
      </c>
      <c r="BD778" s="445" t="s">
        <v>139</v>
      </c>
      <c r="BE778" s="469" t="s">
        <v>139</v>
      </c>
      <c r="BF778" s="445" t="s">
        <v>139</v>
      </c>
      <c r="BG778" s="445"/>
      <c r="BH778" s="469" t="s">
        <v>139</v>
      </c>
      <c r="BI778" s="431" t="s">
        <v>139</v>
      </c>
      <c r="BJ778" s="440"/>
      <c r="BK778" s="441" t="s">
        <v>139</v>
      </c>
      <c r="BL778" s="431" t="s">
        <v>139</v>
      </c>
      <c r="BM778" s="446"/>
      <c r="BN778" s="447" t="s">
        <v>139</v>
      </c>
      <c r="BO778" t="s">
        <v>139</v>
      </c>
    </row>
    <row r="779" spans="1:67" ht="15.75" customHeight="1">
      <c r="A779" s="7" t="s">
        <v>1030</v>
      </c>
      <c r="B779" s="453">
        <v>36</v>
      </c>
      <c r="C779" s="436" t="s">
        <v>214</v>
      </c>
      <c r="D779" s="454" t="s">
        <v>215</v>
      </c>
      <c r="E779" s="436">
        <v>72</v>
      </c>
      <c r="F779" s="436">
        <v>24.679999999999893</v>
      </c>
      <c r="G779" s="436" t="s">
        <v>61</v>
      </c>
      <c r="H779" s="430">
        <v>72.411333333333332</v>
      </c>
      <c r="I779" s="436">
        <v>156</v>
      </c>
      <c r="J779" s="436">
        <v>14.889999999999759</v>
      </c>
      <c r="K779" s="436" t="s">
        <v>62</v>
      </c>
      <c r="L779" s="430">
        <v>156.24816666666666</v>
      </c>
      <c r="M779" s="430">
        <v>-156.24816666666666</v>
      </c>
      <c r="N779" s="427">
        <v>807</v>
      </c>
      <c r="Q779" s="457" t="s">
        <v>184</v>
      </c>
      <c r="R779">
        <v>21</v>
      </c>
      <c r="S779" s="474">
        <v>4.8529999999999998</v>
      </c>
      <c r="T779" s="290">
        <v>2.6246</v>
      </c>
      <c r="U779" s="290">
        <v>2.6124999999999998</v>
      </c>
      <c r="V779" s="290">
        <v>26.173506</v>
      </c>
      <c r="W779" s="290">
        <v>26.166091999999999</v>
      </c>
      <c r="X779" s="290">
        <v>28.701344837508568</v>
      </c>
      <c r="Y779" s="290">
        <v>28.703261448939937</v>
      </c>
      <c r="Z779">
        <v>2.3407</v>
      </c>
      <c r="AA779" s="447">
        <v>7.9459084507315074</v>
      </c>
      <c r="AB779" s="447">
        <v>101.57615786044896</v>
      </c>
      <c r="AC779" s="447">
        <v>0.42435704000000002</v>
      </c>
      <c r="AD779" s="290">
        <v>0.5</v>
      </c>
      <c r="AE779" s="447">
        <v>86.642399999999995</v>
      </c>
      <c r="AF779">
        <v>4.4284999999999997</v>
      </c>
      <c r="AG779" s="447">
        <v>2.5304000000000002</v>
      </c>
      <c r="AH779">
        <v>0.16819999999999999</v>
      </c>
      <c r="AI779" s="447">
        <v>8.5678000000000004E-2</v>
      </c>
      <c r="AJ779" s="447">
        <v>98.54</v>
      </c>
      <c r="AK779" s="447">
        <v>9.9144000000000005</v>
      </c>
      <c r="AL779" s="429">
        <v>28.702720642089844</v>
      </c>
      <c r="AM779" s="433" t="s">
        <v>139</v>
      </c>
      <c r="AN779" s="434"/>
      <c r="AO779" s="438" t="s">
        <v>139</v>
      </c>
      <c r="AP779" s="439" t="s">
        <v>139</v>
      </c>
      <c r="AQ779" s="431" t="s">
        <v>139</v>
      </c>
      <c r="AR779" s="440"/>
      <c r="AS779" s="469" t="s">
        <v>139</v>
      </c>
      <c r="AT779" s="431" t="s">
        <v>139</v>
      </c>
      <c r="AU779" s="469" t="s">
        <v>139</v>
      </c>
      <c r="AV779" s="431" t="s">
        <v>139</v>
      </c>
      <c r="AW779" s="442" t="s">
        <v>139</v>
      </c>
      <c r="AX779" s="431" t="s">
        <v>139</v>
      </c>
      <c r="AY779" s="443"/>
      <c r="AZ779" s="469" t="s">
        <v>139</v>
      </c>
      <c r="BA779" s="431" t="s">
        <v>139</v>
      </c>
      <c r="BB779" s="440"/>
      <c r="BC779" s="469" t="s">
        <v>139</v>
      </c>
      <c r="BD779" s="445" t="s">
        <v>139</v>
      </c>
      <c r="BE779" s="469" t="s">
        <v>139</v>
      </c>
      <c r="BF779" s="445" t="s">
        <v>139</v>
      </c>
      <c r="BG779" s="445"/>
      <c r="BH779" s="469" t="s">
        <v>139</v>
      </c>
      <c r="BI779" s="431" t="s">
        <v>139</v>
      </c>
      <c r="BJ779" s="440"/>
      <c r="BK779" s="441" t="s">
        <v>139</v>
      </c>
      <c r="BL779" s="431" t="s">
        <v>139</v>
      </c>
      <c r="BM779" s="446"/>
      <c r="BN779" s="447" t="s">
        <v>139</v>
      </c>
      <c r="BO779" t="s">
        <v>139</v>
      </c>
    </row>
    <row r="780" spans="1:67" ht="15.75" customHeight="1">
      <c r="A780" s="7" t="s">
        <v>1030</v>
      </c>
      <c r="B780" s="453">
        <v>36</v>
      </c>
      <c r="C780" s="436" t="s">
        <v>214</v>
      </c>
      <c r="D780" s="454" t="s">
        <v>215</v>
      </c>
      <c r="E780" s="436">
        <v>72</v>
      </c>
      <c r="F780" s="436">
        <v>24.679999999999893</v>
      </c>
      <c r="G780" s="436" t="s">
        <v>61</v>
      </c>
      <c r="H780" s="430">
        <v>72.411333333333332</v>
      </c>
      <c r="I780" s="436">
        <v>156</v>
      </c>
      <c r="J780" s="436">
        <v>14.889999999999759</v>
      </c>
      <c r="K780" s="436" t="s">
        <v>62</v>
      </c>
      <c r="L780" s="430">
        <v>156.24816666666666</v>
      </c>
      <c r="M780" s="430">
        <v>-156.24816666666666</v>
      </c>
      <c r="N780" s="427">
        <v>808</v>
      </c>
      <c r="Q780" s="457" t="s">
        <v>184</v>
      </c>
      <c r="R780">
        <v>22</v>
      </c>
      <c r="S780" s="474">
        <v>4.8090000000000002</v>
      </c>
      <c r="T780" s="290">
        <v>2.5979000000000001</v>
      </c>
      <c r="U780" s="290">
        <v>2.5966</v>
      </c>
      <c r="V780" s="290">
        <v>26.162685</v>
      </c>
      <c r="W780" s="290">
        <v>26.159671999999997</v>
      </c>
      <c r="X780" s="290">
        <v>28.712278278062211</v>
      </c>
      <c r="Y780" s="290">
        <v>28.709810026531954</v>
      </c>
      <c r="Z780">
        <v>2.3407</v>
      </c>
      <c r="AA780" s="447">
        <v>7.9459084507315074</v>
      </c>
      <c r="AB780" s="447">
        <v>101.51538277007961</v>
      </c>
      <c r="AC780" s="447">
        <v>0.41903000000000001</v>
      </c>
      <c r="AD780" s="290">
        <v>0.49370000000000003</v>
      </c>
      <c r="AE780" s="447">
        <v>86.620099999999994</v>
      </c>
      <c r="AF780">
        <v>4.4273999999999996</v>
      </c>
      <c r="AG780" s="447">
        <v>2.4998999999999998</v>
      </c>
      <c r="AH780">
        <v>0.16700000000000001</v>
      </c>
      <c r="AI780" s="447">
        <v>0.10341</v>
      </c>
      <c r="AJ780" s="447">
        <v>98.55</v>
      </c>
      <c r="AK780" s="447">
        <v>9.9144000000000005</v>
      </c>
      <c r="AL780" s="429">
        <v>28.703960418701172</v>
      </c>
      <c r="AM780" s="433" t="s">
        <v>139</v>
      </c>
      <c r="AN780" s="434"/>
      <c r="AO780" s="438" t="s">
        <v>139</v>
      </c>
      <c r="AP780" s="439" t="s">
        <v>139</v>
      </c>
      <c r="AQ780" s="431" t="s">
        <v>139</v>
      </c>
      <c r="AR780" s="440"/>
      <c r="AS780" s="469" t="s">
        <v>139</v>
      </c>
      <c r="AT780" s="431" t="s">
        <v>139</v>
      </c>
      <c r="AU780" s="469" t="s">
        <v>139</v>
      </c>
      <c r="AV780" s="431" t="s">
        <v>139</v>
      </c>
      <c r="AW780" s="442" t="s">
        <v>139</v>
      </c>
      <c r="AX780" s="431" t="s">
        <v>139</v>
      </c>
      <c r="AY780" s="443"/>
      <c r="AZ780" s="469" t="s">
        <v>139</v>
      </c>
      <c r="BA780" s="431" t="s">
        <v>139</v>
      </c>
      <c r="BB780" s="440"/>
      <c r="BC780" s="469" t="s">
        <v>139</v>
      </c>
      <c r="BD780" s="445" t="s">
        <v>139</v>
      </c>
      <c r="BE780" s="469" t="s">
        <v>139</v>
      </c>
      <c r="BF780" s="445" t="s">
        <v>139</v>
      </c>
      <c r="BG780" s="445"/>
      <c r="BH780" s="469" t="s">
        <v>139</v>
      </c>
      <c r="BI780" s="431" t="s">
        <v>139</v>
      </c>
      <c r="BJ780" s="440"/>
      <c r="BK780" s="441" t="s">
        <v>139</v>
      </c>
      <c r="BL780" s="431" t="s">
        <v>139</v>
      </c>
      <c r="BM780" s="446"/>
      <c r="BN780" s="447" t="s">
        <v>139</v>
      </c>
      <c r="BO780" t="s">
        <v>139</v>
      </c>
    </row>
    <row r="781" spans="1:67" ht="15.75" customHeight="1">
      <c r="A781" s="7" t="s">
        <v>1030</v>
      </c>
      <c r="B781" s="453">
        <v>36</v>
      </c>
      <c r="C781" s="436" t="s">
        <v>214</v>
      </c>
      <c r="D781" s="454" t="s">
        <v>215</v>
      </c>
      <c r="E781" s="436">
        <v>72</v>
      </c>
      <c r="F781" s="436">
        <v>24.679999999999893</v>
      </c>
      <c r="G781" s="436" t="s">
        <v>61</v>
      </c>
      <c r="H781" s="430">
        <v>72.411333333333332</v>
      </c>
      <c r="I781" s="436">
        <v>156</v>
      </c>
      <c r="J781" s="436">
        <v>14.889999999999759</v>
      </c>
      <c r="K781" s="436" t="s">
        <v>62</v>
      </c>
      <c r="L781" s="430">
        <v>156.24816666666666</v>
      </c>
      <c r="M781" s="430">
        <v>-156.24816666666666</v>
      </c>
      <c r="N781" s="427">
        <v>809</v>
      </c>
      <c r="Q781" s="457" t="s">
        <v>184</v>
      </c>
      <c r="R781">
        <v>23</v>
      </c>
      <c r="S781" s="474">
        <v>4.6440000000000001</v>
      </c>
      <c r="T781" s="290">
        <v>2.6555</v>
      </c>
      <c r="U781" s="290">
        <v>2.6391</v>
      </c>
      <c r="V781" s="290">
        <v>26.186029999999999</v>
      </c>
      <c r="W781" s="290">
        <v>26.176002999999998</v>
      </c>
      <c r="X781" s="290">
        <v>28.688831059723643</v>
      </c>
      <c r="Y781" s="290">
        <v>28.691451615780565</v>
      </c>
      <c r="Z781">
        <v>2.3407</v>
      </c>
      <c r="AA781" s="447">
        <v>7.9459084507315074</v>
      </c>
      <c r="AB781" s="447">
        <v>101.64659739349386</v>
      </c>
      <c r="AC781" s="447">
        <v>0.41750062400000004</v>
      </c>
      <c r="AD781" s="290">
        <v>0.49199999999999999</v>
      </c>
      <c r="AE781" s="447">
        <v>86.6387</v>
      </c>
      <c r="AF781">
        <v>4.4283000000000001</v>
      </c>
      <c r="AG781" s="447">
        <v>2.5257000000000001</v>
      </c>
      <c r="AH781">
        <v>0.16800000000000001</v>
      </c>
      <c r="AI781" s="447">
        <v>0.11788</v>
      </c>
      <c r="AJ781" s="447">
        <v>93.73</v>
      </c>
      <c r="AK781" s="447">
        <v>9.9144000000000005</v>
      </c>
      <c r="AL781" s="429">
        <v>28.707435607910156</v>
      </c>
      <c r="AM781" s="433" t="s">
        <v>139</v>
      </c>
      <c r="AN781" s="434"/>
      <c r="AO781" s="438" t="s">
        <v>139</v>
      </c>
      <c r="AP781" s="439" t="s">
        <v>139</v>
      </c>
      <c r="AQ781" s="431" t="s">
        <v>139</v>
      </c>
      <c r="AR781" s="440"/>
      <c r="AS781" s="469" t="s">
        <v>139</v>
      </c>
      <c r="AT781" s="431" t="s">
        <v>139</v>
      </c>
      <c r="AU781" s="469" t="s">
        <v>139</v>
      </c>
      <c r="AV781" s="431" t="s">
        <v>139</v>
      </c>
      <c r="AW781" s="442" t="s">
        <v>139</v>
      </c>
      <c r="AX781" s="431" t="s">
        <v>139</v>
      </c>
      <c r="AY781" s="443"/>
      <c r="AZ781" s="469" t="s">
        <v>139</v>
      </c>
      <c r="BA781" s="431" t="s">
        <v>139</v>
      </c>
      <c r="BB781" s="440"/>
      <c r="BC781" s="469" t="s">
        <v>139</v>
      </c>
      <c r="BD781" s="445" t="s">
        <v>139</v>
      </c>
      <c r="BE781" s="469" t="s">
        <v>139</v>
      </c>
      <c r="BF781" s="445" t="s">
        <v>139</v>
      </c>
      <c r="BG781" s="445"/>
      <c r="BH781" s="469" t="s">
        <v>139</v>
      </c>
      <c r="BI781" s="431" t="s">
        <v>139</v>
      </c>
      <c r="BJ781" s="440"/>
      <c r="BK781" s="441" t="s">
        <v>139</v>
      </c>
      <c r="BL781" s="431" t="s">
        <v>139</v>
      </c>
      <c r="BM781" s="446"/>
      <c r="BN781" s="447" t="s">
        <v>139</v>
      </c>
      <c r="BO781" t="s">
        <v>139</v>
      </c>
    </row>
    <row r="782" spans="1:67" ht="15.75" customHeight="1">
      <c r="A782" s="7" t="s">
        <v>1030</v>
      </c>
      <c r="B782" s="453">
        <v>36</v>
      </c>
      <c r="C782" s="436" t="s">
        <v>214</v>
      </c>
      <c r="D782" s="454" t="s">
        <v>215</v>
      </c>
      <c r="E782" s="436">
        <v>72</v>
      </c>
      <c r="F782" s="436">
        <v>24.679999999999893</v>
      </c>
      <c r="G782" s="436" t="s">
        <v>61</v>
      </c>
      <c r="H782" s="430">
        <v>72.411333333333332</v>
      </c>
      <c r="I782" s="436">
        <v>156</v>
      </c>
      <c r="J782" s="436">
        <v>14.889999999999759</v>
      </c>
      <c r="K782" s="436" t="s">
        <v>62</v>
      </c>
      <c r="L782" s="430">
        <v>156.24816666666666</v>
      </c>
      <c r="M782" s="430">
        <v>-156.24816666666666</v>
      </c>
      <c r="N782" s="427">
        <v>810</v>
      </c>
      <c r="Q782" s="457" t="s">
        <v>184</v>
      </c>
      <c r="R782">
        <v>24</v>
      </c>
      <c r="S782" s="474">
        <v>4.9000000000000004</v>
      </c>
      <c r="T782" s="290">
        <v>2.5872000000000002</v>
      </c>
      <c r="U782" s="290">
        <v>2.6116999999999999</v>
      </c>
      <c r="V782" s="290">
        <v>26.159312</v>
      </c>
      <c r="W782" s="290">
        <v>26.166436999999998</v>
      </c>
      <c r="X782" s="290">
        <v>28.717772757244543</v>
      </c>
      <c r="Y782" s="290">
        <v>28.704372631212451</v>
      </c>
      <c r="Z782">
        <v>2.3407</v>
      </c>
      <c r="AA782" s="447">
        <v>7.9459084507315074</v>
      </c>
      <c r="AB782" s="447">
        <v>101.49180123511725</v>
      </c>
      <c r="AC782" s="447">
        <v>0.41306715199999999</v>
      </c>
      <c r="AD782" s="290">
        <v>0.48680000000000001</v>
      </c>
      <c r="AE782" s="447">
        <v>86.608900000000006</v>
      </c>
      <c r="AF782">
        <v>4.4268000000000001</v>
      </c>
      <c r="AG782" s="447">
        <v>2.4857999999999998</v>
      </c>
      <c r="AH782">
        <v>0.16639999999999999</v>
      </c>
      <c r="AI782" s="447">
        <v>9.8279000000000005E-2</v>
      </c>
      <c r="AJ782" s="447">
        <v>68.959999999999994</v>
      </c>
      <c r="AK782" s="447">
        <v>9.9144000000000005</v>
      </c>
      <c r="AL782" s="429">
        <v>28.712289810180664</v>
      </c>
      <c r="AM782" s="433" t="s">
        <v>139</v>
      </c>
      <c r="AN782" s="434"/>
      <c r="AO782" s="438" t="s">
        <v>139</v>
      </c>
      <c r="AP782" s="439" t="s">
        <v>139</v>
      </c>
      <c r="AQ782" s="431" t="s">
        <v>139</v>
      </c>
      <c r="AR782" s="440"/>
      <c r="AS782" s="469" t="s">
        <v>139</v>
      </c>
      <c r="AT782" s="431" t="s">
        <v>139</v>
      </c>
      <c r="AU782" s="469" t="s">
        <v>139</v>
      </c>
      <c r="AV782" s="431" t="s">
        <v>139</v>
      </c>
      <c r="AW782" s="442" t="s">
        <v>139</v>
      </c>
      <c r="AX782" s="431" t="s">
        <v>139</v>
      </c>
      <c r="AY782" s="443"/>
      <c r="AZ782" s="469" t="s">
        <v>139</v>
      </c>
      <c r="BA782" s="431" t="s">
        <v>139</v>
      </c>
      <c r="BB782" s="440"/>
      <c r="BC782" s="469" t="s">
        <v>139</v>
      </c>
      <c r="BD782" s="445" t="s">
        <v>139</v>
      </c>
      <c r="BE782" s="469" t="s">
        <v>139</v>
      </c>
      <c r="BF782" s="445" t="s">
        <v>139</v>
      </c>
      <c r="BG782" s="445"/>
      <c r="BH782" s="469" t="s">
        <v>139</v>
      </c>
      <c r="BI782" s="431" t="s">
        <v>139</v>
      </c>
      <c r="BJ782" s="440"/>
      <c r="BK782" s="441" t="s">
        <v>139</v>
      </c>
      <c r="BL782" s="431" t="s">
        <v>139</v>
      </c>
      <c r="BM782" s="446"/>
      <c r="BN782" s="447" t="s">
        <v>139</v>
      </c>
      <c r="BO782" t="s">
        <v>139</v>
      </c>
    </row>
    <row r="783" spans="1:67" ht="15.75" customHeight="1">
      <c r="A783" s="7" t="s">
        <v>1030</v>
      </c>
      <c r="B783" s="453">
        <v>37</v>
      </c>
      <c r="C783" s="436" t="s">
        <v>216</v>
      </c>
      <c r="D783" s="454" t="s">
        <v>217</v>
      </c>
      <c r="E783" s="436">
        <v>73</v>
      </c>
      <c r="F783" s="436">
        <v>59.869999999999948</v>
      </c>
      <c r="G783" s="436" t="s">
        <v>61</v>
      </c>
      <c r="H783" s="430">
        <v>73.997833333333332</v>
      </c>
      <c r="I783" s="436">
        <v>155</v>
      </c>
      <c r="J783" s="436">
        <v>0.95999999999946795</v>
      </c>
      <c r="K783" s="436" t="s">
        <v>62</v>
      </c>
      <c r="L783" s="430">
        <v>155.01599999999999</v>
      </c>
      <c r="M783" s="430">
        <v>-155.01599999999999</v>
      </c>
      <c r="N783" s="427">
        <v>811</v>
      </c>
      <c r="Q783" s="428" t="s">
        <v>156</v>
      </c>
      <c r="R783">
        <v>1</v>
      </c>
      <c r="S783" s="474">
        <v>3821.9540000000002</v>
      </c>
      <c r="T783" s="290">
        <v>-0.25330000000000003</v>
      </c>
      <c r="U783" s="290">
        <v>-0.25359999999999999</v>
      </c>
      <c r="V783" s="290">
        <v>30.348745000000001</v>
      </c>
      <c r="W783" s="290">
        <v>30.347960999999998</v>
      </c>
      <c r="X783" s="290">
        <v>34.956715144253721</v>
      </c>
      <c r="Y783" s="290">
        <v>34.95603649687952</v>
      </c>
      <c r="Z783">
        <v>1.3387</v>
      </c>
      <c r="AA783" s="447">
        <v>6.5286359734163382</v>
      </c>
      <c r="AB783" s="447">
        <v>80.942497603555296</v>
      </c>
      <c r="AC783" s="447">
        <v>2.62707696E-2</v>
      </c>
      <c r="AD783" s="290">
        <v>4.3700000000000003E-2</v>
      </c>
      <c r="AE783" s="447">
        <v>89.699100000000001</v>
      </c>
      <c r="AF783">
        <v>4.5827</v>
      </c>
      <c r="AG783" s="447">
        <v>2.0655000000000001</v>
      </c>
      <c r="AH783">
        <v>0.14960000000000001</v>
      </c>
      <c r="AI783" s="447">
        <v>6.3701999999999995E-2</v>
      </c>
      <c r="AJ783" s="447">
        <v>98.53</v>
      </c>
      <c r="AK783" s="447">
        <v>9.9144000000000005</v>
      </c>
      <c r="AL783" s="429">
        <v>34.95733642578125</v>
      </c>
      <c r="AM783" s="433" t="s">
        <v>139</v>
      </c>
      <c r="AN783" s="434"/>
      <c r="AO783" s="438">
        <v>0.5</v>
      </c>
      <c r="AP783" s="439">
        <v>6.5309999999999997</v>
      </c>
      <c r="AQ783" s="431" t="s">
        <v>139</v>
      </c>
      <c r="AR783" s="440"/>
      <c r="AS783" s="469">
        <v>14.906656946947511</v>
      </c>
      <c r="AT783" s="431"/>
      <c r="AU783" s="469">
        <v>13.856492879423332</v>
      </c>
      <c r="AV783" s="431"/>
      <c r="AW783" s="442">
        <v>1.01</v>
      </c>
      <c r="AX783" s="431"/>
      <c r="AY783" s="443"/>
      <c r="AZ783" s="469" t="s">
        <v>139</v>
      </c>
      <c r="BA783" s="431" t="s">
        <v>139</v>
      </c>
      <c r="BB783" s="440"/>
      <c r="BC783" s="469" t="s">
        <v>139</v>
      </c>
      <c r="BD783" s="445" t="s">
        <v>139</v>
      </c>
      <c r="BE783" s="469" t="s">
        <v>139</v>
      </c>
      <c r="BF783" s="445" t="s">
        <v>139</v>
      </c>
      <c r="BG783" s="445"/>
      <c r="BH783" s="469" t="s">
        <v>139</v>
      </c>
      <c r="BI783" s="431" t="s">
        <v>139</v>
      </c>
      <c r="BJ783" s="440"/>
      <c r="BK783" s="441" t="s">
        <v>139</v>
      </c>
      <c r="BL783" s="431" t="s">
        <v>139</v>
      </c>
      <c r="BM783" s="446"/>
      <c r="BN783" s="447" t="s">
        <v>139</v>
      </c>
      <c r="BO783" t="s">
        <v>139</v>
      </c>
    </row>
    <row r="784" spans="1:67" ht="15.75" customHeight="1">
      <c r="A784" s="7" t="s">
        <v>1030</v>
      </c>
      <c r="B784" s="453">
        <v>37</v>
      </c>
      <c r="C784" s="436" t="s">
        <v>216</v>
      </c>
      <c r="D784" s="454" t="s">
        <v>217</v>
      </c>
      <c r="E784" s="436">
        <v>73</v>
      </c>
      <c r="F784" s="436">
        <v>59.869999999999948</v>
      </c>
      <c r="G784" s="436" t="s">
        <v>61</v>
      </c>
      <c r="H784" s="430">
        <v>73.997833333333332</v>
      </c>
      <c r="I784" s="436">
        <v>155</v>
      </c>
      <c r="J784" s="436">
        <v>0.95999999999946795</v>
      </c>
      <c r="K784" s="436" t="s">
        <v>62</v>
      </c>
      <c r="L784" s="430">
        <v>155.01599999999999</v>
      </c>
      <c r="M784" s="430">
        <v>-155.01599999999999</v>
      </c>
      <c r="N784" s="427">
        <v>812</v>
      </c>
      <c r="Q784" s="428" t="s">
        <v>156</v>
      </c>
      <c r="R784">
        <v>2</v>
      </c>
      <c r="S784" s="474">
        <v>2543.4780000000001</v>
      </c>
      <c r="T784" s="290">
        <v>-0.37369999999999998</v>
      </c>
      <c r="U784" s="290">
        <v>-0.37419999999999998</v>
      </c>
      <c r="V784" s="290">
        <v>29.767237999999999</v>
      </c>
      <c r="W784" s="290">
        <v>29.76606</v>
      </c>
      <c r="X784" s="290">
        <v>34.951371816060146</v>
      </c>
      <c r="Y784" s="290">
        <v>34.950390718520481</v>
      </c>
      <c r="Z784">
        <v>1.5142</v>
      </c>
      <c r="AA784" s="447">
        <v>6.5972045611930508</v>
      </c>
      <c r="AB784" s="447">
        <v>81.531657362857047</v>
      </c>
      <c r="AC784" s="447">
        <v>2.5678493600000005E-2</v>
      </c>
      <c r="AD784" s="290">
        <v>4.24E-2</v>
      </c>
      <c r="AE784" s="447">
        <v>89.766099999999994</v>
      </c>
      <c r="AF784">
        <v>4.5861000000000001</v>
      </c>
      <c r="AG784" s="447">
        <v>1.927</v>
      </c>
      <c r="AH784">
        <v>0.14410000000000001</v>
      </c>
      <c r="AI784" s="447">
        <v>6.3701999999999995E-2</v>
      </c>
      <c r="AJ784" s="447">
        <v>98.54</v>
      </c>
      <c r="AK784" s="447">
        <v>9.9144000000000005</v>
      </c>
      <c r="AL784" s="429">
        <v>34.947322845458984</v>
      </c>
      <c r="AM784" s="433" t="s">
        <v>139</v>
      </c>
      <c r="AN784" s="434"/>
      <c r="AO784" s="438">
        <v>0.5</v>
      </c>
      <c r="AP784" s="439">
        <v>6.601</v>
      </c>
      <c r="AQ784" s="431" t="s">
        <v>139</v>
      </c>
      <c r="AR784" s="440"/>
      <c r="AS784" s="469">
        <v>14.797593690226631</v>
      </c>
      <c r="AT784" s="431"/>
      <c r="AU784" s="469">
        <v>12.88871292743339</v>
      </c>
      <c r="AV784" s="431"/>
      <c r="AW784" s="442">
        <v>1.0029999999999999</v>
      </c>
      <c r="AX784" s="431"/>
      <c r="AY784" s="443"/>
      <c r="AZ784" s="469" t="s">
        <v>139</v>
      </c>
      <c r="BA784" s="431" t="s">
        <v>139</v>
      </c>
      <c r="BB784" s="440"/>
      <c r="BC784" s="469" t="s">
        <v>139</v>
      </c>
      <c r="BD784" s="445" t="s">
        <v>139</v>
      </c>
      <c r="BE784" s="469" t="s">
        <v>139</v>
      </c>
      <c r="BF784" s="445" t="s">
        <v>139</v>
      </c>
      <c r="BG784" s="445"/>
      <c r="BH784" s="469" t="s">
        <v>139</v>
      </c>
      <c r="BI784" s="431" t="s">
        <v>139</v>
      </c>
      <c r="BJ784" s="440"/>
      <c r="BK784" s="441" t="s">
        <v>139</v>
      </c>
      <c r="BL784" s="431" t="s">
        <v>139</v>
      </c>
      <c r="BM784" s="446"/>
      <c r="BN784" s="447" t="s">
        <v>139</v>
      </c>
      <c r="BO784" t="s">
        <v>139</v>
      </c>
    </row>
    <row r="785" spans="1:67" ht="15.75" customHeight="1">
      <c r="A785" s="7" t="s">
        <v>1030</v>
      </c>
      <c r="B785" s="453">
        <v>37</v>
      </c>
      <c r="C785" s="436" t="s">
        <v>216</v>
      </c>
      <c r="D785" s="454" t="s">
        <v>217</v>
      </c>
      <c r="E785" s="436">
        <v>73</v>
      </c>
      <c r="F785" s="436">
        <v>59.869999999999948</v>
      </c>
      <c r="G785" s="436" t="s">
        <v>61</v>
      </c>
      <c r="H785" s="430">
        <v>73.997833333333332</v>
      </c>
      <c r="I785" s="436">
        <v>155</v>
      </c>
      <c r="J785" s="436">
        <v>0.95999999999946795</v>
      </c>
      <c r="K785" s="436" t="s">
        <v>62</v>
      </c>
      <c r="L785" s="430">
        <v>155.01599999999999</v>
      </c>
      <c r="M785" s="430">
        <v>-155.01599999999999</v>
      </c>
      <c r="N785" s="427">
        <v>813</v>
      </c>
      <c r="Q785" s="428" t="s">
        <v>156</v>
      </c>
      <c r="R785">
        <v>3</v>
      </c>
      <c r="S785" s="474">
        <v>1523.087</v>
      </c>
      <c r="T785" s="290">
        <v>-0.27489999999999998</v>
      </c>
      <c r="U785" s="290">
        <v>-0.27579999999999999</v>
      </c>
      <c r="V785" s="290">
        <v>29.403714000000001</v>
      </c>
      <c r="W785" s="290">
        <v>29.401964999999997</v>
      </c>
      <c r="X785" s="290">
        <v>34.90504129912793</v>
      </c>
      <c r="Y785" s="290">
        <v>34.903751175977732</v>
      </c>
      <c r="Z785">
        <v>1.7264999999999999</v>
      </c>
      <c r="AA785" s="447">
        <v>6.8770757980436219</v>
      </c>
      <c r="AB785" s="447">
        <v>85.18329050615381</v>
      </c>
      <c r="AC785" s="447">
        <v>2.6651807999999999E-2</v>
      </c>
      <c r="AD785" s="290">
        <v>4.4499999999999998E-2</v>
      </c>
      <c r="AE785" s="447">
        <v>89.754900000000006</v>
      </c>
      <c r="AF785">
        <v>4.5854999999999997</v>
      </c>
      <c r="AG785" s="447">
        <v>2.0773000000000001</v>
      </c>
      <c r="AH785">
        <v>0.15010000000000001</v>
      </c>
      <c r="AI785" s="447">
        <v>6.3701999999999995E-2</v>
      </c>
      <c r="AJ785" s="447">
        <v>98.54</v>
      </c>
      <c r="AK785" s="447">
        <v>9.9144000000000005</v>
      </c>
      <c r="AL785" s="429">
        <v>34.907478332519531</v>
      </c>
      <c r="AM785" s="433" t="s">
        <v>139</v>
      </c>
      <c r="AN785" s="434"/>
      <c r="AO785" s="438">
        <v>0.6</v>
      </c>
      <c r="AP785" s="439">
        <v>6.88</v>
      </c>
      <c r="AQ785" s="431" t="s">
        <v>139</v>
      </c>
      <c r="AR785" s="440"/>
      <c r="AS785" s="469">
        <v>13.456153267260676</v>
      </c>
      <c r="AT785" s="431"/>
      <c r="AU785" s="469">
        <v>8.4759059424043208</v>
      </c>
      <c r="AV785" s="431"/>
      <c r="AW785" s="442">
        <v>0.90200000000000002</v>
      </c>
      <c r="AX785" s="431"/>
      <c r="AY785" s="443"/>
      <c r="AZ785" s="469" t="s">
        <v>139</v>
      </c>
      <c r="BA785" s="431" t="s">
        <v>139</v>
      </c>
      <c r="BB785" s="440"/>
      <c r="BC785" s="469" t="s">
        <v>139</v>
      </c>
      <c r="BD785" s="445" t="s">
        <v>139</v>
      </c>
      <c r="BE785" s="469" t="s">
        <v>139</v>
      </c>
      <c r="BF785" s="445" t="s">
        <v>139</v>
      </c>
      <c r="BG785" s="445"/>
      <c r="BH785" s="469" t="s">
        <v>139</v>
      </c>
      <c r="BI785" s="431" t="s">
        <v>139</v>
      </c>
      <c r="BJ785" s="440"/>
      <c r="BK785" s="441" t="s">
        <v>139</v>
      </c>
      <c r="BL785" s="431" t="s">
        <v>139</v>
      </c>
      <c r="BM785" s="446"/>
      <c r="BN785" s="447" t="s">
        <v>139</v>
      </c>
      <c r="BO785" t="s">
        <v>139</v>
      </c>
    </row>
    <row r="786" spans="1:67" ht="15.75" customHeight="1">
      <c r="A786" s="7" t="s">
        <v>1030</v>
      </c>
      <c r="B786" s="453">
        <v>37</v>
      </c>
      <c r="C786" s="436" t="s">
        <v>216</v>
      </c>
      <c r="D786" s="454" t="s">
        <v>217</v>
      </c>
      <c r="E786" s="436">
        <v>73</v>
      </c>
      <c r="F786" s="436">
        <v>59.869999999999948</v>
      </c>
      <c r="G786" s="436" t="s">
        <v>61</v>
      </c>
      <c r="H786" s="430">
        <v>73.997833333333332</v>
      </c>
      <c r="I786" s="436">
        <v>155</v>
      </c>
      <c r="J786" s="436">
        <v>0.95999999999946795</v>
      </c>
      <c r="K786" s="436" t="s">
        <v>62</v>
      </c>
      <c r="L786" s="430">
        <v>155.01599999999999</v>
      </c>
      <c r="M786" s="430">
        <v>-155.01599999999999</v>
      </c>
      <c r="N786" s="427">
        <v>814</v>
      </c>
      <c r="Q786" s="428" t="s">
        <v>156</v>
      </c>
      <c r="R786">
        <v>4</v>
      </c>
      <c r="S786" s="474">
        <v>1015.522</v>
      </c>
      <c r="T786" s="290">
        <v>4.3700000000000003E-2</v>
      </c>
      <c r="U786" s="290">
        <v>4.2900000000000001E-2</v>
      </c>
      <c r="V786" s="290">
        <v>29.436851000000001</v>
      </c>
      <c r="W786" s="290">
        <v>29.434979999999999</v>
      </c>
      <c r="X786" s="290">
        <v>34.874794724769508</v>
      </c>
      <c r="Y786" s="290">
        <v>34.873239310676354</v>
      </c>
      <c r="Z786">
        <v>1.8425</v>
      </c>
      <c r="AA786" s="447">
        <v>6.9312113869993581</v>
      </c>
      <c r="AB786" s="447">
        <v>86.553343223226804</v>
      </c>
      <c r="AC786" s="447">
        <v>2.7709347199999998E-2</v>
      </c>
      <c r="AD786" s="290">
        <v>4.6899999999999997E-2</v>
      </c>
      <c r="AE786" s="447">
        <v>89.7624</v>
      </c>
      <c r="AF786">
        <v>4.5858999999999996</v>
      </c>
      <c r="AG786" s="447">
        <v>2.0773000000000001</v>
      </c>
      <c r="AH786">
        <v>0.15010000000000001</v>
      </c>
      <c r="AI786" s="447">
        <v>6.3701999999999995E-2</v>
      </c>
      <c r="AJ786" s="447">
        <v>55.63</v>
      </c>
      <c r="AK786" s="447">
        <v>9.9144000000000005</v>
      </c>
      <c r="AL786" s="429">
        <v>34.877113342285156</v>
      </c>
      <c r="AM786" s="433" t="s">
        <v>139</v>
      </c>
      <c r="AN786" s="434"/>
      <c r="AO786" s="438">
        <v>0.9</v>
      </c>
      <c r="AP786" s="439">
        <v>6.9329999999999998</v>
      </c>
      <c r="AQ786" s="431" t="s">
        <v>139</v>
      </c>
      <c r="AR786" s="440"/>
      <c r="AS786" s="469">
        <v>12.66691461319415</v>
      </c>
      <c r="AT786" s="431"/>
      <c r="AU786" s="469">
        <v>6.9120400542864564</v>
      </c>
      <c r="AV786" s="431"/>
      <c r="AW786" s="442">
        <v>0.84599999999999997</v>
      </c>
      <c r="AX786" s="431"/>
      <c r="AY786" s="443"/>
      <c r="AZ786" s="469" t="s">
        <v>139</v>
      </c>
      <c r="BA786" s="431" t="s">
        <v>139</v>
      </c>
      <c r="BB786" s="440"/>
      <c r="BC786" s="469" t="s">
        <v>139</v>
      </c>
      <c r="BD786" s="445" t="s">
        <v>139</v>
      </c>
      <c r="BE786" s="469" t="s">
        <v>139</v>
      </c>
      <c r="BF786" s="445" t="s">
        <v>139</v>
      </c>
      <c r="BG786" s="445"/>
      <c r="BH786" s="469" t="s">
        <v>139</v>
      </c>
      <c r="BI786" s="431" t="s">
        <v>139</v>
      </c>
      <c r="BJ786" s="440"/>
      <c r="BK786" s="441" t="s">
        <v>139</v>
      </c>
      <c r="BL786" s="431" t="s">
        <v>139</v>
      </c>
      <c r="BM786" s="446"/>
      <c r="BN786" s="447" t="s">
        <v>139</v>
      </c>
      <c r="BO786" t="s">
        <v>139</v>
      </c>
    </row>
    <row r="787" spans="1:67" ht="15.75" customHeight="1">
      <c r="A787" s="7" t="s">
        <v>1030</v>
      </c>
      <c r="B787" s="453">
        <v>37</v>
      </c>
      <c r="C787" s="436" t="s">
        <v>216</v>
      </c>
      <c r="D787" s="454" t="s">
        <v>217</v>
      </c>
      <c r="E787" s="436">
        <v>73</v>
      </c>
      <c r="F787" s="436">
        <v>59.869999999999948</v>
      </c>
      <c r="G787" s="436" t="s">
        <v>61</v>
      </c>
      <c r="H787" s="430">
        <v>73.997833333333332</v>
      </c>
      <c r="I787" s="436">
        <v>155</v>
      </c>
      <c r="J787" s="436">
        <v>0.95999999999946795</v>
      </c>
      <c r="K787" s="436" t="s">
        <v>62</v>
      </c>
      <c r="L787" s="430">
        <v>155.01599999999999</v>
      </c>
      <c r="M787" s="430">
        <v>-155.01599999999999</v>
      </c>
      <c r="N787" s="427">
        <v>815</v>
      </c>
      <c r="Q787" s="428" t="s">
        <v>156</v>
      </c>
      <c r="R787">
        <v>5</v>
      </c>
      <c r="S787" s="474">
        <v>811.87300000000005</v>
      </c>
      <c r="T787" s="290">
        <v>0.29399999999999998</v>
      </c>
      <c r="U787" s="290">
        <v>0.29360000000000003</v>
      </c>
      <c r="V787" s="290">
        <v>29.553255999999998</v>
      </c>
      <c r="W787" s="290">
        <v>29.551699999999997</v>
      </c>
      <c r="X787" s="290">
        <v>34.862382173836828</v>
      </c>
      <c r="Y787" s="290">
        <v>34.860798545004855</v>
      </c>
      <c r="Z787">
        <v>1.88</v>
      </c>
      <c r="AA787" s="447">
        <v>6.8661840822044589</v>
      </c>
      <c r="AB787" s="447">
        <v>86.293556548591184</v>
      </c>
      <c r="AC787" s="447">
        <v>2.6947720800000005E-2</v>
      </c>
      <c r="AD787" s="290">
        <v>4.5199999999999997E-2</v>
      </c>
      <c r="AE787" s="447">
        <v>89.741900000000001</v>
      </c>
      <c r="AF787">
        <v>4.5849000000000002</v>
      </c>
      <c r="AG787" s="447">
        <v>1.9598</v>
      </c>
      <c r="AH787">
        <v>0.1454</v>
      </c>
      <c r="AI787" s="447">
        <v>6.3701999999999995E-2</v>
      </c>
      <c r="AJ787" s="447">
        <v>64.84</v>
      </c>
      <c r="AK787" s="447">
        <v>10.677</v>
      </c>
      <c r="AL787" s="429">
        <v>34.861667633056641</v>
      </c>
      <c r="AM787" s="433" t="s">
        <v>139</v>
      </c>
      <c r="AN787" s="434"/>
      <c r="AO787" s="438">
        <v>1.2</v>
      </c>
      <c r="AP787" s="439">
        <v>6.875</v>
      </c>
      <c r="AQ787" s="431" t="s">
        <v>139</v>
      </c>
      <c r="AR787" s="440"/>
      <c r="AS787" s="469">
        <v>12.739758584043278</v>
      </c>
      <c r="AT787" s="431"/>
      <c r="AU787" s="469">
        <v>6.9449496909359141</v>
      </c>
      <c r="AV787" s="431"/>
      <c r="AW787" s="442">
        <v>0.84299999999999997</v>
      </c>
      <c r="AX787" s="431"/>
      <c r="AY787" s="443"/>
      <c r="AZ787" s="469" t="s">
        <v>139</v>
      </c>
      <c r="BA787" s="431" t="s">
        <v>139</v>
      </c>
      <c r="BB787" s="440"/>
      <c r="BC787" s="469" t="s">
        <v>139</v>
      </c>
      <c r="BD787" s="445" t="s">
        <v>139</v>
      </c>
      <c r="BE787" s="469" t="s">
        <v>139</v>
      </c>
      <c r="BF787" s="445" t="s">
        <v>139</v>
      </c>
      <c r="BG787" s="445"/>
      <c r="BH787" s="469" t="s">
        <v>139</v>
      </c>
      <c r="BI787" s="431" t="s">
        <v>139</v>
      </c>
      <c r="BJ787" s="440"/>
      <c r="BK787" s="441" t="s">
        <v>139</v>
      </c>
      <c r="BL787" s="431" t="s">
        <v>139</v>
      </c>
      <c r="BM787" s="446"/>
      <c r="BN787" s="447" t="s">
        <v>139</v>
      </c>
      <c r="BO787" t="s">
        <v>139</v>
      </c>
    </row>
    <row r="788" spans="1:67" ht="15.75" customHeight="1">
      <c r="A788" s="7" t="s">
        <v>1030</v>
      </c>
      <c r="B788" s="453">
        <v>37</v>
      </c>
      <c r="C788" s="436" t="s">
        <v>216</v>
      </c>
      <c r="D788" s="454" t="s">
        <v>217</v>
      </c>
      <c r="E788" s="436">
        <v>73</v>
      </c>
      <c r="F788" s="436">
        <v>59.869999999999948</v>
      </c>
      <c r="G788" s="436" t="s">
        <v>61</v>
      </c>
      <c r="H788" s="430">
        <v>73.997833333333332</v>
      </c>
      <c r="I788" s="436">
        <v>155</v>
      </c>
      <c r="J788" s="436">
        <v>0.95999999999946795</v>
      </c>
      <c r="K788" s="436" t="s">
        <v>62</v>
      </c>
      <c r="L788" s="430">
        <v>155.01599999999999</v>
      </c>
      <c r="M788" s="430">
        <v>-155.01599999999999</v>
      </c>
      <c r="N788" s="427">
        <v>816</v>
      </c>
      <c r="Q788" s="428" t="s">
        <v>156</v>
      </c>
      <c r="R788">
        <v>6</v>
      </c>
      <c r="S788" s="474">
        <v>609.11599999999999</v>
      </c>
      <c r="T788" s="290">
        <v>0.64480000000000004</v>
      </c>
      <c r="U788" s="290">
        <v>0.64359999999999995</v>
      </c>
      <c r="V788" s="290">
        <v>29.756263999999998</v>
      </c>
      <c r="W788" s="290">
        <v>29.754207999999998</v>
      </c>
      <c r="X788" s="290">
        <v>34.850244304298144</v>
      </c>
      <c r="Y788" s="290">
        <v>34.848921262648709</v>
      </c>
      <c r="Z788">
        <v>1.9111</v>
      </c>
      <c r="AA788" s="447">
        <v>6.7478086053523825</v>
      </c>
      <c r="AB788" s="447">
        <v>85.571120126858659</v>
      </c>
      <c r="AC788" s="447">
        <v>2.6990058400000003E-2</v>
      </c>
      <c r="AD788" s="290">
        <v>4.53E-2</v>
      </c>
      <c r="AE788" s="447">
        <v>89.730699999999999</v>
      </c>
      <c r="AF788">
        <v>4.5842999999999998</v>
      </c>
      <c r="AG788" s="447">
        <v>2.0773000000000001</v>
      </c>
      <c r="AH788">
        <v>0.15010000000000001</v>
      </c>
      <c r="AI788" s="447">
        <v>6.3701999999999995E-2</v>
      </c>
      <c r="AJ788" s="447">
        <v>98.54</v>
      </c>
      <c r="AK788" s="447">
        <v>11.897</v>
      </c>
      <c r="AL788" s="429">
        <v>34.853118896484375</v>
      </c>
      <c r="AM788" s="433" t="s">
        <v>139</v>
      </c>
      <c r="AN788" s="434"/>
      <c r="AO788" s="438">
        <v>1.5</v>
      </c>
      <c r="AP788" s="439">
        <v>6.78</v>
      </c>
      <c r="AQ788" s="431" t="s">
        <v>139</v>
      </c>
      <c r="AR788" s="440"/>
      <c r="AS788" s="469">
        <v>12.844599789882032</v>
      </c>
      <c r="AT788" s="431"/>
      <c r="AU788" s="469">
        <v>7.1380287183712339</v>
      </c>
      <c r="AV788" s="431"/>
      <c r="AW788" s="442">
        <v>0.84799999999999998</v>
      </c>
      <c r="AX788" s="431"/>
      <c r="AY788" s="443"/>
      <c r="AZ788" s="469" t="s">
        <v>139</v>
      </c>
      <c r="BA788" s="431" t="s">
        <v>139</v>
      </c>
      <c r="BB788" s="440"/>
      <c r="BC788" s="469" t="s">
        <v>139</v>
      </c>
      <c r="BD788" s="445" t="s">
        <v>139</v>
      </c>
      <c r="BE788" s="469" t="s">
        <v>139</v>
      </c>
      <c r="BF788" s="445" t="s">
        <v>139</v>
      </c>
      <c r="BG788" s="445"/>
      <c r="BH788" s="469" t="s">
        <v>139</v>
      </c>
      <c r="BI788" s="431" t="s">
        <v>139</v>
      </c>
      <c r="BJ788" s="440"/>
      <c r="BK788" s="441" t="s">
        <v>139</v>
      </c>
      <c r="BL788" s="431" t="s">
        <v>139</v>
      </c>
      <c r="BM788" s="446"/>
      <c r="BN788" s="447" t="s">
        <v>139</v>
      </c>
      <c r="BO788" t="s">
        <v>139</v>
      </c>
    </row>
    <row r="789" spans="1:67" ht="15.75" customHeight="1">
      <c r="A789" s="7" t="s">
        <v>1030</v>
      </c>
      <c r="B789" s="453">
        <v>37</v>
      </c>
      <c r="C789" s="436" t="s">
        <v>216</v>
      </c>
      <c r="D789" s="454" t="s">
        <v>217</v>
      </c>
      <c r="E789" s="436">
        <v>73</v>
      </c>
      <c r="F789" s="436">
        <v>59.869999999999948</v>
      </c>
      <c r="G789" s="436" t="s">
        <v>61</v>
      </c>
      <c r="H789" s="430">
        <v>73.997833333333332</v>
      </c>
      <c r="I789" s="436">
        <v>155</v>
      </c>
      <c r="J789" s="436">
        <v>0.95999999999946795</v>
      </c>
      <c r="K789" s="436" t="s">
        <v>62</v>
      </c>
      <c r="L789" s="430">
        <v>155.01599999999999</v>
      </c>
      <c r="M789" s="430">
        <v>-155.01599999999999</v>
      </c>
      <c r="N789" s="427">
        <v>817</v>
      </c>
      <c r="Q789" s="428" t="s">
        <v>156</v>
      </c>
      <c r="R789">
        <v>7</v>
      </c>
      <c r="S789" s="474">
        <v>507.73500000000001</v>
      </c>
      <c r="T789" s="290">
        <v>0.73819999999999997</v>
      </c>
      <c r="U789" s="290">
        <v>0.73829999999999996</v>
      </c>
      <c r="V789" s="290">
        <v>29.775123000000001</v>
      </c>
      <c r="W789" s="290">
        <v>29.773841999999998</v>
      </c>
      <c r="X789" s="290">
        <v>34.829019030023268</v>
      </c>
      <c r="Y789" s="290">
        <v>34.827248456125588</v>
      </c>
      <c r="Z789">
        <v>1.9252</v>
      </c>
      <c r="AA789" s="447">
        <v>6.6903421622110777</v>
      </c>
      <c r="AB789" s="447">
        <v>85.034040987854638</v>
      </c>
      <c r="AC789" s="447">
        <v>2.7455321599999999E-2</v>
      </c>
      <c r="AD789" s="290">
        <v>4.6300000000000001E-2</v>
      </c>
      <c r="AE789" s="447">
        <v>89.721400000000003</v>
      </c>
      <c r="AF789">
        <v>4.5838000000000001</v>
      </c>
      <c r="AG789" s="447">
        <v>2.0162</v>
      </c>
      <c r="AH789">
        <v>0.14760000000000001</v>
      </c>
      <c r="AI789" s="447">
        <v>6.3701999999999995E-2</v>
      </c>
      <c r="AJ789" s="447">
        <v>98.53</v>
      </c>
      <c r="AK789" s="447">
        <v>11.897</v>
      </c>
      <c r="AL789" s="429">
        <v>34.832237243652344</v>
      </c>
      <c r="AM789" s="433" t="s">
        <v>139</v>
      </c>
      <c r="AN789" s="434"/>
      <c r="AO789" s="438">
        <v>1.6</v>
      </c>
      <c r="AP789" s="439">
        <v>6.6710000000000003</v>
      </c>
      <c r="AQ789" s="431" t="s">
        <v>139</v>
      </c>
      <c r="AR789" s="440"/>
      <c r="AS789" s="469">
        <v>13.058310409364132</v>
      </c>
      <c r="AT789" s="431"/>
      <c r="AU789" s="469">
        <v>7.5978778639670921</v>
      </c>
      <c r="AV789" s="431"/>
      <c r="AW789" s="442">
        <v>0.86299999999999999</v>
      </c>
      <c r="AX789" s="431"/>
      <c r="AY789" s="443"/>
      <c r="AZ789" s="469" t="s">
        <v>139</v>
      </c>
      <c r="BA789" s="431" t="s">
        <v>139</v>
      </c>
      <c r="BB789" s="440"/>
      <c r="BC789" s="469" t="s">
        <v>139</v>
      </c>
      <c r="BD789" s="445" t="s">
        <v>139</v>
      </c>
      <c r="BE789" s="469" t="s">
        <v>139</v>
      </c>
      <c r="BF789" s="445" t="s">
        <v>139</v>
      </c>
      <c r="BG789" s="445"/>
      <c r="BH789" s="469" t="s">
        <v>139</v>
      </c>
      <c r="BI789" s="431" t="s">
        <v>139</v>
      </c>
      <c r="BJ789" s="440"/>
      <c r="BK789" s="441" t="s">
        <v>139</v>
      </c>
      <c r="BL789" s="431" t="s">
        <v>139</v>
      </c>
      <c r="BM789" s="446"/>
      <c r="BN789" s="447" t="s">
        <v>139</v>
      </c>
      <c r="BO789" t="s">
        <v>139</v>
      </c>
    </row>
    <row r="790" spans="1:67" ht="15.75" customHeight="1">
      <c r="A790" s="7" t="s">
        <v>1030</v>
      </c>
      <c r="B790" s="453">
        <v>37</v>
      </c>
      <c r="C790" s="436" t="s">
        <v>216</v>
      </c>
      <c r="D790" s="454" t="s">
        <v>217</v>
      </c>
      <c r="E790" s="436">
        <v>73</v>
      </c>
      <c r="F790" s="436">
        <v>59.869999999999948</v>
      </c>
      <c r="G790" s="436" t="s">
        <v>61</v>
      </c>
      <c r="H790" s="430">
        <v>73.997833333333332</v>
      </c>
      <c r="I790" s="436">
        <v>155</v>
      </c>
      <c r="J790" s="436">
        <v>0.95999999999946795</v>
      </c>
      <c r="K790" s="436" t="s">
        <v>62</v>
      </c>
      <c r="L790" s="430">
        <v>155.01599999999999</v>
      </c>
      <c r="M790" s="430">
        <v>-155.01599999999999</v>
      </c>
      <c r="N790" s="427">
        <v>818</v>
      </c>
      <c r="Q790" s="428" t="s">
        <v>156</v>
      </c>
      <c r="R790">
        <v>8</v>
      </c>
      <c r="S790" s="474">
        <v>489.62099999999998</v>
      </c>
      <c r="T790" s="290">
        <v>0.77539999999999998</v>
      </c>
      <c r="U790" s="290">
        <v>0.7742</v>
      </c>
      <c r="V790" s="290">
        <v>29.798500999999998</v>
      </c>
      <c r="W790" s="290">
        <v>29.795953999999998</v>
      </c>
      <c r="X790" s="290">
        <v>34.828224690362845</v>
      </c>
      <c r="Y790" s="290">
        <v>34.826270763916831</v>
      </c>
      <c r="Z790">
        <v>1.9302999999999999</v>
      </c>
      <c r="AA790" s="447">
        <v>6.6891672218699414</v>
      </c>
      <c r="AB790" s="447">
        <v>85.099996684131213</v>
      </c>
      <c r="AC790" s="447">
        <v>2.7582334400000005E-2</v>
      </c>
      <c r="AD790" s="290">
        <v>4.6600000000000003E-2</v>
      </c>
      <c r="AE790" s="447">
        <v>89.717699999999994</v>
      </c>
      <c r="AF790">
        <v>4.5835999999999997</v>
      </c>
      <c r="AG790" s="447">
        <v>2.0326</v>
      </c>
      <c r="AH790">
        <v>0.14829999999999999</v>
      </c>
      <c r="AI790" s="447">
        <v>6.3701999999999995E-2</v>
      </c>
      <c r="AJ790" s="447">
        <v>98.23</v>
      </c>
      <c r="AK790" s="447">
        <v>11.897</v>
      </c>
      <c r="AL790" s="429">
        <v>34.824325561523438</v>
      </c>
      <c r="AM790" s="433" t="s">
        <v>139</v>
      </c>
      <c r="AN790" s="434"/>
      <c r="AO790" s="438">
        <v>1.7</v>
      </c>
      <c r="AP790" s="439">
        <v>6.68</v>
      </c>
      <c r="AQ790" s="431" t="s">
        <v>139</v>
      </c>
      <c r="AR790" s="440"/>
      <c r="AS790" s="469">
        <v>12.983315342372876</v>
      </c>
      <c r="AT790" s="431"/>
      <c r="AU790" s="469">
        <v>7.4836170728614935</v>
      </c>
      <c r="AV790" s="431"/>
      <c r="AW790" s="442">
        <v>0.85499999999999998</v>
      </c>
      <c r="AX790" s="431"/>
      <c r="AY790" s="443"/>
      <c r="AZ790" s="469" t="s">
        <v>139</v>
      </c>
      <c r="BA790" s="431" t="s">
        <v>139</v>
      </c>
      <c r="BB790" s="440"/>
      <c r="BC790" s="469" t="s">
        <v>139</v>
      </c>
      <c r="BD790" s="445" t="s">
        <v>139</v>
      </c>
      <c r="BE790" s="469" t="s">
        <v>139</v>
      </c>
      <c r="BF790" s="445" t="s">
        <v>139</v>
      </c>
      <c r="BG790" s="445"/>
      <c r="BH790" s="469" t="s">
        <v>139</v>
      </c>
      <c r="BI790" s="431" t="s">
        <v>139</v>
      </c>
      <c r="BJ790" s="440"/>
      <c r="BK790" s="441" t="s">
        <v>139</v>
      </c>
      <c r="BL790" s="431" t="s">
        <v>139</v>
      </c>
      <c r="BM790" s="446"/>
      <c r="BN790" s="447" t="s">
        <v>139</v>
      </c>
      <c r="BO790" t="s">
        <v>139</v>
      </c>
    </row>
    <row r="791" spans="1:67" ht="15.75" customHeight="1">
      <c r="A791" s="7" t="s">
        <v>1030</v>
      </c>
      <c r="B791" s="453">
        <v>37</v>
      </c>
      <c r="C791" s="436" t="s">
        <v>216</v>
      </c>
      <c r="D791" s="454" t="s">
        <v>217</v>
      </c>
      <c r="E791" s="436">
        <v>73</v>
      </c>
      <c r="F791" s="436">
        <v>59.869999999999948</v>
      </c>
      <c r="G791" s="436" t="s">
        <v>61</v>
      </c>
      <c r="H791" s="430">
        <v>73.997833333333332</v>
      </c>
      <c r="I791" s="436">
        <v>155</v>
      </c>
      <c r="J791" s="436">
        <v>0.95999999999946795</v>
      </c>
      <c r="K791" s="436" t="s">
        <v>62</v>
      </c>
      <c r="L791" s="430">
        <v>155.01599999999999</v>
      </c>
      <c r="M791" s="430">
        <v>-155.01599999999999</v>
      </c>
      <c r="N791" s="427">
        <v>819</v>
      </c>
      <c r="Q791" s="428" t="s">
        <v>156</v>
      </c>
      <c r="R791">
        <v>9</v>
      </c>
      <c r="S791" s="474">
        <v>422.70299999999997</v>
      </c>
      <c r="T791" s="290">
        <v>0.61380000000000001</v>
      </c>
      <c r="U791" s="290">
        <v>0.61499999999999999</v>
      </c>
      <c r="V791" s="290">
        <v>29.592956000000001</v>
      </c>
      <c r="W791" s="290">
        <v>29.593240999999999</v>
      </c>
      <c r="X791" s="290">
        <v>34.781592458750488</v>
      </c>
      <c r="Y791" s="290">
        <v>34.780618555880615</v>
      </c>
      <c r="Z791">
        <v>1.9113</v>
      </c>
      <c r="AA791" s="447">
        <v>6.571464814572292</v>
      </c>
      <c r="AB791" s="447">
        <v>83.228459591989363</v>
      </c>
      <c r="AC791" s="447">
        <v>2.8216948000000006E-2</v>
      </c>
      <c r="AD791" s="290">
        <v>4.8000000000000001E-2</v>
      </c>
      <c r="AE791" s="447">
        <v>89.7363</v>
      </c>
      <c r="AF791">
        <v>4.5846</v>
      </c>
      <c r="AG791" s="447">
        <v>2.1124000000000001</v>
      </c>
      <c r="AH791">
        <v>0.1515</v>
      </c>
      <c r="AI791" s="447">
        <v>6.3701999999999995E-2</v>
      </c>
      <c r="AJ791" s="447">
        <v>98.54</v>
      </c>
      <c r="AK791" s="447">
        <v>11.897</v>
      </c>
      <c r="AL791" s="429">
        <v>34.778144836425781</v>
      </c>
      <c r="AM791" s="433" t="s">
        <v>139</v>
      </c>
      <c r="AN791" s="434"/>
      <c r="AO791" s="438">
        <v>1.6</v>
      </c>
      <c r="AP791" s="439">
        <v>6.5739999999999998</v>
      </c>
      <c r="AQ791" s="431">
        <v>2</v>
      </c>
      <c r="AR791" s="440"/>
      <c r="AS791" s="469">
        <v>13.109741249458484</v>
      </c>
      <c r="AT791" s="431"/>
      <c r="AU791" s="469">
        <v>8.2547160968175355</v>
      </c>
      <c r="AV791" s="431"/>
      <c r="AW791" s="442">
        <v>0.874</v>
      </c>
      <c r="AX791" s="431"/>
      <c r="AY791" s="443"/>
      <c r="AZ791" s="469" t="s">
        <v>139</v>
      </c>
      <c r="BA791" s="431" t="s">
        <v>139</v>
      </c>
      <c r="BB791" s="440"/>
      <c r="BC791" s="469" t="s">
        <v>139</v>
      </c>
      <c r="BD791" s="445" t="s">
        <v>139</v>
      </c>
      <c r="BE791" s="469" t="s">
        <v>139</v>
      </c>
      <c r="BF791" s="445" t="s">
        <v>139</v>
      </c>
      <c r="BG791" s="445"/>
      <c r="BH791" s="469" t="s">
        <v>139</v>
      </c>
      <c r="BI791" s="431" t="s">
        <v>139</v>
      </c>
      <c r="BJ791" s="440"/>
      <c r="BK791" s="441" t="s">
        <v>139</v>
      </c>
      <c r="BL791" s="431" t="s">
        <v>139</v>
      </c>
      <c r="BM791" s="446"/>
      <c r="BN791" s="447" t="s">
        <v>139</v>
      </c>
      <c r="BO791" t="s">
        <v>139</v>
      </c>
    </row>
    <row r="792" spans="1:67" ht="15.75" customHeight="1">
      <c r="A792" s="7" t="s">
        <v>1030</v>
      </c>
      <c r="B792" s="453">
        <v>37</v>
      </c>
      <c r="C792" s="436" t="s">
        <v>216</v>
      </c>
      <c r="D792" s="454" t="s">
        <v>217</v>
      </c>
      <c r="E792" s="436">
        <v>73</v>
      </c>
      <c r="F792" s="436">
        <v>59.869999999999948</v>
      </c>
      <c r="G792" s="436" t="s">
        <v>61</v>
      </c>
      <c r="H792" s="430">
        <v>73.997833333333332</v>
      </c>
      <c r="I792" s="436">
        <v>155</v>
      </c>
      <c r="J792" s="436">
        <v>0.95999999999946795</v>
      </c>
      <c r="K792" s="436" t="s">
        <v>62</v>
      </c>
      <c r="L792" s="430">
        <v>155.01599999999999</v>
      </c>
      <c r="M792" s="430">
        <v>-155.01599999999999</v>
      </c>
      <c r="N792" s="427">
        <v>820</v>
      </c>
      <c r="Q792" s="428" t="s">
        <v>156</v>
      </c>
      <c r="R792">
        <v>10</v>
      </c>
      <c r="S792" s="474">
        <v>378.96</v>
      </c>
      <c r="T792" s="290">
        <v>0.43269999999999997</v>
      </c>
      <c r="U792" s="290">
        <v>0.43469999999999998</v>
      </c>
      <c r="V792" s="290">
        <v>29.367469</v>
      </c>
      <c r="W792" s="290">
        <v>29.368665</v>
      </c>
      <c r="X792" s="290">
        <v>34.716458709657054</v>
      </c>
      <c r="Y792" s="290">
        <v>34.71577743491644</v>
      </c>
      <c r="Z792">
        <v>1.8838999999999999</v>
      </c>
      <c r="AA792" s="447">
        <v>6.4602478531729224</v>
      </c>
      <c r="AB792" s="447">
        <v>81.401028218504933</v>
      </c>
      <c r="AC792" s="447">
        <v>2.8893448799999999E-2</v>
      </c>
      <c r="AD792" s="290">
        <v>4.9500000000000002E-2</v>
      </c>
      <c r="AE792" s="447">
        <v>89.717699999999994</v>
      </c>
      <c r="AF792">
        <v>4.5835999999999997</v>
      </c>
      <c r="AG792" s="447">
        <v>2.3824999999999998</v>
      </c>
      <c r="AH792">
        <v>0.1623</v>
      </c>
      <c r="AI792" s="447">
        <v>6.3701999999999995E-2</v>
      </c>
      <c r="AJ792" s="447">
        <v>98.54</v>
      </c>
      <c r="AK792" s="447">
        <v>11.897</v>
      </c>
      <c r="AL792" s="429">
        <v>34.711776733398438</v>
      </c>
      <c r="AM792" s="433">
        <v>2</v>
      </c>
      <c r="AN792" s="434"/>
      <c r="AO792" s="438">
        <v>1.4</v>
      </c>
      <c r="AP792" s="439">
        <v>6.4130000000000003</v>
      </c>
      <c r="AQ792" s="431">
        <v>2</v>
      </c>
      <c r="AR792" s="440"/>
      <c r="AS792" s="469">
        <v>13.295925517769581</v>
      </c>
      <c r="AT792" s="431"/>
      <c r="AU792" s="469">
        <v>10.342509837454667</v>
      </c>
      <c r="AV792" s="431"/>
      <c r="AW792" s="442">
        <v>0.92800000000000005</v>
      </c>
      <c r="AX792" s="431"/>
      <c r="AY792" s="443"/>
      <c r="AZ792" s="469" t="s">
        <v>139</v>
      </c>
      <c r="BA792" s="431" t="s">
        <v>139</v>
      </c>
      <c r="BB792" s="440"/>
      <c r="BC792" s="469" t="s">
        <v>139</v>
      </c>
      <c r="BD792" s="445" t="s">
        <v>139</v>
      </c>
      <c r="BE792" s="469" t="s">
        <v>139</v>
      </c>
      <c r="BF792" s="445" t="s">
        <v>139</v>
      </c>
      <c r="BG792" s="445"/>
      <c r="BH792" s="469">
        <v>2170.0750714912142</v>
      </c>
      <c r="BI792" s="431" t="s">
        <v>139</v>
      </c>
      <c r="BJ792" s="440"/>
      <c r="BK792" s="441">
        <v>2292.2058932853461</v>
      </c>
      <c r="BL792" s="431" t="s">
        <v>139</v>
      </c>
      <c r="BM792" s="446"/>
      <c r="BN792" s="447">
        <v>0.15884542870839083</v>
      </c>
      <c r="BO792" t="s">
        <v>139</v>
      </c>
    </row>
    <row r="793" spans="1:67" ht="15.75" customHeight="1">
      <c r="A793" s="7" t="s">
        <v>1030</v>
      </c>
      <c r="B793" s="453">
        <v>37</v>
      </c>
      <c r="C793" s="436" t="s">
        <v>216</v>
      </c>
      <c r="D793" s="454" t="s">
        <v>217</v>
      </c>
      <c r="E793" s="436">
        <v>73</v>
      </c>
      <c r="F793" s="436">
        <v>59.869999999999948</v>
      </c>
      <c r="G793" s="436" t="s">
        <v>61</v>
      </c>
      <c r="H793" s="430">
        <v>73.997833333333332</v>
      </c>
      <c r="I793" s="436">
        <v>155</v>
      </c>
      <c r="J793" s="436">
        <v>0.95999999999946795</v>
      </c>
      <c r="K793" s="436" t="s">
        <v>62</v>
      </c>
      <c r="L793" s="430">
        <v>155.01599999999999</v>
      </c>
      <c r="M793" s="430">
        <v>-155.01599999999999</v>
      </c>
      <c r="N793" s="427">
        <v>821</v>
      </c>
      <c r="Q793" s="428" t="s">
        <v>156</v>
      </c>
      <c r="R793">
        <v>11</v>
      </c>
      <c r="S793" s="474">
        <v>308.81700000000001</v>
      </c>
      <c r="T793" s="290">
        <v>-0.2001</v>
      </c>
      <c r="U793" s="290">
        <v>-0.2072</v>
      </c>
      <c r="V793" s="290">
        <v>28.592434999999998</v>
      </c>
      <c r="W793" s="290">
        <v>28.583305999999997</v>
      </c>
      <c r="X793" s="290">
        <v>34.447814118104844</v>
      </c>
      <c r="Y793" s="290">
        <v>34.443666378204185</v>
      </c>
      <c r="Z793">
        <v>1.8552999999999999</v>
      </c>
      <c r="AA793" s="447">
        <v>6.3962760643219019</v>
      </c>
      <c r="AB793" s="447">
        <v>79.128725010478689</v>
      </c>
      <c r="AC793" s="447">
        <v>3.1389565600000002E-2</v>
      </c>
      <c r="AD793" s="290">
        <v>5.5E-2</v>
      </c>
      <c r="AE793" s="447">
        <v>89.676699999999997</v>
      </c>
      <c r="AF793">
        <v>4.5815999999999999</v>
      </c>
      <c r="AG793" s="447">
        <v>2.6642999999999999</v>
      </c>
      <c r="AH793">
        <v>0.1736</v>
      </c>
      <c r="AI793" s="447">
        <v>6.3701999999999995E-2</v>
      </c>
      <c r="AJ793" s="447">
        <v>98.54</v>
      </c>
      <c r="AK793" s="447">
        <v>11.897</v>
      </c>
      <c r="AL793" s="429">
        <v>34.431629180908203</v>
      </c>
      <c r="AM793" s="433" t="s">
        <v>139</v>
      </c>
      <c r="AN793" s="434"/>
      <c r="AO793" s="438">
        <v>0.7</v>
      </c>
      <c r="AP793" s="439">
        <v>6.3689999999999998</v>
      </c>
      <c r="AQ793" s="431" t="s">
        <v>139</v>
      </c>
      <c r="AR793" s="440"/>
      <c r="AS793" s="469">
        <v>12.508242092418126</v>
      </c>
      <c r="AT793" s="431"/>
      <c r="AU793" s="469">
        <v>12.263908805362336</v>
      </c>
      <c r="AV793" s="431"/>
      <c r="AW793" s="442">
        <v>0.95299999999999996</v>
      </c>
      <c r="AX793" s="431"/>
      <c r="AY793" s="443"/>
      <c r="AZ793" s="469" t="s">
        <v>139</v>
      </c>
      <c r="BA793" s="431" t="s">
        <v>139</v>
      </c>
      <c r="BB793" s="440"/>
      <c r="BC793" s="469" t="s">
        <v>139</v>
      </c>
      <c r="BD793" s="445" t="s">
        <v>139</v>
      </c>
      <c r="BE793" s="469" t="s">
        <v>139</v>
      </c>
      <c r="BF793" s="445" t="s">
        <v>139</v>
      </c>
      <c r="BG793" s="445"/>
      <c r="BH793" s="469">
        <v>2181.0980251630549</v>
      </c>
      <c r="BI793" s="431">
        <v>6</v>
      </c>
      <c r="BJ793" s="440"/>
      <c r="BK793" s="441">
        <v>2283.4958456300533</v>
      </c>
      <c r="BL793" s="431">
        <v>6</v>
      </c>
      <c r="BM793" s="446"/>
      <c r="BN793" s="447">
        <v>-0.15859414842435623</v>
      </c>
      <c r="BO793" t="s">
        <v>139</v>
      </c>
    </row>
    <row r="794" spans="1:67" ht="15.75" customHeight="1">
      <c r="A794" s="7" t="s">
        <v>1030</v>
      </c>
      <c r="B794" s="453">
        <v>37</v>
      </c>
      <c r="C794" s="436" t="s">
        <v>216</v>
      </c>
      <c r="D794" s="454" t="s">
        <v>217</v>
      </c>
      <c r="E794" s="436">
        <v>73</v>
      </c>
      <c r="F794" s="436">
        <v>59.869999999999948</v>
      </c>
      <c r="G794" s="436" t="s">
        <v>61</v>
      </c>
      <c r="H794" s="430">
        <v>73.997833333333332</v>
      </c>
      <c r="I794" s="436">
        <v>155</v>
      </c>
      <c r="J794" s="436">
        <v>0.95999999999946795</v>
      </c>
      <c r="K794" s="436" t="s">
        <v>62</v>
      </c>
      <c r="L794" s="430">
        <v>155.01599999999999</v>
      </c>
      <c r="M794" s="430">
        <v>-155.01599999999999</v>
      </c>
      <c r="N794" s="427">
        <v>822</v>
      </c>
      <c r="Q794" s="428" t="s">
        <v>156</v>
      </c>
      <c r="R794">
        <v>12</v>
      </c>
      <c r="S794" s="474">
        <v>277.18299999999999</v>
      </c>
      <c r="T794" s="290">
        <v>-0.70950000000000002</v>
      </c>
      <c r="U794" s="290">
        <v>-0.70599999999999996</v>
      </c>
      <c r="V794" s="290">
        <v>27.947827</v>
      </c>
      <c r="W794" s="290">
        <v>27.950730999999998</v>
      </c>
      <c r="X794" s="290">
        <v>34.177709897680437</v>
      </c>
      <c r="Y794" s="290">
        <v>34.177678220766524</v>
      </c>
      <c r="Z794">
        <v>1.8091999999999999</v>
      </c>
      <c r="AA794" s="447">
        <v>6.2439863011788264</v>
      </c>
      <c r="AB794" s="447">
        <v>76.070349982373585</v>
      </c>
      <c r="AC794" s="447">
        <v>3.3251068800000005E-2</v>
      </c>
      <c r="AD794" s="290">
        <v>5.9200000000000003E-2</v>
      </c>
      <c r="AE794" s="447">
        <v>89.645099999999999</v>
      </c>
      <c r="AF794">
        <v>4.58</v>
      </c>
      <c r="AG794" s="447">
        <v>3.0352999999999999</v>
      </c>
      <c r="AH794">
        <v>0.18840000000000001</v>
      </c>
      <c r="AI794" s="447">
        <v>6.3701999999999995E-2</v>
      </c>
      <c r="AJ794" s="447">
        <v>98.54</v>
      </c>
      <c r="AK794" s="447">
        <v>11.897</v>
      </c>
      <c r="AL794" s="429">
        <v>34.154567718505859</v>
      </c>
      <c r="AM794" s="433" t="s">
        <v>139</v>
      </c>
      <c r="AN794" s="434"/>
      <c r="AO794" s="438">
        <v>0.4</v>
      </c>
      <c r="AP794" s="439">
        <v>6.2359999999999998</v>
      </c>
      <c r="AQ794" s="431" t="s">
        <v>139</v>
      </c>
      <c r="AR794" s="440"/>
      <c r="AS794" s="469">
        <v>13.079970549934904</v>
      </c>
      <c r="AT794" s="431"/>
      <c r="AU794" s="469">
        <v>18.158345156533709</v>
      </c>
      <c r="AV794" s="431"/>
      <c r="AW794" s="442">
        <v>1.145</v>
      </c>
      <c r="AX794" s="431"/>
      <c r="AY794" s="443"/>
      <c r="AZ794" s="469" t="s">
        <v>139</v>
      </c>
      <c r="BA794" s="431" t="s">
        <v>139</v>
      </c>
      <c r="BB794" s="440"/>
      <c r="BC794" s="469" t="s">
        <v>139</v>
      </c>
      <c r="BD794" s="445" t="s">
        <v>139</v>
      </c>
      <c r="BE794" s="469" t="s">
        <v>139</v>
      </c>
      <c r="BF794" s="445" t="s">
        <v>139</v>
      </c>
      <c r="BG794" s="445"/>
      <c r="BH794" s="469">
        <v>2197.9420376067828</v>
      </c>
      <c r="BI794" s="431" t="s">
        <v>139</v>
      </c>
      <c r="BJ794" s="440"/>
      <c r="BK794" s="441">
        <v>2280.4043354138066</v>
      </c>
      <c r="BL794" s="431" t="s">
        <v>139</v>
      </c>
      <c r="BM794" s="446"/>
      <c r="BN794" s="447">
        <v>-0.4058218915314023</v>
      </c>
      <c r="BO794" t="s">
        <v>139</v>
      </c>
    </row>
    <row r="795" spans="1:67" ht="15.75" customHeight="1">
      <c r="A795" s="7" t="s">
        <v>1030</v>
      </c>
      <c r="B795" s="453">
        <v>37</v>
      </c>
      <c r="C795" s="436" t="s">
        <v>216</v>
      </c>
      <c r="D795" s="454" t="s">
        <v>217</v>
      </c>
      <c r="E795" s="436">
        <v>73</v>
      </c>
      <c r="F795" s="436">
        <v>59.869999999999948</v>
      </c>
      <c r="G795" s="436" t="s">
        <v>61</v>
      </c>
      <c r="H795" s="430">
        <v>73.997833333333332</v>
      </c>
      <c r="I795" s="436">
        <v>155</v>
      </c>
      <c r="J795" s="436">
        <v>0.95999999999946795</v>
      </c>
      <c r="K795" s="436" t="s">
        <v>62</v>
      </c>
      <c r="L795" s="430">
        <v>155.01599999999999</v>
      </c>
      <c r="M795" s="430">
        <v>-155.01599999999999</v>
      </c>
      <c r="N795" s="427">
        <v>823</v>
      </c>
      <c r="Q795" s="428" t="s">
        <v>156</v>
      </c>
      <c r="R795">
        <v>13</v>
      </c>
      <c r="S795" s="474">
        <v>247.63200000000001</v>
      </c>
      <c r="T795" s="290">
        <v>-1.2533000000000001</v>
      </c>
      <c r="U795" s="290">
        <v>-1.2597</v>
      </c>
      <c r="V795" s="290">
        <v>27.113696000000001</v>
      </c>
      <c r="W795" s="290">
        <v>27.10211</v>
      </c>
      <c r="X795" s="290">
        <v>33.674467066791536</v>
      </c>
      <c r="Y795" s="290">
        <v>33.665795650910425</v>
      </c>
      <c r="Z795">
        <v>1.8127</v>
      </c>
      <c r="AA795" s="447">
        <v>6.3407745967560105</v>
      </c>
      <c r="AB795" s="447">
        <v>75.868207202055231</v>
      </c>
      <c r="AC795" s="447">
        <v>3.4646858400000001E-2</v>
      </c>
      <c r="AD795" s="290">
        <v>6.2300000000000001E-2</v>
      </c>
      <c r="AE795" s="447">
        <v>89.615300000000005</v>
      </c>
      <c r="AF795">
        <v>4.5785</v>
      </c>
      <c r="AG795" s="447">
        <v>3.3828</v>
      </c>
      <c r="AH795">
        <v>0.20230000000000001</v>
      </c>
      <c r="AI795" s="447">
        <v>6.3701999999999995E-2</v>
      </c>
      <c r="AJ795" s="447">
        <v>74.91</v>
      </c>
      <c r="AK795" s="447">
        <v>11.897</v>
      </c>
      <c r="AL795" s="429">
        <v>33.705436706542969</v>
      </c>
      <c r="AM795" s="433" t="s">
        <v>139</v>
      </c>
      <c r="AN795" s="434"/>
      <c r="AO795" s="438">
        <v>-0.1</v>
      </c>
      <c r="AP795" s="439">
        <v>6.2949999999999999</v>
      </c>
      <c r="AQ795" s="431" t="s">
        <v>139</v>
      </c>
      <c r="AR795" s="440"/>
      <c r="AS795" s="469">
        <v>14.443165737833125</v>
      </c>
      <c r="AT795" s="431"/>
      <c r="AU795" s="469">
        <v>27.612777092116882</v>
      </c>
      <c r="AV795" s="431"/>
      <c r="AW795" s="442">
        <v>1.526</v>
      </c>
      <c r="AX795" s="431"/>
      <c r="AY795" s="443"/>
      <c r="AZ795" s="469" t="s">
        <v>139</v>
      </c>
      <c r="BA795" s="431" t="s">
        <v>139</v>
      </c>
      <c r="BB795" s="440"/>
      <c r="BC795" s="469" t="s">
        <v>139</v>
      </c>
      <c r="BD795" s="445" t="s">
        <v>139</v>
      </c>
      <c r="BE795" s="469" t="s">
        <v>139</v>
      </c>
      <c r="BF795" s="445" t="s">
        <v>139</v>
      </c>
      <c r="BG795" s="445"/>
      <c r="BH795" s="469">
        <v>2225.7866185372404</v>
      </c>
      <c r="BI795" s="431" t="s">
        <v>139</v>
      </c>
      <c r="BJ795" s="440"/>
      <c r="BK795" s="441">
        <v>2286.8226103303373</v>
      </c>
      <c r="BL795" s="431" t="s">
        <v>139</v>
      </c>
      <c r="BM795" s="446"/>
      <c r="BN795" s="447">
        <v>-1.0159805349237812</v>
      </c>
      <c r="BO795" t="s">
        <v>139</v>
      </c>
    </row>
    <row r="796" spans="1:67" ht="15.75" customHeight="1">
      <c r="A796" s="7" t="s">
        <v>1030</v>
      </c>
      <c r="B796" s="453">
        <v>37</v>
      </c>
      <c r="C796" s="436" t="s">
        <v>216</v>
      </c>
      <c r="D796" s="454" t="s">
        <v>217</v>
      </c>
      <c r="E796" s="436">
        <v>73</v>
      </c>
      <c r="F796" s="436">
        <v>59.869999999999948</v>
      </c>
      <c r="G796" s="436" t="s">
        <v>61</v>
      </c>
      <c r="H796" s="430">
        <v>73.997833333333332</v>
      </c>
      <c r="I796" s="436">
        <v>155</v>
      </c>
      <c r="J796" s="436">
        <v>0.95999999999946795</v>
      </c>
      <c r="K796" s="436" t="s">
        <v>62</v>
      </c>
      <c r="L796" s="430">
        <v>155.01599999999999</v>
      </c>
      <c r="M796" s="430">
        <v>-155.01599999999999</v>
      </c>
      <c r="N796" s="427">
        <v>824</v>
      </c>
      <c r="Q796" s="428" t="s">
        <v>156</v>
      </c>
      <c r="R796">
        <v>14</v>
      </c>
      <c r="S796" s="474">
        <v>216.64099999999999</v>
      </c>
      <c r="T796" s="290">
        <v>-1.4574</v>
      </c>
      <c r="U796" s="290">
        <v>-1.4577</v>
      </c>
      <c r="V796" s="290">
        <v>26.562524</v>
      </c>
      <c r="W796" s="290">
        <v>26.558805</v>
      </c>
      <c r="X796" s="290">
        <v>33.165358820291821</v>
      </c>
      <c r="Y796" s="290">
        <v>33.160579384932817</v>
      </c>
      <c r="Z796">
        <v>1.8205</v>
      </c>
      <c r="AA796" s="447">
        <v>6.3819848763456832</v>
      </c>
      <c r="AB796" s="447">
        <v>75.669892854943072</v>
      </c>
      <c r="AC796" s="447">
        <v>3.5112121600000004E-2</v>
      </c>
      <c r="AD796" s="290">
        <v>6.3299999999999995E-2</v>
      </c>
      <c r="AE796" s="447">
        <v>89.596699999999998</v>
      </c>
      <c r="AF796">
        <v>4.5774999999999997</v>
      </c>
      <c r="AG796" s="447">
        <v>3.31</v>
      </c>
      <c r="AH796">
        <v>0.19939999999999999</v>
      </c>
      <c r="AI796" s="447">
        <v>6.3701999999999995E-2</v>
      </c>
      <c r="AJ796" s="447">
        <v>98.54</v>
      </c>
      <c r="AK796" s="447">
        <v>11.897</v>
      </c>
      <c r="AL796" s="429">
        <v>33.136642456054688</v>
      </c>
      <c r="AM796" s="433" t="s">
        <v>139</v>
      </c>
      <c r="AN796" s="434"/>
      <c r="AO796" s="438">
        <v>-0.1</v>
      </c>
      <c r="AP796" s="439">
        <v>6.39</v>
      </c>
      <c r="AQ796" s="431" t="s">
        <v>139</v>
      </c>
      <c r="AR796" s="440"/>
      <c r="AS796" s="469">
        <v>15.490170084295674</v>
      </c>
      <c r="AT796" s="431"/>
      <c r="AU796" s="469">
        <v>33.622163082641421</v>
      </c>
      <c r="AV796" s="431"/>
      <c r="AW796" s="442">
        <v>1.7969999999999999</v>
      </c>
      <c r="AX796" s="431"/>
      <c r="AY796" s="443"/>
      <c r="AZ796" s="469" t="s">
        <v>139</v>
      </c>
      <c r="BA796" s="431" t="s">
        <v>139</v>
      </c>
      <c r="BB796" s="440"/>
      <c r="BC796" s="469" t="s">
        <v>139</v>
      </c>
      <c r="BD796" s="445" t="s">
        <v>139</v>
      </c>
      <c r="BE796" s="469" t="s">
        <v>139</v>
      </c>
      <c r="BF796" s="445" t="s">
        <v>139</v>
      </c>
      <c r="BG796" s="445"/>
      <c r="BH796" s="469">
        <v>2232.0198025459686</v>
      </c>
      <c r="BI796" s="431" t="s">
        <v>139</v>
      </c>
      <c r="BJ796" s="440"/>
      <c r="BK796" s="441">
        <v>2273.4703687036126</v>
      </c>
      <c r="BL796" s="431" t="s">
        <v>139</v>
      </c>
      <c r="BM796" s="446"/>
      <c r="BN796" s="447">
        <v>-1.4926350275956008</v>
      </c>
      <c r="BO796" t="s">
        <v>139</v>
      </c>
    </row>
    <row r="797" spans="1:67" ht="15.75" customHeight="1">
      <c r="A797" s="7" t="s">
        <v>1030</v>
      </c>
      <c r="B797" s="453">
        <v>37</v>
      </c>
      <c r="C797" s="436" t="s">
        <v>216</v>
      </c>
      <c r="D797" s="454" t="s">
        <v>217</v>
      </c>
      <c r="E797" s="436">
        <v>73</v>
      </c>
      <c r="F797" s="436">
        <v>59.869999999999948</v>
      </c>
      <c r="G797" s="436" t="s">
        <v>61</v>
      </c>
      <c r="H797" s="430">
        <v>73.997833333333332</v>
      </c>
      <c r="I797" s="436">
        <v>155</v>
      </c>
      <c r="J797" s="436">
        <v>0.95999999999946795</v>
      </c>
      <c r="K797" s="436" t="s">
        <v>62</v>
      </c>
      <c r="L797" s="430">
        <v>155.01599999999999</v>
      </c>
      <c r="M797" s="430">
        <v>-155.01599999999999</v>
      </c>
      <c r="N797" s="427">
        <v>825</v>
      </c>
      <c r="Q797" s="428" t="s">
        <v>156</v>
      </c>
      <c r="R797">
        <v>15</v>
      </c>
      <c r="S797" s="474">
        <v>198.148</v>
      </c>
      <c r="T797" s="290">
        <v>-1.4488000000000001</v>
      </c>
      <c r="U797" s="290">
        <v>-1.4518</v>
      </c>
      <c r="V797" s="290">
        <v>26.404398</v>
      </c>
      <c r="W797" s="290">
        <v>26.410169</v>
      </c>
      <c r="X797" s="290">
        <v>32.949829620683452</v>
      </c>
      <c r="Y797" s="290">
        <v>32.961068236776441</v>
      </c>
      <c r="Z797">
        <v>1.8364</v>
      </c>
      <c r="AA797" s="447">
        <v>6.4418769236177775</v>
      </c>
      <c r="AB797" s="447">
        <v>76.280808090352977</v>
      </c>
      <c r="AC797" s="447">
        <v>3.5873747999999997E-2</v>
      </c>
      <c r="AD797" s="290">
        <v>6.5000000000000002E-2</v>
      </c>
      <c r="AE797" s="447">
        <v>89.568799999999996</v>
      </c>
      <c r="AF797">
        <v>4.5761000000000003</v>
      </c>
      <c r="AG797" s="447">
        <v>3.3264</v>
      </c>
      <c r="AH797">
        <v>0.2001</v>
      </c>
      <c r="AI797" s="447">
        <v>6.3701999999999995E-2</v>
      </c>
      <c r="AJ797" s="447">
        <v>98.53</v>
      </c>
      <c r="AK797" s="447">
        <v>11.897</v>
      </c>
      <c r="AL797" s="429">
        <v>32.963665008544922</v>
      </c>
      <c r="AM797" s="433" t="s">
        <v>139</v>
      </c>
      <c r="AN797" s="434"/>
      <c r="AO797" s="438">
        <v>-0.3</v>
      </c>
      <c r="AP797" s="439">
        <v>6.44</v>
      </c>
      <c r="AQ797" s="431" t="s">
        <v>139</v>
      </c>
      <c r="AR797" s="440"/>
      <c r="AS797" s="469">
        <v>15.251272734623095</v>
      </c>
      <c r="AT797" s="431"/>
      <c r="AU797" s="469">
        <v>32.977808776566967</v>
      </c>
      <c r="AV797" s="431"/>
      <c r="AW797" s="442">
        <v>1.8080000000000001</v>
      </c>
      <c r="AX797" s="431"/>
      <c r="AY797" s="443"/>
      <c r="AZ797" s="469" t="s">
        <v>139</v>
      </c>
      <c r="BA797" s="431" t="s">
        <v>139</v>
      </c>
      <c r="BB797" s="440"/>
      <c r="BC797" s="469" t="s">
        <v>139</v>
      </c>
      <c r="BD797" s="445" t="s">
        <v>139</v>
      </c>
      <c r="BE797" s="469" t="s">
        <v>139</v>
      </c>
      <c r="BF797" s="445" t="s">
        <v>139</v>
      </c>
      <c r="BG797" s="445"/>
      <c r="BH797" s="469">
        <v>2223.0761051798418</v>
      </c>
      <c r="BI797" s="431" t="s">
        <v>139</v>
      </c>
      <c r="BJ797" s="440"/>
      <c r="BK797" s="441">
        <v>2264.7512697568441</v>
      </c>
      <c r="BL797" s="431" t="s">
        <v>139</v>
      </c>
      <c r="BM797" s="446"/>
      <c r="BN797" s="447">
        <v>-1.509446710291471</v>
      </c>
      <c r="BO797" t="s">
        <v>139</v>
      </c>
    </row>
    <row r="798" spans="1:67" ht="15.75" customHeight="1">
      <c r="A798" s="7" t="s">
        <v>1030</v>
      </c>
      <c r="B798" s="453">
        <v>37</v>
      </c>
      <c r="C798" s="436" t="s">
        <v>216</v>
      </c>
      <c r="D798" s="454" t="s">
        <v>217</v>
      </c>
      <c r="E798" s="436">
        <v>73</v>
      </c>
      <c r="F798" s="436">
        <v>59.869999999999948</v>
      </c>
      <c r="G798" s="436" t="s">
        <v>61</v>
      </c>
      <c r="H798" s="430">
        <v>73.997833333333332</v>
      </c>
      <c r="I798" s="436">
        <v>155</v>
      </c>
      <c r="J798" s="436">
        <v>0.95999999999946795</v>
      </c>
      <c r="K798" s="436" t="s">
        <v>62</v>
      </c>
      <c r="L798" s="430">
        <v>155.01599999999999</v>
      </c>
      <c r="M798" s="430">
        <v>-155.01599999999999</v>
      </c>
      <c r="N798" s="427">
        <v>826</v>
      </c>
      <c r="Q798" s="428" t="s">
        <v>156</v>
      </c>
      <c r="R798">
        <v>16</v>
      </c>
      <c r="S798" s="474">
        <v>169.90600000000001</v>
      </c>
      <c r="T798" s="290">
        <v>-1.3818999999999999</v>
      </c>
      <c r="U798" s="290">
        <v>-1.3848</v>
      </c>
      <c r="V798" s="290">
        <v>26.225899999999999</v>
      </c>
      <c r="W798" s="290">
        <v>26.228861999999999</v>
      </c>
      <c r="X798" s="290">
        <v>32.648657472447276</v>
      </c>
      <c r="Y798" s="290">
        <v>32.655883828132112</v>
      </c>
      <c r="Z798">
        <v>1.8980999999999999</v>
      </c>
      <c r="AA798" s="447">
        <v>6.7082462139980734</v>
      </c>
      <c r="AB798" s="447">
        <v>79.408187728048972</v>
      </c>
      <c r="AC798" s="447">
        <v>3.5662060000000002E-2</v>
      </c>
      <c r="AD798" s="290">
        <v>6.4500000000000002E-2</v>
      </c>
      <c r="AE798" s="447">
        <v>89.542699999999996</v>
      </c>
      <c r="AF798">
        <v>4.5747999999999998</v>
      </c>
      <c r="AG798" s="447">
        <v>3.3475000000000001</v>
      </c>
      <c r="AH798">
        <v>0.2009</v>
      </c>
      <c r="AI798" s="447">
        <v>6.3701999999999995E-2</v>
      </c>
      <c r="AJ798" s="447">
        <v>98.54</v>
      </c>
      <c r="AK798" s="447">
        <v>11.897</v>
      </c>
      <c r="AL798" s="429">
        <v>32.672397613525391</v>
      </c>
      <c r="AM798" s="433" t="s">
        <v>139</v>
      </c>
      <c r="AN798" s="434"/>
      <c r="AO798" s="438">
        <v>-0.3</v>
      </c>
      <c r="AP798" s="439">
        <v>6.6509999999999998</v>
      </c>
      <c r="AQ798" s="431" t="s">
        <v>139</v>
      </c>
      <c r="AR798" s="440"/>
      <c r="AS798" s="469">
        <v>13.858874774300876</v>
      </c>
      <c r="AT798" s="431"/>
      <c r="AU798" s="469">
        <v>29.463259573519604</v>
      </c>
      <c r="AV798" s="431"/>
      <c r="AW798" s="442">
        <v>1.746</v>
      </c>
      <c r="AX798" s="431"/>
      <c r="AY798" s="443"/>
      <c r="AZ798" s="469" t="s">
        <v>139</v>
      </c>
      <c r="BA798" s="431" t="s">
        <v>139</v>
      </c>
      <c r="BB798" s="440"/>
      <c r="BC798" s="469" t="s">
        <v>139</v>
      </c>
      <c r="BD798" s="445" t="s">
        <v>139</v>
      </c>
      <c r="BE798" s="469" t="s">
        <v>139</v>
      </c>
      <c r="BF798" s="445" t="s">
        <v>139</v>
      </c>
      <c r="BG798" s="445"/>
      <c r="BH798" s="469">
        <v>2201.3517165158069</v>
      </c>
      <c r="BI798" s="431" t="s">
        <v>139</v>
      </c>
      <c r="BJ798" s="440"/>
      <c r="BK798" s="441">
        <v>2248.501655002266</v>
      </c>
      <c r="BL798" s="431" t="s">
        <v>139</v>
      </c>
      <c r="BM798" s="446"/>
      <c r="BN798" s="447">
        <v>-1.5460370651234228</v>
      </c>
      <c r="BO798" t="s">
        <v>139</v>
      </c>
    </row>
    <row r="799" spans="1:67" ht="15.75" customHeight="1">
      <c r="A799" s="7" t="s">
        <v>1030</v>
      </c>
      <c r="B799" s="453">
        <v>37</v>
      </c>
      <c r="C799" s="436" t="s">
        <v>216</v>
      </c>
      <c r="D799" s="454" t="s">
        <v>217</v>
      </c>
      <c r="E799" s="436">
        <v>73</v>
      </c>
      <c r="F799" s="436">
        <v>59.869999999999948</v>
      </c>
      <c r="G799" s="436" t="s">
        <v>61</v>
      </c>
      <c r="H799" s="430">
        <v>73.997833333333332</v>
      </c>
      <c r="I799" s="436">
        <v>155</v>
      </c>
      <c r="J799" s="436">
        <v>0.95999999999946795</v>
      </c>
      <c r="K799" s="436" t="s">
        <v>62</v>
      </c>
      <c r="L799" s="430">
        <v>155.01599999999999</v>
      </c>
      <c r="M799" s="430">
        <v>-155.01599999999999</v>
      </c>
      <c r="N799" s="427">
        <v>827</v>
      </c>
      <c r="Q799" s="428" t="s">
        <v>156</v>
      </c>
      <c r="R799">
        <v>17</v>
      </c>
      <c r="S799" s="474">
        <v>139.672</v>
      </c>
      <c r="T799" s="290">
        <v>-1.2446999999999999</v>
      </c>
      <c r="U799" s="290">
        <v>-1.2481</v>
      </c>
      <c r="V799" s="290">
        <v>26.111902000000001</v>
      </c>
      <c r="W799" s="290">
        <v>26.110485999999998</v>
      </c>
      <c r="X799" s="290">
        <v>32.361969079002264</v>
      </c>
      <c r="Y799" s="290">
        <v>32.363713361381876</v>
      </c>
      <c r="Z799">
        <v>1.9597</v>
      </c>
      <c r="AA799" s="447">
        <v>6.9510904712339912</v>
      </c>
      <c r="AB799" s="447">
        <v>82.419214610418422</v>
      </c>
      <c r="AC799" s="447">
        <v>3.5873747999999997E-2</v>
      </c>
      <c r="AD799" s="290">
        <v>6.5000000000000002E-2</v>
      </c>
      <c r="AE799" s="447">
        <v>89.475700000000003</v>
      </c>
      <c r="AF799">
        <v>4.5713999999999997</v>
      </c>
      <c r="AG799" s="447">
        <v>3.3521999999999998</v>
      </c>
      <c r="AH799">
        <v>0.2011</v>
      </c>
      <c r="AI799" s="447">
        <v>6.3701999999999995E-2</v>
      </c>
      <c r="AJ799" s="447">
        <v>98.54</v>
      </c>
      <c r="AK799" s="447">
        <v>11.897</v>
      </c>
      <c r="AL799" s="429">
        <v>32.304496765136719</v>
      </c>
      <c r="AM799" s="433" t="s">
        <v>139</v>
      </c>
      <c r="AN799" s="434"/>
      <c r="AO799" s="438">
        <v>0</v>
      </c>
      <c r="AP799" s="439">
        <v>6.9859999999999998</v>
      </c>
      <c r="AQ799" s="431" t="s">
        <v>139</v>
      </c>
      <c r="AR799" s="440"/>
      <c r="AS799" s="469">
        <v>11.418435456117697</v>
      </c>
      <c r="AT799" s="431"/>
      <c r="AU799" s="469">
        <v>23.997629914329192</v>
      </c>
      <c r="AV799" s="431"/>
      <c r="AW799" s="442">
        <v>1.59</v>
      </c>
      <c r="AX799" s="431"/>
      <c r="AY799" s="443"/>
      <c r="AZ799" s="469" t="s">
        <v>139</v>
      </c>
      <c r="BA799" s="431" t="s">
        <v>139</v>
      </c>
      <c r="BB799" s="440"/>
      <c r="BC799" s="469">
        <v>1.325139199630954E-2</v>
      </c>
      <c r="BD799" s="445" t="s">
        <v>139</v>
      </c>
      <c r="BE799" s="469">
        <v>1.992093210625457E-2</v>
      </c>
      <c r="BF799" s="445" t="s">
        <v>139</v>
      </c>
      <c r="BG799" s="445"/>
      <c r="BH799" s="469">
        <v>2163.6941125710905</v>
      </c>
      <c r="BI799" s="431" t="s">
        <v>139</v>
      </c>
      <c r="BJ799" s="440"/>
      <c r="BK799" s="441">
        <v>2233.4773686061312</v>
      </c>
      <c r="BL799" s="431" t="s">
        <v>139</v>
      </c>
      <c r="BM799" s="446"/>
      <c r="BN799" s="447">
        <v>-1.6380052498790145</v>
      </c>
      <c r="BO799" t="s">
        <v>139</v>
      </c>
    </row>
    <row r="800" spans="1:67" ht="15.75" customHeight="1">
      <c r="A800" s="7" t="s">
        <v>1030</v>
      </c>
      <c r="B800" s="453">
        <v>37</v>
      </c>
      <c r="C800" s="436" t="s">
        <v>216</v>
      </c>
      <c r="D800" s="454" t="s">
        <v>217</v>
      </c>
      <c r="E800" s="436">
        <v>73</v>
      </c>
      <c r="F800" s="436">
        <v>59.869999999999948</v>
      </c>
      <c r="G800" s="436" t="s">
        <v>61</v>
      </c>
      <c r="H800" s="430">
        <v>73.997833333333332</v>
      </c>
      <c r="I800" s="436">
        <v>155</v>
      </c>
      <c r="J800" s="436">
        <v>0.95999999999946795</v>
      </c>
      <c r="K800" s="436" t="s">
        <v>62</v>
      </c>
      <c r="L800" s="430">
        <v>155.01599999999999</v>
      </c>
      <c r="M800" s="430">
        <v>-155.01599999999999</v>
      </c>
      <c r="N800" s="427">
        <v>828</v>
      </c>
      <c r="Q800" s="428" t="s">
        <v>156</v>
      </c>
      <c r="R800">
        <v>18</v>
      </c>
      <c r="S800" s="474">
        <v>108.09399999999999</v>
      </c>
      <c r="T800" s="290">
        <v>-0.31059999999999999</v>
      </c>
      <c r="U800" s="290">
        <v>-0.38750000000000001</v>
      </c>
      <c r="V800" s="290">
        <v>26.479872999999998</v>
      </c>
      <c r="W800" s="290">
        <v>26.42916</v>
      </c>
      <c r="X800" s="290">
        <v>31.881076522247056</v>
      </c>
      <c r="Y800" s="290">
        <v>31.894447445421854</v>
      </c>
      <c r="Z800">
        <v>2.1128</v>
      </c>
      <c r="AA800" s="447">
        <v>7.4904511537082472</v>
      </c>
      <c r="AB800" s="447">
        <v>90.744586350776828</v>
      </c>
      <c r="AC800" s="447">
        <v>4.1626707200000009E-2</v>
      </c>
      <c r="AD800" s="290">
        <v>7.7799999999999994E-2</v>
      </c>
      <c r="AE800" s="447">
        <v>89.285799999999995</v>
      </c>
      <c r="AF800">
        <v>4.5618999999999996</v>
      </c>
      <c r="AG800" s="447">
        <v>3.04</v>
      </c>
      <c r="AH800">
        <v>0.18859999999999999</v>
      </c>
      <c r="AI800" s="447">
        <v>6.3701999999999995E-2</v>
      </c>
      <c r="AJ800" s="447">
        <v>98.53</v>
      </c>
      <c r="AK800" s="447">
        <v>11.897</v>
      </c>
      <c r="AL800" s="429">
        <v>31.827289581298828</v>
      </c>
      <c r="AM800" s="433" t="s">
        <v>139</v>
      </c>
      <c r="AN800" s="434"/>
      <c r="AO800" s="438">
        <v>0.7</v>
      </c>
      <c r="AP800" s="439">
        <v>7.5519999999999996</v>
      </c>
      <c r="AQ800" s="431" t="s">
        <v>139</v>
      </c>
      <c r="AR800" s="440"/>
      <c r="AS800" s="469">
        <v>6.4169765475440839</v>
      </c>
      <c r="AT800" s="431"/>
      <c r="AU800" s="469">
        <v>14.369855744442996</v>
      </c>
      <c r="AV800" s="431"/>
      <c r="AW800" s="442">
        <v>1.2170000000000001</v>
      </c>
      <c r="AX800" s="431"/>
      <c r="AY800" s="443"/>
      <c r="AZ800" s="469" t="s">
        <v>139</v>
      </c>
      <c r="BA800" s="431" t="s">
        <v>139</v>
      </c>
      <c r="BB800" s="440"/>
      <c r="BC800" s="469">
        <v>3.3800470011439779E-2</v>
      </c>
      <c r="BD800" s="445" t="s">
        <v>139</v>
      </c>
      <c r="BE800" s="469">
        <v>3.0893629590455964E-2</v>
      </c>
      <c r="BF800" s="445" t="s">
        <v>139</v>
      </c>
      <c r="BG800" s="445"/>
      <c r="BH800" s="469">
        <v>2107.9788794458823</v>
      </c>
      <c r="BI800" s="431" t="s">
        <v>139</v>
      </c>
      <c r="BJ800" s="440"/>
      <c r="BK800" s="441">
        <v>2205.2299134825989</v>
      </c>
      <c r="BL800" s="431" t="s">
        <v>139</v>
      </c>
      <c r="BM800" s="446"/>
      <c r="BN800" s="447">
        <v>-1.7319520563274107</v>
      </c>
      <c r="BO800" t="s">
        <v>139</v>
      </c>
    </row>
    <row r="801" spans="1:67" ht="15.75" customHeight="1">
      <c r="A801" s="7" t="s">
        <v>1030</v>
      </c>
      <c r="B801" s="453">
        <v>37</v>
      </c>
      <c r="C801" s="436" t="s">
        <v>216</v>
      </c>
      <c r="D801" s="454" t="s">
        <v>217</v>
      </c>
      <c r="E801" s="436">
        <v>73</v>
      </c>
      <c r="F801" s="436">
        <v>59.869999999999948</v>
      </c>
      <c r="G801" s="436" t="s">
        <v>61</v>
      </c>
      <c r="H801" s="430">
        <v>73.997833333333332</v>
      </c>
      <c r="I801" s="436">
        <v>155</v>
      </c>
      <c r="J801" s="436">
        <v>0.95999999999946795</v>
      </c>
      <c r="K801" s="436" t="s">
        <v>62</v>
      </c>
      <c r="L801" s="430">
        <v>155.01599999999999</v>
      </c>
      <c r="M801" s="430">
        <v>-155.01599999999999</v>
      </c>
      <c r="N801" s="427">
        <v>829</v>
      </c>
      <c r="Q801" s="428" t="s">
        <v>156</v>
      </c>
      <c r="R801">
        <v>19</v>
      </c>
      <c r="S801" s="474">
        <v>77.614000000000004</v>
      </c>
      <c r="T801" s="290">
        <v>-9.0800000000000006E-2</v>
      </c>
      <c r="U801" s="290">
        <v>-1.49E-2</v>
      </c>
      <c r="V801" s="290">
        <v>25.998000999999999</v>
      </c>
      <c r="W801" s="290">
        <v>26.090884999999997</v>
      </c>
      <c r="X801" s="290">
        <v>31.036092533573949</v>
      </c>
      <c r="Y801" s="290">
        <v>31.080750427940547</v>
      </c>
      <c r="Z801">
        <v>2.2955999999999999</v>
      </c>
      <c r="AA801" s="447">
        <v>8.2414047578376053</v>
      </c>
      <c r="AB801" s="447">
        <v>99.829376381461501</v>
      </c>
      <c r="AC801" s="447">
        <v>0.207622528</v>
      </c>
      <c r="AD801" s="290">
        <v>0.44629999999999997</v>
      </c>
      <c r="AE801" s="447">
        <v>89.015900000000002</v>
      </c>
      <c r="AF801">
        <v>4.5481999999999996</v>
      </c>
      <c r="AG801" s="447">
        <v>2.9296000000000002</v>
      </c>
      <c r="AH801">
        <v>0.1842</v>
      </c>
      <c r="AI801" s="447">
        <v>6.3701999999999995E-2</v>
      </c>
      <c r="AJ801" s="447">
        <v>98.54</v>
      </c>
      <c r="AK801" s="447">
        <v>11.897</v>
      </c>
      <c r="AL801" s="429">
        <v>30.973613739013672</v>
      </c>
      <c r="AM801" s="433" t="s">
        <v>139</v>
      </c>
      <c r="AN801" s="434"/>
      <c r="AO801" s="438">
        <v>1.2</v>
      </c>
      <c r="AP801" s="439">
        <v>8.4809999999999999</v>
      </c>
      <c r="AQ801" s="431" t="s">
        <v>139</v>
      </c>
      <c r="AR801" s="440"/>
      <c r="AS801" s="469">
        <v>0.77785185051022798</v>
      </c>
      <c r="AT801" s="431"/>
      <c r="AU801" s="469">
        <v>7.2742671666861769</v>
      </c>
      <c r="AV801" s="431"/>
      <c r="AW801" s="442">
        <v>0.84099999999999997</v>
      </c>
      <c r="AX801" s="431"/>
      <c r="AY801" s="443"/>
      <c r="AZ801" s="469" t="s">
        <v>139</v>
      </c>
      <c r="BA801" s="431" t="s">
        <v>139</v>
      </c>
      <c r="BB801" s="440"/>
      <c r="BC801" s="469">
        <v>0.17275703094526529</v>
      </c>
      <c r="BD801" s="445" t="s">
        <v>139</v>
      </c>
      <c r="BE801" s="469">
        <v>0.30990003698283308</v>
      </c>
      <c r="BF801" s="445" t="s">
        <v>139</v>
      </c>
      <c r="BG801" s="445"/>
      <c r="BH801" s="469">
        <v>2051.5698485598023</v>
      </c>
      <c r="BI801" s="431" t="s">
        <v>139</v>
      </c>
      <c r="BJ801" s="440"/>
      <c r="BK801" s="441">
        <v>2169.9280395145156</v>
      </c>
      <c r="BL801" s="431" t="s">
        <v>139</v>
      </c>
      <c r="BM801" s="446"/>
      <c r="BN801" s="447">
        <v>-2.3411213888733875</v>
      </c>
      <c r="BO801" t="s">
        <v>139</v>
      </c>
    </row>
    <row r="802" spans="1:67" ht="15.75" customHeight="1">
      <c r="A802" s="7" t="s">
        <v>1030</v>
      </c>
      <c r="B802" s="453">
        <v>37</v>
      </c>
      <c r="C802" s="436" t="s">
        <v>216</v>
      </c>
      <c r="D802" s="454" t="s">
        <v>217</v>
      </c>
      <c r="E802" s="436">
        <v>73</v>
      </c>
      <c r="F802" s="436">
        <v>59.869999999999948</v>
      </c>
      <c r="G802" s="436" t="s">
        <v>61</v>
      </c>
      <c r="H802" s="430">
        <v>73.997833333333332</v>
      </c>
      <c r="I802" s="436">
        <v>155</v>
      </c>
      <c r="J802" s="436">
        <v>0.95999999999946795</v>
      </c>
      <c r="K802" s="436" t="s">
        <v>62</v>
      </c>
      <c r="L802" s="430">
        <v>155.01599999999999</v>
      </c>
      <c r="M802" s="430">
        <v>-155.01599999999999</v>
      </c>
      <c r="N802" s="427">
        <v>830</v>
      </c>
      <c r="Q802" s="428" t="s">
        <v>156</v>
      </c>
      <c r="R802">
        <v>20</v>
      </c>
      <c r="S802" s="474">
        <v>74.933000000000007</v>
      </c>
      <c r="T802" s="290">
        <v>-0.12640000000000001</v>
      </c>
      <c r="U802" s="290">
        <v>-0.122</v>
      </c>
      <c r="V802" s="290">
        <v>25.895924000000001</v>
      </c>
      <c r="W802" s="290">
        <v>25.905044999999998</v>
      </c>
      <c r="X802" s="290">
        <v>30.939695975705632</v>
      </c>
      <c r="Y802" s="290">
        <v>30.947214717127562</v>
      </c>
      <c r="Z802">
        <v>2.3405</v>
      </c>
      <c r="AA802" s="447">
        <v>8.4138252385632253</v>
      </c>
      <c r="AB802" s="447">
        <v>101.75341293542162</v>
      </c>
      <c r="AC802" s="447">
        <v>0.212531888</v>
      </c>
      <c r="AD802" s="290">
        <v>0.4572</v>
      </c>
      <c r="AE802" s="447">
        <v>88.941400000000002</v>
      </c>
      <c r="AF802">
        <v>4.5445000000000002</v>
      </c>
      <c r="AG802" s="447">
        <v>2.7793000000000001</v>
      </c>
      <c r="AH802">
        <v>0.1782</v>
      </c>
      <c r="AI802" s="447">
        <v>6.3701999999999995E-2</v>
      </c>
      <c r="AJ802" s="447">
        <v>98.54</v>
      </c>
      <c r="AK802" s="447">
        <v>11.897</v>
      </c>
      <c r="AL802" s="429">
        <v>30.974462509155273</v>
      </c>
      <c r="AM802" s="433" t="s">
        <v>139</v>
      </c>
      <c r="AN802" s="434"/>
      <c r="AO802" s="438" t="s">
        <v>139</v>
      </c>
      <c r="AP802" s="439" t="s">
        <v>139</v>
      </c>
      <c r="AQ802" s="431" t="s">
        <v>139</v>
      </c>
      <c r="AR802" s="440"/>
      <c r="AS802" s="469" t="s">
        <v>139</v>
      </c>
      <c r="AT802" s="431" t="s">
        <v>139</v>
      </c>
      <c r="AU802" s="469" t="s">
        <v>139</v>
      </c>
      <c r="AV802" s="431" t="s">
        <v>139</v>
      </c>
      <c r="AW802" s="442" t="s">
        <v>139</v>
      </c>
      <c r="AX802" s="431" t="s">
        <v>139</v>
      </c>
      <c r="AY802" s="443"/>
      <c r="AZ802" s="469" t="s">
        <v>139</v>
      </c>
      <c r="BA802" s="431" t="s">
        <v>139</v>
      </c>
      <c r="BB802" s="440"/>
      <c r="BC802" s="469" t="s">
        <v>139</v>
      </c>
      <c r="BD802" s="445" t="s">
        <v>139</v>
      </c>
      <c r="BE802" s="469" t="s">
        <v>139</v>
      </c>
      <c r="BF802" s="445" t="s">
        <v>139</v>
      </c>
      <c r="BG802" s="445"/>
      <c r="BH802" s="469" t="s">
        <v>139</v>
      </c>
      <c r="BI802" s="431" t="s">
        <v>139</v>
      </c>
      <c r="BJ802" s="440"/>
      <c r="BK802" s="441" t="s">
        <v>139</v>
      </c>
      <c r="BL802" s="431" t="s">
        <v>139</v>
      </c>
      <c r="BM802" s="446"/>
      <c r="BN802" s="447" t="s">
        <v>139</v>
      </c>
      <c r="BO802" t="s">
        <v>139</v>
      </c>
    </row>
    <row r="803" spans="1:67" ht="15.75" customHeight="1">
      <c r="A803" s="7" t="s">
        <v>1030</v>
      </c>
      <c r="B803" s="453">
        <v>37</v>
      </c>
      <c r="C803" s="436" t="s">
        <v>216</v>
      </c>
      <c r="D803" s="454" t="s">
        <v>217</v>
      </c>
      <c r="E803" s="436">
        <v>73</v>
      </c>
      <c r="F803" s="436">
        <v>59.869999999999948</v>
      </c>
      <c r="G803" s="436" t="s">
        <v>61</v>
      </c>
      <c r="H803" s="430">
        <v>73.997833333333332</v>
      </c>
      <c r="I803" s="436">
        <v>155</v>
      </c>
      <c r="J803" s="436">
        <v>0.95999999999946795</v>
      </c>
      <c r="K803" s="436" t="s">
        <v>62</v>
      </c>
      <c r="L803" s="430">
        <v>155.01599999999999</v>
      </c>
      <c r="M803" s="430">
        <v>-155.01599999999999</v>
      </c>
      <c r="N803" s="427">
        <v>831</v>
      </c>
      <c r="Q803" s="428" t="s">
        <v>156</v>
      </c>
      <c r="R803">
        <v>21</v>
      </c>
      <c r="S803" s="474">
        <v>41.143000000000001</v>
      </c>
      <c r="T803" s="290">
        <v>-0.93679999999999997</v>
      </c>
      <c r="U803" s="290">
        <v>-0.89800000000000002</v>
      </c>
      <c r="V803" s="290">
        <v>23.393128000000001</v>
      </c>
      <c r="W803" s="290">
        <v>23.468554999999999</v>
      </c>
      <c r="X803" s="290">
        <v>28.442417800679209</v>
      </c>
      <c r="Y803" s="290">
        <v>28.506089602471171</v>
      </c>
      <c r="Z803">
        <v>2.3822999999999999</v>
      </c>
      <c r="AA803" s="447">
        <v>9.0347028767550324</v>
      </c>
      <c r="AB803" s="447">
        <v>105.06084788629364</v>
      </c>
      <c r="AC803" s="447">
        <v>7.7245239999999993E-2</v>
      </c>
      <c r="AD803" s="290">
        <v>0.15690000000000001</v>
      </c>
      <c r="AE803" s="447">
        <v>89.352800000000002</v>
      </c>
      <c r="AF803">
        <v>4.5651999999999999</v>
      </c>
      <c r="AG803" s="447">
        <v>1.6521999999999999</v>
      </c>
      <c r="AH803">
        <v>0.1331</v>
      </c>
      <c r="AI803" s="447">
        <v>6.3701999999999995E-2</v>
      </c>
      <c r="AJ803" s="447">
        <v>98.54</v>
      </c>
      <c r="AK803" s="447">
        <v>11.897</v>
      </c>
      <c r="AL803" s="429">
        <v>28.394844055175781</v>
      </c>
      <c r="AM803" s="433" t="s">
        <v>139</v>
      </c>
      <c r="AN803" s="434"/>
      <c r="AO803" s="438">
        <v>0.6</v>
      </c>
      <c r="AP803" s="439">
        <v>9.0609999999999999</v>
      </c>
      <c r="AQ803" s="431" t="s">
        <v>139</v>
      </c>
      <c r="AR803" s="440"/>
      <c r="AS803" s="469">
        <v>0</v>
      </c>
      <c r="AT803" s="431"/>
      <c r="AU803" s="469">
        <v>2.8103505955701853</v>
      </c>
      <c r="AV803" s="431"/>
      <c r="AW803" s="442">
        <v>0.56100000000000005</v>
      </c>
      <c r="AX803" s="431"/>
      <c r="AY803" s="443"/>
      <c r="AZ803" s="469" t="s">
        <v>139</v>
      </c>
      <c r="BA803" s="431" t="s">
        <v>139</v>
      </c>
      <c r="BB803" s="440"/>
      <c r="BC803" s="469">
        <v>7.6762793938886756E-2</v>
      </c>
      <c r="BD803" s="445" t="s">
        <v>139</v>
      </c>
      <c r="BE803" s="469">
        <v>4.6945256354396142E-2</v>
      </c>
      <c r="BF803" s="445" t="s">
        <v>139</v>
      </c>
      <c r="BG803" s="445"/>
      <c r="BH803" s="469">
        <v>1966.9440685114337</v>
      </c>
      <c r="BI803" s="431" t="s">
        <v>139</v>
      </c>
      <c r="BJ803" s="440"/>
      <c r="BK803" s="441">
        <v>2050.8059658425077</v>
      </c>
      <c r="BL803" s="431" t="s">
        <v>139</v>
      </c>
      <c r="BM803" s="446"/>
      <c r="BN803" s="447">
        <v>-3.711751679777588</v>
      </c>
      <c r="BO803" t="s">
        <v>139</v>
      </c>
    </row>
    <row r="804" spans="1:67" ht="15.75" customHeight="1">
      <c r="A804" s="7" t="s">
        <v>1030</v>
      </c>
      <c r="B804" s="453">
        <v>37</v>
      </c>
      <c r="C804" s="436" t="s">
        <v>216</v>
      </c>
      <c r="D804" s="454" t="s">
        <v>217</v>
      </c>
      <c r="E804" s="436">
        <v>73</v>
      </c>
      <c r="F804" s="436">
        <v>59.869999999999948</v>
      </c>
      <c r="G804" s="436" t="s">
        <v>61</v>
      </c>
      <c r="H804" s="430">
        <v>73.997833333333332</v>
      </c>
      <c r="I804" s="436">
        <v>155</v>
      </c>
      <c r="J804" s="436">
        <v>0.95999999999946795</v>
      </c>
      <c r="K804" s="436" t="s">
        <v>62</v>
      </c>
      <c r="L804" s="430">
        <v>155.01599999999999</v>
      </c>
      <c r="M804" s="430">
        <v>-155.01599999999999</v>
      </c>
      <c r="N804" s="427">
        <v>832</v>
      </c>
      <c r="Q804" s="428" t="s">
        <v>156</v>
      </c>
      <c r="R804">
        <v>22</v>
      </c>
      <c r="S804" s="474">
        <v>20.773</v>
      </c>
      <c r="T804" s="290">
        <v>0.4859</v>
      </c>
      <c r="U804" s="290">
        <v>0.37040000000000001</v>
      </c>
      <c r="V804" s="290">
        <v>23.228798999999999</v>
      </c>
      <c r="W804" s="290">
        <v>23.233568999999999</v>
      </c>
      <c r="X804" s="290">
        <v>26.945099449445831</v>
      </c>
      <c r="Y804" s="290">
        <v>27.052441562999185</v>
      </c>
      <c r="Z804">
        <v>2.2991000000000001</v>
      </c>
      <c r="AA804" s="447">
        <v>8.199449295675322</v>
      </c>
      <c r="AB804" s="447">
        <v>97.999590730962197</v>
      </c>
      <c r="AC804" s="447">
        <v>8.0839432000000003E-2</v>
      </c>
      <c r="AD804" s="290">
        <v>0.1648</v>
      </c>
      <c r="AE804" s="447">
        <v>89.051299999999998</v>
      </c>
      <c r="AF804">
        <v>4.55</v>
      </c>
      <c r="AG804" s="447">
        <v>1.401</v>
      </c>
      <c r="AH804">
        <v>0.123</v>
      </c>
      <c r="AI804" s="447">
        <v>0.15767999999999999</v>
      </c>
      <c r="AJ804" s="447">
        <v>71.89</v>
      </c>
      <c r="AK804" s="447">
        <v>11.897</v>
      </c>
      <c r="AL804" s="429">
        <v>26.336448669433594</v>
      </c>
      <c r="AM804" s="433" t="s">
        <v>139</v>
      </c>
      <c r="AN804" s="434"/>
      <c r="AO804" s="438">
        <v>2.1</v>
      </c>
      <c r="AP804" s="439">
        <v>8.6859999999999999</v>
      </c>
      <c r="AQ804" s="431" t="s">
        <v>139</v>
      </c>
      <c r="AR804" s="440"/>
      <c r="AS804" s="469">
        <v>0</v>
      </c>
      <c r="AT804" s="431"/>
      <c r="AU804" s="469">
        <v>2.9305378428514728</v>
      </c>
      <c r="AV804" s="431"/>
      <c r="AW804" s="442">
        <v>0.49399999999999999</v>
      </c>
      <c r="AX804" s="431"/>
      <c r="AY804" s="443"/>
      <c r="AZ804" s="469" t="s">
        <v>139</v>
      </c>
      <c r="BA804" s="431" t="s">
        <v>139</v>
      </c>
      <c r="BB804" s="440"/>
      <c r="BC804" s="469">
        <v>7.520415931238926E-2</v>
      </c>
      <c r="BD804" s="445" t="s">
        <v>139</v>
      </c>
      <c r="BE804" s="469">
        <v>3.7087232960338029E-2</v>
      </c>
      <c r="BF804" s="445" t="s">
        <v>139</v>
      </c>
      <c r="BG804" s="445"/>
      <c r="BH804" s="469">
        <v>1887.60632729483</v>
      </c>
      <c r="BI804" s="431" t="s">
        <v>139</v>
      </c>
      <c r="BJ804" s="440"/>
      <c r="BK804" s="441">
        <v>1959.3180381950715</v>
      </c>
      <c r="BL804" s="431" t="s">
        <v>139</v>
      </c>
      <c r="BM804" s="446"/>
      <c r="BN804" s="447">
        <v>-3.9233788504485827</v>
      </c>
      <c r="BO804" t="s">
        <v>139</v>
      </c>
    </row>
    <row r="805" spans="1:67" ht="15.75" customHeight="1">
      <c r="A805" s="7" t="s">
        <v>1030</v>
      </c>
      <c r="B805" s="453">
        <v>37</v>
      </c>
      <c r="C805" s="436" t="s">
        <v>216</v>
      </c>
      <c r="D805" s="454" t="s">
        <v>217</v>
      </c>
      <c r="E805" s="436">
        <v>73</v>
      </c>
      <c r="F805" s="436">
        <v>59.869999999999948</v>
      </c>
      <c r="G805" s="436" t="s">
        <v>61</v>
      </c>
      <c r="H805" s="430">
        <v>73.997833333333332</v>
      </c>
      <c r="I805" s="436">
        <v>155</v>
      </c>
      <c r="J805" s="436">
        <v>0.95999999999946795</v>
      </c>
      <c r="K805" s="436" t="s">
        <v>62</v>
      </c>
      <c r="L805" s="430">
        <v>155.01599999999999</v>
      </c>
      <c r="M805" s="430">
        <v>-155.01599999999999</v>
      </c>
      <c r="N805" s="427">
        <v>833</v>
      </c>
      <c r="Q805" s="428" t="s">
        <v>184</v>
      </c>
      <c r="R805">
        <v>23</v>
      </c>
      <c r="S805" s="474">
        <v>4.4409999999999998</v>
      </c>
      <c r="T805" s="290">
        <v>1.7055</v>
      </c>
      <c r="U805" s="290">
        <v>1.7117</v>
      </c>
      <c r="V805" s="290">
        <v>23.140397999999998</v>
      </c>
      <c r="W805" s="290">
        <v>23.142355999999999</v>
      </c>
      <c r="X805" s="290">
        <v>25.81018555402694</v>
      </c>
      <c r="Y805" s="290">
        <v>25.807494872580172</v>
      </c>
      <c r="Z805">
        <v>2.3090000000000002</v>
      </c>
      <c r="AA805" s="447">
        <v>8.2306202986254924</v>
      </c>
      <c r="AB805" s="447">
        <v>100.75743647324865</v>
      </c>
      <c r="AC805" s="447">
        <v>7.1745855999999997E-2</v>
      </c>
      <c r="AD805" s="290">
        <v>0.1447</v>
      </c>
      <c r="AE805" s="447">
        <v>88.861400000000003</v>
      </c>
      <c r="AF805">
        <v>4.5404</v>
      </c>
      <c r="AG805" s="447">
        <v>1.7861</v>
      </c>
      <c r="AH805">
        <v>0.13850000000000001</v>
      </c>
      <c r="AI805" s="447">
        <v>0.74807999999999997</v>
      </c>
      <c r="AJ805" s="447">
        <v>98.54</v>
      </c>
      <c r="AK805" s="447">
        <v>13.88</v>
      </c>
      <c r="AL805" s="429">
        <v>25.813774108886719</v>
      </c>
      <c r="AM805" s="433" t="s">
        <v>139</v>
      </c>
      <c r="AN805" s="434"/>
      <c r="AO805" s="438">
        <v>3.1</v>
      </c>
      <c r="AP805" s="439">
        <v>8.1720000000000006</v>
      </c>
      <c r="AQ805" s="431" t="s">
        <v>139</v>
      </c>
      <c r="AR805" s="440"/>
      <c r="AS805" s="469" t="s">
        <v>139</v>
      </c>
      <c r="AT805" s="431" t="s">
        <v>139</v>
      </c>
      <c r="AU805" s="469" t="s">
        <v>139</v>
      </c>
      <c r="AV805" s="431" t="s">
        <v>139</v>
      </c>
      <c r="AW805" s="442" t="s">
        <v>139</v>
      </c>
      <c r="AX805" s="431" t="s">
        <v>139</v>
      </c>
      <c r="AY805" s="443"/>
      <c r="AZ805" s="469" t="s">
        <v>139</v>
      </c>
      <c r="BA805" s="431" t="s">
        <v>139</v>
      </c>
      <c r="BB805" s="440"/>
      <c r="BC805" s="469" t="s">
        <v>139</v>
      </c>
      <c r="BD805" s="445" t="s">
        <v>139</v>
      </c>
      <c r="BE805" s="469" t="s">
        <v>139</v>
      </c>
      <c r="BF805" s="445" t="s">
        <v>139</v>
      </c>
      <c r="BG805" s="445"/>
      <c r="BH805" s="469" t="s">
        <v>139</v>
      </c>
      <c r="BI805" s="431" t="s">
        <v>139</v>
      </c>
      <c r="BJ805" s="440"/>
      <c r="BK805" s="441" t="s">
        <v>139</v>
      </c>
      <c r="BL805" s="431" t="s">
        <v>139</v>
      </c>
      <c r="BM805" s="446"/>
      <c r="BN805" s="447" t="s">
        <v>139</v>
      </c>
      <c r="BO805" t="s">
        <v>139</v>
      </c>
    </row>
    <row r="806" spans="1:67" ht="15.75" customHeight="1">
      <c r="A806" s="7" t="s">
        <v>1030</v>
      </c>
      <c r="B806" s="453">
        <v>37</v>
      </c>
      <c r="C806" s="436" t="s">
        <v>216</v>
      </c>
      <c r="D806" s="454" t="s">
        <v>217</v>
      </c>
      <c r="E806" s="436">
        <v>73</v>
      </c>
      <c r="F806" s="436">
        <v>59.869999999999948</v>
      </c>
      <c r="G806" s="436" t="s">
        <v>61</v>
      </c>
      <c r="H806" s="430">
        <v>73.997833333333332</v>
      </c>
      <c r="I806" s="436">
        <v>155</v>
      </c>
      <c r="J806" s="436">
        <v>0.95999999999946795</v>
      </c>
      <c r="K806" s="436" t="s">
        <v>62</v>
      </c>
      <c r="L806" s="430">
        <v>155.01599999999999</v>
      </c>
      <c r="M806" s="430">
        <v>-155.01599999999999</v>
      </c>
      <c r="N806" s="427">
        <v>834</v>
      </c>
      <c r="Q806" s="428" t="s">
        <v>184</v>
      </c>
      <c r="R806">
        <v>24</v>
      </c>
      <c r="S806" s="474">
        <v>5.4660000000000002</v>
      </c>
      <c r="T806" s="290">
        <v>1.7151000000000001</v>
      </c>
      <c r="U806" s="290">
        <v>1.7115</v>
      </c>
      <c r="V806" s="290">
        <v>23.147089999999999</v>
      </c>
      <c r="W806" s="290">
        <v>23.142567999999997</v>
      </c>
      <c r="X806" s="290">
        <v>25.810022331167524</v>
      </c>
      <c r="Y806" s="290">
        <v>25.807451009993223</v>
      </c>
      <c r="Z806">
        <v>2.3102</v>
      </c>
      <c r="AA806" s="447">
        <v>8.23788739948745</v>
      </c>
      <c r="AB806" s="447">
        <v>100.8712943611457</v>
      </c>
      <c r="AC806" s="447">
        <v>7.3651047999999997E-2</v>
      </c>
      <c r="AD806" s="290">
        <v>0.1489</v>
      </c>
      <c r="AE806" s="447">
        <v>88.859499999999997</v>
      </c>
      <c r="AF806">
        <v>4.5403000000000002</v>
      </c>
      <c r="AG806" s="447">
        <v>1.6944999999999999</v>
      </c>
      <c r="AH806">
        <v>0.1348</v>
      </c>
      <c r="AI806" s="447">
        <v>0.64766000000000001</v>
      </c>
      <c r="AJ806" s="447">
        <v>98.54</v>
      </c>
      <c r="AK806" s="447">
        <v>13.88</v>
      </c>
      <c r="AL806" s="429">
        <v>25.814846038818359</v>
      </c>
      <c r="AM806" s="433" t="s">
        <v>139</v>
      </c>
      <c r="AN806" s="434"/>
      <c r="AO806" s="438" t="s">
        <v>139</v>
      </c>
      <c r="AP806" s="439" t="s">
        <v>139</v>
      </c>
      <c r="AQ806" s="431" t="s">
        <v>139</v>
      </c>
      <c r="AR806" s="440"/>
      <c r="AS806" s="469">
        <v>0</v>
      </c>
      <c r="AT806" s="431"/>
      <c r="AU806" s="469">
        <v>3.1750521717750892</v>
      </c>
      <c r="AV806" s="431"/>
      <c r="AW806" s="442">
        <v>0.47299999999999998</v>
      </c>
      <c r="AX806" s="431"/>
      <c r="AY806" s="443"/>
      <c r="AZ806" s="469" t="s">
        <v>139</v>
      </c>
      <c r="BA806" s="431" t="s">
        <v>139</v>
      </c>
      <c r="BB806" s="440"/>
      <c r="BC806" s="469">
        <v>6.5478205191243241E-2</v>
      </c>
      <c r="BD806" s="445" t="s">
        <v>139</v>
      </c>
      <c r="BE806" s="469">
        <v>3.62461871120743E-2</v>
      </c>
      <c r="BF806" s="445" t="s">
        <v>139</v>
      </c>
      <c r="BG806" s="445"/>
      <c r="BH806" s="469">
        <v>1836.2823831883068</v>
      </c>
      <c r="BI806" s="431" t="s">
        <v>139</v>
      </c>
      <c r="BJ806" s="440"/>
      <c r="BK806" s="441">
        <v>1904.5738835395084</v>
      </c>
      <c r="BL806" s="431" t="s">
        <v>139</v>
      </c>
      <c r="BM806" s="446"/>
      <c r="BN806" s="447">
        <v>-4.1191831777206112</v>
      </c>
      <c r="BO806" t="s">
        <v>139</v>
      </c>
    </row>
    <row r="807" spans="1:67" ht="15.75" customHeight="1">
      <c r="A807" s="7" t="s">
        <v>1030</v>
      </c>
      <c r="B807" s="453">
        <v>38</v>
      </c>
      <c r="C807" s="436" t="s">
        <v>218</v>
      </c>
      <c r="D807" s="454" t="s">
        <v>219</v>
      </c>
      <c r="E807" s="436">
        <v>74</v>
      </c>
      <c r="F807" s="436">
        <v>30.130000000000052</v>
      </c>
      <c r="G807" s="436" t="s">
        <v>61</v>
      </c>
      <c r="H807" s="430">
        <v>74.502166666666668</v>
      </c>
      <c r="I807" s="436">
        <v>152</v>
      </c>
      <c r="J807" s="436">
        <v>15.799999999999272</v>
      </c>
      <c r="K807" s="436" t="s">
        <v>62</v>
      </c>
      <c r="L807" s="430">
        <v>152.26333333333332</v>
      </c>
      <c r="M807" s="430">
        <v>-152.26333333333332</v>
      </c>
      <c r="N807" s="427">
        <v>835</v>
      </c>
      <c r="Q807" s="428" t="s">
        <v>156</v>
      </c>
      <c r="R807">
        <v>1</v>
      </c>
      <c r="S807" s="474">
        <v>3818.0140000000001</v>
      </c>
      <c r="T807" s="290">
        <v>-0.25380000000000003</v>
      </c>
      <c r="U807" s="290">
        <v>-0.25419999999999998</v>
      </c>
      <c r="V807" s="290">
        <v>30.347047</v>
      </c>
      <c r="W807" s="290">
        <v>30.346164999999999</v>
      </c>
      <c r="X807" s="290">
        <v>34.956870266100282</v>
      </c>
      <c r="Y807" s="290">
        <v>34.956175542872309</v>
      </c>
      <c r="Z807">
        <v>1.3391</v>
      </c>
      <c r="AA807" s="447">
        <v>6.5281264878777527</v>
      </c>
      <c r="AB807" s="447">
        <v>80.93520895060108</v>
      </c>
      <c r="AC807" s="447">
        <v>2.5509593599999998E-2</v>
      </c>
      <c r="AD807" s="290">
        <v>4.2000000000000003E-2</v>
      </c>
      <c r="AE807" s="447">
        <v>89.695400000000006</v>
      </c>
      <c r="AF807">
        <v>4.5824999999999996</v>
      </c>
      <c r="AG807" s="447">
        <v>2.0514000000000001</v>
      </c>
      <c r="AH807">
        <v>0.14910000000000001</v>
      </c>
      <c r="AI807" s="447">
        <v>6.3701999999999995E-2</v>
      </c>
      <c r="AJ807" s="447">
        <v>98.53</v>
      </c>
      <c r="AK807" s="447">
        <v>283.55</v>
      </c>
      <c r="AL807" s="429">
        <v>34.960273742675781</v>
      </c>
      <c r="AM807" s="433" t="s">
        <v>139</v>
      </c>
      <c r="AN807" s="434"/>
      <c r="AO807" s="438">
        <v>0.6</v>
      </c>
      <c r="AP807" s="439">
        <v>6.5270000000000001</v>
      </c>
      <c r="AQ807" s="431" t="s">
        <v>139</v>
      </c>
      <c r="AR807" s="440"/>
      <c r="AS807" s="469">
        <v>14.909659404700385</v>
      </c>
      <c r="AT807" s="431"/>
      <c r="AU807" s="469">
        <v>13.860771081825273</v>
      </c>
      <c r="AV807" s="431"/>
      <c r="AW807" s="442">
        <v>1.006</v>
      </c>
      <c r="AX807" s="431"/>
      <c r="AY807" s="443"/>
      <c r="AZ807" s="469" t="s">
        <v>139</v>
      </c>
      <c r="BA807" s="431" t="s">
        <v>139</v>
      </c>
      <c r="BB807" s="440"/>
      <c r="BC807" s="469" t="s">
        <v>139</v>
      </c>
      <c r="BD807" s="445" t="s">
        <v>139</v>
      </c>
      <c r="BE807" s="469" t="s">
        <v>139</v>
      </c>
      <c r="BF807" s="445" t="s">
        <v>139</v>
      </c>
      <c r="BG807" s="445"/>
      <c r="BH807" s="469" t="s">
        <v>139</v>
      </c>
      <c r="BI807" s="431" t="s">
        <v>139</v>
      </c>
      <c r="BJ807" s="440"/>
      <c r="BK807" s="441" t="s">
        <v>139</v>
      </c>
      <c r="BL807" s="431" t="s">
        <v>139</v>
      </c>
      <c r="BM807" s="446"/>
      <c r="BN807" s="447" t="s">
        <v>139</v>
      </c>
      <c r="BO807" t="s">
        <v>139</v>
      </c>
    </row>
    <row r="808" spans="1:67" ht="15.75" customHeight="1">
      <c r="A808" s="7" t="s">
        <v>1030</v>
      </c>
      <c r="B808" s="453">
        <v>38</v>
      </c>
      <c r="C808" s="436" t="s">
        <v>218</v>
      </c>
      <c r="D808" s="454" t="s">
        <v>219</v>
      </c>
      <c r="E808" s="436">
        <v>74</v>
      </c>
      <c r="F808" s="436">
        <v>30.130000000000052</v>
      </c>
      <c r="G808" s="436" t="s">
        <v>61</v>
      </c>
      <c r="H808" s="430">
        <v>74.502166666666668</v>
      </c>
      <c r="I808" s="436">
        <v>152</v>
      </c>
      <c r="J808" s="436">
        <v>15.799999999999272</v>
      </c>
      <c r="K808" s="436" t="s">
        <v>62</v>
      </c>
      <c r="L808" s="430">
        <v>152.26333333333332</v>
      </c>
      <c r="M808" s="430">
        <v>-152.26333333333332</v>
      </c>
      <c r="N808" s="427">
        <v>836</v>
      </c>
      <c r="Q808" s="428" t="s">
        <v>156</v>
      </c>
      <c r="R808">
        <v>2</v>
      </c>
      <c r="S808" s="474">
        <v>3054.3690000000001</v>
      </c>
      <c r="T808" s="290">
        <v>-0.32529999999999998</v>
      </c>
      <c r="U808" s="290">
        <v>-0.32579999999999998</v>
      </c>
      <c r="V808" s="290">
        <v>30.007971999999999</v>
      </c>
      <c r="W808" s="290">
        <v>30.006919999999997</v>
      </c>
      <c r="X808" s="290">
        <v>34.956771456596933</v>
      </c>
      <c r="Y808" s="290">
        <v>34.955960448052508</v>
      </c>
      <c r="Z808">
        <v>1.4347000000000001</v>
      </c>
      <c r="AA808" s="447">
        <v>6.5310498928711169</v>
      </c>
      <c r="AB808" s="447">
        <v>80.819754924593639</v>
      </c>
      <c r="AC808" s="447">
        <v>2.5847844000000002E-2</v>
      </c>
      <c r="AD808" s="290">
        <v>4.2700000000000002E-2</v>
      </c>
      <c r="AE808" s="447">
        <v>89.741900000000001</v>
      </c>
      <c r="AF808">
        <v>4.5849000000000002</v>
      </c>
      <c r="AG808" s="447">
        <v>2.0819000000000001</v>
      </c>
      <c r="AH808">
        <v>0.15029999999999999</v>
      </c>
      <c r="AI808" s="447">
        <v>6.3701999999999995E-2</v>
      </c>
      <c r="AJ808" s="447">
        <v>98.53</v>
      </c>
      <c r="AK808" s="447">
        <v>319.24</v>
      </c>
      <c r="AL808" s="429">
        <v>34.951316833496094</v>
      </c>
      <c r="AM808" s="433" t="s">
        <v>139</v>
      </c>
      <c r="AN808" s="434"/>
      <c r="AO808" s="438">
        <v>0.5</v>
      </c>
      <c r="AP808" s="439">
        <v>6.5279999999999996</v>
      </c>
      <c r="AQ808" s="431" t="s">
        <v>139</v>
      </c>
      <c r="AR808" s="440"/>
      <c r="AS808" s="469">
        <v>14.893658118109952</v>
      </c>
      <c r="AT808" s="431"/>
      <c r="AU808" s="469">
        <v>13.82979237672674</v>
      </c>
      <c r="AV808" s="431"/>
      <c r="AW808" s="442">
        <v>1.004</v>
      </c>
      <c r="AX808" s="431"/>
      <c r="AY808" s="443"/>
      <c r="AZ808" s="469" t="s">
        <v>139</v>
      </c>
      <c r="BA808" s="431" t="s">
        <v>139</v>
      </c>
      <c r="BB808" s="440"/>
      <c r="BC808" s="469" t="s">
        <v>139</v>
      </c>
      <c r="BD808" s="445" t="s">
        <v>139</v>
      </c>
      <c r="BE808" s="469" t="s">
        <v>139</v>
      </c>
      <c r="BF808" s="445" t="s">
        <v>139</v>
      </c>
      <c r="BG808" s="445"/>
      <c r="BH808" s="469" t="s">
        <v>139</v>
      </c>
      <c r="BI808" s="431" t="s">
        <v>139</v>
      </c>
      <c r="BJ808" s="440"/>
      <c r="BK808" s="441" t="s">
        <v>139</v>
      </c>
      <c r="BL808" s="431" t="s">
        <v>139</v>
      </c>
      <c r="BM808" s="446"/>
      <c r="BN808" s="447" t="s">
        <v>139</v>
      </c>
      <c r="BO808" t="s">
        <v>139</v>
      </c>
    </row>
    <row r="809" spans="1:67" ht="15.75" customHeight="1">
      <c r="A809" s="7" t="s">
        <v>1030</v>
      </c>
      <c r="B809" s="453">
        <v>38</v>
      </c>
      <c r="C809" s="436" t="s">
        <v>218</v>
      </c>
      <c r="D809" s="454" t="s">
        <v>219</v>
      </c>
      <c r="E809" s="436">
        <v>74</v>
      </c>
      <c r="F809" s="436">
        <v>30.130000000000052</v>
      </c>
      <c r="G809" s="436" t="s">
        <v>61</v>
      </c>
      <c r="H809" s="430">
        <v>74.502166666666668</v>
      </c>
      <c r="I809" s="436">
        <v>152</v>
      </c>
      <c r="J809" s="436">
        <v>15.799999999999272</v>
      </c>
      <c r="K809" s="436" t="s">
        <v>62</v>
      </c>
      <c r="L809" s="430">
        <v>152.26333333333332</v>
      </c>
      <c r="M809" s="430">
        <v>-152.26333333333332</v>
      </c>
      <c r="N809" s="427">
        <v>837</v>
      </c>
      <c r="Q809" s="428" t="s">
        <v>156</v>
      </c>
      <c r="R809">
        <v>3</v>
      </c>
      <c r="S809" s="474">
        <v>2542.701</v>
      </c>
      <c r="T809" s="290">
        <v>-0.375</v>
      </c>
      <c r="U809" s="290">
        <v>-0.37540000000000001</v>
      </c>
      <c r="V809" s="290">
        <v>29.766162999999999</v>
      </c>
      <c r="W809" s="290">
        <v>29.764924999999998</v>
      </c>
      <c r="X809" s="290">
        <v>34.951814497688488</v>
      </c>
      <c r="Y809" s="290">
        <v>34.950643235047892</v>
      </c>
      <c r="Z809">
        <v>1.5138</v>
      </c>
      <c r="AA809" s="447">
        <v>6.5948699544940173</v>
      </c>
      <c r="AB809" s="447">
        <v>81.500276621262287</v>
      </c>
      <c r="AC809" s="447">
        <v>2.5636156E-2</v>
      </c>
      <c r="AD809" s="290">
        <v>4.2200000000000001E-2</v>
      </c>
      <c r="AE809" s="447">
        <v>89.766099999999994</v>
      </c>
      <c r="AF809">
        <v>4.5861000000000001</v>
      </c>
      <c r="AG809" s="447">
        <v>2.0491000000000001</v>
      </c>
      <c r="AH809">
        <v>0.14899999999999999</v>
      </c>
      <c r="AI809" s="447">
        <v>6.3701999999999995E-2</v>
      </c>
      <c r="AJ809" s="447">
        <v>98.54</v>
      </c>
      <c r="AK809" s="447">
        <v>337.09</v>
      </c>
      <c r="AL809" s="429">
        <v>34.945159912109375</v>
      </c>
      <c r="AM809" s="433" t="s">
        <v>139</v>
      </c>
      <c r="AN809" s="434"/>
      <c r="AO809" s="438">
        <v>0.5</v>
      </c>
      <c r="AP809" s="439">
        <v>6.593</v>
      </c>
      <c r="AQ809" s="431" t="s">
        <v>139</v>
      </c>
      <c r="AR809" s="440"/>
      <c r="AS809" s="469">
        <v>14.809599319547374</v>
      </c>
      <c r="AT809" s="431"/>
      <c r="AU809" s="469">
        <v>12.913291361233435</v>
      </c>
      <c r="AV809" s="431"/>
      <c r="AW809" s="442">
        <v>0.998</v>
      </c>
      <c r="AX809" s="431"/>
      <c r="AY809" s="443"/>
      <c r="AZ809" s="469" t="s">
        <v>139</v>
      </c>
      <c r="BA809" s="431" t="s">
        <v>139</v>
      </c>
      <c r="BB809" s="440"/>
      <c r="BC809" s="469" t="s">
        <v>139</v>
      </c>
      <c r="BD809" s="445" t="s">
        <v>139</v>
      </c>
      <c r="BE809" s="469" t="s">
        <v>139</v>
      </c>
      <c r="BF809" s="445" t="s">
        <v>139</v>
      </c>
      <c r="BG809" s="445"/>
      <c r="BH809" s="469" t="s">
        <v>139</v>
      </c>
      <c r="BI809" s="431" t="s">
        <v>139</v>
      </c>
      <c r="BJ809" s="440"/>
      <c r="BK809" s="441" t="s">
        <v>139</v>
      </c>
      <c r="BL809" s="431" t="s">
        <v>139</v>
      </c>
      <c r="BM809" s="446"/>
      <c r="BN809" s="447" t="s">
        <v>139</v>
      </c>
      <c r="BO809" t="s">
        <v>139</v>
      </c>
    </row>
    <row r="810" spans="1:67" ht="15.75" customHeight="1">
      <c r="A810" s="7" t="s">
        <v>1030</v>
      </c>
      <c r="B810" s="453">
        <v>38</v>
      </c>
      <c r="C810" s="436" t="s">
        <v>218</v>
      </c>
      <c r="D810" s="454" t="s">
        <v>219</v>
      </c>
      <c r="E810" s="436">
        <v>74</v>
      </c>
      <c r="F810" s="436">
        <v>30.130000000000052</v>
      </c>
      <c r="G810" s="436" t="s">
        <v>61</v>
      </c>
      <c r="H810" s="430">
        <v>74.502166666666668</v>
      </c>
      <c r="I810" s="436">
        <v>152</v>
      </c>
      <c r="J810" s="436">
        <v>15.799999999999272</v>
      </c>
      <c r="K810" s="436" t="s">
        <v>62</v>
      </c>
      <c r="L810" s="430">
        <v>152.26333333333332</v>
      </c>
      <c r="M810" s="430">
        <v>-152.26333333333332</v>
      </c>
      <c r="N810" s="427">
        <v>838</v>
      </c>
      <c r="Q810" s="428" t="s">
        <v>156</v>
      </c>
      <c r="R810">
        <v>4</v>
      </c>
      <c r="S810" s="474">
        <v>2032.0340000000001</v>
      </c>
      <c r="T810" s="290">
        <v>-0.3982</v>
      </c>
      <c r="U810" s="290">
        <v>-0.3987</v>
      </c>
      <c r="V810" s="290">
        <v>29.533552999999998</v>
      </c>
      <c r="W810" s="290">
        <v>29.532338999999997</v>
      </c>
      <c r="X810" s="290">
        <v>34.938657896664679</v>
      </c>
      <c r="Y810" s="290">
        <v>34.937623463841526</v>
      </c>
      <c r="Z810">
        <v>1.6082000000000001</v>
      </c>
      <c r="AA810" s="447">
        <v>6.7083062356118859</v>
      </c>
      <c r="AB810" s="447">
        <v>82.84396492661719</v>
      </c>
      <c r="AC810" s="447">
        <v>2.5255567999999999E-2</v>
      </c>
      <c r="AD810" s="290">
        <v>4.1399999999999999E-2</v>
      </c>
      <c r="AE810" s="447">
        <v>89.771699999999996</v>
      </c>
      <c r="AF810">
        <v>4.5864000000000003</v>
      </c>
      <c r="AG810" s="447">
        <v>1.8658999999999999</v>
      </c>
      <c r="AH810">
        <v>0.1416</v>
      </c>
      <c r="AI810" s="447">
        <v>6.3701999999999995E-2</v>
      </c>
      <c r="AJ810" s="447">
        <v>97.85</v>
      </c>
      <c r="AK810" s="447">
        <v>374.76</v>
      </c>
      <c r="AL810" s="429">
        <v>34.939949035644531</v>
      </c>
      <c r="AM810" s="433" t="s">
        <v>139</v>
      </c>
      <c r="AN810" s="434"/>
      <c r="AO810" s="438">
        <v>0.5</v>
      </c>
      <c r="AP810" s="439">
        <v>6.71</v>
      </c>
      <c r="AQ810" s="431" t="s">
        <v>139</v>
      </c>
      <c r="AR810" s="440"/>
      <c r="AS810" s="469">
        <v>14.480457151634859</v>
      </c>
      <c r="AT810" s="431"/>
      <c r="AU810" s="469">
        <v>11.299203273940277</v>
      </c>
      <c r="AV810" s="431"/>
      <c r="AW810" s="442">
        <v>0.97099999999999997</v>
      </c>
      <c r="AX810" s="431"/>
      <c r="AY810" s="443"/>
      <c r="AZ810" s="469" t="s">
        <v>139</v>
      </c>
      <c r="BA810" s="431" t="s">
        <v>139</v>
      </c>
      <c r="BB810" s="440"/>
      <c r="BC810" s="469" t="s">
        <v>139</v>
      </c>
      <c r="BD810" s="445" t="s">
        <v>139</v>
      </c>
      <c r="BE810" s="469" t="s">
        <v>139</v>
      </c>
      <c r="BF810" s="445" t="s">
        <v>139</v>
      </c>
      <c r="BG810" s="445"/>
      <c r="BH810" s="469" t="s">
        <v>139</v>
      </c>
      <c r="BI810" s="431" t="s">
        <v>139</v>
      </c>
      <c r="BJ810" s="440"/>
      <c r="BK810" s="441" t="s">
        <v>139</v>
      </c>
      <c r="BL810" s="431" t="s">
        <v>139</v>
      </c>
      <c r="BM810" s="446"/>
      <c r="BN810" s="447" t="s">
        <v>139</v>
      </c>
      <c r="BO810" t="s">
        <v>139</v>
      </c>
    </row>
    <row r="811" spans="1:67" ht="15.75" customHeight="1">
      <c r="A811" s="7" t="s">
        <v>1030</v>
      </c>
      <c r="B811" s="453">
        <v>38</v>
      </c>
      <c r="C811" s="436" t="s">
        <v>218</v>
      </c>
      <c r="D811" s="454" t="s">
        <v>219</v>
      </c>
      <c r="E811" s="436">
        <v>74</v>
      </c>
      <c r="F811" s="436">
        <v>30.130000000000052</v>
      </c>
      <c r="G811" s="436" t="s">
        <v>61</v>
      </c>
      <c r="H811" s="430">
        <v>74.502166666666668</v>
      </c>
      <c r="I811" s="436">
        <v>152</v>
      </c>
      <c r="J811" s="436">
        <v>15.799999999999272</v>
      </c>
      <c r="K811" s="436" t="s">
        <v>62</v>
      </c>
      <c r="L811" s="430">
        <v>152.26333333333332</v>
      </c>
      <c r="M811" s="430">
        <v>-152.26333333333332</v>
      </c>
      <c r="N811" s="427">
        <v>839</v>
      </c>
      <c r="Q811" s="428" t="s">
        <v>156</v>
      </c>
      <c r="R811">
        <v>5</v>
      </c>
      <c r="S811" s="474">
        <v>1522.9929999999999</v>
      </c>
      <c r="T811" s="290">
        <v>-0.29049999999999998</v>
      </c>
      <c r="U811" s="290">
        <v>-0.29020000000000001</v>
      </c>
      <c r="V811" s="290">
        <v>29.391679</v>
      </c>
      <c r="W811" s="290">
        <v>29.390825999999997</v>
      </c>
      <c r="X811" s="290">
        <v>34.906811534112229</v>
      </c>
      <c r="Y811" s="290">
        <v>34.90534940598868</v>
      </c>
      <c r="Z811">
        <v>1.7229000000000001</v>
      </c>
      <c r="AA811" s="447">
        <v>6.8618181630267392</v>
      </c>
      <c r="AB811" s="447">
        <v>84.960603355959549</v>
      </c>
      <c r="AC811" s="447">
        <v>2.6651807999999999E-2</v>
      </c>
      <c r="AD811" s="290">
        <v>4.4600000000000001E-2</v>
      </c>
      <c r="AE811" s="447">
        <v>89.766099999999994</v>
      </c>
      <c r="AF811">
        <v>4.5861000000000001</v>
      </c>
      <c r="AG811" s="447">
        <v>2.0467</v>
      </c>
      <c r="AH811">
        <v>0.1489</v>
      </c>
      <c r="AI811" s="447">
        <v>6.3701999999999995E-2</v>
      </c>
      <c r="AJ811" s="447">
        <v>98.54</v>
      </c>
      <c r="AK811" s="447">
        <v>418.39</v>
      </c>
      <c r="AL811" s="429">
        <v>34.903861999511719</v>
      </c>
      <c r="AM811" s="433" t="s">
        <v>139</v>
      </c>
      <c r="AN811" s="434"/>
      <c r="AO811" s="438">
        <v>0.7</v>
      </c>
      <c r="AP811" s="439">
        <v>6.8710000000000004</v>
      </c>
      <c r="AQ811" s="431" t="s">
        <v>139</v>
      </c>
      <c r="AR811" s="440"/>
      <c r="AS811" s="469">
        <v>13.507168364100519</v>
      </c>
      <c r="AT811" s="431"/>
      <c r="AU811" s="469">
        <v>8.6158349512855334</v>
      </c>
      <c r="AV811" s="431"/>
      <c r="AW811" s="442">
        <v>0.9</v>
      </c>
      <c r="AX811" s="431"/>
      <c r="AY811" s="443"/>
      <c r="AZ811" s="469" t="s">
        <v>139</v>
      </c>
      <c r="BA811" s="431" t="s">
        <v>139</v>
      </c>
      <c r="BB811" s="440"/>
      <c r="BC811" s="469" t="s">
        <v>139</v>
      </c>
      <c r="BD811" s="445" t="s">
        <v>139</v>
      </c>
      <c r="BE811" s="469" t="s">
        <v>139</v>
      </c>
      <c r="BF811" s="445" t="s">
        <v>139</v>
      </c>
      <c r="BG811" s="445"/>
      <c r="BH811" s="469" t="s">
        <v>139</v>
      </c>
      <c r="BI811" s="431" t="s">
        <v>139</v>
      </c>
      <c r="BJ811" s="440"/>
      <c r="BK811" s="441" t="s">
        <v>139</v>
      </c>
      <c r="BL811" s="431" t="s">
        <v>139</v>
      </c>
      <c r="BM811" s="446"/>
      <c r="BN811" s="447" t="s">
        <v>139</v>
      </c>
      <c r="BO811" t="s">
        <v>139</v>
      </c>
    </row>
    <row r="812" spans="1:67" ht="15.75" customHeight="1">
      <c r="A812" s="7" t="s">
        <v>1030</v>
      </c>
      <c r="B812" s="453">
        <v>38</v>
      </c>
      <c r="C812" s="436" t="s">
        <v>218</v>
      </c>
      <c r="D812" s="454" t="s">
        <v>219</v>
      </c>
      <c r="E812" s="436">
        <v>74</v>
      </c>
      <c r="F812" s="436">
        <v>30.130000000000052</v>
      </c>
      <c r="G812" s="436" t="s">
        <v>61</v>
      </c>
      <c r="H812" s="430">
        <v>74.502166666666668</v>
      </c>
      <c r="I812" s="436">
        <v>152</v>
      </c>
      <c r="J812" s="436">
        <v>15.799999999999272</v>
      </c>
      <c r="K812" s="436" t="s">
        <v>62</v>
      </c>
      <c r="L812" s="430">
        <v>152.26333333333332</v>
      </c>
      <c r="M812" s="430">
        <v>-152.26333333333332</v>
      </c>
      <c r="N812" s="427">
        <v>840</v>
      </c>
      <c r="Q812" s="428" t="s">
        <v>156</v>
      </c>
      <c r="R812">
        <v>6</v>
      </c>
      <c r="S812" s="474">
        <v>1014.3049999999999</v>
      </c>
      <c r="T812" s="290">
        <v>3.4799999999999998E-2</v>
      </c>
      <c r="U812" s="290">
        <v>3.4200000000000001E-2</v>
      </c>
      <c r="V812" s="290">
        <v>29.427619</v>
      </c>
      <c r="W812" s="290">
        <v>29.425996999999999</v>
      </c>
      <c r="X812" s="290">
        <v>34.873390862911933</v>
      </c>
      <c r="Y812" s="290">
        <v>34.871936660298942</v>
      </c>
      <c r="Z812">
        <v>1.8371999999999999</v>
      </c>
      <c r="AA812" s="447">
        <v>6.9055249126529432</v>
      </c>
      <c r="AB812" s="447">
        <v>86.211737768720624</v>
      </c>
      <c r="AC812" s="447">
        <v>2.7370646399999997E-2</v>
      </c>
      <c r="AD812" s="290">
        <v>4.6100000000000002E-2</v>
      </c>
      <c r="AE812" s="447">
        <v>89.734499999999997</v>
      </c>
      <c r="AF812">
        <v>4.5845000000000002</v>
      </c>
      <c r="AG812" s="447">
        <v>1.9785999999999999</v>
      </c>
      <c r="AH812">
        <v>0.14610000000000001</v>
      </c>
      <c r="AI812" s="447">
        <v>6.3701999999999995E-2</v>
      </c>
      <c r="AJ812" s="447">
        <v>98.54</v>
      </c>
      <c r="AK812" s="447">
        <v>436.23</v>
      </c>
      <c r="AL812" s="429">
        <v>34.864166259765625</v>
      </c>
      <c r="AM812" s="433" t="s">
        <v>139</v>
      </c>
      <c r="AN812" s="434"/>
      <c r="AO812" s="438">
        <v>-99</v>
      </c>
      <c r="AP812" s="439">
        <v>6.8860000000000001</v>
      </c>
      <c r="AQ812" s="431" t="s">
        <v>139</v>
      </c>
      <c r="AR812" s="440"/>
      <c r="AS812" s="469">
        <v>12.905858920867919</v>
      </c>
      <c r="AT812" s="431"/>
      <c r="AU812" s="469">
        <v>7.3135200159354916</v>
      </c>
      <c r="AV812" s="431"/>
      <c r="AW812" s="442">
        <v>0.85499999999999998</v>
      </c>
      <c r="AX812" s="431"/>
      <c r="AY812" s="443"/>
      <c r="AZ812" s="469" t="s">
        <v>139</v>
      </c>
      <c r="BA812" s="431" t="s">
        <v>139</v>
      </c>
      <c r="BB812" s="440"/>
      <c r="BC812" s="469" t="s">
        <v>139</v>
      </c>
      <c r="BD812" s="445" t="s">
        <v>139</v>
      </c>
      <c r="BE812" s="469" t="s">
        <v>139</v>
      </c>
      <c r="BF812" s="445" t="s">
        <v>139</v>
      </c>
      <c r="BG812" s="445"/>
      <c r="BH812" s="469" t="s">
        <v>139</v>
      </c>
      <c r="BI812" s="431" t="s">
        <v>139</v>
      </c>
      <c r="BJ812" s="440"/>
      <c r="BK812" s="441" t="s">
        <v>139</v>
      </c>
      <c r="BL812" s="431" t="s">
        <v>139</v>
      </c>
      <c r="BM812" s="446"/>
      <c r="BN812" s="447" t="s">
        <v>139</v>
      </c>
      <c r="BO812" t="s">
        <v>139</v>
      </c>
    </row>
    <row r="813" spans="1:67" ht="15.75" customHeight="1">
      <c r="A813" s="7" t="s">
        <v>1030</v>
      </c>
      <c r="B813" s="453">
        <v>38</v>
      </c>
      <c r="C813" s="436" t="s">
        <v>218</v>
      </c>
      <c r="D813" s="454" t="s">
        <v>219</v>
      </c>
      <c r="E813" s="436">
        <v>74</v>
      </c>
      <c r="F813" s="436">
        <v>30.130000000000052</v>
      </c>
      <c r="G813" s="436" t="s">
        <v>61</v>
      </c>
      <c r="H813" s="430">
        <v>74.502166666666668</v>
      </c>
      <c r="I813" s="436">
        <v>152</v>
      </c>
      <c r="J813" s="436">
        <v>15.799999999999272</v>
      </c>
      <c r="K813" s="436" t="s">
        <v>62</v>
      </c>
      <c r="L813" s="430">
        <v>152.26333333333332</v>
      </c>
      <c r="M813" s="430">
        <v>-152.26333333333332</v>
      </c>
      <c r="N813" s="427">
        <v>841</v>
      </c>
      <c r="Q813" s="428" t="s">
        <v>156</v>
      </c>
      <c r="R813">
        <v>7</v>
      </c>
      <c r="S813" s="474">
        <v>811.71900000000005</v>
      </c>
      <c r="T813" s="290">
        <v>0.30320000000000003</v>
      </c>
      <c r="U813" s="290">
        <v>0.3034</v>
      </c>
      <c r="V813" s="290">
        <v>29.560928000000001</v>
      </c>
      <c r="W813" s="290">
        <v>29.559889999999999</v>
      </c>
      <c r="X813" s="290">
        <v>34.862156452859146</v>
      </c>
      <c r="Y813" s="290">
        <v>34.860575829676229</v>
      </c>
      <c r="Z813">
        <v>1.8723000000000001</v>
      </c>
      <c r="AA813" s="447">
        <v>6.8310711878224586</v>
      </c>
      <c r="AB813" s="447">
        <v>85.872611275895579</v>
      </c>
      <c r="AC813" s="447">
        <v>2.6990058400000003E-2</v>
      </c>
      <c r="AD813" s="290">
        <v>4.53E-2</v>
      </c>
      <c r="AE813" s="447">
        <v>89.717699999999994</v>
      </c>
      <c r="AF813">
        <v>4.5835999999999997</v>
      </c>
      <c r="AG813" s="447">
        <v>2.0396999999999998</v>
      </c>
      <c r="AH813">
        <v>0.14860000000000001</v>
      </c>
      <c r="AI813" s="447">
        <v>6.3701999999999995E-2</v>
      </c>
      <c r="AJ813" s="447">
        <v>98.54</v>
      </c>
      <c r="AK813" s="447">
        <v>444.17</v>
      </c>
      <c r="AL813" s="429">
        <v>34.864700317382813</v>
      </c>
      <c r="AM813" s="433" t="s">
        <v>139</v>
      </c>
      <c r="AN813" s="434"/>
      <c r="AO813" s="438">
        <v>1.3</v>
      </c>
      <c r="AP813" s="439">
        <v>6.87</v>
      </c>
      <c r="AQ813" s="431" t="s">
        <v>139</v>
      </c>
      <c r="AR813" s="440"/>
      <c r="AS813" s="469">
        <v>12.763752055656665</v>
      </c>
      <c r="AT813" s="431"/>
      <c r="AU813" s="469">
        <v>6.9577601564492744</v>
      </c>
      <c r="AV813" s="431"/>
      <c r="AW813" s="442">
        <v>0.84099999999999997</v>
      </c>
      <c r="AX813" s="431"/>
      <c r="AY813" s="443"/>
      <c r="AZ813" s="469" t="s">
        <v>139</v>
      </c>
      <c r="BA813" s="431" t="s">
        <v>139</v>
      </c>
      <c r="BB813" s="440"/>
      <c r="BC813" s="469" t="s">
        <v>139</v>
      </c>
      <c r="BD813" s="445" t="s">
        <v>139</v>
      </c>
      <c r="BE813" s="469" t="s">
        <v>139</v>
      </c>
      <c r="BF813" s="445" t="s">
        <v>139</v>
      </c>
      <c r="BG813" s="445"/>
      <c r="BH813" s="469" t="s">
        <v>139</v>
      </c>
      <c r="BI813" s="431" t="s">
        <v>139</v>
      </c>
      <c r="BJ813" s="440"/>
      <c r="BK813" s="441" t="s">
        <v>139</v>
      </c>
      <c r="BL813" s="431" t="s">
        <v>139</v>
      </c>
      <c r="BM813" s="446"/>
      <c r="BN813" s="447" t="s">
        <v>139</v>
      </c>
      <c r="BO813" t="s">
        <v>139</v>
      </c>
    </row>
    <row r="814" spans="1:67" ht="15.75" customHeight="1">
      <c r="A814" s="7" t="s">
        <v>1030</v>
      </c>
      <c r="B814" s="453">
        <v>38</v>
      </c>
      <c r="C814" s="436" t="s">
        <v>218</v>
      </c>
      <c r="D814" s="454" t="s">
        <v>219</v>
      </c>
      <c r="E814" s="436">
        <v>74</v>
      </c>
      <c r="F814" s="436">
        <v>30.130000000000052</v>
      </c>
      <c r="G814" s="436" t="s">
        <v>61</v>
      </c>
      <c r="H814" s="430">
        <v>74.502166666666668</v>
      </c>
      <c r="I814" s="436">
        <v>152</v>
      </c>
      <c r="J814" s="436">
        <v>15.799999999999272</v>
      </c>
      <c r="K814" s="436" t="s">
        <v>62</v>
      </c>
      <c r="L814" s="430">
        <v>152.26333333333332</v>
      </c>
      <c r="M814" s="430">
        <v>-152.26333333333332</v>
      </c>
      <c r="N814" s="427">
        <v>842</v>
      </c>
      <c r="Q814" s="428" t="s">
        <v>156</v>
      </c>
      <c r="R814">
        <v>8</v>
      </c>
      <c r="S814" s="474">
        <v>608.85900000000004</v>
      </c>
      <c r="T814" s="290">
        <v>0.64219999999999999</v>
      </c>
      <c r="U814" s="290">
        <v>0.63790000000000002</v>
      </c>
      <c r="V814" s="290">
        <v>29.751617</v>
      </c>
      <c r="W814" s="290">
        <v>29.746220999999998</v>
      </c>
      <c r="X814" s="290">
        <v>34.847276943869133</v>
      </c>
      <c r="Y814" s="290">
        <v>34.845091728507143</v>
      </c>
      <c r="Z814">
        <v>1.9069</v>
      </c>
      <c r="AA814" s="447">
        <v>6.7357141140102987</v>
      </c>
      <c r="AB814" s="447">
        <v>85.410257912742267</v>
      </c>
      <c r="AC814" s="447">
        <v>2.7455321599999999E-2</v>
      </c>
      <c r="AD814" s="290">
        <v>4.6300000000000001E-2</v>
      </c>
      <c r="AE814" s="447">
        <v>89.717699999999994</v>
      </c>
      <c r="AF814">
        <v>4.5835999999999997</v>
      </c>
      <c r="AG814" s="447">
        <v>2.0912999999999999</v>
      </c>
      <c r="AH814">
        <v>0.1507</v>
      </c>
      <c r="AI814" s="447">
        <v>6.3701999999999995E-2</v>
      </c>
      <c r="AJ814" s="447">
        <v>98.54</v>
      </c>
      <c r="AK814" s="447">
        <v>456.06</v>
      </c>
      <c r="AL814" s="429">
        <v>34.848396301269531</v>
      </c>
      <c r="AM814" s="433" t="s">
        <v>139</v>
      </c>
      <c r="AN814" s="434"/>
      <c r="AO814" s="438">
        <v>1.6</v>
      </c>
      <c r="AP814" s="439">
        <v>6.7450000000000001</v>
      </c>
      <c r="AQ814" s="431" t="s">
        <v>139</v>
      </c>
      <c r="AR814" s="440"/>
      <c r="AS814" s="469">
        <v>12.968541531324982</v>
      </c>
      <c r="AT814" s="431"/>
      <c r="AU814" s="469">
        <v>7.408124532147351</v>
      </c>
      <c r="AV814" s="431"/>
      <c r="AW814" s="442">
        <v>0.85099999999999998</v>
      </c>
      <c r="AX814" s="431"/>
      <c r="AY814" s="443"/>
      <c r="AZ814" s="469" t="s">
        <v>139</v>
      </c>
      <c r="BA814" s="431" t="s">
        <v>139</v>
      </c>
      <c r="BB814" s="440"/>
      <c r="BC814" s="469" t="s">
        <v>139</v>
      </c>
      <c r="BD814" s="445" t="s">
        <v>139</v>
      </c>
      <c r="BE814" s="469" t="s">
        <v>139</v>
      </c>
      <c r="BF814" s="445" t="s">
        <v>139</v>
      </c>
      <c r="BG814" s="445"/>
      <c r="BH814" s="469" t="s">
        <v>139</v>
      </c>
      <c r="BI814" s="431" t="s">
        <v>139</v>
      </c>
      <c r="BJ814" s="440"/>
      <c r="BK814" s="441" t="s">
        <v>139</v>
      </c>
      <c r="BL814" s="431" t="s">
        <v>139</v>
      </c>
      <c r="BM814" s="446"/>
      <c r="BN814" s="447" t="s">
        <v>139</v>
      </c>
      <c r="BO814" t="s">
        <v>139</v>
      </c>
    </row>
    <row r="815" spans="1:67" ht="15.75" customHeight="1">
      <c r="A815" s="7" t="s">
        <v>1030</v>
      </c>
      <c r="B815" s="453">
        <v>38</v>
      </c>
      <c r="C815" s="436" t="s">
        <v>218</v>
      </c>
      <c r="D815" s="454" t="s">
        <v>219</v>
      </c>
      <c r="E815" s="436">
        <v>74</v>
      </c>
      <c r="F815" s="436">
        <v>30.130000000000052</v>
      </c>
      <c r="G815" s="436" t="s">
        <v>61</v>
      </c>
      <c r="H815" s="430">
        <v>74.502166666666668</v>
      </c>
      <c r="I815" s="436">
        <v>152</v>
      </c>
      <c r="J815" s="436">
        <v>15.799999999999272</v>
      </c>
      <c r="K815" s="436" t="s">
        <v>62</v>
      </c>
      <c r="L815" s="430">
        <v>152.26333333333332</v>
      </c>
      <c r="M815" s="430">
        <v>-152.26333333333332</v>
      </c>
      <c r="N815" s="427">
        <v>843</v>
      </c>
      <c r="Q815" s="428" t="s">
        <v>156</v>
      </c>
      <c r="R815">
        <v>9</v>
      </c>
      <c r="S815" s="474">
        <v>507.37400000000002</v>
      </c>
      <c r="T815" s="290">
        <v>0.7762</v>
      </c>
      <c r="U815" s="290">
        <v>0.77449999999999997</v>
      </c>
      <c r="V815" s="290">
        <v>29.808973999999999</v>
      </c>
      <c r="W815" s="290">
        <v>29.806239999999999</v>
      </c>
      <c r="X815" s="290">
        <v>34.830553508427307</v>
      </c>
      <c r="Y815" s="290">
        <v>34.828917019394844</v>
      </c>
      <c r="Z815">
        <v>1.9191</v>
      </c>
      <c r="AA815" s="447">
        <v>6.6663096509479818</v>
      </c>
      <c r="AB815" s="447">
        <v>84.812319719972564</v>
      </c>
      <c r="AC815" s="447">
        <v>2.7412984000000001E-2</v>
      </c>
      <c r="AD815" s="290">
        <v>4.6199999999999998E-2</v>
      </c>
      <c r="AE815" s="447">
        <v>89.710300000000004</v>
      </c>
      <c r="AF815">
        <v>4.5831999999999997</v>
      </c>
      <c r="AG815" s="447">
        <v>2.0162</v>
      </c>
      <c r="AH815">
        <v>0.14760000000000001</v>
      </c>
      <c r="AI815" s="447">
        <v>6.3701999999999995E-2</v>
      </c>
      <c r="AJ815" s="447">
        <v>98.54</v>
      </c>
      <c r="AK815" s="447">
        <v>462.01</v>
      </c>
      <c r="AL815" s="429">
        <v>34.827259063720703</v>
      </c>
      <c r="AM815" s="433" t="s">
        <v>139</v>
      </c>
      <c r="AN815" s="434"/>
      <c r="AO815" s="438">
        <v>1.8</v>
      </c>
      <c r="AP815" s="439">
        <v>6.69</v>
      </c>
      <c r="AQ815" s="431">
        <v>2</v>
      </c>
      <c r="AR815" s="440"/>
      <c r="AS815" s="469">
        <v>12.956348899105414</v>
      </c>
      <c r="AT815" s="431"/>
      <c r="AU815" s="469">
        <v>7.3619369107665067</v>
      </c>
      <c r="AV815" s="431"/>
      <c r="AW815" s="442">
        <v>0.84499999999999997</v>
      </c>
      <c r="AX815" s="431"/>
      <c r="AY815" s="443"/>
      <c r="AZ815" s="469" t="s">
        <v>139</v>
      </c>
      <c r="BA815" s="431" t="s">
        <v>139</v>
      </c>
      <c r="BB815" s="440"/>
      <c r="BC815" s="469" t="s">
        <v>139</v>
      </c>
      <c r="BD815" s="445" t="s">
        <v>139</v>
      </c>
      <c r="BE815" s="469" t="s">
        <v>139</v>
      </c>
      <c r="BF815" s="445" t="s">
        <v>139</v>
      </c>
      <c r="BG815" s="445"/>
      <c r="BH815" s="469" t="s">
        <v>139</v>
      </c>
      <c r="BI815" s="431" t="s">
        <v>139</v>
      </c>
      <c r="BJ815" s="440"/>
      <c r="BK815" s="441" t="s">
        <v>139</v>
      </c>
      <c r="BL815" s="431" t="s">
        <v>139</v>
      </c>
      <c r="BM815" s="446"/>
      <c r="BN815" s="447" t="s">
        <v>139</v>
      </c>
      <c r="BO815" t="s">
        <v>139</v>
      </c>
    </row>
    <row r="816" spans="1:67" ht="15.75" customHeight="1">
      <c r="A816" s="7" t="s">
        <v>1030</v>
      </c>
      <c r="B816" s="453">
        <v>38</v>
      </c>
      <c r="C816" s="436" t="s">
        <v>218</v>
      </c>
      <c r="D816" s="454" t="s">
        <v>219</v>
      </c>
      <c r="E816" s="436">
        <v>74</v>
      </c>
      <c r="F816" s="436">
        <v>30.130000000000052</v>
      </c>
      <c r="G816" s="436" t="s">
        <v>61</v>
      </c>
      <c r="H816" s="430">
        <v>74.502166666666668</v>
      </c>
      <c r="I816" s="436">
        <v>152</v>
      </c>
      <c r="J816" s="436">
        <v>15.799999999999272</v>
      </c>
      <c r="K816" s="436" t="s">
        <v>62</v>
      </c>
      <c r="L816" s="430">
        <v>152.26333333333332</v>
      </c>
      <c r="M816" s="430">
        <v>-152.26333333333332</v>
      </c>
      <c r="N816" s="427">
        <v>844</v>
      </c>
      <c r="Q816" s="428" t="s">
        <v>156</v>
      </c>
      <c r="R816">
        <v>10</v>
      </c>
      <c r="S816" s="474">
        <v>503.23</v>
      </c>
      <c r="T816" s="290">
        <v>0.78469999999999995</v>
      </c>
      <c r="U816" s="290">
        <v>0.78439999999999999</v>
      </c>
      <c r="V816" s="290">
        <v>29.814837000000001</v>
      </c>
      <c r="W816" s="290">
        <v>29.813372999999999</v>
      </c>
      <c r="X816" s="290">
        <v>34.831045287436964</v>
      </c>
      <c r="Y816" s="290">
        <v>34.829487198456683</v>
      </c>
      <c r="Z816">
        <v>1.9197</v>
      </c>
      <c r="AA816" s="447">
        <v>6.6628454452328345</v>
      </c>
      <c r="AB816" s="447">
        <v>84.787056622849803</v>
      </c>
      <c r="AC816" s="447">
        <v>2.7032396E-2</v>
      </c>
      <c r="AD816" s="290">
        <v>4.5400000000000003E-2</v>
      </c>
      <c r="AE816" s="447">
        <v>89.706500000000005</v>
      </c>
      <c r="AF816">
        <v>4.5830000000000002</v>
      </c>
      <c r="AG816" s="447">
        <v>2.0701999999999998</v>
      </c>
      <c r="AH816">
        <v>0.14979999999999999</v>
      </c>
      <c r="AI816" s="447">
        <v>6.3701999999999995E-2</v>
      </c>
      <c r="AJ816" s="447">
        <v>98.55</v>
      </c>
      <c r="AK816" s="447">
        <v>462.01</v>
      </c>
      <c r="AL816" s="429">
        <v>34.824638366699219</v>
      </c>
      <c r="AM816" s="433" t="s">
        <v>139</v>
      </c>
      <c r="AN816" s="434"/>
      <c r="AO816" s="438">
        <v>1.9</v>
      </c>
      <c r="AP816" s="439">
        <v>6.6959999999999997</v>
      </c>
      <c r="AQ816" s="431">
        <v>2</v>
      </c>
      <c r="AR816" s="440"/>
      <c r="AS816" s="469">
        <v>12.915363097510708</v>
      </c>
      <c r="AT816" s="431"/>
      <c r="AU816" s="469">
        <v>7.2701210003036003</v>
      </c>
      <c r="AV816" s="431"/>
      <c r="AW816" s="442">
        <v>0.84299999999999997</v>
      </c>
      <c r="AX816" s="431"/>
      <c r="AY816" s="443"/>
      <c r="AZ816" s="469" t="s">
        <v>139</v>
      </c>
      <c r="BA816" s="431" t="s">
        <v>139</v>
      </c>
      <c r="BB816" s="440"/>
      <c r="BC816" s="469" t="s">
        <v>139</v>
      </c>
      <c r="BD816" s="445" t="s">
        <v>139</v>
      </c>
      <c r="BE816" s="469" t="s">
        <v>139</v>
      </c>
      <c r="BF816" s="445" t="s">
        <v>139</v>
      </c>
      <c r="BG816" s="445"/>
      <c r="BH816" s="469" t="s">
        <v>139</v>
      </c>
      <c r="BI816" s="431" t="s">
        <v>139</v>
      </c>
      <c r="BJ816" s="440"/>
      <c r="BK816" s="441" t="s">
        <v>139</v>
      </c>
      <c r="BL816" s="431" t="s">
        <v>139</v>
      </c>
      <c r="BM816" s="446"/>
      <c r="BN816" s="447" t="s">
        <v>139</v>
      </c>
      <c r="BO816" t="s">
        <v>139</v>
      </c>
    </row>
    <row r="817" spans="1:67" ht="15.75" customHeight="1">
      <c r="A817" s="7" t="s">
        <v>1030</v>
      </c>
      <c r="B817" s="453">
        <v>38</v>
      </c>
      <c r="C817" s="436" t="s">
        <v>218</v>
      </c>
      <c r="D817" s="454" t="s">
        <v>219</v>
      </c>
      <c r="E817" s="436">
        <v>74</v>
      </c>
      <c r="F817" s="436">
        <v>30.130000000000052</v>
      </c>
      <c r="G817" s="436" t="s">
        <v>61</v>
      </c>
      <c r="H817" s="430">
        <v>74.502166666666668</v>
      </c>
      <c r="I817" s="436">
        <v>152</v>
      </c>
      <c r="J817" s="436">
        <v>15.799999999999272</v>
      </c>
      <c r="K817" s="436" t="s">
        <v>62</v>
      </c>
      <c r="L817" s="430">
        <v>152.26333333333332</v>
      </c>
      <c r="M817" s="430">
        <v>-152.26333333333332</v>
      </c>
      <c r="N817" s="427">
        <v>845</v>
      </c>
      <c r="Q817" s="428" t="s">
        <v>156</v>
      </c>
      <c r="R817">
        <v>11</v>
      </c>
      <c r="S817" s="474">
        <v>433.279</v>
      </c>
      <c r="T817" s="290">
        <v>0.6714</v>
      </c>
      <c r="U817" s="290">
        <v>0.67059999999999997</v>
      </c>
      <c r="V817" s="290">
        <v>29.653586999999998</v>
      </c>
      <c r="W817" s="290">
        <v>29.651550999999998</v>
      </c>
      <c r="X817" s="290">
        <v>34.789658959134044</v>
      </c>
      <c r="Y817" s="290">
        <v>34.787911261829244</v>
      </c>
      <c r="Z817">
        <v>1.9057999999999999</v>
      </c>
      <c r="AA817" s="447">
        <v>6.5623823834636319</v>
      </c>
      <c r="AB817" s="447">
        <v>83.241572163555617</v>
      </c>
      <c r="AC817" s="447">
        <v>2.8089935199999999E-2</v>
      </c>
      <c r="AD817" s="290">
        <v>4.7699999999999999E-2</v>
      </c>
      <c r="AE817" s="447">
        <v>89.6935</v>
      </c>
      <c r="AF817">
        <v>4.5823999999999998</v>
      </c>
      <c r="AG817" s="447">
        <v>2.1101000000000001</v>
      </c>
      <c r="AH817">
        <v>0.15140000000000001</v>
      </c>
      <c r="AI817" s="447">
        <v>6.3701999999999995E-2</v>
      </c>
      <c r="AJ817" s="447">
        <v>98.55</v>
      </c>
      <c r="AK817" s="447">
        <v>465.98</v>
      </c>
      <c r="AL817" s="429">
        <v>34.788520812988281</v>
      </c>
      <c r="AM817" s="433" t="s">
        <v>139</v>
      </c>
      <c r="AN817" s="434"/>
      <c r="AO817" s="438">
        <v>1.7</v>
      </c>
      <c r="AP817" s="439">
        <v>6.5960000000000001</v>
      </c>
      <c r="AQ817" s="431" t="s">
        <v>139</v>
      </c>
      <c r="AR817" s="440"/>
      <c r="AS817" s="469">
        <v>13.077843949725271</v>
      </c>
      <c r="AT817" s="431"/>
      <c r="AU817" s="469">
        <v>8.2495275297170156</v>
      </c>
      <c r="AV817" s="431"/>
      <c r="AW817" s="442">
        <v>0.87</v>
      </c>
      <c r="AX817" s="431"/>
      <c r="AY817" s="443"/>
      <c r="AZ817" s="469" t="s">
        <v>139</v>
      </c>
      <c r="BA817" s="431" t="s">
        <v>139</v>
      </c>
      <c r="BB817" s="440"/>
      <c r="BC817" s="469" t="s">
        <v>139</v>
      </c>
      <c r="BD817" s="445" t="s">
        <v>139</v>
      </c>
      <c r="BE817" s="469" t="s">
        <v>139</v>
      </c>
      <c r="BF817" s="445" t="s">
        <v>139</v>
      </c>
      <c r="BG817" s="445"/>
      <c r="BH817" s="469" t="s">
        <v>139</v>
      </c>
      <c r="BI817" s="431" t="s">
        <v>139</v>
      </c>
      <c r="BJ817" s="440"/>
      <c r="BK817" s="441" t="s">
        <v>139</v>
      </c>
      <c r="BL817" s="431" t="s">
        <v>139</v>
      </c>
      <c r="BM817" s="446"/>
      <c r="BN817" s="447" t="s">
        <v>139</v>
      </c>
      <c r="BO817" t="s">
        <v>139</v>
      </c>
    </row>
    <row r="818" spans="1:67" ht="15.75" customHeight="1">
      <c r="A818" s="7" t="s">
        <v>1030</v>
      </c>
      <c r="B818" s="453">
        <v>38</v>
      </c>
      <c r="C818" s="436" t="s">
        <v>218</v>
      </c>
      <c r="D818" s="454" t="s">
        <v>219</v>
      </c>
      <c r="E818" s="436">
        <v>74</v>
      </c>
      <c r="F818" s="436">
        <v>30.130000000000052</v>
      </c>
      <c r="G818" s="436" t="s">
        <v>61</v>
      </c>
      <c r="H818" s="430">
        <v>74.502166666666668</v>
      </c>
      <c r="I818" s="436">
        <v>152</v>
      </c>
      <c r="J818" s="436">
        <v>15.799999999999272</v>
      </c>
      <c r="K818" s="436" t="s">
        <v>62</v>
      </c>
      <c r="L818" s="430">
        <v>152.26333333333332</v>
      </c>
      <c r="M818" s="430">
        <v>-152.26333333333332</v>
      </c>
      <c r="N818" s="427">
        <v>846</v>
      </c>
      <c r="Q818" s="428" t="s">
        <v>156</v>
      </c>
      <c r="R818">
        <v>12</v>
      </c>
      <c r="S818" s="474">
        <v>389.82400000000001</v>
      </c>
      <c r="T818" s="290">
        <v>0.51600000000000001</v>
      </c>
      <c r="U818" s="290">
        <v>0.51329999999999998</v>
      </c>
      <c r="V818" s="290">
        <v>29.460654999999999</v>
      </c>
      <c r="W818" s="290">
        <v>29.456520999999999</v>
      </c>
      <c r="X818" s="290">
        <v>34.73826978232912</v>
      </c>
      <c r="Y818" s="290">
        <v>34.735905332745027</v>
      </c>
      <c r="Z818">
        <v>1.8726</v>
      </c>
      <c r="AA818" s="447">
        <v>6.4168459841911138</v>
      </c>
      <c r="AB818" s="447">
        <v>81.040820919850233</v>
      </c>
      <c r="AC818" s="447">
        <v>2.8259285600000003E-2</v>
      </c>
      <c r="AD818" s="290">
        <v>4.8099999999999997E-2</v>
      </c>
      <c r="AE818" s="447">
        <v>89.676699999999997</v>
      </c>
      <c r="AF818">
        <v>4.5815999999999999</v>
      </c>
      <c r="AG818" s="447">
        <v>2.1804999999999999</v>
      </c>
      <c r="AH818">
        <v>0.1542</v>
      </c>
      <c r="AI818" s="447">
        <v>6.3701999999999995E-2</v>
      </c>
      <c r="AJ818" s="447">
        <v>98.54</v>
      </c>
      <c r="AK818" s="447">
        <v>467.96</v>
      </c>
      <c r="AL818" s="429">
        <v>34.73583984375</v>
      </c>
      <c r="AM818" s="433" t="s">
        <v>139</v>
      </c>
      <c r="AN818" s="434"/>
      <c r="AO818" s="438">
        <v>1.7</v>
      </c>
      <c r="AP818" s="439">
        <v>6.4320000000000004</v>
      </c>
      <c r="AQ818" s="431" t="s">
        <v>139</v>
      </c>
      <c r="AR818" s="440"/>
      <c r="AS818" s="469">
        <v>13.330171821005953</v>
      </c>
      <c r="AT818" s="431"/>
      <c r="AU818" s="469">
        <v>9.9608487446624476</v>
      </c>
      <c r="AV818" s="431"/>
      <c r="AW818" s="442">
        <v>0.91400000000000003</v>
      </c>
      <c r="AX818" s="431"/>
      <c r="AY818" s="443"/>
      <c r="AZ818" s="469" t="s">
        <v>139</v>
      </c>
      <c r="BA818" s="431" t="s">
        <v>139</v>
      </c>
      <c r="BB818" s="440"/>
      <c r="BC818" s="469" t="s">
        <v>139</v>
      </c>
      <c r="BD818" s="445" t="s">
        <v>139</v>
      </c>
      <c r="BE818" s="469" t="s">
        <v>139</v>
      </c>
      <c r="BF818" s="445" t="s">
        <v>139</v>
      </c>
      <c r="BG818" s="445"/>
      <c r="BH818" s="469">
        <v>2165.3765018129202</v>
      </c>
      <c r="BI818" s="431" t="s">
        <v>139</v>
      </c>
      <c r="BJ818" s="440"/>
      <c r="BK818" s="441">
        <v>2292.618072673029</v>
      </c>
      <c r="BL818" s="431" t="s">
        <v>139</v>
      </c>
      <c r="BM818" s="446"/>
      <c r="BN818" s="447" t="s">
        <v>139</v>
      </c>
      <c r="BO818" t="s">
        <v>139</v>
      </c>
    </row>
    <row r="819" spans="1:67" ht="15.75" customHeight="1">
      <c r="A819" s="7" t="s">
        <v>1030</v>
      </c>
      <c r="B819" s="453">
        <v>38</v>
      </c>
      <c r="C819" s="436" t="s">
        <v>218</v>
      </c>
      <c r="D819" s="454" t="s">
        <v>219</v>
      </c>
      <c r="E819" s="436">
        <v>74</v>
      </c>
      <c r="F819" s="436">
        <v>30.130000000000052</v>
      </c>
      <c r="G819" s="436" t="s">
        <v>61</v>
      </c>
      <c r="H819" s="430">
        <v>74.502166666666668</v>
      </c>
      <c r="I819" s="436">
        <v>152</v>
      </c>
      <c r="J819" s="436">
        <v>15.799999999999272</v>
      </c>
      <c r="K819" s="436" t="s">
        <v>62</v>
      </c>
      <c r="L819" s="430">
        <v>152.26333333333332</v>
      </c>
      <c r="M819" s="430">
        <v>-152.26333333333332</v>
      </c>
      <c r="N819" s="427">
        <v>847</v>
      </c>
      <c r="Q819" s="428" t="s">
        <v>156</v>
      </c>
      <c r="R819">
        <v>13</v>
      </c>
      <c r="S819" s="474">
        <v>324.89999999999998</v>
      </c>
      <c r="T819" s="290">
        <v>-0.21560000000000001</v>
      </c>
      <c r="U819" s="290">
        <v>-0.21629999999999999</v>
      </c>
      <c r="V819" s="290">
        <v>28.593055</v>
      </c>
      <c r="W819" s="290">
        <v>28.590698</v>
      </c>
      <c r="X819" s="290">
        <v>34.456422224031876</v>
      </c>
      <c r="Y819" s="290">
        <v>34.454073772958978</v>
      </c>
      <c r="Z819">
        <v>1.821</v>
      </c>
      <c r="AA819" s="447">
        <v>6.2751350049219408</v>
      </c>
      <c r="AB819" s="447">
        <v>77.603241707182647</v>
      </c>
      <c r="AC819" s="447">
        <v>3.2362429599999999E-2</v>
      </c>
      <c r="AD819" s="290">
        <v>5.7200000000000001E-2</v>
      </c>
      <c r="AE819" s="447">
        <v>89.624600000000001</v>
      </c>
      <c r="AF819">
        <v>4.5789999999999997</v>
      </c>
      <c r="AG819" s="447">
        <v>2.629</v>
      </c>
      <c r="AH819">
        <v>0.17219999999999999</v>
      </c>
      <c r="AI819" s="447">
        <v>6.3701999999999995E-2</v>
      </c>
      <c r="AJ819" s="447">
        <v>98.54</v>
      </c>
      <c r="AK819" s="447">
        <v>469.94</v>
      </c>
      <c r="AL819" s="429">
        <v>34.43341064453125</v>
      </c>
      <c r="AM819" s="433" t="s">
        <v>139</v>
      </c>
      <c r="AN819" s="434"/>
      <c r="AO819" s="438">
        <v>1</v>
      </c>
      <c r="AP819" s="439">
        <v>6.3010000000000002</v>
      </c>
      <c r="AQ819" s="431" t="s">
        <v>139</v>
      </c>
      <c r="AR819" s="440"/>
      <c r="AS819" s="469">
        <v>12.79718009834381</v>
      </c>
      <c r="AT819" s="431"/>
      <c r="AU819" s="469">
        <v>13.291497157702196</v>
      </c>
      <c r="AV819" s="431"/>
      <c r="AW819" s="442">
        <v>0.98099999999999998</v>
      </c>
      <c r="AX819" s="431"/>
      <c r="AY819" s="443"/>
      <c r="AZ819" s="469" t="s">
        <v>139</v>
      </c>
      <c r="BA819" s="431" t="s">
        <v>139</v>
      </c>
      <c r="BB819" s="440"/>
      <c r="BC819" s="469" t="s">
        <v>139</v>
      </c>
      <c r="BD819" s="445" t="s">
        <v>139</v>
      </c>
      <c r="BE819" s="469" t="s">
        <v>139</v>
      </c>
      <c r="BF819" s="445" t="s">
        <v>139</v>
      </c>
      <c r="BG819" s="445"/>
      <c r="BH819" s="469">
        <v>2179.4337661921559</v>
      </c>
      <c r="BI819" s="431" t="s">
        <v>139</v>
      </c>
      <c r="BJ819" s="440"/>
      <c r="BK819" s="441">
        <v>2282.4532136174694</v>
      </c>
      <c r="BL819" s="431" t="s">
        <v>139</v>
      </c>
      <c r="BM819" s="446"/>
      <c r="BN819" s="447" t="s">
        <v>139</v>
      </c>
      <c r="BO819" t="s">
        <v>139</v>
      </c>
    </row>
    <row r="820" spans="1:67" ht="15.75" customHeight="1">
      <c r="A820" s="7" t="s">
        <v>1030</v>
      </c>
      <c r="B820" s="453">
        <v>38</v>
      </c>
      <c r="C820" s="436" t="s">
        <v>218</v>
      </c>
      <c r="D820" s="454" t="s">
        <v>219</v>
      </c>
      <c r="E820" s="436">
        <v>74</v>
      </c>
      <c r="F820" s="436">
        <v>30.130000000000052</v>
      </c>
      <c r="G820" s="436" t="s">
        <v>61</v>
      </c>
      <c r="H820" s="430">
        <v>74.502166666666668</v>
      </c>
      <c r="I820" s="436">
        <v>152</v>
      </c>
      <c r="J820" s="436">
        <v>15.799999999999272</v>
      </c>
      <c r="K820" s="436" t="s">
        <v>62</v>
      </c>
      <c r="L820" s="430">
        <v>152.26333333333332</v>
      </c>
      <c r="M820" s="430">
        <v>-152.26333333333332</v>
      </c>
      <c r="N820" s="427">
        <v>848</v>
      </c>
      <c r="Q820" s="428" t="s">
        <v>156</v>
      </c>
      <c r="R820">
        <v>14</v>
      </c>
      <c r="S820" s="474">
        <v>293.07900000000001</v>
      </c>
      <c r="T820" s="290">
        <v>-0.73309999999999997</v>
      </c>
      <c r="U820" s="290">
        <v>-0.72909999999999997</v>
      </c>
      <c r="V820" s="290">
        <v>27.928840999999998</v>
      </c>
      <c r="W820" s="290">
        <v>27.933477</v>
      </c>
      <c r="X820" s="290">
        <v>34.169032642228146</v>
      </c>
      <c r="Y820" s="290">
        <v>34.17077674919738</v>
      </c>
      <c r="Z820">
        <v>1.8029999999999999</v>
      </c>
      <c r="AA820" s="447">
        <v>6.2558015002776841</v>
      </c>
      <c r="AB820" s="447">
        <v>76.162007756058216</v>
      </c>
      <c r="AC820" s="447">
        <v>3.3166393600000003E-2</v>
      </c>
      <c r="AD820" s="290">
        <v>5.8999999999999997E-2</v>
      </c>
      <c r="AE820" s="447">
        <v>89.620900000000006</v>
      </c>
      <c r="AF820">
        <v>4.5788000000000002</v>
      </c>
      <c r="AG820" s="447">
        <v>2.8755999999999999</v>
      </c>
      <c r="AH820">
        <v>0.182</v>
      </c>
      <c r="AI820" s="447">
        <v>6.3701999999999995E-2</v>
      </c>
      <c r="AJ820" s="447">
        <v>98.54</v>
      </c>
      <c r="AK820" s="447">
        <v>469.94</v>
      </c>
      <c r="AL820" s="429">
        <v>34.155918121337891</v>
      </c>
      <c r="AM820" s="433" t="s">
        <v>139</v>
      </c>
      <c r="AN820" s="434"/>
      <c r="AO820" s="438">
        <v>0.5</v>
      </c>
      <c r="AP820" s="439">
        <v>6.2370000000000001</v>
      </c>
      <c r="AQ820" s="431" t="s">
        <v>139</v>
      </c>
      <c r="AR820" s="440"/>
      <c r="AS820" s="469">
        <v>13.146825265368479</v>
      </c>
      <c r="AT820" s="431"/>
      <c r="AU820" s="469">
        <v>18.433032048632022</v>
      </c>
      <c r="AV820" s="431"/>
      <c r="AW820" s="442">
        <v>1.1519999999999999</v>
      </c>
      <c r="AX820" s="431"/>
      <c r="AY820" s="443"/>
      <c r="AZ820" s="469" t="s">
        <v>139</v>
      </c>
      <c r="BA820" s="431" t="s">
        <v>139</v>
      </c>
      <c r="BB820" s="440"/>
      <c r="BC820" s="469" t="s">
        <v>139</v>
      </c>
      <c r="BD820" s="445" t="s">
        <v>139</v>
      </c>
      <c r="BE820" s="469" t="s">
        <v>139</v>
      </c>
      <c r="BF820" s="445" t="s">
        <v>139</v>
      </c>
      <c r="BG820" s="445"/>
      <c r="BH820" s="469">
        <v>2196.8245864917881</v>
      </c>
      <c r="BI820" s="431" t="s">
        <v>139</v>
      </c>
      <c r="BJ820" s="440"/>
      <c r="BK820" s="441">
        <v>2283.1225996420985</v>
      </c>
      <c r="BL820" s="431" t="s">
        <v>139</v>
      </c>
      <c r="BM820" s="446"/>
      <c r="BN820" s="447" t="s">
        <v>139</v>
      </c>
      <c r="BO820" t="s">
        <v>139</v>
      </c>
    </row>
    <row r="821" spans="1:67" ht="15.75" customHeight="1">
      <c r="A821" s="7" t="s">
        <v>1030</v>
      </c>
      <c r="B821" s="453">
        <v>38</v>
      </c>
      <c r="C821" s="436" t="s">
        <v>218</v>
      </c>
      <c r="D821" s="454" t="s">
        <v>219</v>
      </c>
      <c r="E821" s="436">
        <v>74</v>
      </c>
      <c r="F821" s="436">
        <v>30.130000000000052</v>
      </c>
      <c r="G821" s="436" t="s">
        <v>61</v>
      </c>
      <c r="H821" s="430">
        <v>74.502166666666668</v>
      </c>
      <c r="I821" s="436">
        <v>152</v>
      </c>
      <c r="J821" s="436">
        <v>15.799999999999272</v>
      </c>
      <c r="K821" s="436" t="s">
        <v>62</v>
      </c>
      <c r="L821" s="430">
        <v>152.26333333333332</v>
      </c>
      <c r="M821" s="430">
        <v>-152.26333333333332</v>
      </c>
      <c r="N821" s="427">
        <v>849</v>
      </c>
      <c r="Q821" s="428" t="s">
        <v>156</v>
      </c>
      <c r="R821">
        <v>15</v>
      </c>
      <c r="S821" s="474">
        <v>268.61</v>
      </c>
      <c r="T821" s="290">
        <v>-1.274</v>
      </c>
      <c r="U821" s="290">
        <v>-1.2632000000000001</v>
      </c>
      <c r="V821" s="290">
        <v>27.075755000000001</v>
      </c>
      <c r="W821" s="290">
        <v>27.093539999999997</v>
      </c>
      <c r="X821" s="290">
        <v>33.632907673900114</v>
      </c>
      <c r="Y821" s="290">
        <v>33.64513399432208</v>
      </c>
      <c r="Z821">
        <v>1.8032999999999999</v>
      </c>
      <c r="AA821" s="447">
        <v>6.3282131650477709</v>
      </c>
      <c r="AB821" s="447">
        <v>75.653619150928193</v>
      </c>
      <c r="AC821" s="447">
        <v>3.4054582400000005E-2</v>
      </c>
      <c r="AD821" s="290">
        <v>6.0999999999999999E-2</v>
      </c>
      <c r="AE821" s="447">
        <v>89.605999999999995</v>
      </c>
      <c r="AF821">
        <v>4.5780000000000003</v>
      </c>
      <c r="AG821" s="447">
        <v>3.2183999999999999</v>
      </c>
      <c r="AH821">
        <v>0.1958</v>
      </c>
      <c r="AI821" s="447">
        <v>6.3701999999999995E-2</v>
      </c>
      <c r="AJ821" s="447">
        <v>98.53</v>
      </c>
      <c r="AK821" s="447">
        <v>469.94</v>
      </c>
      <c r="AL821" s="429">
        <v>33.605121612548828</v>
      </c>
      <c r="AM821" s="433" t="s">
        <v>139</v>
      </c>
      <c r="AN821" s="434"/>
      <c r="AO821" s="438">
        <v>0</v>
      </c>
      <c r="AP821" s="439">
        <v>6.3129999999999997</v>
      </c>
      <c r="AQ821" s="431" t="s">
        <v>139</v>
      </c>
      <c r="AR821" s="440"/>
      <c r="AS821" s="469">
        <v>14.783301771704076</v>
      </c>
      <c r="AT821" s="431"/>
      <c r="AU821" s="469">
        <v>29.201791437160843</v>
      </c>
      <c r="AV821" s="431"/>
      <c r="AW821" s="442">
        <v>1.5860000000000001</v>
      </c>
      <c r="AX821" s="431"/>
      <c r="AY821" s="443"/>
      <c r="AZ821" s="469" t="s">
        <v>139</v>
      </c>
      <c r="BA821" s="431" t="s">
        <v>139</v>
      </c>
      <c r="BB821" s="440"/>
      <c r="BC821" s="469" t="s">
        <v>139</v>
      </c>
      <c r="BD821" s="445" t="s">
        <v>139</v>
      </c>
      <c r="BE821" s="469" t="s">
        <v>139</v>
      </c>
      <c r="BF821" s="445" t="s">
        <v>139</v>
      </c>
      <c r="BG821" s="445"/>
      <c r="BH821" s="469">
        <v>2229.2218772504093</v>
      </c>
      <c r="BI821" s="431" t="s">
        <v>139</v>
      </c>
      <c r="BJ821" s="440"/>
      <c r="BK821" s="441">
        <v>2286.5864935317791</v>
      </c>
      <c r="BL821" s="431" t="s">
        <v>139</v>
      </c>
      <c r="BM821" s="446"/>
      <c r="BN821" s="447" t="s">
        <v>139</v>
      </c>
      <c r="BO821" t="s">
        <v>139</v>
      </c>
    </row>
    <row r="822" spans="1:67" ht="15.75" customHeight="1">
      <c r="A822" s="7" t="s">
        <v>1030</v>
      </c>
      <c r="B822" s="453">
        <v>38</v>
      </c>
      <c r="C822" s="436" t="s">
        <v>218</v>
      </c>
      <c r="D822" s="454" t="s">
        <v>219</v>
      </c>
      <c r="E822" s="436">
        <v>74</v>
      </c>
      <c r="F822" s="436">
        <v>30.130000000000052</v>
      </c>
      <c r="G822" s="436" t="s">
        <v>61</v>
      </c>
      <c r="H822" s="430">
        <v>74.502166666666668</v>
      </c>
      <c r="I822" s="436">
        <v>152</v>
      </c>
      <c r="J822" s="436">
        <v>15.799999999999272</v>
      </c>
      <c r="K822" s="436" t="s">
        <v>62</v>
      </c>
      <c r="L822" s="430">
        <v>152.26333333333332</v>
      </c>
      <c r="M822" s="430">
        <v>-152.26333333333332</v>
      </c>
      <c r="N822" s="427">
        <v>850</v>
      </c>
      <c r="Q822" s="428" t="s">
        <v>156</v>
      </c>
      <c r="R822">
        <v>16</v>
      </c>
      <c r="S822" s="474">
        <v>244.30600000000001</v>
      </c>
      <c r="T822" s="290">
        <v>-1.4693000000000001</v>
      </c>
      <c r="U822" s="290">
        <v>-1.4669000000000001</v>
      </c>
      <c r="V822" s="290">
        <v>26.573453999999998</v>
      </c>
      <c r="W822" s="290">
        <v>26.584046999999998</v>
      </c>
      <c r="X822" s="290">
        <v>33.176705616348357</v>
      </c>
      <c r="Y822" s="290">
        <v>33.188601996815649</v>
      </c>
      <c r="Z822">
        <v>1.8211999999999999</v>
      </c>
      <c r="AA822" s="447">
        <v>6.4336342941041895</v>
      </c>
      <c r="AB822" s="447">
        <v>76.263997701400555</v>
      </c>
      <c r="AC822" s="447">
        <v>3.5112121600000004E-2</v>
      </c>
      <c r="AD822" s="290">
        <v>6.3299999999999995E-2</v>
      </c>
      <c r="AE822" s="447">
        <v>89.5762</v>
      </c>
      <c r="AF822">
        <v>4.5765000000000002</v>
      </c>
      <c r="AG822" s="447">
        <v>3.3428</v>
      </c>
      <c r="AH822">
        <v>0.20069999999999999</v>
      </c>
      <c r="AI822" s="447">
        <v>6.3701999999999995E-2</v>
      </c>
      <c r="AJ822" s="447">
        <v>74.53</v>
      </c>
      <c r="AK822" s="447">
        <v>471.93</v>
      </c>
      <c r="AL822" s="429">
        <v>33.155036926269531</v>
      </c>
      <c r="AM822" s="433" t="s">
        <v>139</v>
      </c>
      <c r="AN822" s="434"/>
      <c r="AO822" s="438">
        <v>-0.2</v>
      </c>
      <c r="AP822" s="439">
        <v>6.4269999999999996</v>
      </c>
      <c r="AQ822" s="431" t="s">
        <v>139</v>
      </c>
      <c r="AR822" s="440"/>
      <c r="AS822" s="469">
        <v>15.380462060342454</v>
      </c>
      <c r="AT822" s="431"/>
      <c r="AU822" s="469">
        <v>33.447637122791249</v>
      </c>
      <c r="AV822" s="431"/>
      <c r="AW822" s="442">
        <v>1.782</v>
      </c>
      <c r="AX822" s="431"/>
      <c r="AY822" s="443"/>
      <c r="AZ822" s="469" t="s">
        <v>139</v>
      </c>
      <c r="BA822" s="431" t="s">
        <v>139</v>
      </c>
      <c r="BB822" s="440"/>
      <c r="BC822" s="469" t="s">
        <v>139</v>
      </c>
      <c r="BD822" s="445" t="s">
        <v>139</v>
      </c>
      <c r="BE822" s="469" t="s">
        <v>139</v>
      </c>
      <c r="BF822" s="445" t="s">
        <v>139</v>
      </c>
      <c r="BG822" s="445"/>
      <c r="BH822" s="469">
        <v>2229.0762784672379</v>
      </c>
      <c r="BI822" s="431" t="s">
        <v>139</v>
      </c>
      <c r="BJ822" s="440"/>
      <c r="BK822" s="441">
        <v>2278.4732169092567</v>
      </c>
      <c r="BL822" s="431" t="s">
        <v>139</v>
      </c>
      <c r="BM822" s="446"/>
      <c r="BN822" s="447" t="s">
        <v>139</v>
      </c>
      <c r="BO822" t="s">
        <v>139</v>
      </c>
    </row>
    <row r="823" spans="1:67" ht="15.75" customHeight="1">
      <c r="A823" s="7" t="s">
        <v>1030</v>
      </c>
      <c r="B823" s="453">
        <v>38</v>
      </c>
      <c r="C823" s="436" t="s">
        <v>218</v>
      </c>
      <c r="D823" s="454" t="s">
        <v>219</v>
      </c>
      <c r="E823" s="436">
        <v>74</v>
      </c>
      <c r="F823" s="436">
        <v>30.130000000000052</v>
      </c>
      <c r="G823" s="436" t="s">
        <v>61</v>
      </c>
      <c r="H823" s="430">
        <v>74.502166666666668</v>
      </c>
      <c r="I823" s="436">
        <v>152</v>
      </c>
      <c r="J823" s="436">
        <v>15.799999999999272</v>
      </c>
      <c r="K823" s="436" t="s">
        <v>62</v>
      </c>
      <c r="L823" s="430">
        <v>152.26333333333332</v>
      </c>
      <c r="M823" s="430">
        <v>-152.26333333333332</v>
      </c>
      <c r="N823" s="427">
        <v>851</v>
      </c>
      <c r="Q823" s="428" t="s">
        <v>156</v>
      </c>
      <c r="R823">
        <v>17</v>
      </c>
      <c r="S823" s="474">
        <v>229.44399999999999</v>
      </c>
      <c r="T823" s="290">
        <v>-1.4625999999999999</v>
      </c>
      <c r="U823" s="290">
        <v>-1.4659</v>
      </c>
      <c r="V823" s="290">
        <v>26.421316999999998</v>
      </c>
      <c r="W823" s="290">
        <v>26.438441999999998</v>
      </c>
      <c r="X823" s="290">
        <v>32.969267540590117</v>
      </c>
      <c r="Y823" s="290">
        <v>32.996438551033684</v>
      </c>
      <c r="Z823">
        <v>1.8308</v>
      </c>
      <c r="AA823" s="447">
        <v>6.4576729100297747</v>
      </c>
      <c r="AB823" s="447">
        <v>76.449990351570065</v>
      </c>
      <c r="AC823" s="447">
        <v>3.4900884E-2</v>
      </c>
      <c r="AD823" s="290">
        <v>6.2899999999999998E-2</v>
      </c>
      <c r="AE823" s="447">
        <v>89.572500000000005</v>
      </c>
      <c r="AF823">
        <v>4.5762999999999998</v>
      </c>
      <c r="AG823" s="447">
        <v>3.3593000000000002</v>
      </c>
      <c r="AH823">
        <v>0.2014</v>
      </c>
      <c r="AI823" s="447">
        <v>6.3701999999999995E-2</v>
      </c>
      <c r="AJ823" s="447">
        <v>98.54</v>
      </c>
      <c r="AK823" s="447">
        <v>471.93</v>
      </c>
      <c r="AL823" s="429">
        <v>32.956153869628906</v>
      </c>
      <c r="AM823" s="433">
        <v>2</v>
      </c>
      <c r="AN823" s="434"/>
      <c r="AO823" s="438">
        <v>-0.1</v>
      </c>
      <c r="AP823" s="439">
        <v>6.45</v>
      </c>
      <c r="AQ823" s="431" t="s">
        <v>139</v>
      </c>
      <c r="AR823" s="440"/>
      <c r="AS823" s="469">
        <v>15.338328490878299</v>
      </c>
      <c r="AT823" s="431"/>
      <c r="AU823" s="469">
        <v>33.2590101528248</v>
      </c>
      <c r="AV823" s="431"/>
      <c r="AW823" s="442">
        <v>1.81</v>
      </c>
      <c r="AX823" s="431"/>
      <c r="AY823" s="443"/>
      <c r="AZ823" s="469" t="s">
        <v>139</v>
      </c>
      <c r="BA823" s="431" t="s">
        <v>139</v>
      </c>
      <c r="BB823" s="440"/>
      <c r="BC823" s="469">
        <v>4.9032664881980235E-3</v>
      </c>
      <c r="BD823" s="445" t="s">
        <v>139</v>
      </c>
      <c r="BE823" s="469">
        <v>3.0417903986185279E-2</v>
      </c>
      <c r="BF823" s="445" t="s">
        <v>139</v>
      </c>
      <c r="BG823" s="445"/>
      <c r="BH823" s="469">
        <v>2219.3156557519824</v>
      </c>
      <c r="BI823" s="431" t="s">
        <v>139</v>
      </c>
      <c r="BJ823" s="440"/>
      <c r="BK823" s="441">
        <v>2264.7084062792246</v>
      </c>
      <c r="BL823" s="431" t="s">
        <v>139</v>
      </c>
      <c r="BM823" s="446"/>
      <c r="BN823" s="447" t="s">
        <v>139</v>
      </c>
      <c r="BO823" t="s">
        <v>139</v>
      </c>
    </row>
    <row r="824" spans="1:67" ht="15.75" customHeight="1">
      <c r="A824" s="7" t="s">
        <v>1030</v>
      </c>
      <c r="B824" s="453">
        <v>38</v>
      </c>
      <c r="C824" s="436" t="s">
        <v>218</v>
      </c>
      <c r="D824" s="454" t="s">
        <v>219</v>
      </c>
      <c r="E824" s="436">
        <v>74</v>
      </c>
      <c r="F824" s="436">
        <v>30.130000000000052</v>
      </c>
      <c r="G824" s="436" t="s">
        <v>61</v>
      </c>
      <c r="H824" s="430">
        <v>74.502166666666668</v>
      </c>
      <c r="I824" s="436">
        <v>152</v>
      </c>
      <c r="J824" s="436">
        <v>15.799999999999272</v>
      </c>
      <c r="K824" s="436" t="s">
        <v>62</v>
      </c>
      <c r="L824" s="430">
        <v>152.26333333333332</v>
      </c>
      <c r="M824" s="430">
        <v>-152.26333333333332</v>
      </c>
      <c r="N824" s="427">
        <v>852</v>
      </c>
      <c r="Q824" s="428" t="s">
        <v>156</v>
      </c>
      <c r="R824">
        <v>18</v>
      </c>
      <c r="S824" s="474">
        <v>207.85300000000001</v>
      </c>
      <c r="T824" s="290">
        <v>-1.3643000000000001</v>
      </c>
      <c r="U824" s="290">
        <v>-1.3718999999999999</v>
      </c>
      <c r="V824" s="290">
        <v>26.244206999999999</v>
      </c>
      <c r="W824" s="290">
        <v>26.251666999999998</v>
      </c>
      <c r="X824" s="290">
        <v>32.63162520059776</v>
      </c>
      <c r="Y824" s="290">
        <v>32.650129161457109</v>
      </c>
      <c r="Z824">
        <v>1.8897999999999999</v>
      </c>
      <c r="AA824" s="447">
        <v>6.6926118672658061</v>
      </c>
      <c r="AB824" s="447">
        <v>79.251075904695085</v>
      </c>
      <c r="AC824" s="447">
        <v>3.6888949600000005E-2</v>
      </c>
      <c r="AD824" s="290">
        <v>6.7299999999999999E-2</v>
      </c>
      <c r="AE824" s="447">
        <v>89.550200000000004</v>
      </c>
      <c r="AF824">
        <v>4.5751999999999997</v>
      </c>
      <c r="AG824" s="447">
        <v>3.4367999999999999</v>
      </c>
      <c r="AH824">
        <v>0.20449999999999999</v>
      </c>
      <c r="AI824" s="447">
        <v>6.3701999999999995E-2</v>
      </c>
      <c r="AJ824" s="447">
        <v>88.66</v>
      </c>
      <c r="AK824" s="447">
        <v>473.91</v>
      </c>
      <c r="AL824" s="429">
        <v>32.623306274414063</v>
      </c>
      <c r="AM824" s="433" t="s">
        <v>139</v>
      </c>
      <c r="AN824" s="434"/>
      <c r="AO824" s="438">
        <v>0</v>
      </c>
      <c r="AP824" s="439">
        <v>6.7069999999999999</v>
      </c>
      <c r="AQ824" s="431" t="s">
        <v>139</v>
      </c>
      <c r="AR824" s="440"/>
      <c r="AS824" s="469">
        <v>13.591231612873893</v>
      </c>
      <c r="AT824" s="431"/>
      <c r="AU824" s="469">
        <v>28.777984228250631</v>
      </c>
      <c r="AV824" s="431"/>
      <c r="AW824" s="442">
        <v>1.72</v>
      </c>
      <c r="AX824" s="431"/>
      <c r="AY824" s="443"/>
      <c r="AZ824" s="469" t="s">
        <v>139</v>
      </c>
      <c r="BA824" s="431" t="s">
        <v>139</v>
      </c>
      <c r="BB824" s="440"/>
      <c r="BC824" s="469">
        <v>4.4004149391718523E-3</v>
      </c>
      <c r="BD824" s="445" t="s">
        <v>139</v>
      </c>
      <c r="BE824" s="469">
        <v>3.0385680046637047E-2</v>
      </c>
      <c r="BF824" s="445" t="s">
        <v>139</v>
      </c>
      <c r="BG824" s="445"/>
      <c r="BH824" s="469">
        <v>2189.0109760800642</v>
      </c>
      <c r="BI824" s="431">
        <v>6</v>
      </c>
      <c r="BJ824" s="440"/>
      <c r="BK824" s="441">
        <v>2245.7450188822118</v>
      </c>
      <c r="BL824" s="431">
        <v>6</v>
      </c>
      <c r="BM824" s="446"/>
      <c r="BN824" s="447" t="s">
        <v>139</v>
      </c>
      <c r="BO824" t="s">
        <v>139</v>
      </c>
    </row>
    <row r="825" spans="1:67" ht="15.75" customHeight="1">
      <c r="A825" s="7" t="s">
        <v>1030</v>
      </c>
      <c r="B825" s="453">
        <v>38</v>
      </c>
      <c r="C825" s="436" t="s">
        <v>218</v>
      </c>
      <c r="D825" s="454" t="s">
        <v>219</v>
      </c>
      <c r="E825" s="436">
        <v>74</v>
      </c>
      <c r="F825" s="436">
        <v>30.130000000000052</v>
      </c>
      <c r="G825" s="436" t="s">
        <v>61</v>
      </c>
      <c r="H825" s="430">
        <v>74.502166666666668</v>
      </c>
      <c r="I825" s="436">
        <v>152</v>
      </c>
      <c r="J825" s="436">
        <v>15.799999999999272</v>
      </c>
      <c r="K825" s="436" t="s">
        <v>62</v>
      </c>
      <c r="L825" s="430">
        <v>152.26333333333332</v>
      </c>
      <c r="M825" s="430">
        <v>-152.26333333333332</v>
      </c>
      <c r="N825" s="427">
        <v>853</v>
      </c>
      <c r="Q825" s="428" t="s">
        <v>156</v>
      </c>
      <c r="R825">
        <v>19</v>
      </c>
      <c r="S825" s="474">
        <v>188.751</v>
      </c>
      <c r="T825" s="290">
        <v>-1.044</v>
      </c>
      <c r="U825" s="290">
        <v>-1.0571999999999999</v>
      </c>
      <c r="V825" s="290">
        <v>26.251601999999998</v>
      </c>
      <c r="W825" s="290">
        <v>26.243365999999998</v>
      </c>
      <c r="X825" s="290">
        <v>32.306311803416278</v>
      </c>
      <c r="Y825" s="290">
        <v>32.309339951517508</v>
      </c>
      <c r="Z825">
        <v>1.9803999999999999</v>
      </c>
      <c r="AA825" s="447">
        <v>7.0374944729039148</v>
      </c>
      <c r="AB825" s="447">
        <v>83.861044125753722</v>
      </c>
      <c r="AC825" s="447">
        <v>3.3462306400000003E-2</v>
      </c>
      <c r="AD825" s="290">
        <v>5.96E-2</v>
      </c>
      <c r="AE825" s="447">
        <v>89.648799999999994</v>
      </c>
      <c r="AF825">
        <v>4.5801999999999996</v>
      </c>
      <c r="AG825" s="447">
        <v>3.4367999999999999</v>
      </c>
      <c r="AH825">
        <v>0.20449999999999999</v>
      </c>
      <c r="AI825" s="447">
        <v>6.3701999999999995E-2</v>
      </c>
      <c r="AJ825" s="447">
        <v>95.12</v>
      </c>
      <c r="AK825" s="447">
        <v>475.89</v>
      </c>
      <c r="AL825" s="429">
        <v>32.311161041259766</v>
      </c>
      <c r="AM825" s="433" t="s">
        <v>139</v>
      </c>
      <c r="AN825" s="434"/>
      <c r="AO825" s="438">
        <v>0.4</v>
      </c>
      <c r="AP825" s="439">
        <v>7.0960000000000001</v>
      </c>
      <c r="AQ825" s="431" t="s">
        <v>139</v>
      </c>
      <c r="AR825" s="440"/>
      <c r="AS825" s="469">
        <v>10.944047138352689</v>
      </c>
      <c r="AT825" s="431"/>
      <c r="AU825" s="469">
        <v>21.114081733303927</v>
      </c>
      <c r="AV825" s="431"/>
      <c r="AW825" s="442">
        <v>1.5129999999999999</v>
      </c>
      <c r="AX825" s="431"/>
      <c r="AY825" s="443"/>
      <c r="AZ825" s="469" t="s">
        <v>139</v>
      </c>
      <c r="BA825" s="431" t="s">
        <v>139</v>
      </c>
      <c r="BB825" s="440"/>
      <c r="BC825" s="469">
        <v>4.9079229615961234E-3</v>
      </c>
      <c r="BD825" s="445" t="s">
        <v>139</v>
      </c>
      <c r="BE825" s="469">
        <v>2.4554338576865425E-2</v>
      </c>
      <c r="BF825" s="445" t="s">
        <v>139</v>
      </c>
      <c r="BG825" s="445"/>
      <c r="BH825" s="469">
        <v>2152.2922738507386</v>
      </c>
      <c r="BI825" s="431" t="s">
        <v>139</v>
      </c>
      <c r="BJ825" s="440"/>
      <c r="BK825" s="441">
        <v>2228.7219751231296</v>
      </c>
      <c r="BL825" s="431" t="s">
        <v>139</v>
      </c>
      <c r="BM825" s="446"/>
      <c r="BN825" s="447" t="s">
        <v>139</v>
      </c>
      <c r="BO825" t="s">
        <v>139</v>
      </c>
    </row>
    <row r="826" spans="1:67" ht="15.75" customHeight="1">
      <c r="A826" s="7" t="s">
        <v>1030</v>
      </c>
      <c r="B826" s="453">
        <v>38</v>
      </c>
      <c r="C826" s="436" t="s">
        <v>218</v>
      </c>
      <c r="D826" s="454" t="s">
        <v>219</v>
      </c>
      <c r="E826" s="436">
        <v>74</v>
      </c>
      <c r="F826" s="436">
        <v>30.130000000000052</v>
      </c>
      <c r="G826" s="436" t="s">
        <v>61</v>
      </c>
      <c r="H826" s="430">
        <v>74.502166666666668</v>
      </c>
      <c r="I826" s="436">
        <v>152</v>
      </c>
      <c r="J826" s="436">
        <v>15.799999999999272</v>
      </c>
      <c r="K826" s="436" t="s">
        <v>62</v>
      </c>
      <c r="L826" s="430">
        <v>152.26333333333332</v>
      </c>
      <c r="M826" s="430">
        <v>-152.26333333333332</v>
      </c>
      <c r="N826" s="427">
        <v>854</v>
      </c>
      <c r="Q826" s="428" t="s">
        <v>156</v>
      </c>
      <c r="R826">
        <v>20</v>
      </c>
      <c r="S826" s="474">
        <v>119.29</v>
      </c>
      <c r="T826" s="290">
        <v>-0.43809999999999999</v>
      </c>
      <c r="U826" s="290">
        <v>-0.43619999999999998</v>
      </c>
      <c r="V826" s="290">
        <v>26.318662</v>
      </c>
      <c r="W826" s="290">
        <v>26.319817999999998</v>
      </c>
      <c r="X826" s="290">
        <v>31.794231831653232</v>
      </c>
      <c r="Y826" s="290">
        <v>31.793779013867098</v>
      </c>
      <c r="Z826">
        <v>2.0741000000000001</v>
      </c>
      <c r="AA826" s="447">
        <v>7.2630927054002941</v>
      </c>
      <c r="AB826" s="447">
        <v>87.640253566540963</v>
      </c>
      <c r="AC826" s="447">
        <v>3.9258053600000002E-2</v>
      </c>
      <c r="AD826" s="290">
        <v>7.2499999999999995E-2</v>
      </c>
      <c r="AE826" s="447">
        <v>89.613500000000002</v>
      </c>
      <c r="AF826">
        <v>4.5784000000000002</v>
      </c>
      <c r="AG826" s="447">
        <v>3.0916000000000001</v>
      </c>
      <c r="AH826">
        <v>0.19070000000000001</v>
      </c>
      <c r="AI826" s="447">
        <v>0.14326</v>
      </c>
      <c r="AJ826" s="447">
        <v>98.54</v>
      </c>
      <c r="AK826" s="447">
        <v>475.89</v>
      </c>
      <c r="AL826" s="429">
        <v>31.794887542724609</v>
      </c>
      <c r="AM826" s="433" t="s">
        <v>139</v>
      </c>
      <c r="AN826" s="434"/>
      <c r="AO826" s="438">
        <v>0.9</v>
      </c>
      <c r="AP826" s="439">
        <v>7.3339999999999996</v>
      </c>
      <c r="AQ826" s="431" t="s">
        <v>139</v>
      </c>
      <c r="AR826" s="440"/>
      <c r="AS826" s="469">
        <v>7.6198008856021389</v>
      </c>
      <c r="AT826" s="431"/>
      <c r="AU826" s="469">
        <v>13.762415782063531</v>
      </c>
      <c r="AV826" s="431"/>
      <c r="AW826" s="442">
        <v>1.248</v>
      </c>
      <c r="AX826" s="431"/>
      <c r="AY826" s="443"/>
      <c r="AZ826" s="469" t="s">
        <v>139</v>
      </c>
      <c r="BA826" s="431" t="s">
        <v>139</v>
      </c>
      <c r="BB826" s="440"/>
      <c r="BC826" s="469">
        <v>2.3789403726708069E-2</v>
      </c>
      <c r="BD826" s="445" t="s">
        <v>139</v>
      </c>
      <c r="BE826" s="469">
        <v>5.3250201301863365E-2</v>
      </c>
      <c r="BF826" s="445" t="s">
        <v>139</v>
      </c>
      <c r="BG826" s="445"/>
      <c r="BH826" s="469">
        <v>2109.5491569264668</v>
      </c>
      <c r="BI826" s="431" t="s">
        <v>139</v>
      </c>
      <c r="BJ826" s="440"/>
      <c r="BK826" s="441">
        <v>2202.9674979875381</v>
      </c>
      <c r="BL826" s="431" t="s">
        <v>139</v>
      </c>
      <c r="BM826" s="446"/>
      <c r="BN826" s="447" t="s">
        <v>139</v>
      </c>
      <c r="BO826" t="s">
        <v>139</v>
      </c>
    </row>
    <row r="827" spans="1:67" ht="15.75" customHeight="1">
      <c r="A827" s="7" t="s">
        <v>1030</v>
      </c>
      <c r="B827" s="453">
        <v>38</v>
      </c>
      <c r="C827" s="436" t="s">
        <v>218</v>
      </c>
      <c r="D827" s="454" t="s">
        <v>219</v>
      </c>
      <c r="E827" s="436">
        <v>74</v>
      </c>
      <c r="F827" s="436">
        <v>30.130000000000052</v>
      </c>
      <c r="G827" s="436" t="s">
        <v>61</v>
      </c>
      <c r="H827" s="430">
        <v>74.502166666666668</v>
      </c>
      <c r="I827" s="436">
        <v>152</v>
      </c>
      <c r="J827" s="436">
        <v>15.799999999999272</v>
      </c>
      <c r="K827" s="436" t="s">
        <v>62</v>
      </c>
      <c r="L827" s="430">
        <v>152.26333333333332</v>
      </c>
      <c r="M827" s="430">
        <v>-152.26333333333332</v>
      </c>
      <c r="N827" s="427">
        <v>855</v>
      </c>
      <c r="Q827" s="428" t="s">
        <v>156</v>
      </c>
      <c r="R827">
        <v>21</v>
      </c>
      <c r="S827" s="474">
        <v>79.453999999999994</v>
      </c>
      <c r="T827" s="290">
        <v>2.5999999999999999E-3</v>
      </c>
      <c r="U827" s="290">
        <v>-8.3999999999999995E-3</v>
      </c>
      <c r="V827" s="290">
        <v>26.145443</v>
      </c>
      <c r="W827" s="290">
        <v>26.141631999999998</v>
      </c>
      <c r="X827" s="290">
        <v>31.133381291296864</v>
      </c>
      <c r="Y827" s="290">
        <v>31.139587791750881</v>
      </c>
      <c r="Z827">
        <v>2.3433999999999999</v>
      </c>
      <c r="AA827" s="447">
        <v>8.3836442250843497</v>
      </c>
      <c r="AB827" s="447">
        <v>101.87203443915702</v>
      </c>
      <c r="AC827" s="447">
        <v>0.14920114400000001</v>
      </c>
      <c r="AD827" s="290">
        <v>0.31659999999999999</v>
      </c>
      <c r="AE827" s="447">
        <v>88.956299999999999</v>
      </c>
      <c r="AF827">
        <v>4.5452000000000004</v>
      </c>
      <c r="AG827" s="447">
        <v>2.8473999999999999</v>
      </c>
      <c r="AH827">
        <v>0.18090000000000001</v>
      </c>
      <c r="AI827" s="447">
        <v>1.7005999999999999</v>
      </c>
      <c r="AJ827" s="447">
        <v>98.54</v>
      </c>
      <c r="AK827" s="447">
        <v>473.91</v>
      </c>
      <c r="AL827" s="429">
        <v>31.138418197631836</v>
      </c>
      <c r="AM827" s="433" t="s">
        <v>139</v>
      </c>
      <c r="AN827" s="434"/>
      <c r="AO827" s="438">
        <v>1.4</v>
      </c>
      <c r="AP827" s="439">
        <v>8.5069999999999997</v>
      </c>
      <c r="AQ827" s="431" t="s">
        <v>139</v>
      </c>
      <c r="AR827" s="440"/>
      <c r="AS827" s="469">
        <v>0.29021130797681938</v>
      </c>
      <c r="AT827" s="431"/>
      <c r="AU827" s="469">
        <v>4.4277564841408186</v>
      </c>
      <c r="AV827" s="431"/>
      <c r="AW827" s="442">
        <v>0.82299999999999995</v>
      </c>
      <c r="AX827" s="431"/>
      <c r="AY827" s="443"/>
      <c r="AZ827" s="469" t="s">
        <v>139</v>
      </c>
      <c r="BA827" s="431" t="s">
        <v>139</v>
      </c>
      <c r="BB827" s="440"/>
      <c r="BC827" s="469">
        <v>0.13879420053006672</v>
      </c>
      <c r="BD827" s="445" t="s">
        <v>139</v>
      </c>
      <c r="BE827" s="469">
        <v>0.27071727169742149</v>
      </c>
      <c r="BF827" s="445" t="s">
        <v>139</v>
      </c>
      <c r="BG827" s="445"/>
      <c r="BH827" s="469">
        <v>2050.8708582070967</v>
      </c>
      <c r="BI827" s="431" t="s">
        <v>139</v>
      </c>
      <c r="BJ827" s="440"/>
      <c r="BK827" s="441">
        <v>2178.4022861711719</v>
      </c>
      <c r="BL827" s="431" t="s">
        <v>139</v>
      </c>
      <c r="BM827" s="446"/>
      <c r="BN827" s="447" t="s">
        <v>139</v>
      </c>
      <c r="BO827" t="s">
        <v>139</v>
      </c>
    </row>
    <row r="828" spans="1:67" ht="15.75" customHeight="1">
      <c r="A828" s="7" t="s">
        <v>1030</v>
      </c>
      <c r="B828" s="453">
        <v>38</v>
      </c>
      <c r="C828" s="436" t="s">
        <v>218</v>
      </c>
      <c r="D828" s="454" t="s">
        <v>219</v>
      </c>
      <c r="E828" s="436">
        <v>74</v>
      </c>
      <c r="F828" s="436">
        <v>30.130000000000052</v>
      </c>
      <c r="G828" s="436" t="s">
        <v>61</v>
      </c>
      <c r="H828" s="430">
        <v>74.502166666666668</v>
      </c>
      <c r="I828" s="436">
        <v>152</v>
      </c>
      <c r="J828" s="436">
        <v>15.799999999999272</v>
      </c>
      <c r="K828" s="436" t="s">
        <v>62</v>
      </c>
      <c r="L828" s="430">
        <v>152.26333333333332</v>
      </c>
      <c r="M828" s="430">
        <v>-152.26333333333332</v>
      </c>
      <c r="N828" s="427">
        <v>856</v>
      </c>
      <c r="Q828" s="428" t="s">
        <v>156</v>
      </c>
      <c r="R828">
        <v>22</v>
      </c>
      <c r="S828" s="474">
        <v>40.746000000000002</v>
      </c>
      <c r="T828" s="290">
        <v>-0.96650000000000003</v>
      </c>
      <c r="U828" s="290">
        <v>-0.96089999999999998</v>
      </c>
      <c r="V828" s="290">
        <v>23.124165999999999</v>
      </c>
      <c r="W828" s="290">
        <v>23.161273999999999</v>
      </c>
      <c r="X828" s="290">
        <v>28.112462524414486</v>
      </c>
      <c r="Y828" s="290">
        <v>28.156615201018894</v>
      </c>
      <c r="Z828">
        <v>2.3815</v>
      </c>
      <c r="AA828" s="447">
        <v>9.0712369570739888</v>
      </c>
      <c r="AB828" s="447">
        <v>105.1556647890046</v>
      </c>
      <c r="AC828" s="447">
        <v>7.9528768E-2</v>
      </c>
      <c r="AD828" s="290">
        <v>0.16189999999999999</v>
      </c>
      <c r="AE828" s="447">
        <v>89.317499999999995</v>
      </c>
      <c r="AF828">
        <v>4.5635000000000003</v>
      </c>
      <c r="AG828" s="447">
        <v>1.5748</v>
      </c>
      <c r="AH828">
        <v>0.13</v>
      </c>
      <c r="AI828" s="447">
        <v>15.199</v>
      </c>
      <c r="AJ828" s="447">
        <v>98.54</v>
      </c>
      <c r="AK828" s="447">
        <v>469.94</v>
      </c>
      <c r="AL828" s="429">
        <v>28.74273681640625</v>
      </c>
      <c r="AM828" s="433">
        <v>3</v>
      </c>
      <c r="AN828" s="434" t="s">
        <v>1104</v>
      </c>
      <c r="AO828" s="438">
        <v>1.3</v>
      </c>
      <c r="AP828" s="439">
        <v>9.0649999999999995</v>
      </c>
      <c r="AQ828" s="431" t="s">
        <v>139</v>
      </c>
      <c r="AR828" s="440"/>
      <c r="AS828" s="469">
        <v>0</v>
      </c>
      <c r="AT828" s="431"/>
      <c r="AU828" s="469">
        <v>2.8617462586115212</v>
      </c>
      <c r="AV828" s="431"/>
      <c r="AW828" s="442">
        <v>0.57799999999999996</v>
      </c>
      <c r="AX828" s="431"/>
      <c r="AY828" s="443"/>
      <c r="AZ828" s="469" t="s">
        <v>139</v>
      </c>
      <c r="BA828" s="431" t="s">
        <v>139</v>
      </c>
      <c r="BB828" s="440"/>
      <c r="BC828" s="469">
        <v>8.0991716753563522E-2</v>
      </c>
      <c r="BD828" s="445" t="s">
        <v>139</v>
      </c>
      <c r="BE828" s="469">
        <v>5.1403771365839478E-2</v>
      </c>
      <c r="BF828" s="445" t="s">
        <v>139</v>
      </c>
      <c r="BG828" s="445"/>
      <c r="BH828" s="469">
        <v>1971.2936878626028</v>
      </c>
      <c r="BI828" s="431" t="s">
        <v>139</v>
      </c>
      <c r="BJ828" s="440"/>
      <c r="BK828" s="441">
        <v>2065.4220445115334</v>
      </c>
      <c r="BL828" s="431" t="s">
        <v>139</v>
      </c>
      <c r="BM828" s="446"/>
      <c r="BN828" s="447" t="s">
        <v>139</v>
      </c>
      <c r="BO828" t="s">
        <v>139</v>
      </c>
    </row>
    <row r="829" spans="1:67" ht="15.75" customHeight="1">
      <c r="A829" s="7" t="s">
        <v>1030</v>
      </c>
      <c r="B829" s="453">
        <v>38</v>
      </c>
      <c r="C829" s="436" t="s">
        <v>218</v>
      </c>
      <c r="D829" s="454" t="s">
        <v>219</v>
      </c>
      <c r="E829" s="436">
        <v>74</v>
      </c>
      <c r="F829" s="436">
        <v>30.130000000000052</v>
      </c>
      <c r="G829" s="436" t="s">
        <v>61</v>
      </c>
      <c r="H829" s="430">
        <v>74.502166666666668</v>
      </c>
      <c r="I829" s="436">
        <v>152</v>
      </c>
      <c r="J829" s="436">
        <v>15.799999999999272</v>
      </c>
      <c r="K829" s="436" t="s">
        <v>62</v>
      </c>
      <c r="L829" s="430">
        <v>152.26333333333332</v>
      </c>
      <c r="M829" s="430">
        <v>-152.26333333333332</v>
      </c>
      <c r="N829" s="427">
        <v>857</v>
      </c>
      <c r="Q829" s="428" t="s">
        <v>156</v>
      </c>
      <c r="R829">
        <v>23</v>
      </c>
      <c r="S829" s="474">
        <v>20.635999999999999</v>
      </c>
      <c r="T829" s="290">
        <v>0.41270000000000001</v>
      </c>
      <c r="U829" s="290">
        <v>0.38240000000000002</v>
      </c>
      <c r="V829" s="290">
        <v>22.794827999999999</v>
      </c>
      <c r="W829" s="290">
        <v>22.797605999999998</v>
      </c>
      <c r="X829" s="290">
        <v>26.457314172205137</v>
      </c>
      <c r="Y829" s="290">
        <v>26.486909367283378</v>
      </c>
      <c r="Z829">
        <v>2.2970999999999999</v>
      </c>
      <c r="AA829" s="447">
        <v>8.3272593502814161</v>
      </c>
      <c r="AB829" s="447">
        <v>98.997800906217563</v>
      </c>
      <c r="AC829" s="447">
        <v>7.9150431999999993E-2</v>
      </c>
      <c r="AD829" s="290">
        <v>0.16109999999999999</v>
      </c>
      <c r="AE829" s="447">
        <v>88.775800000000004</v>
      </c>
      <c r="AF829">
        <v>4.5361000000000002</v>
      </c>
      <c r="AG829" s="447">
        <v>1.3423</v>
      </c>
      <c r="AH829">
        <v>0.1207</v>
      </c>
      <c r="AI829" s="447">
        <v>37.520000000000003</v>
      </c>
      <c r="AJ829" s="447">
        <v>97.9</v>
      </c>
      <c r="AK829" s="447">
        <v>469.94</v>
      </c>
      <c r="AL829" s="429">
        <v>26.955234527587891</v>
      </c>
      <c r="AM829" s="433" t="s">
        <v>139</v>
      </c>
      <c r="AN829" s="434"/>
      <c r="AO829" s="438">
        <v>1.7</v>
      </c>
      <c r="AP829" s="439">
        <v>8.702</v>
      </c>
      <c r="AQ829" s="431" t="s">
        <v>139</v>
      </c>
      <c r="AR829" s="440"/>
      <c r="AS829" s="469">
        <v>0</v>
      </c>
      <c r="AT829" s="431"/>
      <c r="AU829" s="469">
        <v>2.6826353882643015</v>
      </c>
      <c r="AV829" s="431"/>
      <c r="AW829" s="442">
        <v>0.51200000000000001</v>
      </c>
      <c r="AX829" s="431"/>
      <c r="AY829" s="443"/>
      <c r="AZ829" s="469" t="s">
        <v>139</v>
      </c>
      <c r="BA829" s="431" t="s">
        <v>139</v>
      </c>
      <c r="BB829" s="440"/>
      <c r="BC829" s="469">
        <v>7.4202766188063443E-2</v>
      </c>
      <c r="BD829" s="445" t="s">
        <v>139</v>
      </c>
      <c r="BE829" s="469">
        <v>4.0045958062410958E-2</v>
      </c>
      <c r="BF829" s="445" t="s">
        <v>139</v>
      </c>
      <c r="BG829" s="445"/>
      <c r="BH829" s="469">
        <v>1872.0469892076744</v>
      </c>
      <c r="BI829" s="431" t="s">
        <v>139</v>
      </c>
      <c r="BJ829" s="440"/>
      <c r="BK829" s="441">
        <v>1951.1486675227973</v>
      </c>
      <c r="BL829" s="431" t="s">
        <v>139</v>
      </c>
      <c r="BM829" s="446"/>
      <c r="BN829" s="447" t="s">
        <v>139</v>
      </c>
      <c r="BO829" t="s">
        <v>139</v>
      </c>
    </row>
    <row r="830" spans="1:67" ht="15.75" customHeight="1">
      <c r="A830" s="7" t="s">
        <v>1030</v>
      </c>
      <c r="B830" s="453">
        <v>38</v>
      </c>
      <c r="C830" s="436" t="s">
        <v>218</v>
      </c>
      <c r="D830" s="454" t="s">
        <v>219</v>
      </c>
      <c r="E830" s="436">
        <v>74</v>
      </c>
      <c r="F830" s="436">
        <v>30.130000000000052</v>
      </c>
      <c r="G830" s="436" t="s">
        <v>61</v>
      </c>
      <c r="H830" s="430">
        <v>74.502166666666668</v>
      </c>
      <c r="I830" s="436">
        <v>152</v>
      </c>
      <c r="J830" s="436">
        <v>15.799999999999272</v>
      </c>
      <c r="K830" s="436" t="s">
        <v>62</v>
      </c>
      <c r="L830" s="430">
        <v>152.26333333333332</v>
      </c>
      <c r="M830" s="430">
        <v>-152.26333333333332</v>
      </c>
      <c r="N830" s="427">
        <v>858</v>
      </c>
      <c r="Q830" s="428" t="s">
        <v>184</v>
      </c>
      <c r="R830">
        <v>24</v>
      </c>
      <c r="S830" s="474">
        <v>4.0330000000000004</v>
      </c>
      <c r="T830" s="290">
        <v>1.5378000000000001</v>
      </c>
      <c r="U830" s="290">
        <v>1.5442</v>
      </c>
      <c r="V830" s="290">
        <v>23.066091999999998</v>
      </c>
      <c r="W830" s="290">
        <v>23.068887999999998</v>
      </c>
      <c r="X830" s="290">
        <v>25.857192757295959</v>
      </c>
      <c r="Y830" s="290">
        <v>25.855353270298213</v>
      </c>
      <c r="Z830">
        <v>2.3054000000000001</v>
      </c>
      <c r="AA830" s="447">
        <v>8.2353437526669335</v>
      </c>
      <c r="AB830" s="447">
        <v>100.4113610669099</v>
      </c>
      <c r="AC830" s="447">
        <v>5.3770392000000007E-2</v>
      </c>
      <c r="AD830" s="290">
        <v>0.1047</v>
      </c>
      <c r="AE830" s="447">
        <v>88.848399999999998</v>
      </c>
      <c r="AF830">
        <v>4.5397999999999996</v>
      </c>
      <c r="AG830" s="447">
        <v>1.6569</v>
      </c>
      <c r="AH830">
        <v>0.1333</v>
      </c>
      <c r="AI830" s="447">
        <v>162.57</v>
      </c>
      <c r="AJ830" s="447">
        <v>98.54</v>
      </c>
      <c r="AK830" s="447">
        <v>471.93</v>
      </c>
      <c r="AL830" s="429">
        <v>25.866556167602539</v>
      </c>
      <c r="AM830" s="433" t="s">
        <v>139</v>
      </c>
      <c r="AN830" s="434"/>
      <c r="AO830" s="438">
        <v>3.1</v>
      </c>
      <c r="AP830" s="439">
        <v>8.2089999999999996</v>
      </c>
      <c r="AQ830" s="431" t="s">
        <v>139</v>
      </c>
      <c r="AR830" s="440"/>
      <c r="AS830" s="469">
        <v>0</v>
      </c>
      <c r="AT830" s="431"/>
      <c r="AU830" s="469">
        <v>3.1693803056515231</v>
      </c>
      <c r="AV830" s="431"/>
      <c r="AW830" s="442">
        <v>0.47599999999999998</v>
      </c>
      <c r="AX830" s="431"/>
      <c r="AY830" s="443"/>
      <c r="AZ830" s="469" t="s">
        <v>139</v>
      </c>
      <c r="BA830" s="431" t="s">
        <v>139</v>
      </c>
      <c r="BB830" s="440"/>
      <c r="BC830" s="469">
        <v>5.9983293372289206E-2</v>
      </c>
      <c r="BD830" s="445" t="s">
        <v>139</v>
      </c>
      <c r="BE830" s="469">
        <v>3.9439260555604531E-2</v>
      </c>
      <c r="BF830" s="445" t="s">
        <v>139</v>
      </c>
      <c r="BG830" s="445"/>
      <c r="BH830" s="469">
        <v>1833.686693687453</v>
      </c>
      <c r="BI830" s="431" t="s">
        <v>139</v>
      </c>
      <c r="BJ830" s="440"/>
      <c r="BK830" s="441">
        <v>1915.1837053097331</v>
      </c>
      <c r="BL830" s="431" t="s">
        <v>139</v>
      </c>
      <c r="BM830" s="446"/>
      <c r="BN830" s="447" t="s">
        <v>139</v>
      </c>
      <c r="BO830" t="s">
        <v>139</v>
      </c>
    </row>
    <row r="831" spans="1:67" ht="15.75" customHeight="1">
      <c r="A831" s="7" t="s">
        <v>1030</v>
      </c>
      <c r="B831" s="453">
        <v>39</v>
      </c>
      <c r="C831" s="436" t="s">
        <v>220</v>
      </c>
      <c r="D831" s="454" t="s">
        <v>221</v>
      </c>
      <c r="E831" s="436">
        <v>75</v>
      </c>
      <c r="F831" s="436">
        <v>17.860000000000298</v>
      </c>
      <c r="G831" s="436" t="s">
        <v>61</v>
      </c>
      <c r="H831" s="430">
        <v>75.297666666666672</v>
      </c>
      <c r="I831" s="436">
        <v>153</v>
      </c>
      <c r="J831" s="436">
        <v>16.689999999999827</v>
      </c>
      <c r="K831" s="436" t="s">
        <v>62</v>
      </c>
      <c r="L831" s="430">
        <v>153.27816666666666</v>
      </c>
      <c r="M831" s="430">
        <v>-153.27816666666666</v>
      </c>
      <c r="N831" s="427">
        <v>859</v>
      </c>
      <c r="Q831" s="428" t="s">
        <v>156</v>
      </c>
      <c r="R831">
        <v>1</v>
      </c>
      <c r="S831" s="474">
        <v>3815.991</v>
      </c>
      <c r="T831" s="290">
        <v>-0.25409999999999999</v>
      </c>
      <c r="U831" s="290">
        <v>-0.25440000000000002</v>
      </c>
      <c r="V831" s="290">
        <v>30.345987000000001</v>
      </c>
      <c r="W831" s="290">
        <v>30.345115999999997</v>
      </c>
      <c r="X831" s="290">
        <v>34.956755631118483</v>
      </c>
      <c r="Y831" s="290">
        <v>34.955964970992781</v>
      </c>
      <c r="Z831">
        <v>1.3395999999999999</v>
      </c>
      <c r="AA831" s="447">
        <v>6.5299576865271591</v>
      </c>
      <c r="AB831" s="447">
        <v>80.957210478053426</v>
      </c>
      <c r="AC831" s="447">
        <v>2.5467256000000001E-2</v>
      </c>
      <c r="AD831" s="290">
        <v>4.19E-2</v>
      </c>
      <c r="AE831" s="447">
        <v>89.6935</v>
      </c>
      <c r="AF831">
        <v>4.5823999999999998</v>
      </c>
      <c r="AG831" s="447">
        <v>1.9903</v>
      </c>
      <c r="AH831">
        <v>0.14660000000000001</v>
      </c>
      <c r="AI831" s="447">
        <v>6.3701999999999995E-2</v>
      </c>
      <c r="AJ831" s="447">
        <v>98.53</v>
      </c>
      <c r="AK831" s="447">
        <v>29.742999999999999</v>
      </c>
      <c r="AL831" s="429">
        <v>34.956413269042969</v>
      </c>
      <c r="AM831" s="433" t="s">
        <v>139</v>
      </c>
      <c r="AN831" s="434"/>
      <c r="AO831" s="438">
        <v>0.5</v>
      </c>
      <c r="AP831" s="439">
        <v>6.5279999999999996</v>
      </c>
      <c r="AQ831" s="431" t="s">
        <v>139</v>
      </c>
      <c r="AR831" s="440"/>
      <c r="AS831" s="469">
        <v>14.967650082203701</v>
      </c>
      <c r="AT831" s="431"/>
      <c r="AU831" s="469">
        <v>13.798030270088216</v>
      </c>
      <c r="AV831" s="431"/>
      <c r="AW831" s="442">
        <v>0.996</v>
      </c>
      <c r="AX831" s="431"/>
      <c r="AY831" s="443"/>
      <c r="AZ831" s="469" t="s">
        <v>139</v>
      </c>
      <c r="BA831" s="431" t="s">
        <v>139</v>
      </c>
      <c r="BB831" s="440"/>
      <c r="BC831" s="469" t="s">
        <v>139</v>
      </c>
      <c r="BD831" s="445" t="s">
        <v>139</v>
      </c>
      <c r="BE831" s="469" t="s">
        <v>139</v>
      </c>
      <c r="BF831" s="445" t="s">
        <v>139</v>
      </c>
      <c r="BG831" s="445"/>
      <c r="BH831" s="469" t="s">
        <v>139</v>
      </c>
      <c r="BI831" s="431" t="s">
        <v>139</v>
      </c>
      <c r="BJ831" s="440"/>
      <c r="BK831" s="441" t="s">
        <v>139</v>
      </c>
      <c r="BL831" s="431" t="s">
        <v>139</v>
      </c>
      <c r="BM831" s="446"/>
      <c r="BN831" s="447" t="s">
        <v>139</v>
      </c>
      <c r="BO831" t="s">
        <v>139</v>
      </c>
    </row>
    <row r="832" spans="1:67" ht="15.75" customHeight="1">
      <c r="A832" s="7" t="s">
        <v>1030</v>
      </c>
      <c r="B832" s="453">
        <v>39</v>
      </c>
      <c r="C832" s="436" t="s">
        <v>220</v>
      </c>
      <c r="D832" s="454" t="s">
        <v>221</v>
      </c>
      <c r="E832" s="436">
        <v>75</v>
      </c>
      <c r="F832" s="436">
        <v>17.860000000000298</v>
      </c>
      <c r="G832" s="436" t="s">
        <v>61</v>
      </c>
      <c r="H832" s="430">
        <v>75.297666666666672</v>
      </c>
      <c r="I832" s="436">
        <v>153</v>
      </c>
      <c r="J832" s="436">
        <v>16.689999999999827</v>
      </c>
      <c r="K832" s="436" t="s">
        <v>62</v>
      </c>
      <c r="L832" s="430">
        <v>153.27816666666666</v>
      </c>
      <c r="M832" s="430">
        <v>-153.27816666666666</v>
      </c>
      <c r="N832" s="427">
        <v>860</v>
      </c>
      <c r="Q832" s="428" t="s">
        <v>156</v>
      </c>
      <c r="R832">
        <v>2</v>
      </c>
      <c r="S832" s="474">
        <v>3055.3009999999999</v>
      </c>
      <c r="T832" s="290">
        <v>-0.3251</v>
      </c>
      <c r="U832" s="290">
        <v>-0.3256</v>
      </c>
      <c r="V832" s="290">
        <v>30.008403999999999</v>
      </c>
      <c r="W832" s="290">
        <v>30.007417999999998</v>
      </c>
      <c r="X832" s="290">
        <v>34.956656870593591</v>
      </c>
      <c r="Y832" s="290">
        <v>34.95593158196143</v>
      </c>
      <c r="Z832">
        <v>1.4336</v>
      </c>
      <c r="AA832" s="447">
        <v>6.5247846402431353</v>
      </c>
      <c r="AB832" s="447">
        <v>80.74258292989785</v>
      </c>
      <c r="AC832" s="447">
        <v>2.5847844000000002E-2</v>
      </c>
      <c r="AD832" s="290">
        <v>4.2700000000000002E-2</v>
      </c>
      <c r="AE832" s="447">
        <v>89.741900000000001</v>
      </c>
      <c r="AF832">
        <v>4.5849000000000002</v>
      </c>
      <c r="AG832" s="447">
        <v>2.0773000000000001</v>
      </c>
      <c r="AH832">
        <v>0.15010000000000001</v>
      </c>
      <c r="AI832" s="447">
        <v>6.3701999999999995E-2</v>
      </c>
      <c r="AJ832" s="447">
        <v>98.53</v>
      </c>
      <c r="AK832" s="447">
        <v>25.777000000000001</v>
      </c>
      <c r="AL832" s="429">
        <v>34.9573974609375</v>
      </c>
      <c r="AM832" s="433" t="s">
        <v>139</v>
      </c>
      <c r="AN832" s="434"/>
      <c r="AO832" s="438">
        <v>0.5</v>
      </c>
      <c r="AP832" s="439">
        <v>6.53</v>
      </c>
      <c r="AQ832" s="431" t="s">
        <v>139</v>
      </c>
      <c r="AR832" s="440"/>
      <c r="AS832" s="469">
        <v>14.970651181224721</v>
      </c>
      <c r="AT832" s="431"/>
      <c r="AU832" s="469">
        <v>13.834733085131225</v>
      </c>
      <c r="AV832" s="431"/>
      <c r="AW832" s="442">
        <v>0.997</v>
      </c>
      <c r="AX832" s="431"/>
      <c r="AY832" s="443"/>
      <c r="AZ832" s="469" t="s">
        <v>139</v>
      </c>
      <c r="BA832" s="431" t="s">
        <v>139</v>
      </c>
      <c r="BB832" s="440"/>
      <c r="BC832" s="469" t="s">
        <v>139</v>
      </c>
      <c r="BD832" s="445" t="s">
        <v>139</v>
      </c>
      <c r="BE832" s="469" t="s">
        <v>139</v>
      </c>
      <c r="BF832" s="445" t="s">
        <v>139</v>
      </c>
      <c r="BG832" s="445"/>
      <c r="BH832" s="469" t="s">
        <v>139</v>
      </c>
      <c r="BI832" s="431" t="s">
        <v>139</v>
      </c>
      <c r="BJ832" s="440"/>
      <c r="BK832" s="441" t="s">
        <v>139</v>
      </c>
      <c r="BL832" s="431" t="s">
        <v>139</v>
      </c>
      <c r="BM832" s="446"/>
      <c r="BN832" s="447" t="s">
        <v>139</v>
      </c>
      <c r="BO832" t="s">
        <v>139</v>
      </c>
    </row>
    <row r="833" spans="1:67" ht="15.75" customHeight="1">
      <c r="A833" s="7" t="s">
        <v>1030</v>
      </c>
      <c r="B833" s="453">
        <v>39</v>
      </c>
      <c r="C833" s="436" t="s">
        <v>220</v>
      </c>
      <c r="D833" s="454" t="s">
        <v>221</v>
      </c>
      <c r="E833" s="436">
        <v>75</v>
      </c>
      <c r="F833" s="436">
        <v>17.860000000000298</v>
      </c>
      <c r="G833" s="436" t="s">
        <v>61</v>
      </c>
      <c r="H833" s="430">
        <v>75.297666666666672</v>
      </c>
      <c r="I833" s="436">
        <v>153</v>
      </c>
      <c r="J833" s="436">
        <v>16.689999999999827</v>
      </c>
      <c r="K833" s="436" t="s">
        <v>62</v>
      </c>
      <c r="L833" s="430">
        <v>153.27816666666666</v>
      </c>
      <c r="M833" s="430">
        <v>-153.27816666666666</v>
      </c>
      <c r="N833" s="427">
        <v>862</v>
      </c>
      <c r="Q833" s="428" t="s">
        <v>156</v>
      </c>
      <c r="R833">
        <v>4</v>
      </c>
      <c r="S833" s="474">
        <v>2032.1579999999999</v>
      </c>
      <c r="T833" s="290">
        <v>-0.39839999999999998</v>
      </c>
      <c r="U833" s="290">
        <v>-0.3987</v>
      </c>
      <c r="V833" s="290">
        <v>29.533481999999999</v>
      </c>
      <c r="W833" s="290">
        <v>29.532211999999998</v>
      </c>
      <c r="X833" s="290">
        <v>34.93872326065015</v>
      </c>
      <c r="Y833" s="290">
        <v>34.937390543862641</v>
      </c>
      <c r="Z833">
        <v>1.6081000000000001</v>
      </c>
      <c r="AA833" s="447">
        <v>6.7079701393868527</v>
      </c>
      <c r="AB833" s="447">
        <v>82.839417137663176</v>
      </c>
      <c r="AC833" s="447">
        <v>2.5551931200000003E-2</v>
      </c>
      <c r="AD833" s="290">
        <v>4.2099999999999999E-2</v>
      </c>
      <c r="AE833" s="447">
        <v>89.766099999999994</v>
      </c>
      <c r="AF833">
        <v>4.5861000000000001</v>
      </c>
      <c r="AG833" s="447">
        <v>1.9503999999999999</v>
      </c>
      <c r="AH833">
        <v>0.14510000000000001</v>
      </c>
      <c r="AI833" s="447">
        <v>6.3701999999999995E-2</v>
      </c>
      <c r="AJ833" s="447">
        <v>82.75</v>
      </c>
      <c r="AK833" s="447">
        <v>17.846</v>
      </c>
      <c r="AL833" s="429">
        <v>34.940750122070313</v>
      </c>
      <c r="AM833" s="433" t="s">
        <v>139</v>
      </c>
      <c r="AN833" s="434"/>
      <c r="AO833" s="438">
        <v>0.5</v>
      </c>
      <c r="AP833" s="439">
        <v>6.718</v>
      </c>
      <c r="AQ833" s="431" t="s">
        <v>139</v>
      </c>
      <c r="AR833" s="440"/>
      <c r="AS833" s="469">
        <v>14.533450178799203</v>
      </c>
      <c r="AT833" s="431"/>
      <c r="AU833" s="469">
        <v>11.237235317953971</v>
      </c>
      <c r="AV833" s="431"/>
      <c r="AW833" s="442">
        <v>0.96399999999999997</v>
      </c>
      <c r="AX833" s="431"/>
      <c r="AY833" s="443"/>
      <c r="AZ833" s="469" t="s">
        <v>139</v>
      </c>
      <c r="BA833" s="431" t="s">
        <v>139</v>
      </c>
      <c r="BB833" s="440"/>
      <c r="BC833" s="469" t="s">
        <v>139</v>
      </c>
      <c r="BD833" s="445" t="s">
        <v>139</v>
      </c>
      <c r="BE833" s="469" t="s">
        <v>139</v>
      </c>
      <c r="BF833" s="445" t="s">
        <v>139</v>
      </c>
      <c r="BG833" s="445"/>
      <c r="BH833" s="469" t="s">
        <v>139</v>
      </c>
      <c r="BI833" s="431" t="s">
        <v>139</v>
      </c>
      <c r="BJ833" s="440"/>
      <c r="BK833" s="441" t="s">
        <v>139</v>
      </c>
      <c r="BL833" s="431" t="s">
        <v>139</v>
      </c>
      <c r="BM833" s="446"/>
      <c r="BN833" s="447" t="s">
        <v>139</v>
      </c>
      <c r="BO833" t="s">
        <v>139</v>
      </c>
    </row>
    <row r="834" spans="1:67" ht="15.75" customHeight="1">
      <c r="A834" s="7" t="s">
        <v>1030</v>
      </c>
      <c r="B834" s="453">
        <v>39</v>
      </c>
      <c r="C834" s="436" t="s">
        <v>220</v>
      </c>
      <c r="D834" s="454" t="s">
        <v>221</v>
      </c>
      <c r="E834" s="436">
        <v>75</v>
      </c>
      <c r="F834" s="436">
        <v>17.860000000000298</v>
      </c>
      <c r="G834" s="436" t="s">
        <v>61</v>
      </c>
      <c r="H834" s="430">
        <v>75.297666666666672</v>
      </c>
      <c r="I834" s="436">
        <v>153</v>
      </c>
      <c r="J834" s="436">
        <v>16.689999999999827</v>
      </c>
      <c r="K834" s="436" t="s">
        <v>62</v>
      </c>
      <c r="L834" s="430">
        <v>153.27816666666666</v>
      </c>
      <c r="M834" s="430">
        <v>-153.27816666666666</v>
      </c>
      <c r="N834" s="427">
        <v>863</v>
      </c>
      <c r="Q834" s="428" t="s">
        <v>156</v>
      </c>
      <c r="R834">
        <v>5</v>
      </c>
      <c r="S834" s="474">
        <v>1523.0930000000001</v>
      </c>
      <c r="T834" s="290">
        <v>-0.2863</v>
      </c>
      <c r="U834" s="290">
        <v>-0.28720000000000001</v>
      </c>
      <c r="V834" s="290">
        <v>29.395600999999999</v>
      </c>
      <c r="W834" s="290">
        <v>29.393878999999998</v>
      </c>
      <c r="X834" s="290">
        <v>34.907192185639857</v>
      </c>
      <c r="Y834" s="290">
        <v>34.905937143557878</v>
      </c>
      <c r="Z834">
        <v>1.7226999999999999</v>
      </c>
      <c r="AA834" s="447">
        <v>6.8595523651704893</v>
      </c>
      <c r="AB834" s="447">
        <v>84.942129973742141</v>
      </c>
      <c r="AC834" s="447">
        <v>2.6101869600000001E-2</v>
      </c>
      <c r="AD834" s="290">
        <v>4.3299999999999998E-2</v>
      </c>
      <c r="AE834" s="447">
        <v>89.766099999999994</v>
      </c>
      <c r="AF834">
        <v>4.5861000000000001</v>
      </c>
      <c r="AG834" s="447">
        <v>1.9457</v>
      </c>
      <c r="AH834">
        <v>0.14480000000000001</v>
      </c>
      <c r="AI834" s="447">
        <v>6.3701999999999995E-2</v>
      </c>
      <c r="AJ834" s="447">
        <v>62.53</v>
      </c>
      <c r="AK834" s="447">
        <v>13.88</v>
      </c>
      <c r="AL834" s="429">
        <v>34.908115386962891</v>
      </c>
      <c r="AM834" s="433" t="s">
        <v>139</v>
      </c>
      <c r="AN834" s="434"/>
      <c r="AO834" s="438">
        <v>0.6</v>
      </c>
      <c r="AP834" s="439">
        <v>6.87</v>
      </c>
      <c r="AQ834" s="431">
        <v>3</v>
      </c>
      <c r="AR834" s="449" t="s">
        <v>1034</v>
      </c>
      <c r="AS834" s="469">
        <v>13.595161375240316</v>
      </c>
      <c r="AT834" s="431"/>
      <c r="AU834" s="469">
        <v>8.5846466504953902</v>
      </c>
      <c r="AV834" s="431"/>
      <c r="AW834" s="442">
        <v>0.89600000000000002</v>
      </c>
      <c r="AX834" s="431"/>
      <c r="AY834" s="443"/>
      <c r="AZ834" s="469" t="s">
        <v>139</v>
      </c>
      <c r="BA834" s="431" t="s">
        <v>139</v>
      </c>
      <c r="BB834" s="440"/>
      <c r="BC834" s="469" t="s">
        <v>139</v>
      </c>
      <c r="BD834" s="445" t="s">
        <v>139</v>
      </c>
      <c r="BE834" s="469" t="s">
        <v>139</v>
      </c>
      <c r="BF834" s="445" t="s">
        <v>139</v>
      </c>
      <c r="BG834" s="445"/>
      <c r="BH834" s="469" t="s">
        <v>139</v>
      </c>
      <c r="BI834" s="431" t="s">
        <v>139</v>
      </c>
      <c r="BJ834" s="440"/>
      <c r="BK834" s="441" t="s">
        <v>139</v>
      </c>
      <c r="BL834" s="431" t="s">
        <v>139</v>
      </c>
      <c r="BM834" s="446"/>
      <c r="BN834" s="447" t="s">
        <v>139</v>
      </c>
      <c r="BO834" t="s">
        <v>139</v>
      </c>
    </row>
    <row r="835" spans="1:67" ht="15.75" customHeight="1">
      <c r="A835" s="7" t="s">
        <v>1030</v>
      </c>
      <c r="B835" s="453">
        <v>39</v>
      </c>
      <c r="C835" s="436" t="s">
        <v>220</v>
      </c>
      <c r="D835" s="454" t="s">
        <v>221</v>
      </c>
      <c r="E835" s="436">
        <v>75</v>
      </c>
      <c r="F835" s="436">
        <v>17.860000000000298</v>
      </c>
      <c r="G835" s="436" t="s">
        <v>61</v>
      </c>
      <c r="H835" s="430">
        <v>75.297666666666672</v>
      </c>
      <c r="I835" s="436">
        <v>153</v>
      </c>
      <c r="J835" s="436">
        <v>16.689999999999827</v>
      </c>
      <c r="K835" s="436" t="s">
        <v>62</v>
      </c>
      <c r="L835" s="430">
        <v>153.27816666666666</v>
      </c>
      <c r="M835" s="430">
        <v>-153.27816666666666</v>
      </c>
      <c r="N835" s="427">
        <v>864</v>
      </c>
      <c r="Q835" s="428" t="s">
        <v>156</v>
      </c>
      <c r="R835">
        <v>6</v>
      </c>
      <c r="S835" s="474">
        <v>1014.376</v>
      </c>
      <c r="T835" s="290">
        <v>2.5700000000000001E-2</v>
      </c>
      <c r="U835" s="290">
        <v>2.4899999999999999E-2</v>
      </c>
      <c r="V835" s="290">
        <v>29.420504999999999</v>
      </c>
      <c r="W835" s="290">
        <v>29.418596999999998</v>
      </c>
      <c r="X835" s="290">
        <v>34.874257427005951</v>
      </c>
      <c r="Y835" s="290">
        <v>34.872652419454873</v>
      </c>
      <c r="Z835">
        <v>1.8361000000000001</v>
      </c>
      <c r="AA835" s="447">
        <v>6.9007686503806731</v>
      </c>
      <c r="AB835" s="447">
        <v>86.132449601420646</v>
      </c>
      <c r="AC835" s="447">
        <v>2.71594088E-2</v>
      </c>
      <c r="AD835" s="290">
        <v>4.5699999999999998E-2</v>
      </c>
      <c r="AE835" s="447">
        <v>89.769800000000004</v>
      </c>
      <c r="AF835">
        <v>4.5862999999999996</v>
      </c>
      <c r="AG835" s="447">
        <v>2.0585</v>
      </c>
      <c r="AH835">
        <v>0.14940000000000001</v>
      </c>
      <c r="AI835" s="447">
        <v>6.3701999999999995E-2</v>
      </c>
      <c r="AJ835" s="447">
        <v>80.58</v>
      </c>
      <c r="AK835" s="447">
        <v>13.727</v>
      </c>
      <c r="AL835" s="429">
        <v>34.878349304199219</v>
      </c>
      <c r="AM835" s="433" t="s">
        <v>139</v>
      </c>
      <c r="AN835" s="434"/>
      <c r="AO835" s="438">
        <v>0.9</v>
      </c>
      <c r="AP835" s="439">
        <v>6.907</v>
      </c>
      <c r="AQ835" s="431" t="s">
        <v>139</v>
      </c>
      <c r="AR835" s="440"/>
      <c r="AS835" s="469">
        <v>12.886871402097109</v>
      </c>
      <c r="AT835" s="431"/>
      <c r="AU835" s="469">
        <v>7.0893153137025404</v>
      </c>
      <c r="AV835" s="431"/>
      <c r="AW835" s="442">
        <v>0.83599999999999997</v>
      </c>
      <c r="AX835" s="431"/>
      <c r="AY835" s="443"/>
      <c r="AZ835" s="469" t="s">
        <v>139</v>
      </c>
      <c r="BA835" s="431" t="s">
        <v>139</v>
      </c>
      <c r="BB835" s="440"/>
      <c r="BC835" s="469" t="s">
        <v>139</v>
      </c>
      <c r="BD835" s="445" t="s">
        <v>139</v>
      </c>
      <c r="BE835" s="469" t="s">
        <v>139</v>
      </c>
      <c r="BF835" s="445" t="s">
        <v>139</v>
      </c>
      <c r="BG835" s="445"/>
      <c r="BH835" s="469" t="s">
        <v>139</v>
      </c>
      <c r="BI835" s="431" t="s">
        <v>139</v>
      </c>
      <c r="BJ835" s="440"/>
      <c r="BK835" s="441" t="s">
        <v>139</v>
      </c>
      <c r="BL835" s="431" t="s">
        <v>139</v>
      </c>
      <c r="BM835" s="446"/>
      <c r="BN835" s="447" t="s">
        <v>139</v>
      </c>
      <c r="BO835" t="s">
        <v>139</v>
      </c>
    </row>
    <row r="836" spans="1:67" ht="15.75" customHeight="1">
      <c r="A836" s="7" t="s">
        <v>1030</v>
      </c>
      <c r="B836" s="453">
        <v>39</v>
      </c>
      <c r="C836" s="436" t="s">
        <v>220</v>
      </c>
      <c r="D836" s="454" t="s">
        <v>221</v>
      </c>
      <c r="E836" s="436">
        <v>75</v>
      </c>
      <c r="F836" s="436">
        <v>17.860000000000298</v>
      </c>
      <c r="G836" s="436" t="s">
        <v>61</v>
      </c>
      <c r="H836" s="430">
        <v>75.297666666666672</v>
      </c>
      <c r="I836" s="436">
        <v>153</v>
      </c>
      <c r="J836" s="436">
        <v>16.689999999999827</v>
      </c>
      <c r="K836" s="436" t="s">
        <v>62</v>
      </c>
      <c r="L836" s="430">
        <v>153.27816666666666</v>
      </c>
      <c r="M836" s="430">
        <v>-153.27816666666666</v>
      </c>
      <c r="N836" s="427">
        <v>865</v>
      </c>
      <c r="Q836" s="428" t="s">
        <v>156</v>
      </c>
      <c r="R836">
        <v>7</v>
      </c>
      <c r="S836" s="474">
        <v>811.52300000000002</v>
      </c>
      <c r="T836" s="290">
        <v>0.27860000000000001</v>
      </c>
      <c r="U836" s="290">
        <v>0.2787</v>
      </c>
      <c r="V836" s="290">
        <v>29.539866</v>
      </c>
      <c r="W836" s="290">
        <v>29.538765999999999</v>
      </c>
      <c r="X836" s="290">
        <v>34.862391972649021</v>
      </c>
      <c r="Y836" s="290">
        <v>34.860841663684837</v>
      </c>
      <c r="Z836">
        <v>1.8743000000000001</v>
      </c>
      <c r="AA836" s="447">
        <v>6.8404428099954124</v>
      </c>
      <c r="AB836" s="447">
        <v>85.935713064394491</v>
      </c>
      <c r="AC836" s="447">
        <v>2.7074733599999998E-2</v>
      </c>
      <c r="AD836" s="290">
        <v>4.5499999999999999E-2</v>
      </c>
      <c r="AE836" s="447">
        <v>89.725099999999998</v>
      </c>
      <c r="AF836">
        <v>4.5839999999999996</v>
      </c>
      <c r="AG836" s="447">
        <v>2.0162</v>
      </c>
      <c r="AH836">
        <v>0.14760000000000001</v>
      </c>
      <c r="AI836" s="447">
        <v>6.3701999999999995E-2</v>
      </c>
      <c r="AJ836" s="447">
        <v>58.85</v>
      </c>
      <c r="AK836" s="447">
        <v>11.897</v>
      </c>
      <c r="AL836" s="429">
        <v>34.865802764892578</v>
      </c>
      <c r="AM836" s="433" t="s">
        <v>139</v>
      </c>
      <c r="AN836" s="434"/>
      <c r="AO836" s="438">
        <v>1.2</v>
      </c>
      <c r="AP836" s="439">
        <v>6.86</v>
      </c>
      <c r="AQ836" s="431" t="s">
        <v>139</v>
      </c>
      <c r="AR836" s="440"/>
      <c r="AS836" s="469">
        <v>12.896732131873359</v>
      </c>
      <c r="AT836" s="431"/>
      <c r="AU836" s="469">
        <v>7.0707833052039479</v>
      </c>
      <c r="AV836" s="431"/>
      <c r="AW836" s="442">
        <v>0.83799999999999997</v>
      </c>
      <c r="AX836" s="431"/>
      <c r="AY836" s="443"/>
      <c r="AZ836" s="469" t="s">
        <v>139</v>
      </c>
      <c r="BA836" s="431" t="s">
        <v>139</v>
      </c>
      <c r="BB836" s="440"/>
      <c r="BC836" s="469" t="s">
        <v>139</v>
      </c>
      <c r="BD836" s="445" t="s">
        <v>139</v>
      </c>
      <c r="BE836" s="469" t="s">
        <v>139</v>
      </c>
      <c r="BF836" s="445" t="s">
        <v>139</v>
      </c>
      <c r="BG836" s="445"/>
      <c r="BH836" s="469" t="s">
        <v>139</v>
      </c>
      <c r="BI836" s="431" t="s">
        <v>139</v>
      </c>
      <c r="BJ836" s="440"/>
      <c r="BK836" s="441" t="s">
        <v>139</v>
      </c>
      <c r="BL836" s="431" t="s">
        <v>139</v>
      </c>
      <c r="BM836" s="446"/>
      <c r="BN836" s="447" t="s">
        <v>139</v>
      </c>
      <c r="BO836" t="s">
        <v>139</v>
      </c>
    </row>
    <row r="837" spans="1:67" ht="15.75" customHeight="1">
      <c r="A837" s="7" t="s">
        <v>1030</v>
      </c>
      <c r="B837" s="453">
        <v>39</v>
      </c>
      <c r="C837" s="436" t="s">
        <v>220</v>
      </c>
      <c r="D837" s="454" t="s">
        <v>221</v>
      </c>
      <c r="E837" s="436">
        <v>75</v>
      </c>
      <c r="F837" s="436">
        <v>17.860000000000298</v>
      </c>
      <c r="G837" s="436" t="s">
        <v>61</v>
      </c>
      <c r="H837" s="430">
        <v>75.297666666666672</v>
      </c>
      <c r="I837" s="436">
        <v>153</v>
      </c>
      <c r="J837" s="436">
        <v>16.689999999999827</v>
      </c>
      <c r="K837" s="436" t="s">
        <v>62</v>
      </c>
      <c r="L837" s="430">
        <v>153.27816666666666</v>
      </c>
      <c r="M837" s="430">
        <v>-153.27816666666666</v>
      </c>
      <c r="N837" s="427">
        <v>866</v>
      </c>
      <c r="Q837" s="428" t="s">
        <v>156</v>
      </c>
      <c r="R837">
        <v>8</v>
      </c>
      <c r="S837" s="474">
        <v>608.49800000000005</v>
      </c>
      <c r="T837" s="290">
        <v>0.62360000000000004</v>
      </c>
      <c r="U837" s="290">
        <v>0.621</v>
      </c>
      <c r="V837" s="290">
        <v>29.735731999999999</v>
      </c>
      <c r="W837" s="290">
        <v>29.732474999999997</v>
      </c>
      <c r="X837" s="290">
        <v>34.847702990614401</v>
      </c>
      <c r="Y837" s="290">
        <v>34.84638793292465</v>
      </c>
      <c r="Z837">
        <v>1.911</v>
      </c>
      <c r="AA837" s="447">
        <v>6.7508673948534925</v>
      </c>
      <c r="AB837" s="447">
        <v>85.561635346145977</v>
      </c>
      <c r="AC837" s="447">
        <v>2.6609470400000002E-2</v>
      </c>
      <c r="AD837" s="290">
        <v>4.4499999999999998E-2</v>
      </c>
      <c r="AE837" s="447">
        <v>89.738200000000006</v>
      </c>
      <c r="AF837">
        <v>4.5846999999999998</v>
      </c>
      <c r="AG837" s="447">
        <v>2.1288999999999998</v>
      </c>
      <c r="AH837">
        <v>0.15210000000000001</v>
      </c>
      <c r="AI837" s="447">
        <v>6.3701999999999995E-2</v>
      </c>
      <c r="AJ837" s="447">
        <v>98.54</v>
      </c>
      <c r="AK837" s="447">
        <v>11.897</v>
      </c>
      <c r="AL837" s="429">
        <v>34.850425720214844</v>
      </c>
      <c r="AM837" s="433" t="s">
        <v>139</v>
      </c>
      <c r="AN837" s="434"/>
      <c r="AO837" s="438">
        <v>1.4</v>
      </c>
      <c r="AP837" s="439">
        <v>6.7489999999999997</v>
      </c>
      <c r="AQ837" s="431" t="s">
        <v>139</v>
      </c>
      <c r="AR837" s="440"/>
      <c r="AS837" s="469">
        <v>13.02453679019221</v>
      </c>
      <c r="AT837" s="431"/>
      <c r="AU837" s="469">
        <v>7.4050866886998978</v>
      </c>
      <c r="AV837" s="431"/>
      <c r="AW837" s="442">
        <v>0.85</v>
      </c>
      <c r="AX837" s="431"/>
      <c r="AY837" s="443"/>
      <c r="AZ837" s="469" t="s">
        <v>139</v>
      </c>
      <c r="BA837" s="431" t="s">
        <v>139</v>
      </c>
      <c r="BB837" s="440"/>
      <c r="BC837" s="469" t="s">
        <v>139</v>
      </c>
      <c r="BD837" s="445" t="s">
        <v>139</v>
      </c>
      <c r="BE837" s="469" t="s">
        <v>139</v>
      </c>
      <c r="BF837" s="445" t="s">
        <v>139</v>
      </c>
      <c r="BG837" s="445"/>
      <c r="BH837" s="469" t="s">
        <v>139</v>
      </c>
      <c r="BI837" s="431" t="s">
        <v>139</v>
      </c>
      <c r="BJ837" s="440"/>
      <c r="BK837" s="441" t="s">
        <v>139</v>
      </c>
      <c r="BL837" s="431" t="s">
        <v>139</v>
      </c>
      <c r="BM837" s="446"/>
      <c r="BN837" s="447" t="s">
        <v>139</v>
      </c>
      <c r="BO837" t="s">
        <v>139</v>
      </c>
    </row>
    <row r="838" spans="1:67" ht="15.75" customHeight="1">
      <c r="A838" s="7" t="s">
        <v>1030</v>
      </c>
      <c r="B838" s="453">
        <v>39</v>
      </c>
      <c r="C838" s="436" t="s">
        <v>220</v>
      </c>
      <c r="D838" s="454" t="s">
        <v>221</v>
      </c>
      <c r="E838" s="436">
        <v>75</v>
      </c>
      <c r="F838" s="436">
        <v>17.860000000000298</v>
      </c>
      <c r="G838" s="436" t="s">
        <v>61</v>
      </c>
      <c r="H838" s="430">
        <v>75.297666666666672</v>
      </c>
      <c r="I838" s="436">
        <v>153</v>
      </c>
      <c r="J838" s="436">
        <v>16.689999999999827</v>
      </c>
      <c r="K838" s="436" t="s">
        <v>62</v>
      </c>
      <c r="L838" s="430">
        <v>153.27816666666666</v>
      </c>
      <c r="M838" s="430">
        <v>-153.27816666666666</v>
      </c>
      <c r="N838" s="427">
        <v>867</v>
      </c>
      <c r="Q838" s="428" t="s">
        <v>156</v>
      </c>
      <c r="R838">
        <v>9</v>
      </c>
      <c r="S838" s="474">
        <v>507.303</v>
      </c>
      <c r="T838" s="290">
        <v>0.75719999999999998</v>
      </c>
      <c r="U838" s="290">
        <v>0.75590000000000002</v>
      </c>
      <c r="V838" s="290">
        <v>29.792095</v>
      </c>
      <c r="W838" s="290">
        <v>29.789857999999999</v>
      </c>
      <c r="X838" s="290">
        <v>34.829995275396442</v>
      </c>
      <c r="Y838" s="290">
        <v>34.828553538675344</v>
      </c>
      <c r="Z838">
        <v>1.9218</v>
      </c>
      <c r="AA838" s="447">
        <v>6.677869383032645</v>
      </c>
      <c r="AB838" s="447">
        <v>84.917571245757571</v>
      </c>
      <c r="AC838" s="447">
        <v>2.7497659200000003E-2</v>
      </c>
      <c r="AD838" s="290">
        <v>4.6399999999999997E-2</v>
      </c>
      <c r="AE838" s="447">
        <v>89.728899999999996</v>
      </c>
      <c r="AF838">
        <v>4.5842000000000001</v>
      </c>
      <c r="AG838" s="447">
        <v>2.0796000000000001</v>
      </c>
      <c r="AH838">
        <v>0.1502</v>
      </c>
      <c r="AI838" s="447">
        <v>6.3701999999999995E-2</v>
      </c>
      <c r="AJ838" s="447">
        <v>83.54</v>
      </c>
      <c r="AK838" s="447">
        <v>11.897</v>
      </c>
      <c r="AL838" s="429">
        <v>34.834571838378906</v>
      </c>
      <c r="AM838" s="433" t="s">
        <v>139</v>
      </c>
      <c r="AN838" s="434"/>
      <c r="AO838" s="438">
        <v>1.6</v>
      </c>
      <c r="AP838" s="439">
        <v>6.6859999999999999</v>
      </c>
      <c r="AQ838" s="431" t="s">
        <v>139</v>
      </c>
      <c r="AR838" s="440"/>
      <c r="AS838" s="469">
        <v>13.250281600501394</v>
      </c>
      <c r="AT838" s="431"/>
      <c r="AU838" s="469">
        <v>7.4209795589680825</v>
      </c>
      <c r="AV838" s="431"/>
      <c r="AW838" s="442">
        <v>0.84499999999999997</v>
      </c>
      <c r="AX838" s="431"/>
      <c r="AY838" s="443"/>
      <c r="AZ838" s="469" t="s">
        <v>139</v>
      </c>
      <c r="BA838" s="431" t="s">
        <v>139</v>
      </c>
      <c r="BB838" s="440"/>
      <c r="BC838" s="469" t="s">
        <v>139</v>
      </c>
      <c r="BD838" s="445" t="s">
        <v>139</v>
      </c>
      <c r="BE838" s="469" t="s">
        <v>139</v>
      </c>
      <c r="BF838" s="445" t="s">
        <v>139</v>
      </c>
      <c r="BG838" s="445"/>
      <c r="BH838" s="469" t="s">
        <v>139</v>
      </c>
      <c r="BI838" s="431" t="s">
        <v>139</v>
      </c>
      <c r="BJ838" s="440"/>
      <c r="BK838" s="441" t="s">
        <v>139</v>
      </c>
      <c r="BL838" s="431" t="s">
        <v>139</v>
      </c>
      <c r="BM838" s="446"/>
      <c r="BN838" s="447" t="s">
        <v>139</v>
      </c>
      <c r="BO838" t="s">
        <v>139</v>
      </c>
    </row>
    <row r="839" spans="1:67" ht="15.75" customHeight="1">
      <c r="A839" s="7" t="s">
        <v>1030</v>
      </c>
      <c r="B839" s="453">
        <v>39</v>
      </c>
      <c r="C839" s="436" t="s">
        <v>220</v>
      </c>
      <c r="D839" s="454" t="s">
        <v>221</v>
      </c>
      <c r="E839" s="436">
        <v>75</v>
      </c>
      <c r="F839" s="436">
        <v>17.860000000000298</v>
      </c>
      <c r="G839" s="436" t="s">
        <v>61</v>
      </c>
      <c r="H839" s="430">
        <v>75.297666666666672</v>
      </c>
      <c r="I839" s="436">
        <v>153</v>
      </c>
      <c r="J839" s="436">
        <v>16.689999999999827</v>
      </c>
      <c r="K839" s="436" t="s">
        <v>62</v>
      </c>
      <c r="L839" s="430">
        <v>153.27816666666666</v>
      </c>
      <c r="M839" s="430">
        <v>-153.27816666666666</v>
      </c>
      <c r="N839" s="427">
        <v>868</v>
      </c>
      <c r="Q839" s="428" t="s">
        <v>156</v>
      </c>
      <c r="R839">
        <v>10</v>
      </c>
      <c r="S839" s="474">
        <v>491.28</v>
      </c>
      <c r="T839" s="290">
        <v>0.78180000000000005</v>
      </c>
      <c r="U839" s="290">
        <v>0.78080000000000005</v>
      </c>
      <c r="V839" s="290">
        <v>29.806259000000001</v>
      </c>
      <c r="W839" s="290">
        <v>29.804231999999999</v>
      </c>
      <c r="X839" s="290">
        <v>34.830141397338444</v>
      </c>
      <c r="Y839" s="290">
        <v>34.828637111407382</v>
      </c>
      <c r="Z839">
        <v>1.9288000000000001</v>
      </c>
      <c r="AA839" s="447">
        <v>6.6880541104700111</v>
      </c>
      <c r="AB839" s="447">
        <v>85.100967772430238</v>
      </c>
      <c r="AC839" s="447">
        <v>2.7455321599999999E-2</v>
      </c>
      <c r="AD839" s="290">
        <v>4.6300000000000001E-2</v>
      </c>
      <c r="AE839" s="447">
        <v>89.717699999999994</v>
      </c>
      <c r="AF839">
        <v>4.5835999999999997</v>
      </c>
      <c r="AG839" s="447">
        <v>2.2017000000000002</v>
      </c>
      <c r="AH839">
        <v>0.15509999999999999</v>
      </c>
      <c r="AI839" s="447">
        <v>6.3701999999999995E-2</v>
      </c>
      <c r="AJ839" s="447">
        <v>98.54</v>
      </c>
      <c r="AK839" s="447">
        <v>11.897</v>
      </c>
      <c r="AL839" s="429">
        <v>34.831741333007813</v>
      </c>
      <c r="AM839" s="433" t="s">
        <v>139</v>
      </c>
      <c r="AN839" s="434"/>
      <c r="AO839" s="438">
        <v>1.6</v>
      </c>
      <c r="AP839" s="439">
        <v>6.69</v>
      </c>
      <c r="AQ839" s="431" t="s">
        <v>139</v>
      </c>
      <c r="AR839" s="440"/>
      <c r="AS839" s="469">
        <v>12.97333958482473</v>
      </c>
      <c r="AT839" s="431"/>
      <c r="AU839" s="469">
        <v>7.2990427405890221</v>
      </c>
      <c r="AV839" s="431"/>
      <c r="AW839" s="442">
        <v>0.83599999999999997</v>
      </c>
      <c r="AX839" s="431"/>
      <c r="AY839" s="443"/>
      <c r="AZ839" s="469" t="s">
        <v>139</v>
      </c>
      <c r="BA839" s="431" t="s">
        <v>139</v>
      </c>
      <c r="BB839" s="440"/>
      <c r="BC839" s="469" t="s">
        <v>139</v>
      </c>
      <c r="BD839" s="445" t="s">
        <v>139</v>
      </c>
      <c r="BE839" s="469" t="s">
        <v>139</v>
      </c>
      <c r="BF839" s="445" t="s">
        <v>139</v>
      </c>
      <c r="BG839" s="445"/>
      <c r="BH839" s="469" t="s">
        <v>139</v>
      </c>
      <c r="BI839" s="431" t="s">
        <v>139</v>
      </c>
      <c r="BJ839" s="440"/>
      <c r="BK839" s="441" t="s">
        <v>139</v>
      </c>
      <c r="BL839" s="431" t="s">
        <v>139</v>
      </c>
      <c r="BM839" s="446"/>
      <c r="BN839" s="447" t="s">
        <v>139</v>
      </c>
      <c r="BO839" t="s">
        <v>139</v>
      </c>
    </row>
    <row r="840" spans="1:67" ht="15.75" customHeight="1">
      <c r="A840" s="7" t="s">
        <v>1030</v>
      </c>
      <c r="B840" s="453">
        <v>39</v>
      </c>
      <c r="C840" s="436" t="s">
        <v>220</v>
      </c>
      <c r="D840" s="454" t="s">
        <v>221</v>
      </c>
      <c r="E840" s="436">
        <v>75</v>
      </c>
      <c r="F840" s="436">
        <v>17.860000000000298</v>
      </c>
      <c r="G840" s="436" t="s">
        <v>61</v>
      </c>
      <c r="H840" s="430">
        <v>75.297666666666672</v>
      </c>
      <c r="I840" s="436">
        <v>153</v>
      </c>
      <c r="J840" s="436">
        <v>16.689999999999827</v>
      </c>
      <c r="K840" s="436" t="s">
        <v>62</v>
      </c>
      <c r="L840" s="430">
        <v>153.27816666666666</v>
      </c>
      <c r="M840" s="430">
        <v>-153.27816666666666</v>
      </c>
      <c r="N840" s="427">
        <v>870</v>
      </c>
      <c r="Q840" s="428" t="s">
        <v>156</v>
      </c>
      <c r="R840">
        <v>12</v>
      </c>
      <c r="S840" s="474">
        <v>380.935</v>
      </c>
      <c r="T840" s="290">
        <v>0.42480000000000001</v>
      </c>
      <c r="U840" s="290">
        <v>0.4304</v>
      </c>
      <c r="V840" s="290">
        <v>29.357606999999998</v>
      </c>
      <c r="W840" s="290">
        <v>29.362160999999997</v>
      </c>
      <c r="X840" s="290">
        <v>34.711262359971307</v>
      </c>
      <c r="Y840" s="290">
        <v>34.710931660137604</v>
      </c>
      <c r="Z840">
        <v>1.8721000000000001</v>
      </c>
      <c r="AA840" s="447">
        <v>6.4129407626392032</v>
      </c>
      <c r="AB840" s="447">
        <v>80.785495234154453</v>
      </c>
      <c r="AC840" s="447">
        <v>2.8301623200000001E-2</v>
      </c>
      <c r="AD840" s="290">
        <v>4.82E-2</v>
      </c>
      <c r="AE840" s="447">
        <v>89.717699999999994</v>
      </c>
      <c r="AF840">
        <v>4.5835999999999997</v>
      </c>
      <c r="AG840" s="447">
        <v>2.2439</v>
      </c>
      <c r="AH840">
        <v>0.15679999999999999</v>
      </c>
      <c r="AI840" s="447">
        <v>6.3701999999999995E-2</v>
      </c>
      <c r="AJ840" s="447">
        <v>98.54</v>
      </c>
      <c r="AK840" s="447">
        <v>11.897</v>
      </c>
      <c r="AL840" s="429">
        <v>34.707492828369141</v>
      </c>
      <c r="AM840" s="433" t="s">
        <v>139</v>
      </c>
      <c r="AN840" s="434"/>
      <c r="AO840" s="438">
        <v>1.3</v>
      </c>
      <c r="AP840" s="439">
        <v>6.39</v>
      </c>
      <c r="AQ840" s="431" t="s">
        <v>139</v>
      </c>
      <c r="AR840" s="440"/>
      <c r="AS840" s="469">
        <v>13.406828564754742</v>
      </c>
      <c r="AT840" s="431"/>
      <c r="AU840" s="469">
        <v>10.654372179656837</v>
      </c>
      <c r="AV840" s="431"/>
      <c r="AW840" s="442">
        <v>0.92500000000000004</v>
      </c>
      <c r="AX840" s="431"/>
      <c r="AY840" s="443"/>
      <c r="AZ840" s="469" t="s">
        <v>139</v>
      </c>
      <c r="BA840" s="431" t="s">
        <v>139</v>
      </c>
      <c r="BB840" s="440"/>
      <c r="BC840" s="469" t="s">
        <v>139</v>
      </c>
      <c r="BD840" s="445" t="s">
        <v>139</v>
      </c>
      <c r="BE840" s="469" t="s">
        <v>139</v>
      </c>
      <c r="BF840" s="445" t="s">
        <v>139</v>
      </c>
      <c r="BG840" s="445"/>
      <c r="BH840" s="469">
        <v>2160.2273067086217</v>
      </c>
      <c r="BI840" s="431" t="s">
        <v>139</v>
      </c>
      <c r="BJ840" s="440"/>
      <c r="BK840" s="441">
        <v>2290.1586608628704</v>
      </c>
      <c r="BL840" s="431" t="s">
        <v>139</v>
      </c>
      <c r="BM840" s="446"/>
      <c r="BN840" s="447">
        <v>0.14500073545273195</v>
      </c>
      <c r="BO840" t="s">
        <v>139</v>
      </c>
    </row>
    <row r="841" spans="1:67" ht="15.75" customHeight="1">
      <c r="A841" s="7" t="s">
        <v>1030</v>
      </c>
      <c r="B841" s="453">
        <v>39</v>
      </c>
      <c r="C841" s="436" t="s">
        <v>220</v>
      </c>
      <c r="D841" s="454" t="s">
        <v>221</v>
      </c>
      <c r="E841" s="436">
        <v>75</v>
      </c>
      <c r="F841" s="436">
        <v>17.860000000000298</v>
      </c>
      <c r="G841" s="436" t="s">
        <v>61</v>
      </c>
      <c r="H841" s="430">
        <v>75.297666666666672</v>
      </c>
      <c r="I841" s="436">
        <v>153</v>
      </c>
      <c r="J841" s="436">
        <v>16.689999999999827</v>
      </c>
      <c r="K841" s="436" t="s">
        <v>62</v>
      </c>
      <c r="L841" s="430">
        <v>153.27816666666666</v>
      </c>
      <c r="M841" s="430">
        <v>-153.27816666666666</v>
      </c>
      <c r="N841" s="427">
        <v>871</v>
      </c>
      <c r="Q841" s="428" t="s">
        <v>156</v>
      </c>
      <c r="R841">
        <v>13</v>
      </c>
      <c r="S841" s="474">
        <v>312.96100000000001</v>
      </c>
      <c r="T841" s="290">
        <v>-0.2903</v>
      </c>
      <c r="U841" s="290">
        <v>-0.29289999999999999</v>
      </c>
      <c r="V841" s="290">
        <v>28.498870999999998</v>
      </c>
      <c r="W841" s="290">
        <v>28.499592999999997</v>
      </c>
      <c r="X841" s="290">
        <v>34.42235105776593</v>
      </c>
      <c r="Y841" s="290">
        <v>34.426247303506663</v>
      </c>
      <c r="Z841">
        <v>1.8225</v>
      </c>
      <c r="AA841" s="447">
        <v>6.2712139556624642</v>
      </c>
      <c r="AB841" s="447">
        <v>77.384393147226177</v>
      </c>
      <c r="AC841" s="447">
        <v>3.1051315200000006E-2</v>
      </c>
      <c r="AD841" s="290">
        <v>5.4300000000000001E-2</v>
      </c>
      <c r="AE841" s="447">
        <v>89.687899999999999</v>
      </c>
      <c r="AF841">
        <v>4.5820999999999996</v>
      </c>
      <c r="AG841" s="447">
        <v>2.6737000000000002</v>
      </c>
      <c r="AH841">
        <v>0.17399999999999999</v>
      </c>
      <c r="AI841" s="447">
        <v>6.3701999999999995E-2</v>
      </c>
      <c r="AJ841" s="447">
        <v>98.54</v>
      </c>
      <c r="AK841" s="447">
        <v>11.897</v>
      </c>
      <c r="AL841" s="429">
        <v>34.399501800537109</v>
      </c>
      <c r="AM841" s="433" t="s">
        <v>139</v>
      </c>
      <c r="AN841" s="434"/>
      <c r="AO841" s="438">
        <v>0.6</v>
      </c>
      <c r="AP841" s="439">
        <v>6.3289999999999997</v>
      </c>
      <c r="AQ841" s="431" t="s">
        <v>139</v>
      </c>
      <c r="AR841" s="440"/>
      <c r="AS841" s="469">
        <v>12.608913404064639</v>
      </c>
      <c r="AT841" s="431"/>
      <c r="AU841" s="469">
        <v>13.17661923325692</v>
      </c>
      <c r="AV841" s="431"/>
      <c r="AW841" s="442">
        <v>0.96599999999999997</v>
      </c>
      <c r="AX841" s="431"/>
      <c r="AY841" s="443"/>
      <c r="AZ841" s="469" t="s">
        <v>139</v>
      </c>
      <c r="BA841" s="431" t="s">
        <v>139</v>
      </c>
      <c r="BB841" s="440"/>
      <c r="BC841" s="469" t="s">
        <v>139</v>
      </c>
      <c r="BD841" s="445" t="s">
        <v>139</v>
      </c>
      <c r="BE841" s="469" t="s">
        <v>139</v>
      </c>
      <c r="BF841" s="445" t="s">
        <v>139</v>
      </c>
      <c r="BG841" s="445"/>
      <c r="BH841" s="469">
        <v>2174.1588992342918</v>
      </c>
      <c r="BI841" s="431" t="s">
        <v>139</v>
      </c>
      <c r="BJ841" s="440"/>
      <c r="BK841" s="441">
        <v>2283.9018957692656</v>
      </c>
      <c r="BL841" s="431" t="s">
        <v>139</v>
      </c>
      <c r="BM841" s="446"/>
      <c r="BN841" s="447">
        <v>-0.13782710854086794</v>
      </c>
      <c r="BO841" t="s">
        <v>139</v>
      </c>
    </row>
    <row r="842" spans="1:67" ht="15.75" customHeight="1">
      <c r="A842" s="7" t="s">
        <v>1030</v>
      </c>
      <c r="B842" s="453">
        <v>39</v>
      </c>
      <c r="C842" s="436" t="s">
        <v>220</v>
      </c>
      <c r="D842" s="454" t="s">
        <v>221</v>
      </c>
      <c r="E842" s="436">
        <v>75</v>
      </c>
      <c r="F842" s="436">
        <v>17.860000000000298</v>
      </c>
      <c r="G842" s="436" t="s">
        <v>61</v>
      </c>
      <c r="H842" s="430">
        <v>75.297666666666672</v>
      </c>
      <c r="I842" s="436">
        <v>153</v>
      </c>
      <c r="J842" s="436">
        <v>16.689999999999827</v>
      </c>
      <c r="K842" s="436" t="s">
        <v>62</v>
      </c>
      <c r="L842" s="430">
        <v>153.27816666666666</v>
      </c>
      <c r="M842" s="430">
        <v>-153.27816666666666</v>
      </c>
      <c r="N842" s="427">
        <v>872</v>
      </c>
      <c r="Q842" s="428" t="s">
        <v>156</v>
      </c>
      <c r="R842">
        <v>14</v>
      </c>
      <c r="S842" s="474">
        <v>285.00700000000001</v>
      </c>
      <c r="T842" s="290">
        <v>-0.78779999999999994</v>
      </c>
      <c r="U842" s="290">
        <v>-0.78549999999999998</v>
      </c>
      <c r="V842" s="290">
        <v>27.852190999999998</v>
      </c>
      <c r="W842" s="290">
        <v>27.853308999999999</v>
      </c>
      <c r="X842" s="290">
        <v>34.132126334431447</v>
      </c>
      <c r="Y842" s="290">
        <v>34.131042215559312</v>
      </c>
      <c r="Z842">
        <v>1.8032999999999999</v>
      </c>
      <c r="AA842" s="447">
        <v>6.2415611253678014</v>
      </c>
      <c r="AB842" s="447">
        <v>75.858773980957693</v>
      </c>
      <c r="AC842" s="447">
        <v>3.3251068800000005E-2</v>
      </c>
      <c r="AD842" s="290">
        <v>5.9200000000000003E-2</v>
      </c>
      <c r="AE842" s="447">
        <v>89.639499999999998</v>
      </c>
      <c r="AF842">
        <v>4.5796999999999999</v>
      </c>
      <c r="AG842" s="447">
        <v>3.1574</v>
      </c>
      <c r="AH842">
        <v>0.1933</v>
      </c>
      <c r="AI842" s="447">
        <v>6.3701999999999995E-2</v>
      </c>
      <c r="AJ842" s="447">
        <v>98.54</v>
      </c>
      <c r="AK842" s="447">
        <v>11.897</v>
      </c>
      <c r="AL842" s="429">
        <v>34.127162933349609</v>
      </c>
      <c r="AM842" s="433" t="s">
        <v>139</v>
      </c>
      <c r="AN842" s="434"/>
      <c r="AO842" s="438">
        <v>0.1</v>
      </c>
      <c r="AP842" s="439">
        <v>6.2069999999999999</v>
      </c>
      <c r="AQ842" s="431" t="s">
        <v>139</v>
      </c>
      <c r="AR842" s="440"/>
      <c r="AS842" s="469">
        <v>13.323286982463905</v>
      </c>
      <c r="AT842" s="431"/>
      <c r="AU842" s="469">
        <v>19.287275460523112</v>
      </c>
      <c r="AV842" s="431"/>
      <c r="AW842" s="442">
        <v>1.175</v>
      </c>
      <c r="AX842" s="431"/>
      <c r="AY842" s="443"/>
      <c r="AZ842" s="469" t="s">
        <v>139</v>
      </c>
      <c r="BA842" s="431" t="s">
        <v>139</v>
      </c>
      <c r="BB842" s="440"/>
      <c r="BC842" s="469" t="s">
        <v>139</v>
      </c>
      <c r="BD842" s="445" t="s">
        <v>139</v>
      </c>
      <c r="BE842" s="469" t="s">
        <v>139</v>
      </c>
      <c r="BF842" s="445" t="s">
        <v>139</v>
      </c>
      <c r="BG842" s="445"/>
      <c r="BH842" s="469">
        <v>2194.1392192476906</v>
      </c>
      <c r="BI842" s="431" t="s">
        <v>139</v>
      </c>
      <c r="BJ842" s="440"/>
      <c r="BK842" s="441">
        <v>2283.3624834589996</v>
      </c>
      <c r="BL842" s="431" t="s">
        <v>139</v>
      </c>
      <c r="BM842" s="446"/>
      <c r="BN842" s="447">
        <v>-0.44537923580356542</v>
      </c>
      <c r="BO842" t="s">
        <v>139</v>
      </c>
    </row>
    <row r="843" spans="1:67" ht="15.75" customHeight="1">
      <c r="A843" s="7" t="s">
        <v>1030</v>
      </c>
      <c r="B843" s="453">
        <v>39</v>
      </c>
      <c r="C843" s="436" t="s">
        <v>220</v>
      </c>
      <c r="D843" s="454" t="s">
        <v>221</v>
      </c>
      <c r="E843" s="436">
        <v>75</v>
      </c>
      <c r="F843" s="436">
        <v>17.860000000000298</v>
      </c>
      <c r="G843" s="436" t="s">
        <v>61</v>
      </c>
      <c r="H843" s="430">
        <v>75.297666666666672</v>
      </c>
      <c r="I843" s="436">
        <v>153</v>
      </c>
      <c r="J843" s="436">
        <v>16.689999999999827</v>
      </c>
      <c r="K843" s="436" t="s">
        <v>62</v>
      </c>
      <c r="L843" s="430">
        <v>153.27816666666666</v>
      </c>
      <c r="M843" s="430">
        <v>-153.27816666666666</v>
      </c>
      <c r="N843" s="427">
        <v>873</v>
      </c>
      <c r="Q843" s="428" t="s">
        <v>156</v>
      </c>
      <c r="R843">
        <v>15</v>
      </c>
      <c r="S843" s="474">
        <v>260.66199999999998</v>
      </c>
      <c r="T843" s="290">
        <v>-1.2173</v>
      </c>
      <c r="U843" s="290">
        <v>-1.2037</v>
      </c>
      <c r="V843" s="290">
        <v>27.160477999999998</v>
      </c>
      <c r="W843" s="290">
        <v>27.182437999999998</v>
      </c>
      <c r="X843" s="290">
        <v>33.690044816288861</v>
      </c>
      <c r="Y843" s="290">
        <v>33.704790821188702</v>
      </c>
      <c r="Z843">
        <v>1.8069999999999999</v>
      </c>
      <c r="AA843" s="447">
        <v>6.330724129298023</v>
      </c>
      <c r="AB843" s="447">
        <v>75.829383950958004</v>
      </c>
      <c r="AC843" s="447">
        <v>3.4308607999999997E-2</v>
      </c>
      <c r="AD843" s="290">
        <v>6.1499999999999999E-2</v>
      </c>
      <c r="AE843" s="447">
        <v>89.632099999999994</v>
      </c>
      <c r="AF843">
        <v>4.5793999999999997</v>
      </c>
      <c r="AG843" s="447">
        <v>3.3452000000000002</v>
      </c>
      <c r="AH843">
        <v>0.20080000000000001</v>
      </c>
      <c r="AI843" s="447">
        <v>6.3701999999999995E-2</v>
      </c>
      <c r="AJ843" s="447">
        <v>98.54</v>
      </c>
      <c r="AK843" s="447">
        <v>11.897</v>
      </c>
      <c r="AL843" s="429">
        <v>33.663848876953125</v>
      </c>
      <c r="AM843" s="433" t="s">
        <v>139</v>
      </c>
      <c r="AN843" s="434"/>
      <c r="AO843" s="438">
        <v>-0.1</v>
      </c>
      <c r="AP843" s="439">
        <v>6.26</v>
      </c>
      <c r="AQ843" s="431" t="s">
        <v>139</v>
      </c>
      <c r="AR843" s="440"/>
      <c r="AS843" s="469">
        <v>14.822899715453705</v>
      </c>
      <c r="AT843" s="431"/>
      <c r="AU843" s="469">
        <v>28.669082849903702</v>
      </c>
      <c r="AV843" s="431"/>
      <c r="AW843" s="442">
        <v>1.5589999999999999</v>
      </c>
      <c r="AX843" s="431"/>
      <c r="AY843" s="443"/>
      <c r="AZ843" s="469" t="s">
        <v>139</v>
      </c>
      <c r="BA843" s="431" t="s">
        <v>139</v>
      </c>
      <c r="BB843" s="440"/>
      <c r="BC843" s="469" t="s">
        <v>139</v>
      </c>
      <c r="BD843" s="445" t="s">
        <v>139</v>
      </c>
      <c r="BE843" s="469" t="s">
        <v>139</v>
      </c>
      <c r="BF843" s="445" t="s">
        <v>139</v>
      </c>
      <c r="BG843" s="445"/>
      <c r="BH843" s="469">
        <v>2220.7458671096847</v>
      </c>
      <c r="BI843" s="431" t="s">
        <v>139</v>
      </c>
      <c r="BJ843" s="440"/>
      <c r="BK843" s="441">
        <v>2276.7021011752531</v>
      </c>
      <c r="BL843" s="431" t="s">
        <v>139</v>
      </c>
      <c r="BM843" s="446"/>
      <c r="BN843" s="447">
        <v>-1.0525699466567375</v>
      </c>
      <c r="BO843" t="s">
        <v>139</v>
      </c>
    </row>
    <row r="844" spans="1:67" ht="15.75" customHeight="1">
      <c r="A844" s="7" t="s">
        <v>1030</v>
      </c>
      <c r="B844" s="453">
        <v>39</v>
      </c>
      <c r="C844" s="436" t="s">
        <v>220</v>
      </c>
      <c r="D844" s="454" t="s">
        <v>221</v>
      </c>
      <c r="E844" s="436">
        <v>75</v>
      </c>
      <c r="F844" s="436">
        <v>17.860000000000298</v>
      </c>
      <c r="G844" s="436" t="s">
        <v>61</v>
      </c>
      <c r="H844" s="430">
        <v>75.297666666666672</v>
      </c>
      <c r="I844" s="436">
        <v>153</v>
      </c>
      <c r="J844" s="436">
        <v>16.689999999999827</v>
      </c>
      <c r="K844" s="436" t="s">
        <v>62</v>
      </c>
      <c r="L844" s="430">
        <v>153.27816666666666</v>
      </c>
      <c r="M844" s="430">
        <v>-153.27816666666666</v>
      </c>
      <c r="N844" s="427">
        <v>874</v>
      </c>
      <c r="Q844" s="428" t="s">
        <v>156</v>
      </c>
      <c r="R844">
        <v>16</v>
      </c>
      <c r="S844" s="474">
        <v>228.42400000000001</v>
      </c>
      <c r="T844" s="290">
        <v>-1.4723999999999999</v>
      </c>
      <c r="U844" s="290">
        <v>-1.472</v>
      </c>
      <c r="V844" s="290">
        <v>26.517578999999998</v>
      </c>
      <c r="W844" s="290">
        <v>26.524056999999999</v>
      </c>
      <c r="X844" s="290">
        <v>33.113020369341356</v>
      </c>
      <c r="Y844" s="290">
        <v>33.121483040896301</v>
      </c>
      <c r="Z844">
        <v>1.8167</v>
      </c>
      <c r="AA844" s="447">
        <v>6.3835151232660321</v>
      </c>
      <c r="AB844" s="447">
        <v>75.62933347073664</v>
      </c>
      <c r="AC844" s="447">
        <v>3.5027446400000002E-2</v>
      </c>
      <c r="AD844" s="290">
        <v>6.3100000000000003E-2</v>
      </c>
      <c r="AE844" s="447">
        <v>89.619</v>
      </c>
      <c r="AF844">
        <v>4.5787000000000004</v>
      </c>
      <c r="AG844" s="447">
        <v>3.411</v>
      </c>
      <c r="AH844">
        <v>0.2034</v>
      </c>
      <c r="AI844" s="447">
        <v>6.3701999999999995E-2</v>
      </c>
      <c r="AJ844" s="447">
        <v>37.68</v>
      </c>
      <c r="AK844" s="447">
        <v>11.897</v>
      </c>
      <c r="AL844" s="429">
        <v>33.1063232421875</v>
      </c>
      <c r="AM844" s="433" t="s">
        <v>139</v>
      </c>
      <c r="AN844" s="434"/>
      <c r="AO844" s="438">
        <v>-0.3</v>
      </c>
      <c r="AP844" s="439">
        <v>6.3840000000000003</v>
      </c>
      <c r="AQ844" s="431" t="s">
        <v>139</v>
      </c>
      <c r="AR844" s="440"/>
      <c r="AS844" s="469">
        <v>15.845045008771603</v>
      </c>
      <c r="AT844" s="431"/>
      <c r="AU844" s="469">
        <v>34.62093669177839</v>
      </c>
      <c r="AV844" s="431"/>
      <c r="AW844" s="442">
        <v>1.83</v>
      </c>
      <c r="AX844" s="431"/>
      <c r="AY844" s="443"/>
      <c r="AZ844" s="469" t="s">
        <v>139</v>
      </c>
      <c r="BA844" s="431" t="s">
        <v>139</v>
      </c>
      <c r="BB844" s="440"/>
      <c r="BC844" s="469" t="s">
        <v>139</v>
      </c>
      <c r="BD844" s="445" t="s">
        <v>139</v>
      </c>
      <c r="BE844" s="469" t="s">
        <v>139</v>
      </c>
      <c r="BF844" s="445" t="s">
        <v>139</v>
      </c>
      <c r="BG844" s="445"/>
      <c r="BH844" s="469">
        <v>2219.4246357160437</v>
      </c>
      <c r="BI844" s="431" t="s">
        <v>139</v>
      </c>
      <c r="BJ844" s="440"/>
      <c r="BK844" s="441">
        <v>2270.7289047720842</v>
      </c>
      <c r="BL844" s="431" t="s">
        <v>139</v>
      </c>
      <c r="BM844" s="446"/>
      <c r="BN844" s="447">
        <v>-1.4649456410842832</v>
      </c>
      <c r="BO844" t="s">
        <v>139</v>
      </c>
    </row>
    <row r="845" spans="1:67" ht="15.75" customHeight="1">
      <c r="A845" s="7" t="s">
        <v>1030</v>
      </c>
      <c r="B845" s="453">
        <v>39</v>
      </c>
      <c r="C845" s="436" t="s">
        <v>220</v>
      </c>
      <c r="D845" s="454" t="s">
        <v>221</v>
      </c>
      <c r="E845" s="436">
        <v>75</v>
      </c>
      <c r="F845" s="436">
        <v>17.860000000000298</v>
      </c>
      <c r="G845" s="436" t="s">
        <v>61</v>
      </c>
      <c r="H845" s="430">
        <v>75.297666666666672</v>
      </c>
      <c r="I845" s="436">
        <v>153</v>
      </c>
      <c r="J845" s="436">
        <v>16.689999999999827</v>
      </c>
      <c r="K845" s="436" t="s">
        <v>62</v>
      </c>
      <c r="L845" s="430">
        <v>153.27816666666666</v>
      </c>
      <c r="M845" s="430">
        <v>-153.27816666666666</v>
      </c>
      <c r="N845" s="427">
        <v>875</v>
      </c>
      <c r="Q845" s="428" t="s">
        <v>156</v>
      </c>
      <c r="R845">
        <v>17</v>
      </c>
      <c r="S845" s="474">
        <v>209.86799999999999</v>
      </c>
      <c r="T845" s="290">
        <v>-1.4375</v>
      </c>
      <c r="U845" s="290">
        <v>-1.4384999999999999</v>
      </c>
      <c r="V845" s="290">
        <v>26.399708</v>
      </c>
      <c r="W845" s="290">
        <v>26.397347999999997</v>
      </c>
      <c r="X845" s="290">
        <v>32.923799926268295</v>
      </c>
      <c r="Y845" s="290">
        <v>32.921662407916827</v>
      </c>
      <c r="Z845">
        <v>1.8279000000000001</v>
      </c>
      <c r="AA845" s="447">
        <v>6.414734490158466</v>
      </c>
      <c r="AB845" s="447">
        <v>75.968476080845392</v>
      </c>
      <c r="AC845" s="447">
        <v>3.5366147199999996E-2</v>
      </c>
      <c r="AD845" s="290">
        <v>6.3899999999999998E-2</v>
      </c>
      <c r="AE845" s="447">
        <v>89.596699999999998</v>
      </c>
      <c r="AF845">
        <v>4.5774999999999997</v>
      </c>
      <c r="AG845" s="447">
        <v>3.411</v>
      </c>
      <c r="AH845">
        <v>0.2034</v>
      </c>
      <c r="AI845" s="447">
        <v>6.3701999999999995E-2</v>
      </c>
      <c r="AJ845" s="447">
        <v>98.55</v>
      </c>
      <c r="AK845" s="447">
        <v>11.897</v>
      </c>
      <c r="AL845" s="429">
        <v>32.915534973144531</v>
      </c>
      <c r="AM845" s="433" t="s">
        <v>139</v>
      </c>
      <c r="AN845" s="434"/>
      <c r="AO845" s="438">
        <v>-0.4</v>
      </c>
      <c r="AP845" s="439">
        <v>6.4189999999999996</v>
      </c>
      <c r="AQ845" s="431" t="s">
        <v>139</v>
      </c>
      <c r="AR845" s="440"/>
      <c r="AS845" s="469">
        <v>15.414726602718918</v>
      </c>
      <c r="AT845" s="431"/>
      <c r="AU845" s="469">
        <v>33.302432994416378</v>
      </c>
      <c r="AV845" s="431"/>
      <c r="AW845" s="442">
        <v>1.831</v>
      </c>
      <c r="AX845" s="431"/>
      <c r="AY845" s="443"/>
      <c r="AZ845" s="469" t="s">
        <v>139</v>
      </c>
      <c r="BA845" s="431" t="s">
        <v>139</v>
      </c>
      <c r="BB845" s="440"/>
      <c r="BC845" s="469">
        <v>5.5623126898089398E-3</v>
      </c>
      <c r="BD845" s="445" t="s">
        <v>139</v>
      </c>
      <c r="BE845" s="469">
        <v>1.1896805258909014E-2</v>
      </c>
      <c r="BF845" s="445" t="s">
        <v>139</v>
      </c>
      <c r="BG845" s="445"/>
      <c r="BH845" s="469">
        <v>2214.7614251179289</v>
      </c>
      <c r="BI845" s="431" t="s">
        <v>139</v>
      </c>
      <c r="BJ845" s="440"/>
      <c r="BK845" s="441">
        <v>2264.7981288235069</v>
      </c>
      <c r="BL845" s="431" t="s">
        <v>139</v>
      </c>
      <c r="BM845" s="446"/>
      <c r="BN845" s="447">
        <v>-1.4847243132203647</v>
      </c>
      <c r="BO845" t="s">
        <v>139</v>
      </c>
    </row>
    <row r="846" spans="1:67" ht="15.75" customHeight="1">
      <c r="A846" s="7" t="s">
        <v>1030</v>
      </c>
      <c r="B846" s="453">
        <v>39</v>
      </c>
      <c r="C846" s="436" t="s">
        <v>220</v>
      </c>
      <c r="D846" s="454" t="s">
        <v>221</v>
      </c>
      <c r="E846" s="436">
        <v>75</v>
      </c>
      <c r="F846" s="436">
        <v>17.860000000000298</v>
      </c>
      <c r="G846" s="436" t="s">
        <v>61</v>
      </c>
      <c r="H846" s="430">
        <v>75.297666666666672</v>
      </c>
      <c r="I846" s="436">
        <v>153</v>
      </c>
      <c r="J846" s="436">
        <v>16.689999999999827</v>
      </c>
      <c r="K846" s="436" t="s">
        <v>62</v>
      </c>
      <c r="L846" s="430">
        <v>153.27816666666666</v>
      </c>
      <c r="M846" s="430">
        <v>-153.27816666666666</v>
      </c>
      <c r="N846" s="427">
        <v>877</v>
      </c>
      <c r="Q846" s="428" t="s">
        <v>156</v>
      </c>
      <c r="R846">
        <v>19</v>
      </c>
      <c r="S846" s="474">
        <v>147.22999999999999</v>
      </c>
      <c r="T846" s="290">
        <v>-1.2378</v>
      </c>
      <c r="U846" s="290">
        <v>-1.252</v>
      </c>
      <c r="V846" s="290">
        <v>26.084091000000001</v>
      </c>
      <c r="W846" s="290">
        <v>26.080347</v>
      </c>
      <c r="X846" s="290">
        <v>32.312093160856968</v>
      </c>
      <c r="Y846" s="290">
        <v>32.32231439363656</v>
      </c>
      <c r="Z846">
        <v>1.9619</v>
      </c>
      <c r="AA846" s="447">
        <v>6.9741328250551486</v>
      </c>
      <c r="AB846" s="447">
        <v>82.678518933398962</v>
      </c>
      <c r="AC846" s="447">
        <v>3.41392576E-2</v>
      </c>
      <c r="AD846" s="290">
        <v>6.1199999999999997E-2</v>
      </c>
      <c r="AE846" s="447">
        <v>89.605999999999995</v>
      </c>
      <c r="AF846">
        <v>4.5780000000000003</v>
      </c>
      <c r="AG846" s="447">
        <v>3.1549999999999998</v>
      </c>
      <c r="AH846">
        <v>0.19320000000000001</v>
      </c>
      <c r="AI846" s="447">
        <v>6.3701999999999995E-2</v>
      </c>
      <c r="AJ846" s="447">
        <v>98.54</v>
      </c>
      <c r="AK846" s="447">
        <v>11.897</v>
      </c>
      <c r="AL846" s="429">
        <v>32.308692932128906</v>
      </c>
      <c r="AM846" s="433" t="s">
        <v>139</v>
      </c>
      <c r="AN846" s="434"/>
      <c r="AO846" s="438">
        <v>-0.1</v>
      </c>
      <c r="AP846" s="439">
        <v>7</v>
      </c>
      <c r="AQ846" s="431" t="s">
        <v>139</v>
      </c>
      <c r="AR846" s="440"/>
      <c r="AS846" s="469">
        <v>11.744410091306358</v>
      </c>
      <c r="AT846" s="431"/>
      <c r="AU846" s="469">
        <v>24.346769618910049</v>
      </c>
      <c r="AV846" s="431"/>
      <c r="AW846" s="442">
        <v>1.5940000000000001</v>
      </c>
      <c r="AX846" s="431"/>
      <c r="AY846" s="443"/>
      <c r="AZ846" s="469" t="s">
        <v>139</v>
      </c>
      <c r="BA846" s="431" t="s">
        <v>139</v>
      </c>
      <c r="BB846" s="440"/>
      <c r="BC846" s="469">
        <v>9.3162063275762513E-3</v>
      </c>
      <c r="BD846" s="445" t="s">
        <v>139</v>
      </c>
      <c r="BE846" s="469">
        <v>1.5321400237888642E-2</v>
      </c>
      <c r="BF846" s="445" t="s">
        <v>139</v>
      </c>
      <c r="BG846" s="445"/>
      <c r="BH846" s="469">
        <v>2159.7451293033378</v>
      </c>
      <c r="BI846" s="431" t="s">
        <v>139</v>
      </c>
      <c r="BJ846" s="440"/>
      <c r="BK846" s="441">
        <v>2230.8330577593297</v>
      </c>
      <c r="BL846" s="431" t="s">
        <v>139</v>
      </c>
      <c r="BM846" s="446"/>
      <c r="BN846" s="447">
        <v>-1.5470254328708295</v>
      </c>
      <c r="BO846" t="s">
        <v>139</v>
      </c>
    </row>
    <row r="847" spans="1:67" ht="15.75" customHeight="1">
      <c r="A847" s="7" t="s">
        <v>1030</v>
      </c>
      <c r="B847" s="453">
        <v>39</v>
      </c>
      <c r="C847" s="436" t="s">
        <v>220</v>
      </c>
      <c r="D847" s="454" t="s">
        <v>221</v>
      </c>
      <c r="E847" s="436">
        <v>75</v>
      </c>
      <c r="F847" s="436">
        <v>17.860000000000298</v>
      </c>
      <c r="G847" s="436" t="s">
        <v>61</v>
      </c>
      <c r="H847" s="430">
        <v>75.297666666666672</v>
      </c>
      <c r="I847" s="436">
        <v>153</v>
      </c>
      <c r="J847" s="436">
        <v>16.689999999999827</v>
      </c>
      <c r="K847" s="436" t="s">
        <v>62</v>
      </c>
      <c r="L847" s="430">
        <v>153.27816666666666</v>
      </c>
      <c r="M847" s="430">
        <v>-153.27816666666666</v>
      </c>
      <c r="N847" s="427">
        <v>878</v>
      </c>
      <c r="Q847" s="428" t="s">
        <v>156</v>
      </c>
      <c r="R847">
        <v>20</v>
      </c>
      <c r="S847" s="474">
        <v>109.999</v>
      </c>
      <c r="T847" s="290">
        <v>-0.378</v>
      </c>
      <c r="U847" s="290">
        <v>-0.35730000000000001</v>
      </c>
      <c r="V847" s="290">
        <v>26.393885000000001</v>
      </c>
      <c r="W847" s="290">
        <v>26.421788999999997</v>
      </c>
      <c r="X847" s="290">
        <v>31.836557889043821</v>
      </c>
      <c r="Y847" s="290">
        <v>31.851899833971558</v>
      </c>
      <c r="Z847">
        <v>2.1299000000000001</v>
      </c>
      <c r="AA847" s="447">
        <v>7.4920230053743087</v>
      </c>
      <c r="AB847" s="447">
        <v>90.573617639404929</v>
      </c>
      <c r="AC847" s="447">
        <v>4.1373132E-2</v>
      </c>
      <c r="AD847" s="290">
        <v>7.7200000000000005E-2</v>
      </c>
      <c r="AE847" s="447">
        <v>89.192700000000002</v>
      </c>
      <c r="AF847">
        <v>4.5571999999999999</v>
      </c>
      <c r="AG847" s="447">
        <v>3.2090000000000001</v>
      </c>
      <c r="AH847">
        <v>0.19539999999999999</v>
      </c>
      <c r="AI847" s="447">
        <v>6.3701999999999995E-2</v>
      </c>
      <c r="AJ847" s="447">
        <v>28.38</v>
      </c>
      <c r="AK847" s="447">
        <v>11.897</v>
      </c>
      <c r="AL847" s="429">
        <v>31.824672698974609</v>
      </c>
      <c r="AM847" s="433" t="s">
        <v>139</v>
      </c>
      <c r="AN847" s="434"/>
      <c r="AO847" s="438">
        <v>0.7</v>
      </c>
      <c r="AP847" s="439">
        <v>7.5910000000000002</v>
      </c>
      <c r="AQ847" s="431">
        <v>2</v>
      </c>
      <c r="AR847" s="440"/>
      <c r="AS847" s="469">
        <v>6.3000968774495254</v>
      </c>
      <c r="AT847" s="431"/>
      <c r="AU847" s="469">
        <v>13.434075876975449</v>
      </c>
      <c r="AV847" s="431"/>
      <c r="AW847" s="442">
        <v>1.1970000000000001</v>
      </c>
      <c r="AX847" s="431"/>
      <c r="AY847" s="443"/>
      <c r="AZ847" s="469" t="s">
        <v>139</v>
      </c>
      <c r="BA847" s="431" t="s">
        <v>139</v>
      </c>
      <c r="BB847" s="440"/>
      <c r="BC847" s="469">
        <v>3.4290331895663544E-2</v>
      </c>
      <c r="BD847" s="445" t="s">
        <v>139</v>
      </c>
      <c r="BE847" s="469">
        <v>3.6502874739407568E-2</v>
      </c>
      <c r="BF847" s="445" t="s">
        <v>139</v>
      </c>
      <c r="BG847" s="445"/>
      <c r="BH847" s="469">
        <v>2100.3079678735094</v>
      </c>
      <c r="BI847" s="431" t="s">
        <v>139</v>
      </c>
      <c r="BJ847" s="440"/>
      <c r="BK847" s="441">
        <v>2205.1690680961428</v>
      </c>
      <c r="BL847" s="431" t="s">
        <v>139</v>
      </c>
      <c r="BM847" s="446"/>
      <c r="BN847" s="447">
        <v>-1.7477744281768786</v>
      </c>
      <c r="BO847" t="s">
        <v>139</v>
      </c>
    </row>
    <row r="848" spans="1:67" ht="15.75" customHeight="1">
      <c r="A848" s="7" t="s">
        <v>1030</v>
      </c>
      <c r="B848" s="453">
        <v>39</v>
      </c>
      <c r="C848" s="436" t="s">
        <v>220</v>
      </c>
      <c r="D848" s="454" t="s">
        <v>221</v>
      </c>
      <c r="E848" s="436">
        <v>75</v>
      </c>
      <c r="F848" s="436">
        <v>17.860000000000298</v>
      </c>
      <c r="G848" s="436" t="s">
        <v>61</v>
      </c>
      <c r="H848" s="430">
        <v>75.297666666666672</v>
      </c>
      <c r="I848" s="436">
        <v>153</v>
      </c>
      <c r="J848" s="436">
        <v>16.689999999999827</v>
      </c>
      <c r="K848" s="436" t="s">
        <v>62</v>
      </c>
      <c r="L848" s="430">
        <v>153.27816666666666</v>
      </c>
      <c r="M848" s="430">
        <v>-153.27816666666666</v>
      </c>
      <c r="N848" s="427">
        <v>879</v>
      </c>
      <c r="Q848" s="428" t="s">
        <v>156</v>
      </c>
      <c r="R848">
        <v>21</v>
      </c>
      <c r="S848" s="474">
        <v>71.248999999999995</v>
      </c>
      <c r="T848" s="290">
        <v>-0.1575</v>
      </c>
      <c r="U848" s="290">
        <v>-0.1734</v>
      </c>
      <c r="V848" s="290">
        <v>25.860484</v>
      </c>
      <c r="W848" s="290">
        <v>25.860094999999998</v>
      </c>
      <c r="X848" s="290">
        <v>30.92672075924175</v>
      </c>
      <c r="Y848" s="290">
        <v>30.942338777870606</v>
      </c>
      <c r="Z848">
        <v>2.3622000000000001</v>
      </c>
      <c r="AA848" s="447">
        <v>8.5252471690668941</v>
      </c>
      <c r="AB848" s="447">
        <v>103.00688189345742</v>
      </c>
      <c r="AC848" s="447">
        <v>0.22970564000000002</v>
      </c>
      <c r="AD848" s="290">
        <v>0.49540000000000001</v>
      </c>
      <c r="AE848" s="447">
        <v>88.956299999999999</v>
      </c>
      <c r="AF848">
        <v>4.5452000000000004</v>
      </c>
      <c r="AG848" s="447">
        <v>2.6947999999999999</v>
      </c>
      <c r="AH848">
        <v>0.17480000000000001</v>
      </c>
      <c r="AI848" s="447">
        <v>6.3701999999999995E-2</v>
      </c>
      <c r="AJ848" s="447">
        <v>67.3</v>
      </c>
      <c r="AK848" s="447">
        <v>11.897</v>
      </c>
      <c r="AL848" s="429">
        <v>30.912286758422852</v>
      </c>
      <c r="AM848" s="433" t="s">
        <v>139</v>
      </c>
      <c r="AN848" s="434"/>
      <c r="AO848" s="438">
        <v>1.2</v>
      </c>
      <c r="AP848" s="439">
        <v>8.5739999999999998</v>
      </c>
      <c r="AQ848" s="431" t="s">
        <v>139</v>
      </c>
      <c r="AR848" s="440"/>
      <c r="AS848" s="469">
        <v>0.22935556610371202</v>
      </c>
      <c r="AT848" s="431"/>
      <c r="AU848" s="469">
        <v>5.9381483704450062</v>
      </c>
      <c r="AV848" s="431"/>
      <c r="AW848" s="442">
        <v>0.78300000000000003</v>
      </c>
      <c r="AX848" s="431"/>
      <c r="AY848" s="443"/>
      <c r="AZ848" s="469" t="s">
        <v>139</v>
      </c>
      <c r="BA848" s="431" t="s">
        <v>139</v>
      </c>
      <c r="BB848" s="440"/>
      <c r="BC848" s="469">
        <v>0.22370359379551935</v>
      </c>
      <c r="BD848" s="445" t="s">
        <v>139</v>
      </c>
      <c r="BE848" s="469">
        <v>0.30779001909547593</v>
      </c>
      <c r="BF848" s="445" t="s">
        <v>139</v>
      </c>
      <c r="BG848" s="445"/>
      <c r="BH848" s="469">
        <v>2049.1482300934458</v>
      </c>
      <c r="BI848" s="431" t="s">
        <v>139</v>
      </c>
      <c r="BJ848" s="440"/>
      <c r="BK848" s="441">
        <v>2172.003571004439</v>
      </c>
      <c r="BL848" s="431" t="s">
        <v>139</v>
      </c>
      <c r="BM848" s="446"/>
      <c r="BN848" s="447">
        <v>-2.4380342416629994</v>
      </c>
      <c r="BO848" t="s">
        <v>139</v>
      </c>
    </row>
    <row r="849" spans="1:67" ht="15.75" customHeight="1">
      <c r="A849" s="7" t="s">
        <v>1030</v>
      </c>
      <c r="B849" s="453">
        <v>39</v>
      </c>
      <c r="C849" s="436" t="s">
        <v>220</v>
      </c>
      <c r="D849" s="454" t="s">
        <v>221</v>
      </c>
      <c r="E849" s="436">
        <v>75</v>
      </c>
      <c r="F849" s="436">
        <v>17.860000000000298</v>
      </c>
      <c r="G849" s="436" t="s">
        <v>61</v>
      </c>
      <c r="H849" s="430">
        <v>75.297666666666672</v>
      </c>
      <c r="I849" s="436">
        <v>153</v>
      </c>
      <c r="J849" s="436">
        <v>16.689999999999827</v>
      </c>
      <c r="K849" s="436" t="s">
        <v>62</v>
      </c>
      <c r="L849" s="430">
        <v>153.27816666666666</v>
      </c>
      <c r="M849" s="430">
        <v>-153.27816666666666</v>
      </c>
      <c r="N849" s="427">
        <v>880</v>
      </c>
      <c r="Q849" s="428" t="s">
        <v>156</v>
      </c>
      <c r="R849">
        <v>22</v>
      </c>
      <c r="S849" s="474">
        <v>40.840000000000003</v>
      </c>
      <c r="T849" s="290">
        <v>-0.71330000000000005</v>
      </c>
      <c r="U849" s="290">
        <v>-0.70779999999999998</v>
      </c>
      <c r="V849" s="290">
        <v>23.676448999999998</v>
      </c>
      <c r="W849" s="290">
        <v>23.695395999999999</v>
      </c>
      <c r="X849" s="290">
        <v>28.607160437296557</v>
      </c>
      <c r="Y849" s="290">
        <v>28.627031220392848</v>
      </c>
      <c r="Z849">
        <v>2.3822000000000001</v>
      </c>
      <c r="AA849" s="447">
        <v>8.9631348928880552</v>
      </c>
      <c r="AB849" s="447">
        <v>104.97948531964063</v>
      </c>
      <c r="AC849" s="447">
        <v>0.116164304</v>
      </c>
      <c r="AD849" s="290">
        <v>0.24329999999999999</v>
      </c>
      <c r="AE849" s="447">
        <v>89.131299999999996</v>
      </c>
      <c r="AF849">
        <v>4.5540000000000003</v>
      </c>
      <c r="AG849" s="447">
        <v>1.7133</v>
      </c>
      <c r="AH849">
        <v>0.13550000000000001</v>
      </c>
      <c r="AI849" s="447">
        <v>6.3701999999999995E-2</v>
      </c>
      <c r="AJ849" s="447">
        <v>97.47</v>
      </c>
      <c r="AK849" s="447">
        <v>11.897</v>
      </c>
      <c r="AL849" s="429">
        <v>28.647220611572266</v>
      </c>
      <c r="AM849" s="433" t="s">
        <v>139</v>
      </c>
      <c r="AN849" s="434"/>
      <c r="AO849" s="438">
        <v>0.9</v>
      </c>
      <c r="AP849" s="439">
        <v>9.0399999999999991</v>
      </c>
      <c r="AQ849" s="431" t="s">
        <v>139</v>
      </c>
      <c r="AR849" s="440"/>
      <c r="AS849" s="469">
        <v>0</v>
      </c>
      <c r="AT849" s="431"/>
      <c r="AU849" s="469">
        <v>3.144174927094689</v>
      </c>
      <c r="AV849" s="431"/>
      <c r="AW849" s="442">
        <v>0.55700000000000005</v>
      </c>
      <c r="AX849" s="431"/>
      <c r="AY849" s="443"/>
      <c r="AZ849" s="469" t="s">
        <v>139</v>
      </c>
      <c r="BA849" s="431" t="s">
        <v>139</v>
      </c>
      <c r="BB849" s="440"/>
      <c r="BC849" s="469">
        <v>0.12608976604853464</v>
      </c>
      <c r="BD849" s="445" t="s">
        <v>139</v>
      </c>
      <c r="BE849" s="469">
        <v>0.12512362368530566</v>
      </c>
      <c r="BF849" s="445" t="s">
        <v>139</v>
      </c>
      <c r="BG849" s="445"/>
      <c r="BH849" s="469">
        <v>1967.425080620545</v>
      </c>
      <c r="BI849" s="431" t="s">
        <v>139</v>
      </c>
      <c r="BJ849" s="440"/>
      <c r="BK849" s="441">
        <v>2060.9023387327597</v>
      </c>
      <c r="BM849" s="446"/>
      <c r="BN849" s="447">
        <v>-3.4951803126220713</v>
      </c>
      <c r="BO849" t="s">
        <v>139</v>
      </c>
    </row>
    <row r="850" spans="1:67" ht="15.75" customHeight="1">
      <c r="A850" s="7" t="s">
        <v>1030</v>
      </c>
      <c r="B850" s="453">
        <v>39</v>
      </c>
      <c r="C850" s="436" t="s">
        <v>220</v>
      </c>
      <c r="D850" s="454" t="s">
        <v>221</v>
      </c>
      <c r="E850" s="436">
        <v>75</v>
      </c>
      <c r="F850" s="436">
        <v>17.860000000000298</v>
      </c>
      <c r="G850" s="436" t="s">
        <v>61</v>
      </c>
      <c r="H850" s="430">
        <v>75.297666666666672</v>
      </c>
      <c r="I850" s="436">
        <v>153</v>
      </c>
      <c r="J850" s="436">
        <v>16.689999999999827</v>
      </c>
      <c r="K850" s="436" t="s">
        <v>62</v>
      </c>
      <c r="L850" s="430">
        <v>153.27816666666666</v>
      </c>
      <c r="M850" s="430">
        <v>-153.27816666666666</v>
      </c>
      <c r="N850" s="427">
        <v>881</v>
      </c>
      <c r="Q850" s="428" t="s">
        <v>156</v>
      </c>
      <c r="R850">
        <v>23</v>
      </c>
      <c r="S850" s="474">
        <v>20.626000000000001</v>
      </c>
      <c r="T850" s="290">
        <v>0.38129999999999997</v>
      </c>
      <c r="U850" s="290">
        <v>0.3614</v>
      </c>
      <c r="V850" s="290">
        <v>23.192337999999999</v>
      </c>
      <c r="W850" s="290">
        <v>23.192829</v>
      </c>
      <c r="X850" s="290">
        <v>26.990378779262791</v>
      </c>
      <c r="Y850" s="290">
        <v>27.008471251615997</v>
      </c>
      <c r="Z850">
        <v>2.3022999999999998</v>
      </c>
      <c r="AA850" s="447">
        <v>8.4047783751499896</v>
      </c>
      <c r="AB850" s="447">
        <v>100.20848541197785</v>
      </c>
      <c r="AC850" s="447">
        <v>8.7145031999999997E-2</v>
      </c>
      <c r="AD850" s="290">
        <v>0.17879999999999999</v>
      </c>
      <c r="AE850" s="447">
        <v>89.123900000000006</v>
      </c>
      <c r="AF850">
        <v>4.5537000000000001</v>
      </c>
      <c r="AG850" s="447">
        <v>1.5137</v>
      </c>
      <c r="AH850">
        <v>0.1275</v>
      </c>
      <c r="AI850" s="447">
        <v>0.12889</v>
      </c>
      <c r="AJ850" s="447">
        <v>98.54</v>
      </c>
      <c r="AK850" s="447">
        <v>11.897</v>
      </c>
      <c r="AL850" s="429">
        <v>27.075630187988281</v>
      </c>
      <c r="AM850" s="433" t="s">
        <v>139</v>
      </c>
      <c r="AN850" s="434"/>
      <c r="AO850" s="438">
        <v>1.6</v>
      </c>
      <c r="AP850" s="439">
        <v>8.4580000000000002</v>
      </c>
      <c r="AQ850" s="431" t="s">
        <v>139</v>
      </c>
      <c r="AR850" s="440"/>
      <c r="AS850" s="469">
        <v>0</v>
      </c>
      <c r="AT850" s="431"/>
      <c r="AU850" s="469">
        <v>2.8198403475436624</v>
      </c>
      <c r="AV850" s="431"/>
      <c r="AW850" s="442">
        <v>0.51100000000000001</v>
      </c>
      <c r="AX850" s="431"/>
      <c r="AY850" s="443"/>
      <c r="AZ850" s="469" t="s">
        <v>139</v>
      </c>
      <c r="BA850" s="431" t="s">
        <v>139</v>
      </c>
      <c r="BB850" s="440"/>
      <c r="BC850" s="469">
        <v>8.2630013857782569E-2</v>
      </c>
      <c r="BD850" s="445" t="s">
        <v>139</v>
      </c>
      <c r="BE850" s="469">
        <v>5.4992474429823898E-2</v>
      </c>
      <c r="BF850" s="445" t="s">
        <v>139</v>
      </c>
      <c r="BG850" s="445"/>
      <c r="BH850" s="469">
        <v>1874.1772289294231</v>
      </c>
      <c r="BI850" s="431" t="s">
        <v>139</v>
      </c>
      <c r="BJ850" s="440"/>
      <c r="BK850" s="441">
        <v>1948.2356091636691</v>
      </c>
      <c r="BL850" s="431" t="s">
        <v>139</v>
      </c>
      <c r="BM850" s="446"/>
      <c r="BN850" s="447">
        <v>-3.66230594253638</v>
      </c>
      <c r="BO850" t="s">
        <v>139</v>
      </c>
    </row>
    <row r="851" spans="1:67" ht="15.75" customHeight="1">
      <c r="A851" s="7" t="s">
        <v>1030</v>
      </c>
      <c r="B851" s="453">
        <v>39</v>
      </c>
      <c r="C851" s="436" t="s">
        <v>220</v>
      </c>
      <c r="D851" s="454" t="s">
        <v>221</v>
      </c>
      <c r="E851" s="436">
        <v>75</v>
      </c>
      <c r="F851" s="436">
        <v>17.860000000000298</v>
      </c>
      <c r="G851" s="436" t="s">
        <v>61</v>
      </c>
      <c r="H851" s="430">
        <v>75.297666666666672</v>
      </c>
      <c r="I851" s="436">
        <v>153</v>
      </c>
      <c r="J851" s="436">
        <v>16.689999999999827</v>
      </c>
      <c r="K851" s="436" t="s">
        <v>62</v>
      </c>
      <c r="L851" s="430">
        <v>153.27816666666666</v>
      </c>
      <c r="M851" s="430">
        <v>-153.27816666666666</v>
      </c>
      <c r="N851" s="427">
        <v>882</v>
      </c>
      <c r="Q851" s="457" t="s">
        <v>184</v>
      </c>
      <c r="R851">
        <v>24</v>
      </c>
      <c r="S851" s="474">
        <v>5.1719999999999997</v>
      </c>
      <c r="T851" s="290">
        <v>0.503</v>
      </c>
      <c r="U851" s="290">
        <v>0.50349999999999995</v>
      </c>
      <c r="V851" s="290">
        <v>23.150299999999998</v>
      </c>
      <c r="W851" s="290">
        <v>23.146887</v>
      </c>
      <c r="X851" s="290">
        <v>26.838132246413196</v>
      </c>
      <c r="Y851" s="290">
        <v>26.833364468052554</v>
      </c>
      <c r="Z851">
        <v>2.3064</v>
      </c>
      <c r="AA851" s="447">
        <v>8.3897418582692342</v>
      </c>
      <c r="AB851" s="447">
        <v>100.24440141785693</v>
      </c>
      <c r="AC851" s="447">
        <v>8.0208872000000001E-2</v>
      </c>
      <c r="AD851" s="290">
        <v>0.16339999999999999</v>
      </c>
      <c r="AE851" s="447">
        <v>89.166700000000006</v>
      </c>
      <c r="AF851">
        <v>4.5559000000000003</v>
      </c>
      <c r="AG851" s="447">
        <v>1.3306</v>
      </c>
      <c r="AH851">
        <v>0.1203</v>
      </c>
      <c r="AI851" s="447">
        <v>0.26771</v>
      </c>
      <c r="AJ851" s="447">
        <v>81.41</v>
      </c>
      <c r="AK851" s="447">
        <v>11.897</v>
      </c>
      <c r="AL851" s="429">
        <v>26.842575073242188</v>
      </c>
      <c r="AM851" s="433" t="s">
        <v>139</v>
      </c>
      <c r="AN851" s="434"/>
      <c r="AO851" s="438">
        <v>1.8</v>
      </c>
      <c r="AP851" s="439">
        <v>8.3829999999999991</v>
      </c>
      <c r="AQ851" s="431" t="s">
        <v>139</v>
      </c>
      <c r="AR851" s="440"/>
      <c r="AS851" s="469">
        <v>0</v>
      </c>
      <c r="AT851" s="431"/>
      <c r="AU851" s="469">
        <v>2.7392261947599108</v>
      </c>
      <c r="AV851" s="431"/>
      <c r="AW851" s="442">
        <v>0.42199999999999999</v>
      </c>
      <c r="AX851" s="431"/>
      <c r="AY851" s="443"/>
      <c r="AZ851" s="469" t="s">
        <v>139</v>
      </c>
      <c r="BA851" s="431" t="s">
        <v>139</v>
      </c>
      <c r="BB851" s="440"/>
      <c r="BC851" s="469">
        <v>7.0280152997505049E-2</v>
      </c>
      <c r="BD851" s="445" t="s">
        <v>139</v>
      </c>
      <c r="BE851" s="469">
        <v>4.5930858501546178E-2</v>
      </c>
      <c r="BF851" s="445" t="s">
        <v>139</v>
      </c>
      <c r="BG851" s="445"/>
      <c r="BH851" s="469">
        <v>1858.6922118923596</v>
      </c>
      <c r="BI851" s="431" t="s">
        <v>139</v>
      </c>
      <c r="BJ851" s="440"/>
      <c r="BK851" s="441">
        <v>1932.6560379639643</v>
      </c>
      <c r="BL851" s="431" t="s">
        <v>139</v>
      </c>
      <c r="BM851" s="446"/>
      <c r="BN851" s="447">
        <v>-3.6563729067549526</v>
      </c>
      <c r="BO851" t="s">
        <v>139</v>
      </c>
    </row>
    <row r="852" spans="1:67" ht="15.75" customHeight="1">
      <c r="A852" s="7" t="s">
        <v>1030</v>
      </c>
      <c r="B852" s="453">
        <v>40</v>
      </c>
      <c r="C852" s="436" t="s">
        <v>222</v>
      </c>
      <c r="D852" s="454" t="s">
        <v>223</v>
      </c>
      <c r="E852" s="436">
        <v>75</v>
      </c>
      <c r="F852" s="436">
        <v>3.999999999962256E-2</v>
      </c>
      <c r="G852" s="436" t="s">
        <v>61</v>
      </c>
      <c r="H852" s="430">
        <v>75.00066666666666</v>
      </c>
      <c r="I852" s="436">
        <v>150</v>
      </c>
      <c r="J852" s="436">
        <v>2.0000000000663931E-2</v>
      </c>
      <c r="K852" s="436" t="s">
        <v>62</v>
      </c>
      <c r="L852" s="430">
        <v>150.00033333333334</v>
      </c>
      <c r="M852" s="430">
        <v>-150.00033333333334</v>
      </c>
      <c r="N852" s="427">
        <v>883</v>
      </c>
      <c r="Q852" s="457" t="s">
        <v>184</v>
      </c>
      <c r="R852">
        <v>1</v>
      </c>
      <c r="S852" s="474">
        <v>1012.283</v>
      </c>
      <c r="T852" s="290">
        <v>4.9500000000000002E-2</v>
      </c>
      <c r="U852" s="290">
        <v>4.9000000000000002E-2</v>
      </c>
      <c r="V852" s="290">
        <v>29.439311</v>
      </c>
      <c r="W852" s="290">
        <v>29.437730999999999</v>
      </c>
      <c r="X852" s="290">
        <v>34.87334058214492</v>
      </c>
      <c r="Y852" s="290">
        <v>34.871829588624976</v>
      </c>
      <c r="Z852">
        <v>1.8314999999999999</v>
      </c>
      <c r="AA852" s="447">
        <v>6.8734251290261819</v>
      </c>
      <c r="AB852" s="447">
        <v>85.843836524327585</v>
      </c>
      <c r="AC852" s="447">
        <v>2.6651807999999999E-2</v>
      </c>
      <c r="AD852" s="290">
        <v>4.4600000000000001E-2</v>
      </c>
      <c r="AE852" s="447">
        <v>89.717699999999994</v>
      </c>
      <c r="AF852">
        <v>4.5835999999999997</v>
      </c>
      <c r="AG852" s="447">
        <v>1.9903</v>
      </c>
      <c r="AH852">
        <v>0.14660000000000001</v>
      </c>
      <c r="AI852" s="447">
        <v>6.3701999999999995E-2</v>
      </c>
      <c r="AJ852" s="447">
        <v>98.4</v>
      </c>
      <c r="AK852" s="447">
        <v>9.9144000000000005</v>
      </c>
      <c r="AL852" s="429">
        <v>34.872077941894531</v>
      </c>
      <c r="AM852" s="433" t="s">
        <v>139</v>
      </c>
      <c r="AN852" s="434"/>
      <c r="AO852" s="438" t="s">
        <v>139</v>
      </c>
      <c r="AP852" s="439" t="s">
        <v>139</v>
      </c>
      <c r="AQ852" s="431" t="s">
        <v>139</v>
      </c>
      <c r="AR852" s="440"/>
      <c r="AS852" s="469" t="s">
        <v>139</v>
      </c>
      <c r="AT852" s="431" t="s">
        <v>139</v>
      </c>
      <c r="AU852" s="469" t="s">
        <v>139</v>
      </c>
      <c r="AV852" s="431" t="s">
        <v>139</v>
      </c>
      <c r="AW852" s="442" t="s">
        <v>139</v>
      </c>
      <c r="AX852" s="431" t="s">
        <v>139</v>
      </c>
      <c r="AY852" s="443"/>
      <c r="AZ852" s="469" t="s">
        <v>139</v>
      </c>
      <c r="BA852" s="431" t="s">
        <v>139</v>
      </c>
      <c r="BB852" s="440"/>
      <c r="BC852" s="469" t="s">
        <v>139</v>
      </c>
      <c r="BD852" s="445" t="s">
        <v>139</v>
      </c>
      <c r="BE852" s="469" t="s">
        <v>139</v>
      </c>
      <c r="BF852" s="445" t="s">
        <v>139</v>
      </c>
      <c r="BG852" s="445"/>
      <c r="BH852" s="469" t="s">
        <v>139</v>
      </c>
      <c r="BI852" s="431" t="s">
        <v>139</v>
      </c>
      <c r="BJ852" s="440"/>
      <c r="BK852" s="441" t="s">
        <v>139</v>
      </c>
      <c r="BL852" s="431" t="s">
        <v>139</v>
      </c>
      <c r="BM852" s="446"/>
      <c r="BN852" s="447" t="s">
        <v>139</v>
      </c>
      <c r="BO852" t="s">
        <v>139</v>
      </c>
    </row>
    <row r="853" spans="1:67" ht="15.75" customHeight="1">
      <c r="A853" s="7" t="s">
        <v>1030</v>
      </c>
      <c r="B853" s="453">
        <v>40</v>
      </c>
      <c r="C853" s="436" t="s">
        <v>222</v>
      </c>
      <c r="D853" s="454" t="s">
        <v>223</v>
      </c>
      <c r="E853" s="436">
        <v>75</v>
      </c>
      <c r="F853" s="436">
        <v>3.999999999962256E-2</v>
      </c>
      <c r="G853" s="436" t="s">
        <v>61</v>
      </c>
      <c r="H853" s="430">
        <v>75.00066666666666</v>
      </c>
      <c r="I853" s="436">
        <v>150</v>
      </c>
      <c r="J853" s="436">
        <v>2.0000000000663931E-2</v>
      </c>
      <c r="K853" s="436" t="s">
        <v>62</v>
      </c>
      <c r="L853" s="430">
        <v>150.00033333333334</v>
      </c>
      <c r="M853" s="430">
        <v>-150.00033333333334</v>
      </c>
      <c r="N853" s="427">
        <v>884</v>
      </c>
      <c r="Q853" s="457" t="s">
        <v>184</v>
      </c>
      <c r="R853">
        <v>2</v>
      </c>
      <c r="S853" s="474">
        <v>1012.353</v>
      </c>
      <c r="T853" s="290">
        <v>4.9500000000000002E-2</v>
      </c>
      <c r="U853" s="290">
        <v>4.9099999999999998E-2</v>
      </c>
      <c r="V853" s="290">
        <v>29.439395999999999</v>
      </c>
      <c r="W853" s="290">
        <v>29.4377</v>
      </c>
      <c r="X853" s="290">
        <v>34.873412222004951</v>
      </c>
      <c r="Y853" s="290">
        <v>34.871636363264898</v>
      </c>
      <c r="Z853">
        <v>1.8314999999999999</v>
      </c>
      <c r="AA853" s="447">
        <v>6.8734251290261819</v>
      </c>
      <c r="AB853" s="447">
        <v>85.843879615209161</v>
      </c>
      <c r="AC853" s="447">
        <v>2.6651807999999999E-2</v>
      </c>
      <c r="AD853" s="290">
        <v>4.4600000000000001E-2</v>
      </c>
      <c r="AE853" s="447">
        <v>89.717699999999994</v>
      </c>
      <c r="AF853">
        <v>4.5835999999999997</v>
      </c>
      <c r="AG853" s="447">
        <v>2.0185</v>
      </c>
      <c r="AH853">
        <v>0.1477</v>
      </c>
      <c r="AI853" s="447">
        <v>6.3701999999999995E-2</v>
      </c>
      <c r="AJ853" s="447">
        <v>79.98</v>
      </c>
      <c r="AK853" s="447">
        <v>9.9144000000000005</v>
      </c>
      <c r="AL853" s="429">
        <v>34.871761322021484</v>
      </c>
      <c r="AM853" s="433" t="s">
        <v>139</v>
      </c>
      <c r="AN853" s="434"/>
      <c r="AO853" s="438" t="s">
        <v>139</v>
      </c>
      <c r="AP853" s="439" t="s">
        <v>139</v>
      </c>
      <c r="AQ853" s="431" t="s">
        <v>139</v>
      </c>
      <c r="AR853" s="440"/>
      <c r="AS853" s="469" t="s">
        <v>139</v>
      </c>
      <c r="AT853" s="431" t="s">
        <v>139</v>
      </c>
      <c r="AU853" s="469" t="s">
        <v>139</v>
      </c>
      <c r="AV853" s="431" t="s">
        <v>139</v>
      </c>
      <c r="AW853" s="442" t="s">
        <v>139</v>
      </c>
      <c r="AX853" s="431" t="s">
        <v>139</v>
      </c>
      <c r="AY853" s="443"/>
      <c r="AZ853" s="469" t="s">
        <v>139</v>
      </c>
      <c r="BA853" s="431" t="s">
        <v>139</v>
      </c>
      <c r="BB853" s="440"/>
      <c r="BC853" s="469" t="s">
        <v>139</v>
      </c>
      <c r="BD853" s="445" t="s">
        <v>139</v>
      </c>
      <c r="BE853" s="469" t="s">
        <v>139</v>
      </c>
      <c r="BF853" s="445" t="s">
        <v>139</v>
      </c>
      <c r="BG853" s="445"/>
      <c r="BH853" s="469" t="s">
        <v>139</v>
      </c>
      <c r="BI853" s="431" t="s">
        <v>139</v>
      </c>
      <c r="BJ853" s="440"/>
      <c r="BK853" s="441" t="s">
        <v>139</v>
      </c>
      <c r="BL853" s="431" t="s">
        <v>139</v>
      </c>
      <c r="BM853" s="446"/>
      <c r="BN853" s="447" t="s">
        <v>139</v>
      </c>
      <c r="BO853" t="s">
        <v>139</v>
      </c>
    </row>
    <row r="854" spans="1:67" ht="15.75" customHeight="1">
      <c r="A854" s="7" t="s">
        <v>1030</v>
      </c>
      <c r="B854" s="453">
        <v>40</v>
      </c>
      <c r="C854" s="436" t="s">
        <v>222</v>
      </c>
      <c r="D854" s="454" t="s">
        <v>223</v>
      </c>
      <c r="E854" s="436">
        <v>75</v>
      </c>
      <c r="F854" s="436">
        <v>3.999999999962256E-2</v>
      </c>
      <c r="G854" s="436" t="s">
        <v>61</v>
      </c>
      <c r="H854" s="430">
        <v>75.00066666666666</v>
      </c>
      <c r="I854" s="436">
        <v>150</v>
      </c>
      <c r="J854" s="436">
        <v>2.0000000000663931E-2</v>
      </c>
      <c r="K854" s="436" t="s">
        <v>62</v>
      </c>
      <c r="L854" s="430">
        <v>150.00033333333334</v>
      </c>
      <c r="M854" s="430">
        <v>-150.00033333333334</v>
      </c>
      <c r="N854" s="427">
        <v>885</v>
      </c>
      <c r="Q854" s="457" t="s">
        <v>184</v>
      </c>
      <c r="R854">
        <v>3</v>
      </c>
      <c r="S854" s="474">
        <v>1012.3869999999999</v>
      </c>
      <c r="T854" s="290">
        <v>4.9399999999999999E-2</v>
      </c>
      <c r="U854" s="290">
        <v>4.8800000000000003E-2</v>
      </c>
      <c r="V854" s="290">
        <v>29.439201000000001</v>
      </c>
      <c r="W854" s="290">
        <v>29.437633999999999</v>
      </c>
      <c r="X854" s="290">
        <v>34.873249460478441</v>
      </c>
      <c r="Y854" s="290">
        <v>34.871868126761989</v>
      </c>
      <c r="Z854">
        <v>1.8314999999999999</v>
      </c>
      <c r="AA854" s="447">
        <v>6.8734251290261819</v>
      </c>
      <c r="AB854" s="447">
        <v>85.84355804793401</v>
      </c>
      <c r="AC854" s="447">
        <v>2.6736032799999997E-2</v>
      </c>
      <c r="AD854" s="290">
        <v>4.4699999999999997E-2</v>
      </c>
      <c r="AE854" s="447">
        <v>89.712100000000007</v>
      </c>
      <c r="AF854">
        <v>4.5833000000000004</v>
      </c>
      <c r="AG854" s="447">
        <v>2.0773000000000001</v>
      </c>
      <c r="AH854">
        <v>0.15010000000000001</v>
      </c>
      <c r="AI854" s="447">
        <v>6.3701999999999995E-2</v>
      </c>
      <c r="AJ854" s="447">
        <v>98.54</v>
      </c>
      <c r="AK854" s="447">
        <v>9.9144000000000005</v>
      </c>
      <c r="AL854" s="429">
        <v>34.8721923828125</v>
      </c>
      <c r="AM854" s="433" t="s">
        <v>139</v>
      </c>
      <c r="AN854" s="434"/>
      <c r="AO854" s="438" t="s">
        <v>139</v>
      </c>
      <c r="AP854" s="439" t="s">
        <v>139</v>
      </c>
      <c r="AQ854" s="431" t="s">
        <v>139</v>
      </c>
      <c r="AR854" s="440"/>
      <c r="AS854" s="469" t="s">
        <v>139</v>
      </c>
      <c r="AT854" s="431" t="s">
        <v>139</v>
      </c>
      <c r="AU854" s="469" t="s">
        <v>139</v>
      </c>
      <c r="AV854" s="431" t="s">
        <v>139</v>
      </c>
      <c r="AW854" s="442" t="s">
        <v>139</v>
      </c>
      <c r="AX854" s="431" t="s">
        <v>139</v>
      </c>
      <c r="AY854" s="443"/>
      <c r="AZ854" s="469" t="s">
        <v>139</v>
      </c>
      <c r="BA854" s="431" t="s">
        <v>139</v>
      </c>
      <c r="BB854" s="440"/>
      <c r="BC854" s="469" t="s">
        <v>139</v>
      </c>
      <c r="BD854" s="445" t="s">
        <v>139</v>
      </c>
      <c r="BE854" s="469" t="s">
        <v>139</v>
      </c>
      <c r="BF854" s="445" t="s">
        <v>139</v>
      </c>
      <c r="BG854" s="445"/>
      <c r="BH854" s="469" t="s">
        <v>139</v>
      </c>
      <c r="BI854" s="431" t="s">
        <v>139</v>
      </c>
      <c r="BJ854" s="440"/>
      <c r="BK854" s="441" t="s">
        <v>139</v>
      </c>
      <c r="BL854" s="431" t="s">
        <v>139</v>
      </c>
      <c r="BM854" s="446"/>
      <c r="BN854" s="447" t="s">
        <v>139</v>
      </c>
      <c r="BO854" t="s">
        <v>139</v>
      </c>
    </row>
    <row r="855" spans="1:67" ht="15.75" customHeight="1">
      <c r="A855" s="7" t="s">
        <v>1030</v>
      </c>
      <c r="B855" s="453">
        <v>40</v>
      </c>
      <c r="C855" s="436" t="s">
        <v>222</v>
      </c>
      <c r="D855" s="454" t="s">
        <v>223</v>
      </c>
      <c r="E855" s="436">
        <v>75</v>
      </c>
      <c r="F855" s="436">
        <v>3.999999999962256E-2</v>
      </c>
      <c r="G855" s="436" t="s">
        <v>61</v>
      </c>
      <c r="H855" s="430">
        <v>75.00066666666666</v>
      </c>
      <c r="I855" s="436">
        <v>150</v>
      </c>
      <c r="J855" s="436">
        <v>2.0000000000663931E-2</v>
      </c>
      <c r="K855" s="436" t="s">
        <v>62</v>
      </c>
      <c r="L855" s="430">
        <v>150.00033333333334</v>
      </c>
      <c r="M855" s="430">
        <v>-150.00033333333334</v>
      </c>
      <c r="N855" s="427">
        <v>886</v>
      </c>
      <c r="Q855" s="457" t="s">
        <v>184</v>
      </c>
      <c r="R855">
        <v>4</v>
      </c>
      <c r="S855" s="474">
        <v>1012.207</v>
      </c>
      <c r="T855" s="290">
        <v>4.9500000000000002E-2</v>
      </c>
      <c r="U855" s="290">
        <v>4.9000000000000002E-2</v>
      </c>
      <c r="V855" s="290">
        <v>29.439329000000001</v>
      </c>
      <c r="W855" s="290">
        <v>29.437703999999997</v>
      </c>
      <c r="X855" s="290">
        <v>34.873407568701445</v>
      </c>
      <c r="Y855" s="290">
        <v>34.871837504574025</v>
      </c>
      <c r="Z855">
        <v>1.8314999999999999</v>
      </c>
      <c r="AA855" s="447">
        <v>6.8734251290261819</v>
      </c>
      <c r="AB855" s="447">
        <v>85.843876816278495</v>
      </c>
      <c r="AC855" s="447">
        <v>2.6820707999999999E-2</v>
      </c>
      <c r="AD855" s="290">
        <v>4.4900000000000002E-2</v>
      </c>
      <c r="AE855" s="447">
        <v>89.721400000000003</v>
      </c>
      <c r="AF855">
        <v>4.5838000000000001</v>
      </c>
      <c r="AG855" s="447">
        <v>2.0068000000000001</v>
      </c>
      <c r="AH855">
        <v>0.14729999999999999</v>
      </c>
      <c r="AI855" s="447">
        <v>6.3701999999999995E-2</v>
      </c>
      <c r="AJ855" s="447">
        <v>98.54</v>
      </c>
      <c r="AK855" s="447">
        <v>9.9144000000000005</v>
      </c>
      <c r="AL855" s="429">
        <v>34.872154235839844</v>
      </c>
      <c r="AM855" s="433" t="s">
        <v>139</v>
      </c>
      <c r="AN855" s="434"/>
      <c r="AO855" s="438" t="s">
        <v>139</v>
      </c>
      <c r="AP855" s="439" t="s">
        <v>139</v>
      </c>
      <c r="AQ855" s="431" t="s">
        <v>139</v>
      </c>
      <c r="AR855" s="440"/>
      <c r="AS855" s="469" t="s">
        <v>139</v>
      </c>
      <c r="AT855" s="431" t="s">
        <v>139</v>
      </c>
      <c r="AU855" s="469" t="s">
        <v>139</v>
      </c>
      <c r="AV855" s="431" t="s">
        <v>139</v>
      </c>
      <c r="AW855" s="442" t="s">
        <v>139</v>
      </c>
      <c r="AX855" s="431" t="s">
        <v>139</v>
      </c>
      <c r="AY855" s="443"/>
      <c r="AZ855" s="469" t="s">
        <v>139</v>
      </c>
      <c r="BA855" s="431" t="s">
        <v>139</v>
      </c>
      <c r="BB855" s="440"/>
      <c r="BC855" s="469" t="s">
        <v>139</v>
      </c>
      <c r="BD855" s="445" t="s">
        <v>139</v>
      </c>
      <c r="BE855" s="469" t="s">
        <v>139</v>
      </c>
      <c r="BF855" s="445" t="s">
        <v>139</v>
      </c>
      <c r="BG855" s="445"/>
      <c r="BH855" s="469" t="s">
        <v>139</v>
      </c>
      <c r="BI855" s="431" t="s">
        <v>139</v>
      </c>
      <c r="BJ855" s="440"/>
      <c r="BK855" s="441" t="s">
        <v>139</v>
      </c>
      <c r="BL855" s="431" t="s">
        <v>139</v>
      </c>
      <c r="BM855" s="446"/>
      <c r="BN855" s="447" t="s">
        <v>139</v>
      </c>
      <c r="BO855" t="s">
        <v>139</v>
      </c>
    </row>
    <row r="856" spans="1:67" ht="15.75" customHeight="1">
      <c r="A856" s="7" t="s">
        <v>1030</v>
      </c>
      <c r="B856" s="453">
        <v>40</v>
      </c>
      <c r="C856" s="436" t="s">
        <v>222</v>
      </c>
      <c r="D856" s="454" t="s">
        <v>223</v>
      </c>
      <c r="E856" s="436">
        <v>75</v>
      </c>
      <c r="F856" s="436">
        <v>3.999999999962256E-2</v>
      </c>
      <c r="G856" s="436" t="s">
        <v>61</v>
      </c>
      <c r="H856" s="430">
        <v>75.00066666666666</v>
      </c>
      <c r="I856" s="436">
        <v>150</v>
      </c>
      <c r="J856" s="436">
        <v>2.0000000000663931E-2</v>
      </c>
      <c r="K856" s="436" t="s">
        <v>62</v>
      </c>
      <c r="L856" s="430">
        <v>150.00033333333334</v>
      </c>
      <c r="M856" s="430">
        <v>-150.00033333333334</v>
      </c>
      <c r="N856" s="427">
        <v>887</v>
      </c>
      <c r="Q856" s="457" t="s">
        <v>184</v>
      </c>
      <c r="R856">
        <v>5</v>
      </c>
      <c r="S856" s="474">
        <v>503.54399999999998</v>
      </c>
      <c r="T856" s="290">
        <v>0.74170000000000003</v>
      </c>
      <c r="U856" s="290">
        <v>0.74129999999999996</v>
      </c>
      <c r="V856" s="290">
        <v>29.776530999999999</v>
      </c>
      <c r="W856" s="290">
        <v>29.774631999999997</v>
      </c>
      <c r="X856" s="290">
        <v>34.829366612977196</v>
      </c>
      <c r="Y856" s="290">
        <v>34.827355080975252</v>
      </c>
      <c r="Z856">
        <v>1.9237</v>
      </c>
      <c r="AA856" s="447">
        <v>6.6856243713878536</v>
      </c>
      <c r="AB856" s="447">
        <v>84.981933508804062</v>
      </c>
      <c r="AC856" s="447">
        <v>2.7032396E-2</v>
      </c>
      <c r="AD856" s="290">
        <v>4.5400000000000003E-2</v>
      </c>
      <c r="AE856" s="447">
        <v>89.74</v>
      </c>
      <c r="AF856">
        <v>4.5848000000000004</v>
      </c>
      <c r="AG856" s="447">
        <v>2.0467</v>
      </c>
      <c r="AH856">
        <v>0.1489</v>
      </c>
      <c r="AI856" s="447">
        <v>6.3701999999999995E-2</v>
      </c>
      <c r="AJ856" s="447">
        <v>87</v>
      </c>
      <c r="AK856" s="447">
        <v>9.9144000000000005</v>
      </c>
      <c r="AL856" s="429" t="s">
        <v>139</v>
      </c>
      <c r="AM856" s="433" t="s">
        <v>139</v>
      </c>
      <c r="AN856" s="434"/>
      <c r="AO856" s="438" t="s">
        <v>139</v>
      </c>
      <c r="AP856" s="439" t="s">
        <v>139</v>
      </c>
      <c r="AQ856" s="431" t="s">
        <v>139</v>
      </c>
      <c r="AR856" s="440"/>
      <c r="AS856" s="469" t="s">
        <v>139</v>
      </c>
      <c r="AT856" s="431" t="s">
        <v>139</v>
      </c>
      <c r="AU856" s="469" t="s">
        <v>139</v>
      </c>
      <c r="AV856" s="431" t="s">
        <v>139</v>
      </c>
      <c r="AW856" s="442" t="s">
        <v>139</v>
      </c>
      <c r="AX856" s="431" t="s">
        <v>139</v>
      </c>
      <c r="AY856" s="443"/>
      <c r="AZ856" s="469" t="s">
        <v>139</v>
      </c>
      <c r="BA856" s="431" t="s">
        <v>139</v>
      </c>
      <c r="BB856" s="440"/>
      <c r="BC856" s="469" t="s">
        <v>139</v>
      </c>
      <c r="BD856" s="445" t="s">
        <v>139</v>
      </c>
      <c r="BE856" s="469" t="s">
        <v>139</v>
      </c>
      <c r="BF856" s="445" t="s">
        <v>139</v>
      </c>
      <c r="BG856" s="445"/>
      <c r="BH856" s="469" t="s">
        <v>139</v>
      </c>
      <c r="BI856" s="431" t="s">
        <v>139</v>
      </c>
      <c r="BJ856" s="440"/>
      <c r="BK856" s="441" t="s">
        <v>139</v>
      </c>
      <c r="BL856" s="431" t="s">
        <v>139</v>
      </c>
      <c r="BM856" s="446"/>
      <c r="BN856" s="447" t="s">
        <v>139</v>
      </c>
      <c r="BO856" t="s">
        <v>139</v>
      </c>
    </row>
    <row r="857" spans="1:67" ht="15.75" customHeight="1">
      <c r="A857" s="7" t="s">
        <v>1030</v>
      </c>
      <c r="B857" s="453">
        <v>40</v>
      </c>
      <c r="C857" s="436" t="s">
        <v>222</v>
      </c>
      <c r="D857" s="454" t="s">
        <v>223</v>
      </c>
      <c r="E857" s="436">
        <v>75</v>
      </c>
      <c r="F857" s="436">
        <v>3.999999999962256E-2</v>
      </c>
      <c r="G857" s="436" t="s">
        <v>61</v>
      </c>
      <c r="H857" s="430">
        <v>75.00066666666666</v>
      </c>
      <c r="I857" s="436">
        <v>150</v>
      </c>
      <c r="J857" s="436">
        <v>2.0000000000663931E-2</v>
      </c>
      <c r="K857" s="436" t="s">
        <v>62</v>
      </c>
      <c r="L857" s="430">
        <v>150.00033333333334</v>
      </c>
      <c r="M857" s="430">
        <v>-150.00033333333334</v>
      </c>
      <c r="N857" s="427">
        <v>888</v>
      </c>
      <c r="Q857" s="457" t="s">
        <v>184</v>
      </c>
      <c r="R857">
        <v>6</v>
      </c>
      <c r="S857" s="474">
        <v>503.50099999999998</v>
      </c>
      <c r="T857" s="290">
        <v>0.74170000000000003</v>
      </c>
      <c r="U857" s="290">
        <v>0.74119999999999997</v>
      </c>
      <c r="V857" s="290">
        <v>29.776388999999998</v>
      </c>
      <c r="W857" s="290">
        <v>29.774723999999999</v>
      </c>
      <c r="X857" s="290">
        <v>34.829207773007347</v>
      </c>
      <c r="Y857" s="290">
        <v>34.827611062663621</v>
      </c>
      <c r="Z857">
        <v>1.9237</v>
      </c>
      <c r="AA857" s="447">
        <v>6.6856243713878536</v>
      </c>
      <c r="AB857" s="447">
        <v>84.981839537647033</v>
      </c>
      <c r="AC857" s="447">
        <v>2.6482457600000002E-2</v>
      </c>
      <c r="AD857" s="290">
        <v>4.4200000000000003E-2</v>
      </c>
      <c r="AE857" s="447">
        <v>89.734499999999997</v>
      </c>
      <c r="AF857">
        <v>4.5845000000000002</v>
      </c>
      <c r="AG857" s="447">
        <v>2.0232999999999999</v>
      </c>
      <c r="AH857">
        <v>0.14799999999999999</v>
      </c>
      <c r="AI857" s="447">
        <v>6.3701999999999995E-2</v>
      </c>
      <c r="AJ857" s="447">
        <v>98.54</v>
      </c>
      <c r="AK857" s="447">
        <v>9.9144000000000005</v>
      </c>
      <c r="AL857" s="429">
        <v>34.828239440917969</v>
      </c>
      <c r="AM857" s="433" t="s">
        <v>139</v>
      </c>
      <c r="AN857" s="434"/>
      <c r="AO857" s="438" t="s">
        <v>139</v>
      </c>
      <c r="AP857" s="439" t="s">
        <v>139</v>
      </c>
      <c r="AQ857" s="431" t="s">
        <v>139</v>
      </c>
      <c r="AR857" s="440"/>
      <c r="AS857" s="469" t="s">
        <v>139</v>
      </c>
      <c r="AT857" s="431" t="s">
        <v>139</v>
      </c>
      <c r="AU857" s="469" t="s">
        <v>139</v>
      </c>
      <c r="AV857" s="431" t="s">
        <v>139</v>
      </c>
      <c r="AW857" s="442" t="s">
        <v>139</v>
      </c>
      <c r="AX857" s="431" t="s">
        <v>139</v>
      </c>
      <c r="AY857" s="443"/>
      <c r="AZ857" s="469" t="s">
        <v>139</v>
      </c>
      <c r="BA857" s="431" t="s">
        <v>139</v>
      </c>
      <c r="BB857" s="440"/>
      <c r="BC857" s="469" t="s">
        <v>139</v>
      </c>
      <c r="BD857" s="445" t="s">
        <v>139</v>
      </c>
      <c r="BE857" s="469" t="s">
        <v>139</v>
      </c>
      <c r="BF857" s="445" t="s">
        <v>139</v>
      </c>
      <c r="BG857" s="445"/>
      <c r="BH857" s="469" t="s">
        <v>139</v>
      </c>
      <c r="BI857" s="431" t="s">
        <v>139</v>
      </c>
      <c r="BJ857" s="440"/>
      <c r="BK857" s="441" t="s">
        <v>139</v>
      </c>
      <c r="BL857" s="431" t="s">
        <v>139</v>
      </c>
      <c r="BM857" s="446"/>
      <c r="BN857" s="447" t="s">
        <v>139</v>
      </c>
      <c r="BO857" t="s">
        <v>139</v>
      </c>
    </row>
    <row r="858" spans="1:67" ht="15.75" customHeight="1">
      <c r="A858" s="7" t="s">
        <v>1030</v>
      </c>
      <c r="B858" s="453">
        <v>40</v>
      </c>
      <c r="C858" s="436" t="s">
        <v>222</v>
      </c>
      <c r="D858" s="454" t="s">
        <v>223</v>
      </c>
      <c r="E858" s="436">
        <v>75</v>
      </c>
      <c r="F858" s="436">
        <v>3.999999999962256E-2</v>
      </c>
      <c r="G858" s="436" t="s">
        <v>61</v>
      </c>
      <c r="H858" s="430">
        <v>75.00066666666666</v>
      </c>
      <c r="I858" s="436">
        <v>150</v>
      </c>
      <c r="J858" s="436">
        <v>2.0000000000663931E-2</v>
      </c>
      <c r="K858" s="436" t="s">
        <v>62</v>
      </c>
      <c r="L858" s="430">
        <v>150.00033333333334</v>
      </c>
      <c r="M858" s="430">
        <v>-150.00033333333334</v>
      </c>
      <c r="N858" s="427">
        <v>889</v>
      </c>
      <c r="Q858" s="457" t="s">
        <v>184</v>
      </c>
      <c r="R858">
        <v>7</v>
      </c>
      <c r="S858" s="474">
        <v>503.58800000000002</v>
      </c>
      <c r="T858" s="290">
        <v>0.74170000000000003</v>
      </c>
      <c r="U858" s="290">
        <v>0.74109999999999998</v>
      </c>
      <c r="V858" s="290">
        <v>29.776429</v>
      </c>
      <c r="W858" s="290">
        <v>29.774688999999999</v>
      </c>
      <c r="X858" s="290">
        <v>34.829208934216496</v>
      </c>
      <c r="Y858" s="290">
        <v>34.827626946572714</v>
      </c>
      <c r="Z858">
        <v>1.9237</v>
      </c>
      <c r="AA858" s="447">
        <v>6.6856243713878536</v>
      </c>
      <c r="AB858" s="447">
        <v>84.981840224628414</v>
      </c>
      <c r="AC858" s="447">
        <v>2.6651807999999999E-2</v>
      </c>
      <c r="AD858" s="290">
        <v>4.4499999999999998E-2</v>
      </c>
      <c r="AE858" s="447">
        <v>89.723299999999995</v>
      </c>
      <c r="AF858">
        <v>4.5838999999999999</v>
      </c>
      <c r="AG858" s="447">
        <v>2.0560999999999998</v>
      </c>
      <c r="AH858">
        <v>0.1492</v>
      </c>
      <c r="AI858" s="447">
        <v>6.3701999999999995E-2</v>
      </c>
      <c r="AJ858" s="447">
        <v>86.27</v>
      </c>
      <c r="AK858" s="447">
        <v>9.9144000000000005</v>
      </c>
      <c r="AL858" s="429">
        <v>34.82916259765625</v>
      </c>
      <c r="AM858" s="433" t="s">
        <v>139</v>
      </c>
      <c r="AN858" s="434"/>
      <c r="AO858" s="438" t="s">
        <v>139</v>
      </c>
      <c r="AP858" s="439" t="s">
        <v>139</v>
      </c>
      <c r="AQ858" s="431" t="s">
        <v>139</v>
      </c>
      <c r="AR858" s="440"/>
      <c r="AS858" s="469" t="s">
        <v>139</v>
      </c>
      <c r="AT858" s="431" t="s">
        <v>139</v>
      </c>
      <c r="AU858" s="469" t="s">
        <v>139</v>
      </c>
      <c r="AV858" s="431" t="s">
        <v>139</v>
      </c>
      <c r="AW858" s="442" t="s">
        <v>139</v>
      </c>
      <c r="AX858" s="431" t="s">
        <v>139</v>
      </c>
      <c r="AY858" s="443"/>
      <c r="AZ858" s="469" t="s">
        <v>139</v>
      </c>
      <c r="BA858" s="431" t="s">
        <v>139</v>
      </c>
      <c r="BB858" s="440"/>
      <c r="BC858" s="469" t="s">
        <v>139</v>
      </c>
      <c r="BD858" s="445" t="s">
        <v>139</v>
      </c>
      <c r="BE858" s="469" t="s">
        <v>139</v>
      </c>
      <c r="BF858" s="445" t="s">
        <v>139</v>
      </c>
      <c r="BG858" s="445"/>
      <c r="BH858" s="469" t="s">
        <v>139</v>
      </c>
      <c r="BI858" s="431" t="s">
        <v>139</v>
      </c>
      <c r="BJ858" s="440"/>
      <c r="BK858" s="441" t="s">
        <v>139</v>
      </c>
      <c r="BL858" s="431" t="s">
        <v>139</v>
      </c>
      <c r="BM858" s="446"/>
      <c r="BN858" s="447" t="s">
        <v>139</v>
      </c>
      <c r="BO858" t="s">
        <v>139</v>
      </c>
    </row>
    <row r="859" spans="1:67" ht="15.75" customHeight="1">
      <c r="A859" s="7" t="s">
        <v>1030</v>
      </c>
      <c r="B859" s="453">
        <v>40</v>
      </c>
      <c r="C859" s="436" t="s">
        <v>222</v>
      </c>
      <c r="D859" s="454" t="s">
        <v>223</v>
      </c>
      <c r="E859" s="436">
        <v>75</v>
      </c>
      <c r="F859" s="436">
        <v>3.999999999962256E-2</v>
      </c>
      <c r="G859" s="436" t="s">
        <v>61</v>
      </c>
      <c r="H859" s="430">
        <v>75.00066666666666</v>
      </c>
      <c r="I859" s="436">
        <v>150</v>
      </c>
      <c r="J859" s="436">
        <v>2.0000000000663931E-2</v>
      </c>
      <c r="K859" s="436" t="s">
        <v>62</v>
      </c>
      <c r="L859" s="430">
        <v>150.00033333333334</v>
      </c>
      <c r="M859" s="430">
        <v>-150.00033333333334</v>
      </c>
      <c r="N859" s="427">
        <v>890</v>
      </c>
      <c r="Q859" s="457" t="s">
        <v>184</v>
      </c>
      <c r="R859">
        <v>8</v>
      </c>
      <c r="S859" s="474">
        <v>503.56400000000002</v>
      </c>
      <c r="T859" s="290">
        <v>0.74150000000000005</v>
      </c>
      <c r="U859" s="290">
        <v>0.74109999999999998</v>
      </c>
      <c r="V859" s="290">
        <v>29.776246999999998</v>
      </c>
      <c r="W859" s="290">
        <v>29.774604999999998</v>
      </c>
      <c r="X859" s="290">
        <v>34.829210919170393</v>
      </c>
      <c r="Y859" s="290">
        <v>34.82753214741939</v>
      </c>
      <c r="Z859">
        <v>1.9237</v>
      </c>
      <c r="AA859" s="447">
        <v>6.6856243713878536</v>
      </c>
      <c r="AB859" s="447">
        <v>84.9814042586152</v>
      </c>
      <c r="AC859" s="447">
        <v>2.6693695199999999E-2</v>
      </c>
      <c r="AD859" s="290">
        <v>4.4600000000000001E-2</v>
      </c>
      <c r="AE859" s="447">
        <v>89.728899999999996</v>
      </c>
      <c r="AF859">
        <v>4.5842000000000001</v>
      </c>
      <c r="AG859" s="447">
        <v>2.0137999999999998</v>
      </c>
      <c r="AH859">
        <v>0.14749999999999999</v>
      </c>
      <c r="AI859" s="447">
        <v>6.3701999999999995E-2</v>
      </c>
      <c r="AJ859" s="447">
        <v>98.54</v>
      </c>
      <c r="AK859" s="447">
        <v>9.9144000000000005</v>
      </c>
      <c r="AL859" s="429">
        <v>34.828712463378906</v>
      </c>
      <c r="AM859" s="433" t="s">
        <v>139</v>
      </c>
      <c r="AN859" s="434"/>
      <c r="AO859" s="438" t="s">
        <v>139</v>
      </c>
      <c r="AP859" s="439" t="s">
        <v>139</v>
      </c>
      <c r="AQ859" s="431" t="s">
        <v>139</v>
      </c>
      <c r="AR859" s="440"/>
      <c r="AS859" s="469" t="s">
        <v>139</v>
      </c>
      <c r="AT859" s="431" t="s">
        <v>139</v>
      </c>
      <c r="AU859" s="469" t="s">
        <v>139</v>
      </c>
      <c r="AV859" s="431" t="s">
        <v>139</v>
      </c>
      <c r="AW859" s="442" t="s">
        <v>139</v>
      </c>
      <c r="AX859" s="431" t="s">
        <v>139</v>
      </c>
      <c r="AY859" s="443"/>
      <c r="AZ859" s="469" t="s">
        <v>139</v>
      </c>
      <c r="BA859" s="431" t="s">
        <v>139</v>
      </c>
      <c r="BB859" s="440"/>
      <c r="BC859" s="469" t="s">
        <v>139</v>
      </c>
      <c r="BD859" s="445" t="s">
        <v>139</v>
      </c>
      <c r="BE859" s="469" t="s">
        <v>139</v>
      </c>
      <c r="BF859" s="445" t="s">
        <v>139</v>
      </c>
      <c r="BG859" s="445"/>
      <c r="BH859" s="469" t="s">
        <v>139</v>
      </c>
      <c r="BI859" s="431" t="s">
        <v>139</v>
      </c>
      <c r="BJ859" s="440"/>
      <c r="BK859" s="441" t="s">
        <v>139</v>
      </c>
      <c r="BL859" s="431" t="s">
        <v>139</v>
      </c>
      <c r="BM859" s="446"/>
      <c r="BN859" s="447" t="s">
        <v>139</v>
      </c>
      <c r="BO859" t="s">
        <v>139</v>
      </c>
    </row>
    <row r="860" spans="1:67" ht="15.75" customHeight="1">
      <c r="A860" s="7" t="s">
        <v>1030</v>
      </c>
      <c r="B860" s="453">
        <v>40</v>
      </c>
      <c r="C860" s="436" t="s">
        <v>222</v>
      </c>
      <c r="D860" s="454" t="s">
        <v>223</v>
      </c>
      <c r="E860" s="436">
        <v>75</v>
      </c>
      <c r="F860" s="436">
        <v>3.999999999962256E-2</v>
      </c>
      <c r="G860" s="436" t="s">
        <v>61</v>
      </c>
      <c r="H860" s="430">
        <v>75.00066666666666</v>
      </c>
      <c r="I860" s="436">
        <v>150</v>
      </c>
      <c r="J860" s="436">
        <v>2.0000000000663931E-2</v>
      </c>
      <c r="K860" s="436" t="s">
        <v>62</v>
      </c>
      <c r="L860" s="430">
        <v>150.00033333333334</v>
      </c>
      <c r="M860" s="430">
        <v>-150.00033333333334</v>
      </c>
      <c r="N860" s="427">
        <v>891</v>
      </c>
      <c r="Q860" s="457" t="s">
        <v>184</v>
      </c>
      <c r="R860">
        <v>9</v>
      </c>
      <c r="S860" s="474">
        <v>281.88799999999998</v>
      </c>
      <c r="T860" s="290">
        <v>-0.80900000000000005</v>
      </c>
      <c r="U860" s="290">
        <v>-0.80869999999999997</v>
      </c>
      <c r="V860" s="290">
        <v>27.813565000000001</v>
      </c>
      <c r="W860" s="290">
        <v>27.812761999999999</v>
      </c>
      <c r="X860" s="290">
        <v>34.105708971751802</v>
      </c>
      <c r="Y860" s="290">
        <v>34.104284128191559</v>
      </c>
      <c r="Z860">
        <v>1.8007</v>
      </c>
      <c r="AA860" s="447">
        <v>6.2252777954363214</v>
      </c>
      <c r="AB860" s="447">
        <v>75.604224705875652</v>
      </c>
      <c r="AC860" s="447">
        <v>3.3081718400000001E-2</v>
      </c>
      <c r="AD860" s="290">
        <v>5.8799999999999998E-2</v>
      </c>
      <c r="AE860" s="447">
        <v>89.648799999999994</v>
      </c>
      <c r="AF860">
        <v>4.5801999999999996</v>
      </c>
      <c r="AG860" s="447">
        <v>3.0657999999999999</v>
      </c>
      <c r="AH860">
        <v>0.18970000000000001</v>
      </c>
      <c r="AI860" s="447">
        <v>6.3701999999999995E-2</v>
      </c>
      <c r="AJ860" s="447">
        <v>98.54</v>
      </c>
      <c r="AK860" s="447">
        <v>9.9144000000000005</v>
      </c>
      <c r="AL860" s="429">
        <v>34.09783935546875</v>
      </c>
      <c r="AM860" s="433" t="s">
        <v>139</v>
      </c>
      <c r="AN860" s="434"/>
      <c r="AO860" s="438" t="s">
        <v>139</v>
      </c>
      <c r="AP860" s="439" t="s">
        <v>139</v>
      </c>
      <c r="AQ860" s="431" t="s">
        <v>139</v>
      </c>
      <c r="AR860" s="440"/>
      <c r="AS860" s="469" t="s">
        <v>139</v>
      </c>
      <c r="AT860" s="431" t="s">
        <v>139</v>
      </c>
      <c r="AU860" s="469" t="s">
        <v>139</v>
      </c>
      <c r="AV860" s="431" t="s">
        <v>139</v>
      </c>
      <c r="AW860" s="442" t="s">
        <v>139</v>
      </c>
      <c r="AX860" s="431" t="s">
        <v>139</v>
      </c>
      <c r="AY860" s="443"/>
      <c r="AZ860" s="469" t="s">
        <v>139</v>
      </c>
      <c r="BA860" s="431" t="s">
        <v>139</v>
      </c>
      <c r="BB860" s="440"/>
      <c r="BC860" s="469" t="s">
        <v>139</v>
      </c>
      <c r="BD860" s="445" t="s">
        <v>139</v>
      </c>
      <c r="BE860" s="469" t="s">
        <v>139</v>
      </c>
      <c r="BF860" s="445" t="s">
        <v>139</v>
      </c>
      <c r="BG860" s="445"/>
      <c r="BH860" s="469" t="s">
        <v>139</v>
      </c>
      <c r="BI860" s="431" t="s">
        <v>139</v>
      </c>
      <c r="BJ860" s="440"/>
      <c r="BK860" s="441" t="s">
        <v>139</v>
      </c>
      <c r="BL860" s="431" t="s">
        <v>139</v>
      </c>
      <c r="BM860" s="446"/>
      <c r="BN860" s="447" t="s">
        <v>139</v>
      </c>
      <c r="BO860" t="s">
        <v>139</v>
      </c>
    </row>
    <row r="861" spans="1:67" ht="15.75" customHeight="1">
      <c r="A861" s="7" t="s">
        <v>1030</v>
      </c>
      <c r="B861" s="453">
        <v>40</v>
      </c>
      <c r="C861" s="436" t="s">
        <v>222</v>
      </c>
      <c r="D861" s="454" t="s">
        <v>223</v>
      </c>
      <c r="E861" s="436">
        <v>75</v>
      </c>
      <c r="F861" s="436">
        <v>3.999999999962256E-2</v>
      </c>
      <c r="G861" s="436" t="s">
        <v>61</v>
      </c>
      <c r="H861" s="430">
        <v>75.00066666666666</v>
      </c>
      <c r="I861" s="436">
        <v>150</v>
      </c>
      <c r="J861" s="436">
        <v>2.0000000000663931E-2</v>
      </c>
      <c r="K861" s="436" t="s">
        <v>62</v>
      </c>
      <c r="L861" s="430">
        <v>150.00033333333334</v>
      </c>
      <c r="M861" s="430">
        <v>-150.00033333333334</v>
      </c>
      <c r="N861" s="427">
        <v>892</v>
      </c>
      <c r="Q861" s="457" t="s">
        <v>184</v>
      </c>
      <c r="R861">
        <v>10</v>
      </c>
      <c r="S861" s="474">
        <v>281.75799999999998</v>
      </c>
      <c r="T861" s="290">
        <v>-0.80959999999999999</v>
      </c>
      <c r="U861" s="290">
        <v>-0.80859999999999999</v>
      </c>
      <c r="V861" s="290">
        <v>27.812154</v>
      </c>
      <c r="W861" s="290">
        <v>27.812649999999998</v>
      </c>
      <c r="X861" s="290">
        <v>34.104556258772092</v>
      </c>
      <c r="Y861" s="290">
        <v>34.104099107733724</v>
      </c>
      <c r="Z861">
        <v>1.8007</v>
      </c>
      <c r="AA861" s="447">
        <v>6.2252777954363214</v>
      </c>
      <c r="AB861" s="447">
        <v>75.602405550793122</v>
      </c>
      <c r="AC861" s="447">
        <v>3.3504644E-2</v>
      </c>
      <c r="AD861" s="290">
        <v>5.9700000000000003E-2</v>
      </c>
      <c r="AE861" s="447">
        <v>89.648799999999994</v>
      </c>
      <c r="AF861">
        <v>4.5801999999999996</v>
      </c>
      <c r="AG861" s="447">
        <v>3.1901999999999999</v>
      </c>
      <c r="AH861">
        <v>0.1946</v>
      </c>
      <c r="AI861" s="447">
        <v>6.3701999999999995E-2</v>
      </c>
      <c r="AJ861" s="447">
        <v>98.54</v>
      </c>
      <c r="AK861" s="447">
        <v>9.9144000000000005</v>
      </c>
      <c r="AL861" s="429">
        <v>34.099544525146484</v>
      </c>
      <c r="AM861" s="433" t="s">
        <v>139</v>
      </c>
      <c r="AN861" s="434"/>
      <c r="AO861" s="438" t="s">
        <v>139</v>
      </c>
      <c r="AP861" s="439" t="s">
        <v>139</v>
      </c>
      <c r="AQ861" s="431" t="s">
        <v>139</v>
      </c>
      <c r="AR861" s="440"/>
      <c r="AS861" s="469" t="s">
        <v>139</v>
      </c>
      <c r="AT861" s="431" t="s">
        <v>139</v>
      </c>
      <c r="AU861" s="469" t="s">
        <v>139</v>
      </c>
      <c r="AV861" s="431" t="s">
        <v>139</v>
      </c>
      <c r="AW861" s="442" t="s">
        <v>139</v>
      </c>
      <c r="AX861" s="431" t="s">
        <v>139</v>
      </c>
      <c r="AY861" s="443"/>
      <c r="AZ861" s="469" t="s">
        <v>139</v>
      </c>
      <c r="BA861" s="431" t="s">
        <v>139</v>
      </c>
      <c r="BB861" s="440"/>
      <c r="BC861" s="469" t="s">
        <v>139</v>
      </c>
      <c r="BD861" s="445" t="s">
        <v>139</v>
      </c>
      <c r="BE861" s="469" t="s">
        <v>139</v>
      </c>
      <c r="BF861" s="445" t="s">
        <v>139</v>
      </c>
      <c r="BG861" s="445"/>
      <c r="BH861" s="469" t="s">
        <v>139</v>
      </c>
      <c r="BI861" s="431" t="s">
        <v>139</v>
      </c>
      <c r="BJ861" s="440"/>
      <c r="BK861" s="441" t="s">
        <v>139</v>
      </c>
      <c r="BL861" s="431" t="s">
        <v>139</v>
      </c>
      <c r="BM861" s="446"/>
      <c r="BN861" s="447" t="s">
        <v>139</v>
      </c>
      <c r="BO861" t="s">
        <v>139</v>
      </c>
    </row>
    <row r="862" spans="1:67" ht="15.75" customHeight="1">
      <c r="A862" s="7" t="s">
        <v>1030</v>
      </c>
      <c r="B862" s="453">
        <v>40</v>
      </c>
      <c r="C862" s="436" t="s">
        <v>222</v>
      </c>
      <c r="D862" s="454" t="s">
        <v>223</v>
      </c>
      <c r="E862" s="436">
        <v>75</v>
      </c>
      <c r="F862" s="436">
        <v>3.999999999962256E-2</v>
      </c>
      <c r="G862" s="436" t="s">
        <v>61</v>
      </c>
      <c r="H862" s="430">
        <v>75.00066666666666</v>
      </c>
      <c r="I862" s="436">
        <v>150</v>
      </c>
      <c r="J862" s="436">
        <v>2.0000000000663931E-2</v>
      </c>
      <c r="K862" s="436" t="s">
        <v>62</v>
      </c>
      <c r="L862" s="430">
        <v>150.00033333333334</v>
      </c>
      <c r="M862" s="430">
        <v>-150.00033333333334</v>
      </c>
      <c r="N862" s="427">
        <v>893</v>
      </c>
      <c r="Q862" s="457" t="s">
        <v>184</v>
      </c>
      <c r="R862">
        <v>11</v>
      </c>
      <c r="S862" s="474">
        <v>281.79000000000002</v>
      </c>
      <c r="T862" s="290">
        <v>-0.80930000000000002</v>
      </c>
      <c r="U862" s="290">
        <v>-0.80869999999999997</v>
      </c>
      <c r="V862" s="290">
        <v>27.812843999999998</v>
      </c>
      <c r="W862" s="290">
        <v>27.812495999999999</v>
      </c>
      <c r="X862" s="290">
        <v>34.105131786571924</v>
      </c>
      <c r="Y862" s="290">
        <v>34.103984054791965</v>
      </c>
      <c r="Z862">
        <v>1.8007</v>
      </c>
      <c r="AA862" s="447">
        <v>6.2252777954363214</v>
      </c>
      <c r="AB862" s="447">
        <v>75.603314682928286</v>
      </c>
      <c r="AC862" s="447">
        <v>3.2277754400000004E-2</v>
      </c>
      <c r="AD862" s="290">
        <v>5.7000000000000002E-2</v>
      </c>
      <c r="AE862" s="447">
        <v>89.647000000000006</v>
      </c>
      <c r="AF862">
        <v>4.5800999999999998</v>
      </c>
      <c r="AG862" s="447">
        <v>3.0306000000000002</v>
      </c>
      <c r="AH862">
        <v>0.18820000000000001</v>
      </c>
      <c r="AI862" s="447">
        <v>6.3701999999999995E-2</v>
      </c>
      <c r="AJ862" s="447">
        <v>98.54</v>
      </c>
      <c r="AK862" s="447">
        <v>9.9144000000000005</v>
      </c>
      <c r="AL862" s="429">
        <v>34.097114562988281</v>
      </c>
      <c r="AM862" s="433" t="s">
        <v>139</v>
      </c>
      <c r="AN862" s="434"/>
      <c r="AO862" s="438" t="s">
        <v>139</v>
      </c>
      <c r="AP862" s="439" t="s">
        <v>139</v>
      </c>
      <c r="AQ862" s="431" t="s">
        <v>139</v>
      </c>
      <c r="AR862" s="440"/>
      <c r="AS862" s="469" t="s">
        <v>139</v>
      </c>
      <c r="AT862" s="431" t="s">
        <v>139</v>
      </c>
      <c r="AU862" s="469" t="s">
        <v>139</v>
      </c>
      <c r="AV862" s="431" t="s">
        <v>139</v>
      </c>
      <c r="AW862" s="442" t="s">
        <v>139</v>
      </c>
      <c r="AX862" s="431" t="s">
        <v>139</v>
      </c>
      <c r="AY862" s="443"/>
      <c r="AZ862" s="469" t="s">
        <v>139</v>
      </c>
      <c r="BA862" s="431" t="s">
        <v>139</v>
      </c>
      <c r="BB862" s="440"/>
      <c r="BC862" s="469" t="s">
        <v>139</v>
      </c>
      <c r="BD862" s="445" t="s">
        <v>139</v>
      </c>
      <c r="BE862" s="469" t="s">
        <v>139</v>
      </c>
      <c r="BF862" s="445" t="s">
        <v>139</v>
      </c>
      <c r="BG862" s="445"/>
      <c r="BH862" s="469" t="s">
        <v>139</v>
      </c>
      <c r="BI862" s="431" t="s">
        <v>139</v>
      </c>
      <c r="BJ862" s="440"/>
      <c r="BK862" s="441" t="s">
        <v>139</v>
      </c>
      <c r="BL862" s="431" t="s">
        <v>139</v>
      </c>
      <c r="BM862" s="446"/>
      <c r="BN862" s="447" t="s">
        <v>139</v>
      </c>
      <c r="BO862" t="s">
        <v>139</v>
      </c>
    </row>
    <row r="863" spans="1:67" ht="15.75" customHeight="1">
      <c r="A863" s="7" t="s">
        <v>1030</v>
      </c>
      <c r="B863" s="453">
        <v>40</v>
      </c>
      <c r="C863" s="436" t="s">
        <v>222</v>
      </c>
      <c r="D863" s="454" t="s">
        <v>223</v>
      </c>
      <c r="E863" s="436">
        <v>75</v>
      </c>
      <c r="F863" s="436">
        <v>3.999999999962256E-2</v>
      </c>
      <c r="G863" s="436" t="s">
        <v>61</v>
      </c>
      <c r="H863" s="430">
        <v>75.00066666666666</v>
      </c>
      <c r="I863" s="436">
        <v>150</v>
      </c>
      <c r="J863" s="436">
        <v>2.0000000000663931E-2</v>
      </c>
      <c r="K863" s="436" t="s">
        <v>62</v>
      </c>
      <c r="L863" s="430">
        <v>150.00033333333334</v>
      </c>
      <c r="M863" s="430">
        <v>-150.00033333333334</v>
      </c>
      <c r="N863" s="427">
        <v>894</v>
      </c>
      <c r="Q863" s="457" t="s">
        <v>184</v>
      </c>
      <c r="R863">
        <v>12</v>
      </c>
      <c r="S863" s="474">
        <v>281.83300000000003</v>
      </c>
      <c r="T863" s="290">
        <v>-0.80740000000000001</v>
      </c>
      <c r="U863" s="290">
        <v>-0.80840000000000001</v>
      </c>
      <c r="V863" s="290">
        <v>27.815052999999999</v>
      </c>
      <c r="W863" s="290">
        <v>27.812839999999998</v>
      </c>
      <c r="X863" s="290">
        <v>34.105950459277146</v>
      </c>
      <c r="Y863" s="290">
        <v>34.104084758948098</v>
      </c>
      <c r="Z863">
        <v>1.8007</v>
      </c>
      <c r="AA863" s="447">
        <v>6.2252777954363214</v>
      </c>
      <c r="AB863" s="447">
        <v>75.607563360099093</v>
      </c>
      <c r="AC863" s="447">
        <v>3.2997043199999999E-2</v>
      </c>
      <c r="AD863" s="290">
        <v>5.8599999999999999E-2</v>
      </c>
      <c r="AE863" s="447">
        <v>89.647000000000006</v>
      </c>
      <c r="AF863">
        <v>4.5800999999999998</v>
      </c>
      <c r="AG863" s="447">
        <v>3.0634000000000001</v>
      </c>
      <c r="AH863">
        <v>0.18959999999999999</v>
      </c>
      <c r="AI863" s="447">
        <v>6.3701999999999995E-2</v>
      </c>
      <c r="AJ863" s="447">
        <v>98.54</v>
      </c>
      <c r="AK863" s="447">
        <v>9.9144000000000005</v>
      </c>
      <c r="AL863" s="429">
        <v>34.099525451660156</v>
      </c>
      <c r="AM863" s="433" t="s">
        <v>139</v>
      </c>
      <c r="AN863" s="434"/>
      <c r="AO863" s="438" t="s">
        <v>139</v>
      </c>
      <c r="AP863" s="439" t="s">
        <v>139</v>
      </c>
      <c r="AQ863" s="431" t="s">
        <v>139</v>
      </c>
      <c r="AR863" s="440"/>
      <c r="AS863" s="469" t="s">
        <v>139</v>
      </c>
      <c r="AT863" s="431" t="s">
        <v>139</v>
      </c>
      <c r="AU863" s="469" t="s">
        <v>139</v>
      </c>
      <c r="AV863" s="431" t="s">
        <v>139</v>
      </c>
      <c r="AW863" s="442" t="s">
        <v>139</v>
      </c>
      <c r="AX863" s="431" t="s">
        <v>139</v>
      </c>
      <c r="AY863" s="443"/>
      <c r="AZ863" s="469" t="s">
        <v>139</v>
      </c>
      <c r="BA863" s="431" t="s">
        <v>139</v>
      </c>
      <c r="BB863" s="440"/>
      <c r="BC863" s="469" t="s">
        <v>139</v>
      </c>
      <c r="BD863" s="445" t="s">
        <v>139</v>
      </c>
      <c r="BE863" s="469" t="s">
        <v>139</v>
      </c>
      <c r="BF863" s="445" t="s">
        <v>139</v>
      </c>
      <c r="BG863" s="445"/>
      <c r="BH863" s="469" t="s">
        <v>139</v>
      </c>
      <c r="BI863" s="431" t="s">
        <v>139</v>
      </c>
      <c r="BJ863" s="440"/>
      <c r="BK863" s="441" t="s">
        <v>139</v>
      </c>
      <c r="BL863" s="431" t="s">
        <v>139</v>
      </c>
      <c r="BM863" s="446"/>
      <c r="BN863" s="447" t="s">
        <v>139</v>
      </c>
      <c r="BO863" t="s">
        <v>139</v>
      </c>
    </row>
    <row r="864" spans="1:67" ht="15.75" customHeight="1">
      <c r="A864" s="7" t="s">
        <v>1030</v>
      </c>
      <c r="B864" s="453">
        <v>40</v>
      </c>
      <c r="C864" s="436" t="s">
        <v>222</v>
      </c>
      <c r="D864" s="454" t="s">
        <v>223</v>
      </c>
      <c r="E864" s="436">
        <v>75</v>
      </c>
      <c r="F864" s="436">
        <v>3.999999999962256E-2</v>
      </c>
      <c r="G864" s="436" t="s">
        <v>61</v>
      </c>
      <c r="H864" s="430">
        <v>75.00066666666666</v>
      </c>
      <c r="I864" s="436">
        <v>150</v>
      </c>
      <c r="J864" s="436">
        <v>2.0000000000663931E-2</v>
      </c>
      <c r="K864" s="436" t="s">
        <v>62</v>
      </c>
      <c r="L864" s="430">
        <v>150.00033333333334</v>
      </c>
      <c r="M864" s="430">
        <v>-150.00033333333334</v>
      </c>
      <c r="N864" s="427">
        <v>895</v>
      </c>
      <c r="Q864" s="457" t="s">
        <v>184</v>
      </c>
      <c r="R864">
        <v>13</v>
      </c>
      <c r="S864" s="474">
        <v>223.00200000000001</v>
      </c>
      <c r="T864" s="290">
        <v>-1.4681</v>
      </c>
      <c r="U864" s="290">
        <v>-1.4679</v>
      </c>
      <c r="V864" s="290">
        <v>26.508229</v>
      </c>
      <c r="W864" s="290">
        <v>26.506981999999997</v>
      </c>
      <c r="X864" s="290">
        <v>33.098706764036478</v>
      </c>
      <c r="Y864" s="290">
        <v>33.096770837633969</v>
      </c>
      <c r="Z864">
        <v>1.8138000000000001</v>
      </c>
      <c r="AA864" s="447">
        <v>6.3634590285011949</v>
      </c>
      <c r="AB864" s="447">
        <v>75.392780536693792</v>
      </c>
      <c r="AC864" s="447">
        <v>3.5281472000000001E-2</v>
      </c>
      <c r="AD864" s="290">
        <v>6.3700000000000007E-2</v>
      </c>
      <c r="AE864" s="447">
        <v>89.624600000000001</v>
      </c>
      <c r="AF864">
        <v>4.5789999999999997</v>
      </c>
      <c r="AG864" s="447">
        <v>3.2442000000000002</v>
      </c>
      <c r="AH864">
        <v>0.1968</v>
      </c>
      <c r="AI864" s="447">
        <v>6.3701999999999995E-2</v>
      </c>
      <c r="AJ864" s="447">
        <v>98.54</v>
      </c>
      <c r="AK864" s="447">
        <v>9.9144000000000005</v>
      </c>
      <c r="AL864" s="429">
        <v>33.101776123046875</v>
      </c>
      <c r="AM864" s="433" t="s">
        <v>139</v>
      </c>
      <c r="AN864" s="434"/>
      <c r="AO864" s="438" t="s">
        <v>139</v>
      </c>
      <c r="AP864" s="439" t="s">
        <v>139</v>
      </c>
      <c r="AQ864" s="431" t="s">
        <v>139</v>
      </c>
      <c r="AR864" s="440"/>
      <c r="AS864" s="469" t="s">
        <v>139</v>
      </c>
      <c r="AT864" s="431" t="s">
        <v>139</v>
      </c>
      <c r="AU864" s="469" t="s">
        <v>139</v>
      </c>
      <c r="AV864" s="431" t="s">
        <v>139</v>
      </c>
      <c r="AW864" s="442" t="s">
        <v>139</v>
      </c>
      <c r="AX864" s="431" t="s">
        <v>139</v>
      </c>
      <c r="AY864" s="443"/>
      <c r="AZ864" s="469" t="s">
        <v>139</v>
      </c>
      <c r="BA864" s="431" t="s">
        <v>139</v>
      </c>
      <c r="BB864" s="440"/>
      <c r="BC864" s="469" t="s">
        <v>139</v>
      </c>
      <c r="BD864" s="445" t="s">
        <v>139</v>
      </c>
      <c r="BE864" s="469" t="s">
        <v>139</v>
      </c>
      <c r="BF864" s="445" t="s">
        <v>139</v>
      </c>
      <c r="BG864" s="445"/>
      <c r="BH864" s="469" t="s">
        <v>139</v>
      </c>
      <c r="BI864" s="431" t="s">
        <v>139</v>
      </c>
      <c r="BJ864" s="440"/>
      <c r="BK864" s="441" t="s">
        <v>139</v>
      </c>
      <c r="BL864" s="431" t="s">
        <v>139</v>
      </c>
      <c r="BM864" s="446"/>
      <c r="BN864" s="447" t="s">
        <v>139</v>
      </c>
      <c r="BO864" t="s">
        <v>139</v>
      </c>
    </row>
    <row r="865" spans="1:67" ht="15.75" customHeight="1">
      <c r="A865" s="7" t="s">
        <v>1030</v>
      </c>
      <c r="B865" s="453">
        <v>40</v>
      </c>
      <c r="C865" s="436" t="s">
        <v>222</v>
      </c>
      <c r="D865" s="454" t="s">
        <v>223</v>
      </c>
      <c r="E865" s="436">
        <v>75</v>
      </c>
      <c r="F865" s="436">
        <v>3.999999999962256E-2</v>
      </c>
      <c r="G865" s="436" t="s">
        <v>61</v>
      </c>
      <c r="H865" s="430">
        <v>75.00066666666666</v>
      </c>
      <c r="I865" s="436">
        <v>150</v>
      </c>
      <c r="J865" s="436">
        <v>2.0000000000663931E-2</v>
      </c>
      <c r="K865" s="436" t="s">
        <v>62</v>
      </c>
      <c r="L865" s="430">
        <v>150.00033333333334</v>
      </c>
      <c r="M865" s="430">
        <v>-150.00033333333334</v>
      </c>
      <c r="N865" s="427">
        <v>896</v>
      </c>
      <c r="Q865" s="457" t="s">
        <v>184</v>
      </c>
      <c r="R865">
        <v>14</v>
      </c>
      <c r="S865" s="474">
        <v>223.00399999999999</v>
      </c>
      <c r="T865" s="290">
        <v>-1.4676</v>
      </c>
      <c r="U865" s="290">
        <v>-1.4679</v>
      </c>
      <c r="V865" s="290">
        <v>26.508686000000001</v>
      </c>
      <c r="W865" s="290">
        <v>26.506758999999999</v>
      </c>
      <c r="X865" s="290">
        <v>33.098779512820578</v>
      </c>
      <c r="Y865" s="290">
        <v>33.096463065627916</v>
      </c>
      <c r="Z865">
        <v>1.8138000000000001</v>
      </c>
      <c r="AA865" s="447">
        <v>6.3634590285011949</v>
      </c>
      <c r="AB865" s="447">
        <v>75.393834900824615</v>
      </c>
      <c r="AC865" s="447">
        <v>3.5535047199999996E-2</v>
      </c>
      <c r="AD865" s="290">
        <v>6.4199999999999993E-2</v>
      </c>
      <c r="AE865" s="447">
        <v>89.611599999999996</v>
      </c>
      <c r="AF865">
        <v>4.5782999999999996</v>
      </c>
      <c r="AG865" s="447">
        <v>3.371</v>
      </c>
      <c r="AH865">
        <v>0.2019</v>
      </c>
      <c r="AI865" s="447">
        <v>6.3701999999999995E-2</v>
      </c>
      <c r="AJ865" s="447">
        <v>98.54</v>
      </c>
      <c r="AK865" s="447">
        <v>9.9144000000000005</v>
      </c>
      <c r="AL865" s="429">
        <v>33.101676940917969</v>
      </c>
      <c r="AM865" s="433" t="s">
        <v>139</v>
      </c>
      <c r="AN865" s="434"/>
      <c r="AO865" s="438" t="s">
        <v>139</v>
      </c>
      <c r="AP865" s="439" t="s">
        <v>139</v>
      </c>
      <c r="AQ865" s="431" t="s">
        <v>139</v>
      </c>
      <c r="AR865" s="440"/>
      <c r="AS865" s="469" t="s">
        <v>139</v>
      </c>
      <c r="AT865" s="431" t="s">
        <v>139</v>
      </c>
      <c r="AU865" s="469" t="s">
        <v>139</v>
      </c>
      <c r="AV865" s="431" t="s">
        <v>139</v>
      </c>
      <c r="AW865" s="442" t="s">
        <v>139</v>
      </c>
      <c r="AX865" s="431" t="s">
        <v>139</v>
      </c>
      <c r="AY865" s="443"/>
      <c r="AZ865" s="469" t="s">
        <v>139</v>
      </c>
      <c r="BA865" s="431" t="s">
        <v>139</v>
      </c>
      <c r="BB865" s="440"/>
      <c r="BC865" s="469" t="s">
        <v>139</v>
      </c>
      <c r="BD865" s="445" t="s">
        <v>139</v>
      </c>
      <c r="BE865" s="469" t="s">
        <v>139</v>
      </c>
      <c r="BF865" s="445" t="s">
        <v>139</v>
      </c>
      <c r="BG865" s="445"/>
      <c r="BH865" s="469" t="s">
        <v>139</v>
      </c>
      <c r="BI865" s="431" t="s">
        <v>139</v>
      </c>
      <c r="BJ865" s="440"/>
      <c r="BK865" s="441" t="s">
        <v>139</v>
      </c>
      <c r="BL865" s="431" t="s">
        <v>139</v>
      </c>
      <c r="BM865" s="446"/>
      <c r="BN865" s="447" t="s">
        <v>139</v>
      </c>
      <c r="BO865" t="s">
        <v>139</v>
      </c>
    </row>
    <row r="866" spans="1:67" ht="15.75" customHeight="1">
      <c r="A866" s="7" t="s">
        <v>1030</v>
      </c>
      <c r="B866" s="453">
        <v>40</v>
      </c>
      <c r="C866" s="436" t="s">
        <v>222</v>
      </c>
      <c r="D866" s="454" t="s">
        <v>223</v>
      </c>
      <c r="E866" s="436">
        <v>75</v>
      </c>
      <c r="F866" s="436">
        <v>3.999999999962256E-2</v>
      </c>
      <c r="G866" s="436" t="s">
        <v>61</v>
      </c>
      <c r="H866" s="430">
        <v>75.00066666666666</v>
      </c>
      <c r="I866" s="436">
        <v>150</v>
      </c>
      <c r="J866" s="436">
        <v>2.0000000000663931E-2</v>
      </c>
      <c r="K866" s="436" t="s">
        <v>62</v>
      </c>
      <c r="L866" s="430">
        <v>150.00033333333334</v>
      </c>
      <c r="M866" s="430">
        <v>-150.00033333333334</v>
      </c>
      <c r="N866" s="427">
        <v>897</v>
      </c>
      <c r="Q866" s="457" t="s">
        <v>184</v>
      </c>
      <c r="R866">
        <v>15</v>
      </c>
      <c r="S866" s="474">
        <v>222.994</v>
      </c>
      <c r="T866" s="290">
        <v>-1.4677</v>
      </c>
      <c r="U866" s="290">
        <v>-1.4679</v>
      </c>
      <c r="V866" s="290">
        <v>26.508527999999998</v>
      </c>
      <c r="W866" s="290">
        <v>26.506846999999997</v>
      </c>
      <c r="X866" s="290">
        <v>33.098679267210414</v>
      </c>
      <c r="Y866" s="290">
        <v>33.096590137556909</v>
      </c>
      <c r="Z866">
        <v>1.8138000000000001</v>
      </c>
      <c r="AA866" s="447">
        <v>6.3634590285011949</v>
      </c>
      <c r="AB866" s="447">
        <v>75.39357811467832</v>
      </c>
      <c r="AC866" s="447">
        <v>3.4604520800000003E-2</v>
      </c>
      <c r="AD866" s="290">
        <v>6.2199999999999998E-2</v>
      </c>
      <c r="AE866" s="447">
        <v>89.622799999999998</v>
      </c>
      <c r="AF866">
        <v>4.5789</v>
      </c>
      <c r="AG866" s="447">
        <v>3.411</v>
      </c>
      <c r="AH866">
        <v>0.2034</v>
      </c>
      <c r="AI866" s="447">
        <v>6.3701999999999995E-2</v>
      </c>
      <c r="AJ866" s="447">
        <v>98.54</v>
      </c>
      <c r="AK866" s="447">
        <v>9.9144000000000005</v>
      </c>
      <c r="AL866" s="429">
        <v>33.104179382324219</v>
      </c>
      <c r="AM866" s="433" t="s">
        <v>139</v>
      </c>
      <c r="AN866" s="434"/>
      <c r="AO866" s="438" t="s">
        <v>139</v>
      </c>
      <c r="AP866" s="439" t="s">
        <v>139</v>
      </c>
      <c r="AQ866" s="431" t="s">
        <v>139</v>
      </c>
      <c r="AR866" s="440"/>
      <c r="AS866" s="469" t="s">
        <v>139</v>
      </c>
      <c r="AT866" s="431" t="s">
        <v>139</v>
      </c>
      <c r="AU866" s="469" t="s">
        <v>139</v>
      </c>
      <c r="AV866" s="431" t="s">
        <v>139</v>
      </c>
      <c r="AW866" s="442" t="s">
        <v>139</v>
      </c>
      <c r="AX866" s="431" t="s">
        <v>139</v>
      </c>
      <c r="AY866" s="443"/>
      <c r="AZ866" s="469" t="s">
        <v>139</v>
      </c>
      <c r="BA866" s="431" t="s">
        <v>139</v>
      </c>
      <c r="BB866" s="440"/>
      <c r="BC866" s="469" t="s">
        <v>139</v>
      </c>
      <c r="BD866" s="445" t="s">
        <v>139</v>
      </c>
      <c r="BE866" s="469" t="s">
        <v>139</v>
      </c>
      <c r="BF866" s="445" t="s">
        <v>139</v>
      </c>
      <c r="BG866" s="445"/>
      <c r="BH866" s="469" t="s">
        <v>139</v>
      </c>
      <c r="BI866" s="431" t="s">
        <v>139</v>
      </c>
      <c r="BJ866" s="440"/>
      <c r="BK866" s="441" t="s">
        <v>139</v>
      </c>
      <c r="BL866" s="431" t="s">
        <v>139</v>
      </c>
      <c r="BM866" s="446"/>
      <c r="BN866" s="447" t="s">
        <v>139</v>
      </c>
      <c r="BO866" t="s">
        <v>139</v>
      </c>
    </row>
    <row r="867" spans="1:67" ht="15.75" customHeight="1">
      <c r="A867" s="7" t="s">
        <v>1030</v>
      </c>
      <c r="B867" s="453">
        <v>40</v>
      </c>
      <c r="C867" s="436" t="s">
        <v>222</v>
      </c>
      <c r="D867" s="454" t="s">
        <v>223</v>
      </c>
      <c r="E867" s="436">
        <v>75</v>
      </c>
      <c r="F867" s="436">
        <v>3.999999999962256E-2</v>
      </c>
      <c r="G867" s="436" t="s">
        <v>61</v>
      </c>
      <c r="H867" s="430">
        <v>75.00066666666666</v>
      </c>
      <c r="I867" s="436">
        <v>150</v>
      </c>
      <c r="J867" s="436">
        <v>2.0000000000663931E-2</v>
      </c>
      <c r="K867" s="436" t="s">
        <v>62</v>
      </c>
      <c r="L867" s="430">
        <v>150.00033333333334</v>
      </c>
      <c r="M867" s="430">
        <v>-150.00033333333334</v>
      </c>
      <c r="N867" s="427">
        <v>898</v>
      </c>
      <c r="Q867" s="457" t="s">
        <v>184</v>
      </c>
      <c r="R867">
        <v>16</v>
      </c>
      <c r="S867" s="474">
        <v>223.03200000000001</v>
      </c>
      <c r="T867" s="290">
        <v>-1.4676</v>
      </c>
      <c r="U867" s="290">
        <v>-1.4678</v>
      </c>
      <c r="V867" s="290">
        <v>26.508659999999999</v>
      </c>
      <c r="W867" s="290">
        <v>26.506957</v>
      </c>
      <c r="X867" s="290">
        <v>33.098726688248206</v>
      </c>
      <c r="Y867" s="290">
        <v>33.096607323203088</v>
      </c>
      <c r="Z867">
        <v>1.8138000000000001</v>
      </c>
      <c r="AA867" s="447">
        <v>6.3634590285011949</v>
      </c>
      <c r="AB867" s="447">
        <v>75.393806599148192</v>
      </c>
      <c r="AC867" s="447">
        <v>3.4900884E-2</v>
      </c>
      <c r="AD867" s="290">
        <v>6.2899999999999998E-2</v>
      </c>
      <c r="AE867" s="447">
        <v>89.620900000000006</v>
      </c>
      <c r="AF867">
        <v>4.5788000000000002</v>
      </c>
      <c r="AG867" s="447">
        <v>3.3521999999999998</v>
      </c>
      <c r="AH867">
        <v>0.2011</v>
      </c>
      <c r="AI867" s="447">
        <v>6.3701999999999995E-2</v>
      </c>
      <c r="AJ867" s="447">
        <v>98.54</v>
      </c>
      <c r="AK867" s="447">
        <v>9.9144000000000005</v>
      </c>
      <c r="AL867" s="429">
        <v>33.102649688720703</v>
      </c>
      <c r="AM867" s="433" t="s">
        <v>139</v>
      </c>
      <c r="AN867" s="434"/>
      <c r="AO867" s="438" t="s">
        <v>139</v>
      </c>
      <c r="AP867" s="439" t="s">
        <v>139</v>
      </c>
      <c r="AQ867" s="431" t="s">
        <v>139</v>
      </c>
      <c r="AR867" s="440"/>
      <c r="AS867" s="469" t="s">
        <v>139</v>
      </c>
      <c r="AT867" s="431" t="s">
        <v>139</v>
      </c>
      <c r="AU867" s="469" t="s">
        <v>139</v>
      </c>
      <c r="AV867" s="431" t="s">
        <v>139</v>
      </c>
      <c r="AW867" s="442" t="s">
        <v>139</v>
      </c>
      <c r="AX867" s="431" t="s">
        <v>139</v>
      </c>
      <c r="AY867" s="443"/>
      <c r="AZ867" s="469" t="s">
        <v>139</v>
      </c>
      <c r="BA867" s="431" t="s">
        <v>139</v>
      </c>
      <c r="BB867" s="440"/>
      <c r="BC867" s="469" t="s">
        <v>139</v>
      </c>
      <c r="BD867" s="445" t="s">
        <v>139</v>
      </c>
      <c r="BE867" s="469" t="s">
        <v>139</v>
      </c>
      <c r="BF867" s="445" t="s">
        <v>139</v>
      </c>
      <c r="BG867" s="445"/>
      <c r="BH867" s="469" t="s">
        <v>139</v>
      </c>
      <c r="BI867" s="431" t="s">
        <v>139</v>
      </c>
      <c r="BJ867" s="440"/>
      <c r="BK867" s="441" t="s">
        <v>139</v>
      </c>
      <c r="BL867" s="431" t="s">
        <v>139</v>
      </c>
      <c r="BM867" s="446"/>
      <c r="BN867" s="447" t="s">
        <v>139</v>
      </c>
      <c r="BO867" t="s">
        <v>139</v>
      </c>
    </row>
    <row r="868" spans="1:67" ht="15.75" customHeight="1">
      <c r="A868" s="7" t="s">
        <v>1030</v>
      </c>
      <c r="B868" s="453">
        <v>40</v>
      </c>
      <c r="C868" s="436" t="s">
        <v>222</v>
      </c>
      <c r="D868" s="454" t="s">
        <v>223</v>
      </c>
      <c r="E868" s="436">
        <v>75</v>
      </c>
      <c r="F868" s="436">
        <v>3.999999999962256E-2</v>
      </c>
      <c r="G868" s="436" t="s">
        <v>61</v>
      </c>
      <c r="H868" s="430">
        <v>75.00066666666666</v>
      </c>
      <c r="I868" s="436">
        <v>150</v>
      </c>
      <c r="J868" s="436">
        <v>2.0000000000663931E-2</v>
      </c>
      <c r="K868" s="436" t="s">
        <v>62</v>
      </c>
      <c r="L868" s="430">
        <v>150.00033333333334</v>
      </c>
      <c r="M868" s="430">
        <v>-150.00033333333334</v>
      </c>
      <c r="N868" s="427">
        <v>899</v>
      </c>
      <c r="Q868" s="457" t="s">
        <v>184</v>
      </c>
      <c r="R868">
        <v>17</v>
      </c>
      <c r="S868" s="474">
        <v>79.268000000000001</v>
      </c>
      <c r="T868" s="290">
        <v>-0.19209999999999999</v>
      </c>
      <c r="U868" s="290">
        <v>-0.19359999999999999</v>
      </c>
      <c r="V868" s="290">
        <v>25.772970999999998</v>
      </c>
      <c r="W868" s="290">
        <v>25.770417999999999</v>
      </c>
      <c r="X868" s="290">
        <v>30.842194663712885</v>
      </c>
      <c r="Y868" s="290">
        <v>30.84035397735413</v>
      </c>
      <c r="Z868">
        <v>2.3660000000000001</v>
      </c>
      <c r="AA868" s="447">
        <v>8.5644008471952162</v>
      </c>
      <c r="AB868" s="447">
        <v>103.32406687549862</v>
      </c>
      <c r="AC868" s="447">
        <v>0.20682081599999999</v>
      </c>
      <c r="AD868" s="290">
        <v>0.44450000000000001</v>
      </c>
      <c r="AE868" s="447">
        <v>89.021500000000003</v>
      </c>
      <c r="AF868">
        <v>4.5484999999999998</v>
      </c>
      <c r="AG868" s="447">
        <v>2.5516000000000001</v>
      </c>
      <c r="AH868">
        <v>0.1691</v>
      </c>
      <c r="AI868" s="447">
        <v>6.3701999999999995E-2</v>
      </c>
      <c r="AJ868" s="447">
        <v>19.41</v>
      </c>
      <c r="AK868" s="447">
        <v>9.9144000000000005</v>
      </c>
      <c r="AL868" s="429">
        <v>30.868036270141602</v>
      </c>
      <c r="AM868" s="433" t="s">
        <v>139</v>
      </c>
      <c r="AN868" s="434"/>
      <c r="AO868" s="438" t="s">
        <v>139</v>
      </c>
      <c r="AP868" s="439" t="s">
        <v>139</v>
      </c>
      <c r="AQ868" s="431" t="s">
        <v>139</v>
      </c>
      <c r="AR868" s="440"/>
      <c r="AS868" s="469" t="s">
        <v>139</v>
      </c>
      <c r="AT868" s="431" t="s">
        <v>139</v>
      </c>
      <c r="AU868" s="469" t="s">
        <v>139</v>
      </c>
      <c r="AV868" s="431" t="s">
        <v>139</v>
      </c>
      <c r="AW868" s="442" t="s">
        <v>139</v>
      </c>
      <c r="AX868" s="431" t="s">
        <v>139</v>
      </c>
      <c r="AY868" s="443"/>
      <c r="AZ868" s="469" t="s">
        <v>139</v>
      </c>
      <c r="BA868" s="431" t="s">
        <v>139</v>
      </c>
      <c r="BB868" s="440"/>
      <c r="BC868" s="469" t="s">
        <v>139</v>
      </c>
      <c r="BD868" s="445" t="s">
        <v>139</v>
      </c>
      <c r="BE868" s="469" t="s">
        <v>139</v>
      </c>
      <c r="BF868" s="445" t="s">
        <v>139</v>
      </c>
      <c r="BG868" s="445"/>
      <c r="BH868" s="469" t="s">
        <v>139</v>
      </c>
      <c r="BI868" s="431" t="s">
        <v>139</v>
      </c>
      <c r="BJ868" s="440"/>
      <c r="BK868" s="441" t="s">
        <v>139</v>
      </c>
      <c r="BL868" s="431" t="s">
        <v>139</v>
      </c>
      <c r="BM868" s="446"/>
      <c r="BN868" s="447" t="s">
        <v>139</v>
      </c>
      <c r="BO868" t="s">
        <v>139</v>
      </c>
    </row>
    <row r="869" spans="1:67" ht="15.75" customHeight="1">
      <c r="A869" s="7" t="s">
        <v>1030</v>
      </c>
      <c r="B869" s="453">
        <v>40</v>
      </c>
      <c r="C869" s="436" t="s">
        <v>222</v>
      </c>
      <c r="D869" s="454" t="s">
        <v>223</v>
      </c>
      <c r="E869" s="436">
        <v>75</v>
      </c>
      <c r="F869" s="436">
        <v>3.999999999962256E-2</v>
      </c>
      <c r="G869" s="436" t="s">
        <v>61</v>
      </c>
      <c r="H869" s="430">
        <v>75.00066666666666</v>
      </c>
      <c r="I869" s="436">
        <v>150</v>
      </c>
      <c r="J869" s="436">
        <v>2.0000000000663931E-2</v>
      </c>
      <c r="K869" s="436" t="s">
        <v>62</v>
      </c>
      <c r="L869" s="430">
        <v>150.00033333333334</v>
      </c>
      <c r="M869" s="430">
        <v>-150.00033333333334</v>
      </c>
      <c r="N869" s="427">
        <v>901</v>
      </c>
      <c r="Q869" s="457" t="s">
        <v>184</v>
      </c>
      <c r="R869">
        <v>19</v>
      </c>
      <c r="S869" s="474">
        <v>79.319000000000003</v>
      </c>
      <c r="T869" s="290">
        <v>-0.1913</v>
      </c>
      <c r="U869" s="290">
        <v>-0.1946</v>
      </c>
      <c r="V869" s="290">
        <v>25.772499</v>
      </c>
      <c r="W869" s="290">
        <v>25.769531999999998</v>
      </c>
      <c r="X869" s="290">
        <v>30.840735891904412</v>
      </c>
      <c r="Y869" s="290">
        <v>30.840171684189752</v>
      </c>
      <c r="Z869">
        <v>2.3660000000000001</v>
      </c>
      <c r="AA869" s="447">
        <v>8.5644008471952162</v>
      </c>
      <c r="AB869" s="447">
        <v>103.32519452271632</v>
      </c>
      <c r="AC869" s="447">
        <v>0.22077871200000002</v>
      </c>
      <c r="AD869" s="290">
        <v>0.47549999999999998</v>
      </c>
      <c r="AE869" s="447">
        <v>89.015900000000002</v>
      </c>
      <c r="AF869">
        <v>4.5481999999999996</v>
      </c>
      <c r="AG869" s="447">
        <v>2.5093000000000001</v>
      </c>
      <c r="AH869">
        <v>0.16739999999999999</v>
      </c>
      <c r="AI869" s="447">
        <v>6.3701999999999995E-2</v>
      </c>
      <c r="AJ869" s="447">
        <v>74.489999999999995</v>
      </c>
      <c r="AK869" s="447">
        <v>9.9144000000000005</v>
      </c>
      <c r="AL869" s="429">
        <v>30.860990524291992</v>
      </c>
      <c r="AM869" s="433" t="s">
        <v>139</v>
      </c>
      <c r="AN869" s="434"/>
      <c r="AO869" s="438" t="s">
        <v>139</v>
      </c>
      <c r="AP869" s="439" t="s">
        <v>139</v>
      </c>
      <c r="AQ869" s="431" t="s">
        <v>139</v>
      </c>
      <c r="AR869" s="440"/>
      <c r="AS869" s="469" t="s">
        <v>139</v>
      </c>
      <c r="AT869" s="431" t="s">
        <v>139</v>
      </c>
      <c r="AU869" s="469" t="s">
        <v>139</v>
      </c>
      <c r="AV869" s="431" t="s">
        <v>139</v>
      </c>
      <c r="AW869" s="442" t="s">
        <v>139</v>
      </c>
      <c r="AX869" s="431" t="s">
        <v>139</v>
      </c>
      <c r="AY869" s="443"/>
      <c r="AZ869" s="469" t="s">
        <v>139</v>
      </c>
      <c r="BA869" s="431" t="s">
        <v>139</v>
      </c>
      <c r="BB869" s="440"/>
      <c r="BC869" s="469" t="s">
        <v>139</v>
      </c>
      <c r="BD869" s="445" t="s">
        <v>139</v>
      </c>
      <c r="BE869" s="469" t="s">
        <v>139</v>
      </c>
      <c r="BF869" s="445" t="s">
        <v>139</v>
      </c>
      <c r="BG869" s="445"/>
      <c r="BH869" s="469" t="s">
        <v>139</v>
      </c>
      <c r="BI869" s="431" t="s">
        <v>139</v>
      </c>
      <c r="BJ869" s="440"/>
      <c r="BK869" s="441" t="s">
        <v>139</v>
      </c>
      <c r="BL869" s="431" t="s">
        <v>139</v>
      </c>
      <c r="BM869" s="446"/>
      <c r="BN869" s="447" t="s">
        <v>139</v>
      </c>
      <c r="BO869" t="s">
        <v>139</v>
      </c>
    </row>
    <row r="870" spans="1:67" ht="15.75" customHeight="1">
      <c r="A870" s="7" t="s">
        <v>1030</v>
      </c>
      <c r="B870" s="453">
        <v>40</v>
      </c>
      <c r="C870" s="436" t="s">
        <v>222</v>
      </c>
      <c r="D870" s="454" t="s">
        <v>223</v>
      </c>
      <c r="E870" s="436">
        <v>75</v>
      </c>
      <c r="F870" s="436">
        <v>3.999999999962256E-2</v>
      </c>
      <c r="G870" s="436" t="s">
        <v>61</v>
      </c>
      <c r="H870" s="430">
        <v>75.00066666666666</v>
      </c>
      <c r="I870" s="436">
        <v>150</v>
      </c>
      <c r="J870" s="436">
        <v>2.0000000000663931E-2</v>
      </c>
      <c r="K870" s="436" t="s">
        <v>62</v>
      </c>
      <c r="L870" s="430">
        <v>150.00033333333334</v>
      </c>
      <c r="M870" s="430">
        <v>-150.00033333333334</v>
      </c>
      <c r="N870" s="427">
        <v>902</v>
      </c>
      <c r="Q870" s="457" t="s">
        <v>184</v>
      </c>
      <c r="R870">
        <v>20</v>
      </c>
      <c r="S870" s="474">
        <v>79.292000000000002</v>
      </c>
      <c r="T870" s="290">
        <v>-0.19120000000000001</v>
      </c>
      <c r="U870" s="290">
        <v>-0.1918</v>
      </c>
      <c r="V870" s="290">
        <v>25.772444</v>
      </c>
      <c r="W870" s="290">
        <v>25.768821999999997</v>
      </c>
      <c r="X870" s="290">
        <v>30.84057747286592</v>
      </c>
      <c r="Y870" s="290">
        <v>30.836420178714707</v>
      </c>
      <c r="Z870">
        <v>2.3660000000000001</v>
      </c>
      <c r="AA870" s="447">
        <v>8.5644008471952162</v>
      </c>
      <c r="AB870" s="447">
        <v>103.32535283080145</v>
      </c>
      <c r="AC870" s="447">
        <v>0.22348561600000003</v>
      </c>
      <c r="AD870" s="290">
        <v>0.48149999999999998</v>
      </c>
      <c r="AE870" s="447">
        <v>89.015900000000002</v>
      </c>
      <c r="AF870">
        <v>4.5481999999999996</v>
      </c>
      <c r="AG870" s="447">
        <v>2.5116999999999998</v>
      </c>
      <c r="AH870">
        <v>0.16750000000000001</v>
      </c>
      <c r="AI870" s="447">
        <v>6.3701999999999995E-2</v>
      </c>
      <c r="AJ870" s="447">
        <v>98.54</v>
      </c>
      <c r="AK870" s="447">
        <v>9.9144000000000005</v>
      </c>
      <c r="AL870" s="429">
        <v>30.85357666015625</v>
      </c>
      <c r="AM870" s="433" t="s">
        <v>139</v>
      </c>
      <c r="AN870" s="434"/>
      <c r="AO870" s="438" t="s">
        <v>139</v>
      </c>
      <c r="AP870" s="439" t="s">
        <v>139</v>
      </c>
      <c r="AQ870" s="431" t="s">
        <v>139</v>
      </c>
      <c r="AR870" s="440"/>
      <c r="AS870" s="469" t="s">
        <v>139</v>
      </c>
      <c r="AT870" s="431" t="s">
        <v>139</v>
      </c>
      <c r="AU870" s="469" t="s">
        <v>139</v>
      </c>
      <c r="AV870" s="431" t="s">
        <v>139</v>
      </c>
      <c r="AW870" s="442" t="s">
        <v>139</v>
      </c>
      <c r="AX870" s="431" t="s">
        <v>139</v>
      </c>
      <c r="AY870" s="443"/>
      <c r="AZ870" s="469" t="s">
        <v>139</v>
      </c>
      <c r="BA870" s="431" t="s">
        <v>139</v>
      </c>
      <c r="BB870" s="440"/>
      <c r="BC870" s="469" t="s">
        <v>139</v>
      </c>
      <c r="BD870" s="445" t="s">
        <v>139</v>
      </c>
      <c r="BE870" s="469" t="s">
        <v>139</v>
      </c>
      <c r="BF870" s="445" t="s">
        <v>139</v>
      </c>
      <c r="BG870" s="445"/>
      <c r="BH870" s="469" t="s">
        <v>139</v>
      </c>
      <c r="BI870" s="431" t="s">
        <v>139</v>
      </c>
      <c r="BJ870" s="440"/>
      <c r="BK870" s="441" t="s">
        <v>139</v>
      </c>
      <c r="BL870" s="431" t="s">
        <v>139</v>
      </c>
      <c r="BM870" s="446"/>
      <c r="BN870" s="447" t="s">
        <v>139</v>
      </c>
      <c r="BO870" t="s">
        <v>139</v>
      </c>
    </row>
    <row r="871" spans="1:67" ht="15.75" customHeight="1">
      <c r="A871" s="7" t="s">
        <v>1030</v>
      </c>
      <c r="B871" s="453">
        <v>40</v>
      </c>
      <c r="C871" s="436" t="s">
        <v>222</v>
      </c>
      <c r="D871" s="454" t="s">
        <v>223</v>
      </c>
      <c r="E871" s="436">
        <v>75</v>
      </c>
      <c r="F871" s="436">
        <v>3.999999999962256E-2</v>
      </c>
      <c r="G871" s="436" t="s">
        <v>61</v>
      </c>
      <c r="H871" s="430">
        <v>75.00066666666666</v>
      </c>
      <c r="I871" s="436">
        <v>150</v>
      </c>
      <c r="J871" s="436">
        <v>2.0000000000663931E-2</v>
      </c>
      <c r="K871" s="436" t="s">
        <v>62</v>
      </c>
      <c r="L871" s="430">
        <v>150.00033333333334</v>
      </c>
      <c r="M871" s="430">
        <v>-150.00033333333334</v>
      </c>
      <c r="N871" s="427">
        <v>903</v>
      </c>
      <c r="Q871" s="457" t="s">
        <v>184</v>
      </c>
      <c r="R871">
        <v>21</v>
      </c>
      <c r="S871" s="474">
        <v>5.1260000000000003</v>
      </c>
      <c r="T871" s="290">
        <v>4.8500000000000001E-2</v>
      </c>
      <c r="U871" s="290">
        <v>5.11E-2</v>
      </c>
      <c r="V871" s="290">
        <v>22.50684</v>
      </c>
      <c r="W871" s="290">
        <v>22.506279999999997</v>
      </c>
      <c r="X871" s="290">
        <v>26.410888276777222</v>
      </c>
      <c r="Y871" s="290">
        <v>26.407923724291166</v>
      </c>
      <c r="Z871">
        <v>2.3056000000000001</v>
      </c>
      <c r="AA871" s="447">
        <v>8.5427418094417238</v>
      </c>
      <c r="AB871" s="447">
        <v>100.55076244500796</v>
      </c>
      <c r="AC871" s="447">
        <v>6.0157064000000003E-2</v>
      </c>
      <c r="AD871" s="290">
        <v>0.11890000000000001</v>
      </c>
      <c r="AE871" s="447">
        <v>89.311899999999994</v>
      </c>
      <c r="AF871">
        <v>4.5632000000000001</v>
      </c>
      <c r="AG871" s="447">
        <v>1.3751</v>
      </c>
      <c r="AH871">
        <v>0.122</v>
      </c>
      <c r="AI871" s="447">
        <v>6.3701999999999995E-2</v>
      </c>
      <c r="AJ871" s="447">
        <v>98.55</v>
      </c>
      <c r="AK871" s="447">
        <v>9.9144000000000005</v>
      </c>
      <c r="AL871" s="429">
        <v>26.41346549987793</v>
      </c>
      <c r="AM871" s="433" t="s">
        <v>139</v>
      </c>
      <c r="AN871" s="434"/>
      <c r="AO871" s="438" t="s">
        <v>139</v>
      </c>
      <c r="AP871" s="439" t="s">
        <v>139</v>
      </c>
      <c r="AQ871" s="431" t="s">
        <v>139</v>
      </c>
      <c r="AR871" s="440"/>
      <c r="AS871" s="469" t="s">
        <v>139</v>
      </c>
      <c r="AT871" s="431" t="s">
        <v>139</v>
      </c>
      <c r="AU871" s="469" t="s">
        <v>139</v>
      </c>
      <c r="AV871" s="431" t="s">
        <v>139</v>
      </c>
      <c r="AW871" s="442" t="s">
        <v>139</v>
      </c>
      <c r="AX871" s="431" t="s">
        <v>139</v>
      </c>
      <c r="AY871" s="443"/>
      <c r="AZ871" s="469" t="s">
        <v>139</v>
      </c>
      <c r="BA871" s="431" t="s">
        <v>139</v>
      </c>
      <c r="BB871" s="440"/>
      <c r="BC871" s="469" t="s">
        <v>139</v>
      </c>
      <c r="BD871" s="445" t="s">
        <v>139</v>
      </c>
      <c r="BE871" s="469" t="s">
        <v>139</v>
      </c>
      <c r="BF871" s="445" t="s">
        <v>139</v>
      </c>
      <c r="BG871" s="445"/>
      <c r="BH871" s="469" t="s">
        <v>139</v>
      </c>
      <c r="BI871" s="431" t="s">
        <v>139</v>
      </c>
      <c r="BJ871" s="440"/>
      <c r="BK871" s="441" t="s">
        <v>139</v>
      </c>
      <c r="BL871" s="431" t="s">
        <v>139</v>
      </c>
      <c r="BM871" s="446"/>
      <c r="BN871" s="447" t="s">
        <v>139</v>
      </c>
      <c r="BO871" t="s">
        <v>139</v>
      </c>
    </row>
    <row r="872" spans="1:67" ht="15.75" customHeight="1">
      <c r="A872" s="7" t="s">
        <v>1030</v>
      </c>
      <c r="B872" s="453">
        <v>40</v>
      </c>
      <c r="C872" s="436" t="s">
        <v>222</v>
      </c>
      <c r="D872" s="454" t="s">
        <v>223</v>
      </c>
      <c r="E872" s="436">
        <v>75</v>
      </c>
      <c r="F872" s="436">
        <v>3.999999999962256E-2</v>
      </c>
      <c r="G872" s="436" t="s">
        <v>61</v>
      </c>
      <c r="H872" s="430">
        <v>75.00066666666666</v>
      </c>
      <c r="I872" s="436">
        <v>150</v>
      </c>
      <c r="J872" s="436">
        <v>2.0000000000663931E-2</v>
      </c>
      <c r="K872" s="436" t="s">
        <v>62</v>
      </c>
      <c r="L872" s="430">
        <v>150.00033333333334</v>
      </c>
      <c r="M872" s="430">
        <v>-150.00033333333334</v>
      </c>
      <c r="N872" s="427">
        <v>904</v>
      </c>
      <c r="Q872" s="457" t="s">
        <v>184</v>
      </c>
      <c r="R872">
        <v>22</v>
      </c>
      <c r="S872" s="474">
        <v>5.1360000000000001</v>
      </c>
      <c r="T872" s="290">
        <v>8.1799999999999998E-2</v>
      </c>
      <c r="U872" s="290">
        <v>8.3099999999999993E-2</v>
      </c>
      <c r="V872" s="290">
        <v>22.5288</v>
      </c>
      <c r="W872" s="290">
        <v>22.527227999999997</v>
      </c>
      <c r="X872" s="290">
        <v>26.410306642548196</v>
      </c>
      <c r="Y872" s="290">
        <v>26.407168375863488</v>
      </c>
      <c r="Z872">
        <v>2.3056000000000001</v>
      </c>
      <c r="AA872" s="447">
        <v>8.5427418094417238</v>
      </c>
      <c r="AB872" s="447">
        <v>100.63946982577237</v>
      </c>
      <c r="AC872" s="447">
        <v>5.4995480000000006E-2</v>
      </c>
      <c r="AD872" s="290">
        <v>0.1075</v>
      </c>
      <c r="AE872" s="447">
        <v>89.302599999999998</v>
      </c>
      <c r="AF872">
        <v>4.5627000000000004</v>
      </c>
      <c r="AG872" s="447">
        <v>1.3516999999999999</v>
      </c>
      <c r="AH872">
        <v>0.121</v>
      </c>
      <c r="AI872" s="447">
        <v>8.1599000000000005E-2</v>
      </c>
      <c r="AJ872" s="447">
        <v>98.55</v>
      </c>
      <c r="AK872" s="447">
        <v>9.9144000000000005</v>
      </c>
      <c r="AL872" s="429">
        <v>26.413219451904297</v>
      </c>
      <c r="AM872" s="433" t="s">
        <v>139</v>
      </c>
      <c r="AN872" s="434"/>
      <c r="AO872" s="438" t="s">
        <v>139</v>
      </c>
      <c r="AP872" s="439" t="s">
        <v>139</v>
      </c>
      <c r="AQ872" s="431" t="s">
        <v>139</v>
      </c>
      <c r="AR872" s="440"/>
      <c r="AS872" s="469" t="s">
        <v>139</v>
      </c>
      <c r="AT872" s="431" t="s">
        <v>139</v>
      </c>
      <c r="AU872" s="469" t="s">
        <v>139</v>
      </c>
      <c r="AV872" s="431" t="s">
        <v>139</v>
      </c>
      <c r="AW872" s="442" t="s">
        <v>139</v>
      </c>
      <c r="AX872" s="431" t="s">
        <v>139</v>
      </c>
      <c r="AY872" s="443"/>
      <c r="AZ872" s="469" t="s">
        <v>139</v>
      </c>
      <c r="BA872" s="431" t="s">
        <v>139</v>
      </c>
      <c r="BB872" s="440"/>
      <c r="BC872" s="469" t="s">
        <v>139</v>
      </c>
      <c r="BD872" s="445" t="s">
        <v>139</v>
      </c>
      <c r="BE872" s="469" t="s">
        <v>139</v>
      </c>
      <c r="BF872" s="445" t="s">
        <v>139</v>
      </c>
      <c r="BG872" s="445"/>
      <c r="BH872" s="469" t="s">
        <v>139</v>
      </c>
      <c r="BI872" s="431" t="s">
        <v>139</v>
      </c>
      <c r="BJ872" s="440"/>
      <c r="BK872" s="441" t="s">
        <v>139</v>
      </c>
      <c r="BL872" s="431" t="s">
        <v>139</v>
      </c>
      <c r="BM872" s="446"/>
      <c r="BN872" s="447" t="s">
        <v>139</v>
      </c>
      <c r="BO872" t="s">
        <v>139</v>
      </c>
    </row>
    <row r="873" spans="1:67" ht="15.75" customHeight="1">
      <c r="A873" s="7" t="s">
        <v>1030</v>
      </c>
      <c r="B873" s="453">
        <v>40</v>
      </c>
      <c r="C873" s="436" t="s">
        <v>222</v>
      </c>
      <c r="D873" s="454" t="s">
        <v>223</v>
      </c>
      <c r="E873" s="436">
        <v>75</v>
      </c>
      <c r="F873" s="436">
        <v>3.999999999962256E-2</v>
      </c>
      <c r="G873" s="436" t="s">
        <v>61</v>
      </c>
      <c r="H873" s="430">
        <v>75.00066666666666</v>
      </c>
      <c r="I873" s="436">
        <v>150</v>
      </c>
      <c r="J873" s="436">
        <v>2.0000000000663931E-2</v>
      </c>
      <c r="K873" s="436" t="s">
        <v>62</v>
      </c>
      <c r="L873" s="430">
        <v>150.00033333333334</v>
      </c>
      <c r="M873" s="430">
        <v>-150.00033333333334</v>
      </c>
      <c r="N873" s="427">
        <v>905</v>
      </c>
      <c r="Q873" s="457" t="s">
        <v>184</v>
      </c>
      <c r="R873">
        <v>23</v>
      </c>
      <c r="S873" s="474">
        <v>5.2370000000000001</v>
      </c>
      <c r="T873" s="290">
        <v>0.05</v>
      </c>
      <c r="U873" s="290">
        <v>5.2299999999999999E-2</v>
      </c>
      <c r="V873" s="290">
        <v>22.508433</v>
      </c>
      <c r="W873" s="290">
        <v>22.507192</v>
      </c>
      <c r="X873" s="290">
        <v>26.411583357769555</v>
      </c>
      <c r="Y873" s="290">
        <v>26.408003782389756</v>
      </c>
      <c r="Z873">
        <v>2.3056000000000001</v>
      </c>
      <c r="AA873" s="447">
        <v>8.5427418094417238</v>
      </c>
      <c r="AB873" s="447">
        <v>100.55526538360297</v>
      </c>
      <c r="AC873" s="447">
        <v>5.7954608000000005E-2</v>
      </c>
      <c r="AD873" s="290">
        <v>0.114</v>
      </c>
      <c r="AE873" s="447">
        <v>89.323099999999997</v>
      </c>
      <c r="AF873">
        <v>4.5636999999999999</v>
      </c>
      <c r="AG873" s="447">
        <v>1.3681000000000001</v>
      </c>
      <c r="AH873">
        <v>0.1217</v>
      </c>
      <c r="AI873" s="447">
        <v>7.4880000000000002E-2</v>
      </c>
      <c r="AJ873" s="447">
        <v>98.54</v>
      </c>
      <c r="AK873" s="447">
        <v>9.9144000000000005</v>
      </c>
      <c r="AL873" s="429">
        <v>26.413764953613281</v>
      </c>
      <c r="AM873" s="433" t="s">
        <v>139</v>
      </c>
      <c r="AN873" s="434"/>
      <c r="AO873" s="438" t="s">
        <v>139</v>
      </c>
      <c r="AP873" s="439" t="s">
        <v>139</v>
      </c>
      <c r="AQ873" s="431" t="s">
        <v>139</v>
      </c>
      <c r="AR873" s="440"/>
      <c r="AS873" s="469" t="s">
        <v>139</v>
      </c>
      <c r="AT873" s="431" t="s">
        <v>139</v>
      </c>
      <c r="AU873" s="469" t="s">
        <v>139</v>
      </c>
      <c r="AV873" s="431" t="s">
        <v>139</v>
      </c>
      <c r="AW873" s="442" t="s">
        <v>139</v>
      </c>
      <c r="AX873" s="431" t="s">
        <v>139</v>
      </c>
      <c r="AY873" s="443"/>
      <c r="AZ873" s="469" t="s">
        <v>139</v>
      </c>
      <c r="BA873" s="431" t="s">
        <v>139</v>
      </c>
      <c r="BB873" s="440"/>
      <c r="BC873" s="469" t="s">
        <v>139</v>
      </c>
      <c r="BD873" s="445" t="s">
        <v>139</v>
      </c>
      <c r="BE873" s="469" t="s">
        <v>139</v>
      </c>
      <c r="BF873" s="445" t="s">
        <v>139</v>
      </c>
      <c r="BG873" s="445"/>
      <c r="BH873" s="469" t="s">
        <v>139</v>
      </c>
      <c r="BI873" s="431" t="s">
        <v>139</v>
      </c>
      <c r="BJ873" s="440"/>
      <c r="BK873" s="441" t="s">
        <v>139</v>
      </c>
      <c r="BL873" s="431" t="s">
        <v>139</v>
      </c>
      <c r="BM873" s="446"/>
      <c r="BN873" s="447" t="s">
        <v>139</v>
      </c>
      <c r="BO873" t="s">
        <v>139</v>
      </c>
    </row>
    <row r="874" spans="1:67" ht="15.75" customHeight="1">
      <c r="A874" s="7" t="s">
        <v>1030</v>
      </c>
      <c r="B874" s="453">
        <v>40</v>
      </c>
      <c r="C874" s="436" t="s">
        <v>222</v>
      </c>
      <c r="D874" s="454" t="s">
        <v>223</v>
      </c>
      <c r="E874" s="436">
        <v>75</v>
      </c>
      <c r="F874" s="436">
        <v>3.999999999962256E-2</v>
      </c>
      <c r="G874" s="436" t="s">
        <v>61</v>
      </c>
      <c r="H874" s="430">
        <v>75.00066666666666</v>
      </c>
      <c r="I874" s="436">
        <v>150</v>
      </c>
      <c r="J874" s="436">
        <v>2.0000000000663931E-2</v>
      </c>
      <c r="K874" s="436" t="s">
        <v>62</v>
      </c>
      <c r="L874" s="430">
        <v>150.00033333333334</v>
      </c>
      <c r="M874" s="430">
        <v>-150.00033333333334</v>
      </c>
      <c r="N874" s="427">
        <v>906</v>
      </c>
      <c r="Q874" s="457" t="s">
        <v>184</v>
      </c>
      <c r="R874">
        <v>24</v>
      </c>
      <c r="S874" s="474">
        <v>5.0999999999999996</v>
      </c>
      <c r="T874" s="290">
        <v>6.0600000000000001E-2</v>
      </c>
      <c r="U874" s="290">
        <v>6.2E-2</v>
      </c>
      <c r="V874" s="290">
        <v>22.515298999999999</v>
      </c>
      <c r="W874" s="290">
        <v>22.513086999999999</v>
      </c>
      <c r="X874" s="290">
        <v>26.411307923293482</v>
      </c>
      <c r="Y874" s="290">
        <v>26.407260301524904</v>
      </c>
      <c r="Z874">
        <v>2.3056000000000001</v>
      </c>
      <c r="AA874" s="447">
        <v>8.5427418094417238</v>
      </c>
      <c r="AB874" s="447">
        <v>100.58343700253292</v>
      </c>
      <c r="AC874" s="447">
        <v>5.5756656000000002E-2</v>
      </c>
      <c r="AD874" s="290">
        <v>0.1091</v>
      </c>
      <c r="AE874" s="447">
        <v>89.071700000000007</v>
      </c>
      <c r="AF874">
        <v>4.5510999999999999</v>
      </c>
      <c r="AG874" s="447">
        <v>1.1873</v>
      </c>
      <c r="AH874">
        <v>0.1145</v>
      </c>
      <c r="AI874" s="447">
        <v>6.5448999999999993E-2</v>
      </c>
      <c r="AJ874" s="447">
        <v>96.01</v>
      </c>
      <c r="AK874" s="447">
        <v>9.9144000000000005</v>
      </c>
      <c r="AL874" s="429">
        <v>26.413726806640625</v>
      </c>
      <c r="AM874" s="433" t="s">
        <v>139</v>
      </c>
      <c r="AN874" s="434"/>
      <c r="AO874" s="438" t="s">
        <v>139</v>
      </c>
      <c r="AP874" s="439" t="s">
        <v>139</v>
      </c>
      <c r="AQ874" s="431" t="s">
        <v>139</v>
      </c>
      <c r="AR874" s="440"/>
      <c r="AS874" s="469" t="s">
        <v>139</v>
      </c>
      <c r="AT874" s="431" t="s">
        <v>139</v>
      </c>
      <c r="AU874" s="469" t="s">
        <v>139</v>
      </c>
      <c r="AV874" s="431" t="s">
        <v>139</v>
      </c>
      <c r="AW874" s="442" t="s">
        <v>139</v>
      </c>
      <c r="AX874" s="431" t="s">
        <v>139</v>
      </c>
      <c r="AY874" s="443"/>
      <c r="AZ874" s="469" t="s">
        <v>139</v>
      </c>
      <c r="BA874" s="431" t="s">
        <v>139</v>
      </c>
      <c r="BB874" s="440"/>
      <c r="BC874" s="469" t="s">
        <v>139</v>
      </c>
      <c r="BD874" s="445" t="s">
        <v>139</v>
      </c>
      <c r="BE874" s="469" t="s">
        <v>139</v>
      </c>
      <c r="BF874" s="445" t="s">
        <v>139</v>
      </c>
      <c r="BG874" s="445"/>
      <c r="BH874" s="469" t="s">
        <v>139</v>
      </c>
      <c r="BI874" s="431" t="s">
        <v>139</v>
      </c>
      <c r="BJ874" s="440"/>
      <c r="BK874" s="441" t="s">
        <v>139</v>
      </c>
      <c r="BL874" s="431" t="s">
        <v>139</v>
      </c>
      <c r="BM874" s="446"/>
      <c r="BN874" s="447" t="s">
        <v>139</v>
      </c>
      <c r="BO874" t="s">
        <v>139</v>
      </c>
    </row>
    <row r="875" spans="1:67" ht="15.75" customHeight="1">
      <c r="A875" s="7" t="s">
        <v>1030</v>
      </c>
      <c r="B875" s="453">
        <v>41</v>
      </c>
      <c r="C875" s="436" t="s">
        <v>224</v>
      </c>
      <c r="D875" s="454" t="s">
        <v>225</v>
      </c>
      <c r="E875" s="436">
        <v>75</v>
      </c>
      <c r="F875" s="436">
        <v>4.9999999999954525E-2</v>
      </c>
      <c r="G875" s="436" t="s">
        <v>61</v>
      </c>
      <c r="H875" s="430">
        <v>75.000833333333333</v>
      </c>
      <c r="I875" s="436">
        <v>149</v>
      </c>
      <c r="J875" s="436">
        <v>59.669999999999277</v>
      </c>
      <c r="K875" s="436" t="s">
        <v>62</v>
      </c>
      <c r="L875" s="430">
        <v>149.99449999999999</v>
      </c>
      <c r="M875" s="430">
        <v>-149.99449999999999</v>
      </c>
      <c r="N875" s="427">
        <v>907</v>
      </c>
      <c r="Q875" s="457" t="s">
        <v>156</v>
      </c>
      <c r="R875">
        <v>1</v>
      </c>
      <c r="S875" s="474">
        <v>3790.9859999999999</v>
      </c>
      <c r="T875" s="290">
        <v>-0.25659999999999999</v>
      </c>
      <c r="U875" s="290">
        <v>-0.25690000000000002</v>
      </c>
      <c r="V875" s="290">
        <v>30.335207999999998</v>
      </c>
      <c r="W875" s="290">
        <v>30.334168999999999</v>
      </c>
      <c r="X875" s="290">
        <v>34.95701048103551</v>
      </c>
      <c r="Y875" s="290">
        <v>34.956003322457036</v>
      </c>
      <c r="Z875">
        <v>1.3431</v>
      </c>
      <c r="AA875" s="447">
        <v>6.5335944160524031</v>
      </c>
      <c r="AB875" s="447">
        <v>80.997137481253901</v>
      </c>
      <c r="AC875" s="447">
        <v>2.5890181599999999E-2</v>
      </c>
      <c r="AD875" s="290">
        <v>4.2799999999999998E-2</v>
      </c>
      <c r="AE875" s="447">
        <v>89.669300000000007</v>
      </c>
      <c r="AF875">
        <v>4.5811999999999999</v>
      </c>
      <c r="AG875" s="447">
        <v>2.0701999999999998</v>
      </c>
      <c r="AH875">
        <v>0.14979999999999999</v>
      </c>
      <c r="AI875" s="447">
        <v>6.3701999999999995E-2</v>
      </c>
      <c r="AJ875" s="447">
        <v>98.53</v>
      </c>
      <c r="AK875" s="447">
        <v>9.9144000000000005</v>
      </c>
      <c r="AL875" s="429">
        <v>34.954555511474609</v>
      </c>
      <c r="AM875" s="433" t="s">
        <v>139</v>
      </c>
      <c r="AN875" s="434"/>
      <c r="AO875" s="438" t="s">
        <v>139</v>
      </c>
      <c r="AP875" s="439" t="s">
        <v>139</v>
      </c>
      <c r="AQ875" s="431" t="s">
        <v>139</v>
      </c>
      <c r="AR875" s="440"/>
      <c r="AS875" s="469" t="s">
        <v>139</v>
      </c>
      <c r="AT875" s="431" t="s">
        <v>139</v>
      </c>
      <c r="AU875" s="469" t="s">
        <v>139</v>
      </c>
      <c r="AV875" s="431" t="s">
        <v>139</v>
      </c>
      <c r="AW875" s="442" t="s">
        <v>139</v>
      </c>
      <c r="AX875" s="431" t="s">
        <v>139</v>
      </c>
      <c r="AY875" s="443"/>
      <c r="AZ875" s="469" t="s">
        <v>139</v>
      </c>
      <c r="BA875" s="431" t="s">
        <v>139</v>
      </c>
      <c r="BB875" s="440"/>
      <c r="BC875" s="469" t="s">
        <v>139</v>
      </c>
      <c r="BD875" s="445" t="s">
        <v>139</v>
      </c>
      <c r="BE875" s="469" t="s">
        <v>139</v>
      </c>
      <c r="BF875" s="445" t="s">
        <v>139</v>
      </c>
      <c r="BG875" s="445"/>
      <c r="BH875" s="469" t="s">
        <v>139</v>
      </c>
      <c r="BI875" s="431" t="s">
        <v>139</v>
      </c>
      <c r="BJ875" s="440"/>
      <c r="BK875" s="441" t="s">
        <v>139</v>
      </c>
      <c r="BL875" s="431" t="s">
        <v>139</v>
      </c>
      <c r="BM875" s="446"/>
      <c r="BN875" s="447" t="s">
        <v>139</v>
      </c>
      <c r="BO875" t="s">
        <v>139</v>
      </c>
    </row>
    <row r="876" spans="1:67" ht="15.75" customHeight="1">
      <c r="A876" s="7" t="s">
        <v>1030</v>
      </c>
      <c r="B876" s="453">
        <v>41</v>
      </c>
      <c r="C876" s="436" t="s">
        <v>224</v>
      </c>
      <c r="D876" s="454" t="s">
        <v>225</v>
      </c>
      <c r="E876" s="436">
        <v>75</v>
      </c>
      <c r="F876" s="436">
        <v>4.9999999999954525E-2</v>
      </c>
      <c r="G876" s="436" t="s">
        <v>61</v>
      </c>
      <c r="H876" s="430">
        <v>75.000833333333333</v>
      </c>
      <c r="I876" s="436">
        <v>149</v>
      </c>
      <c r="J876" s="436">
        <v>59.669999999999277</v>
      </c>
      <c r="K876" s="436" t="s">
        <v>62</v>
      </c>
      <c r="L876" s="430">
        <v>149.99449999999999</v>
      </c>
      <c r="M876" s="430">
        <v>-149.99449999999999</v>
      </c>
      <c r="N876" s="427">
        <v>908</v>
      </c>
      <c r="Q876" s="457" t="s">
        <v>156</v>
      </c>
      <c r="R876">
        <v>2</v>
      </c>
      <c r="S876" s="474">
        <v>3789.07</v>
      </c>
      <c r="T876" s="290">
        <v>-0.25669999999999998</v>
      </c>
      <c r="U876" s="290">
        <v>-0.2571</v>
      </c>
      <c r="V876" s="290">
        <v>30.334301</v>
      </c>
      <c r="W876" s="290">
        <v>30.333297999999999</v>
      </c>
      <c r="X876" s="290">
        <v>34.956825775591817</v>
      </c>
      <c r="Y876" s="290">
        <v>34.95597504338167</v>
      </c>
      <c r="Z876">
        <v>1.343</v>
      </c>
      <c r="AA876" s="447">
        <v>6.531209556351957</v>
      </c>
      <c r="AB876" s="447">
        <v>80.967255080664927</v>
      </c>
      <c r="AC876" s="447">
        <v>2.5847844000000002E-2</v>
      </c>
      <c r="AD876" s="290">
        <v>4.2700000000000002E-2</v>
      </c>
      <c r="AE876" s="447">
        <v>89.671199999999999</v>
      </c>
      <c r="AF876">
        <v>4.5812999999999997</v>
      </c>
      <c r="AG876" s="447">
        <v>2.0162</v>
      </c>
      <c r="AH876">
        <v>0.1477</v>
      </c>
      <c r="AI876" s="447">
        <v>6.3701999999999995E-2</v>
      </c>
      <c r="AJ876" s="447">
        <v>98.53</v>
      </c>
      <c r="AK876" s="447">
        <v>9.9144000000000005</v>
      </c>
      <c r="AL876" s="429">
        <v>34.957157135009766</v>
      </c>
      <c r="AM876" s="433" t="s">
        <v>139</v>
      </c>
      <c r="AN876" s="434"/>
      <c r="AO876" s="438" t="s">
        <v>139</v>
      </c>
      <c r="AP876" s="439" t="s">
        <v>139</v>
      </c>
      <c r="AQ876" s="431" t="s">
        <v>139</v>
      </c>
      <c r="AR876" s="440"/>
      <c r="AS876" s="469" t="s">
        <v>139</v>
      </c>
      <c r="AT876" s="431" t="s">
        <v>139</v>
      </c>
      <c r="AU876" s="469" t="s">
        <v>139</v>
      </c>
      <c r="AV876" s="431" t="s">
        <v>139</v>
      </c>
      <c r="AW876" s="442" t="s">
        <v>139</v>
      </c>
      <c r="AX876" s="431" t="s">
        <v>139</v>
      </c>
      <c r="AY876" s="443"/>
      <c r="AZ876" s="469" t="s">
        <v>139</v>
      </c>
      <c r="BA876" s="431" t="s">
        <v>139</v>
      </c>
      <c r="BB876" s="440"/>
      <c r="BC876" s="469" t="s">
        <v>139</v>
      </c>
      <c r="BD876" s="445" t="s">
        <v>139</v>
      </c>
      <c r="BE876" s="469" t="s">
        <v>139</v>
      </c>
      <c r="BF876" s="445" t="s">
        <v>139</v>
      </c>
      <c r="BG876" s="445"/>
      <c r="BH876" s="469" t="s">
        <v>139</v>
      </c>
      <c r="BI876" s="431" t="s">
        <v>139</v>
      </c>
      <c r="BJ876" s="440"/>
      <c r="BK876" s="441" t="s">
        <v>139</v>
      </c>
      <c r="BL876" s="431" t="s">
        <v>139</v>
      </c>
      <c r="BM876" s="446"/>
      <c r="BN876" s="447" t="s">
        <v>139</v>
      </c>
      <c r="BO876" t="s">
        <v>139</v>
      </c>
    </row>
    <row r="877" spans="1:67" ht="15.75" customHeight="1">
      <c r="A877" s="7" t="s">
        <v>1030</v>
      </c>
      <c r="B877" s="453">
        <v>41</v>
      </c>
      <c r="C877" s="436" t="s">
        <v>224</v>
      </c>
      <c r="D877" s="454" t="s">
        <v>225</v>
      </c>
      <c r="E877" s="436">
        <v>75</v>
      </c>
      <c r="F877" s="436">
        <v>4.9999999999954525E-2</v>
      </c>
      <c r="G877" s="436" t="s">
        <v>61</v>
      </c>
      <c r="H877" s="430">
        <v>75.000833333333333</v>
      </c>
      <c r="I877" s="436">
        <v>149</v>
      </c>
      <c r="J877" s="436">
        <v>59.669999999999277</v>
      </c>
      <c r="K877" s="436" t="s">
        <v>62</v>
      </c>
      <c r="L877" s="430">
        <v>149.99449999999999</v>
      </c>
      <c r="M877" s="430">
        <v>-149.99449999999999</v>
      </c>
      <c r="N877" s="427">
        <v>909</v>
      </c>
      <c r="Q877" s="457" t="s">
        <v>156</v>
      </c>
      <c r="R877">
        <v>3</v>
      </c>
      <c r="S877" s="474">
        <v>3786.8330000000001</v>
      </c>
      <c r="T877" s="290">
        <v>-0.25700000000000001</v>
      </c>
      <c r="U877" s="290">
        <v>-0.25729999999999997</v>
      </c>
      <c r="V877" s="290">
        <v>30.333416</v>
      </c>
      <c r="W877" s="290">
        <v>30.332367999999999</v>
      </c>
      <c r="X877" s="290">
        <v>34.957035992663769</v>
      </c>
      <c r="Y877" s="290">
        <v>34.956017198475081</v>
      </c>
      <c r="Z877">
        <v>1.3432999999999999</v>
      </c>
      <c r="AA877" s="447">
        <v>6.5316597839960471</v>
      </c>
      <c r="AB877" s="447">
        <v>80.972319685191934</v>
      </c>
      <c r="AC877" s="447">
        <v>2.5932519200000004E-2</v>
      </c>
      <c r="AD877" s="290">
        <v>4.2900000000000001E-2</v>
      </c>
      <c r="AE877" s="447">
        <v>89.669300000000007</v>
      </c>
      <c r="AF877">
        <v>4.5811999999999999</v>
      </c>
      <c r="AG877" s="447">
        <v>1.9903</v>
      </c>
      <c r="AH877">
        <v>0.14660000000000001</v>
      </c>
      <c r="AI877" s="447">
        <v>6.3701999999999995E-2</v>
      </c>
      <c r="AJ877" s="447">
        <v>57.06</v>
      </c>
      <c r="AK877" s="447">
        <v>9.9144000000000005</v>
      </c>
      <c r="AL877" s="429">
        <v>34.955780029296875</v>
      </c>
      <c r="AM877" s="433" t="s">
        <v>139</v>
      </c>
      <c r="AN877" s="434"/>
      <c r="AO877" s="438">
        <v>0.5</v>
      </c>
      <c r="AP877" s="439">
        <v>6.5279999999999996</v>
      </c>
      <c r="AQ877" s="431" t="s">
        <v>139</v>
      </c>
      <c r="AR877" s="440"/>
      <c r="AS877" s="469">
        <v>15.005652146499095</v>
      </c>
      <c r="AT877" s="431"/>
      <c r="AU877" s="469">
        <v>13.891950750400966</v>
      </c>
      <c r="AV877" s="431"/>
      <c r="AW877" s="442">
        <v>1.0029999999999999</v>
      </c>
      <c r="AX877" s="431"/>
      <c r="AY877" s="443"/>
      <c r="AZ877" s="469" t="s">
        <v>139</v>
      </c>
      <c r="BA877" s="431" t="s">
        <v>139</v>
      </c>
      <c r="BB877" s="440"/>
      <c r="BC877" s="469" t="s">
        <v>139</v>
      </c>
      <c r="BD877" s="445" t="s">
        <v>139</v>
      </c>
      <c r="BE877" s="469" t="s">
        <v>139</v>
      </c>
      <c r="BF877" s="445" t="s">
        <v>139</v>
      </c>
      <c r="BG877" s="445"/>
      <c r="BH877" s="469">
        <v>2139.4239608715134</v>
      </c>
      <c r="BI877" s="431" t="s">
        <v>139</v>
      </c>
      <c r="BJ877" s="440"/>
      <c r="BK877" s="441">
        <v>2307.0012249693996</v>
      </c>
      <c r="BL877" s="431" t="s">
        <v>139</v>
      </c>
      <c r="BM877" s="446"/>
      <c r="BN877" s="447">
        <v>0.32399432312788606</v>
      </c>
      <c r="BO877" t="s">
        <v>139</v>
      </c>
    </row>
    <row r="878" spans="1:67" ht="15.75" customHeight="1">
      <c r="A878" s="7" t="s">
        <v>1030</v>
      </c>
      <c r="B878" s="453">
        <v>41</v>
      </c>
      <c r="C878" s="436" t="s">
        <v>224</v>
      </c>
      <c r="D878" s="454" t="s">
        <v>225</v>
      </c>
      <c r="E878" s="436">
        <v>75</v>
      </c>
      <c r="F878" s="436">
        <v>4.9999999999954525E-2</v>
      </c>
      <c r="G878" s="436" t="s">
        <v>61</v>
      </c>
      <c r="H878" s="430">
        <v>75.000833333333333</v>
      </c>
      <c r="I878" s="436">
        <v>149</v>
      </c>
      <c r="J878" s="436">
        <v>59.669999999999277</v>
      </c>
      <c r="K878" s="436" t="s">
        <v>62</v>
      </c>
      <c r="L878" s="430">
        <v>149.99449999999999</v>
      </c>
      <c r="M878" s="430">
        <v>-149.99449999999999</v>
      </c>
      <c r="N878" s="427">
        <v>910</v>
      </c>
      <c r="Q878" s="457" t="s">
        <v>156</v>
      </c>
      <c r="R878">
        <v>4</v>
      </c>
      <c r="S878" s="474">
        <v>2543.1619999999998</v>
      </c>
      <c r="T878" s="290">
        <v>-0.37619999999999998</v>
      </c>
      <c r="U878" s="290">
        <v>-0.37669999999999998</v>
      </c>
      <c r="V878" s="290">
        <v>29.765771999999998</v>
      </c>
      <c r="W878" s="290">
        <v>29.764538999999999</v>
      </c>
      <c r="X878" s="290">
        <v>34.952409173343511</v>
      </c>
      <c r="Y878" s="290">
        <v>34.95135611193907</v>
      </c>
      <c r="Z878">
        <v>1.5138</v>
      </c>
      <c r="AA878" s="447">
        <v>6.5949616765185297</v>
      </c>
      <c r="AB878" s="447">
        <v>81.49918281497456</v>
      </c>
      <c r="AC878" s="447">
        <v>2.5678493600000005E-2</v>
      </c>
      <c r="AD878" s="290">
        <v>4.2299999999999997E-2</v>
      </c>
      <c r="AE878" s="447">
        <v>89.741900000000001</v>
      </c>
      <c r="AF878">
        <v>4.5849000000000002</v>
      </c>
      <c r="AG878" s="447">
        <v>1.9434</v>
      </c>
      <c r="AH878">
        <v>0.1447</v>
      </c>
      <c r="AI878" s="447">
        <v>6.3701999999999995E-2</v>
      </c>
      <c r="AJ878" s="447">
        <v>98.53</v>
      </c>
      <c r="AK878" s="447">
        <v>9.9144000000000005</v>
      </c>
      <c r="AL878" s="429">
        <v>34.952140808105469</v>
      </c>
      <c r="AM878" s="433" t="s">
        <v>139</v>
      </c>
      <c r="AN878" s="434"/>
      <c r="AO878" s="438">
        <v>0.4</v>
      </c>
      <c r="AP878" s="439">
        <v>6.5990000000000002</v>
      </c>
      <c r="AQ878" s="431" t="s">
        <v>139</v>
      </c>
      <c r="AR878" s="440"/>
      <c r="AS878" s="469">
        <v>14.903597243001421</v>
      </c>
      <c r="AT878" s="431"/>
      <c r="AU878" s="469">
        <v>12.891207885286809</v>
      </c>
      <c r="AV878" s="431"/>
      <c r="AW878" s="442">
        <v>0.999</v>
      </c>
      <c r="AX878" s="431"/>
      <c r="AY878" s="443"/>
      <c r="AZ878" s="469" t="s">
        <v>139</v>
      </c>
      <c r="BA878" s="431" t="s">
        <v>139</v>
      </c>
      <c r="BB878" s="440"/>
      <c r="BC878" s="469" t="s">
        <v>139</v>
      </c>
      <c r="BD878" s="445" t="s">
        <v>139</v>
      </c>
      <c r="BE878" s="469" t="s">
        <v>139</v>
      </c>
      <c r="BF878" s="445" t="s">
        <v>139</v>
      </c>
      <c r="BG878" s="445"/>
      <c r="BH878" s="469">
        <v>2132.1455488623174</v>
      </c>
      <c r="BI878" s="431" t="s">
        <v>139</v>
      </c>
      <c r="BJ878" s="440"/>
      <c r="BK878" s="441">
        <v>2301.5995912442236</v>
      </c>
      <c r="BL878" s="431" t="s">
        <v>139</v>
      </c>
      <c r="BM878" s="446"/>
      <c r="BN878" s="447">
        <v>0.28245930026191385</v>
      </c>
      <c r="BO878" t="s">
        <v>139</v>
      </c>
    </row>
    <row r="879" spans="1:67" ht="15.75" customHeight="1">
      <c r="A879" s="7" t="s">
        <v>1030</v>
      </c>
      <c r="B879" s="453">
        <v>41</v>
      </c>
      <c r="C879" s="436" t="s">
        <v>224</v>
      </c>
      <c r="D879" s="454" t="s">
        <v>225</v>
      </c>
      <c r="E879" s="436">
        <v>75</v>
      </c>
      <c r="F879" s="436">
        <v>4.9999999999954525E-2</v>
      </c>
      <c r="G879" s="436" t="s">
        <v>61</v>
      </c>
      <c r="H879" s="430">
        <v>75.000833333333333</v>
      </c>
      <c r="I879" s="436">
        <v>149</v>
      </c>
      <c r="J879" s="436">
        <v>59.669999999999277</v>
      </c>
      <c r="K879" s="436" t="s">
        <v>62</v>
      </c>
      <c r="L879" s="430">
        <v>149.99449999999999</v>
      </c>
      <c r="M879" s="430">
        <v>-149.99449999999999</v>
      </c>
      <c r="N879" s="427">
        <v>911</v>
      </c>
      <c r="Q879" s="457" t="s">
        <v>156</v>
      </c>
      <c r="R879">
        <v>5</v>
      </c>
      <c r="S879" s="474">
        <v>1523.173</v>
      </c>
      <c r="T879" s="290">
        <v>-0.29220000000000002</v>
      </c>
      <c r="U879" s="290">
        <v>-0.29310000000000003</v>
      </c>
      <c r="V879" s="290">
        <v>29.391551</v>
      </c>
      <c r="W879" s="290">
        <v>29.389410999999999</v>
      </c>
      <c r="X879" s="290">
        <v>34.908458916330758</v>
      </c>
      <c r="Y879" s="290">
        <v>34.906652733248379</v>
      </c>
      <c r="Z879">
        <v>1.7218</v>
      </c>
      <c r="AA879" s="447">
        <v>6.8544213059119139</v>
      </c>
      <c r="AB879" s="447">
        <v>84.866217753366897</v>
      </c>
      <c r="AC879" s="447">
        <v>2.6059532000000003E-2</v>
      </c>
      <c r="AD879" s="290">
        <v>4.3200000000000002E-2</v>
      </c>
      <c r="AE879" s="447">
        <v>89.732600000000005</v>
      </c>
      <c r="AF879">
        <v>4.5843999999999996</v>
      </c>
      <c r="AG879" s="447">
        <v>2.0444</v>
      </c>
      <c r="AH879">
        <v>0.14879999999999999</v>
      </c>
      <c r="AI879" s="447">
        <v>6.3701999999999995E-2</v>
      </c>
      <c r="AJ879" s="447">
        <v>98.53</v>
      </c>
      <c r="AK879" s="447">
        <v>9.9144000000000005</v>
      </c>
      <c r="AL879" s="429">
        <v>34.904674530029297</v>
      </c>
      <c r="AM879" s="433" t="s">
        <v>139</v>
      </c>
      <c r="AN879" s="434"/>
      <c r="AO879" s="438">
        <v>0.5</v>
      </c>
      <c r="AP879" s="439">
        <v>6.8639999999999999</v>
      </c>
      <c r="AQ879" s="431" t="s">
        <v>139</v>
      </c>
      <c r="AR879" s="440"/>
      <c r="AS879" s="469">
        <v>13.6581677546944</v>
      </c>
      <c r="AT879" s="431"/>
      <c r="AU879" s="469">
        <v>8.6796469684758861</v>
      </c>
      <c r="AV879" s="431"/>
      <c r="AW879" s="442">
        <v>0.90400000000000003</v>
      </c>
      <c r="AX879" s="431"/>
      <c r="AY879" s="443"/>
      <c r="AZ879" s="469" t="s">
        <v>139</v>
      </c>
      <c r="BA879" s="431" t="s">
        <v>139</v>
      </c>
      <c r="BB879" s="440"/>
      <c r="BC879" s="469" t="s">
        <v>139</v>
      </c>
      <c r="BD879" s="445" t="s">
        <v>139</v>
      </c>
      <c r="BE879" s="469" t="s">
        <v>139</v>
      </c>
      <c r="BF879" s="445" t="s">
        <v>139</v>
      </c>
      <c r="BG879" s="445"/>
      <c r="BH879" s="469">
        <v>2135.3953109615177</v>
      </c>
      <c r="BI879" s="431" t="s">
        <v>139</v>
      </c>
      <c r="BJ879" s="440"/>
      <c r="BK879" s="441">
        <v>2298.155127880435</v>
      </c>
      <c r="BL879" s="431" t="s">
        <v>139</v>
      </c>
      <c r="BM879" s="446"/>
      <c r="BN879" s="447">
        <v>0.27059322869905966</v>
      </c>
      <c r="BO879" t="s">
        <v>139</v>
      </c>
    </row>
    <row r="880" spans="1:67" ht="15.75" customHeight="1">
      <c r="A880" s="7" t="s">
        <v>1030</v>
      </c>
      <c r="B880" s="453">
        <v>41</v>
      </c>
      <c r="C880" s="436" t="s">
        <v>224</v>
      </c>
      <c r="D880" s="454" t="s">
        <v>225</v>
      </c>
      <c r="E880" s="436">
        <v>75</v>
      </c>
      <c r="F880" s="436">
        <v>4.9999999999954525E-2</v>
      </c>
      <c r="G880" s="436" t="s">
        <v>61</v>
      </c>
      <c r="H880" s="430">
        <v>75.000833333333333</v>
      </c>
      <c r="I880" s="436">
        <v>149</v>
      </c>
      <c r="J880" s="436">
        <v>59.669999999999277</v>
      </c>
      <c r="K880" s="436" t="s">
        <v>62</v>
      </c>
      <c r="L880" s="430">
        <v>149.99449999999999</v>
      </c>
      <c r="M880" s="430">
        <v>-149.99449999999999</v>
      </c>
      <c r="N880" s="427">
        <v>912</v>
      </c>
      <c r="Q880" s="457" t="s">
        <v>156</v>
      </c>
      <c r="R880">
        <v>6</v>
      </c>
      <c r="S880" s="474">
        <v>1014.658</v>
      </c>
      <c r="T880" s="290">
        <v>3.6600000000000001E-2</v>
      </c>
      <c r="U880" s="290">
        <v>3.6400000000000002E-2</v>
      </c>
      <c r="V880" s="290">
        <v>29.430119999999999</v>
      </c>
      <c r="W880" s="290">
        <v>29.428652</v>
      </c>
      <c r="X880" s="290">
        <v>34.874446252523406</v>
      </c>
      <c r="Y880" s="290">
        <v>34.872743876793102</v>
      </c>
      <c r="Z880">
        <v>1.8287</v>
      </c>
      <c r="AA880" s="447">
        <v>6.8653730294601543</v>
      </c>
      <c r="AB880" s="447">
        <v>85.715118093152824</v>
      </c>
      <c r="AC880" s="447">
        <v>2.6609470400000002E-2</v>
      </c>
      <c r="AD880" s="290">
        <v>4.4400000000000002E-2</v>
      </c>
      <c r="AE880" s="447">
        <v>89.741900000000001</v>
      </c>
      <c r="AF880">
        <v>4.5849000000000002</v>
      </c>
      <c r="AG880" s="447">
        <v>2.1288999999999998</v>
      </c>
      <c r="AH880">
        <v>0.15210000000000001</v>
      </c>
      <c r="AI880" s="447">
        <v>6.3701999999999995E-2</v>
      </c>
      <c r="AJ880" s="447">
        <v>98.53</v>
      </c>
      <c r="AK880" s="447">
        <v>9.9144000000000005</v>
      </c>
      <c r="AL880" s="429">
        <v>34.878211975097656</v>
      </c>
      <c r="AM880" s="433" t="s">
        <v>139</v>
      </c>
      <c r="AN880" s="434"/>
      <c r="AO880" s="438">
        <v>0.6</v>
      </c>
      <c r="AP880" s="439">
        <v>6.8730000000000002</v>
      </c>
      <c r="AQ880" s="431" t="s">
        <v>139</v>
      </c>
      <c r="AR880" s="440"/>
      <c r="AS880" s="469">
        <v>13.087841760706175</v>
      </c>
      <c r="AT880" s="431"/>
      <c r="AU880" s="469">
        <v>7.3645181837356848</v>
      </c>
      <c r="AV880" s="431"/>
      <c r="AW880" s="442">
        <v>0.85899999999999999</v>
      </c>
      <c r="AX880" s="431"/>
      <c r="AY880" s="443"/>
      <c r="AZ880" s="469" t="s">
        <v>139</v>
      </c>
      <c r="BA880" s="431" t="s">
        <v>139</v>
      </c>
      <c r="BB880" s="440"/>
      <c r="BC880" s="469" t="s">
        <v>139</v>
      </c>
      <c r="BD880" s="445" t="s">
        <v>139</v>
      </c>
      <c r="BE880" s="469" t="s">
        <v>139</v>
      </c>
      <c r="BF880" s="445" t="s">
        <v>139</v>
      </c>
      <c r="BG880" s="445"/>
      <c r="BH880" s="469">
        <v>2138.3890912636862</v>
      </c>
      <c r="BI880" s="431" t="s">
        <v>139</v>
      </c>
      <c r="BJ880" s="440"/>
      <c r="BK880" s="441">
        <v>2297.1025254950323</v>
      </c>
      <c r="BL880" s="431" t="s">
        <v>139</v>
      </c>
      <c r="BM880" s="446"/>
      <c r="BN880" s="447">
        <v>0.2587262140372098</v>
      </c>
      <c r="BO880" t="s">
        <v>139</v>
      </c>
    </row>
    <row r="881" spans="1:67" ht="15.75" customHeight="1">
      <c r="A881" s="7" t="s">
        <v>1030</v>
      </c>
      <c r="B881" s="453">
        <v>41</v>
      </c>
      <c r="C881" s="436" t="s">
        <v>224</v>
      </c>
      <c r="D881" s="454" t="s">
        <v>225</v>
      </c>
      <c r="E881" s="436">
        <v>75</v>
      </c>
      <c r="F881" s="436">
        <v>4.9999999999954525E-2</v>
      </c>
      <c r="G881" s="436" t="s">
        <v>61</v>
      </c>
      <c r="H881" s="430">
        <v>75.000833333333333</v>
      </c>
      <c r="I881" s="436">
        <v>149</v>
      </c>
      <c r="J881" s="436">
        <v>59.669999999999277</v>
      </c>
      <c r="K881" s="436" t="s">
        <v>62</v>
      </c>
      <c r="L881" s="430">
        <v>149.99449999999999</v>
      </c>
      <c r="M881" s="430">
        <v>-149.99449999999999</v>
      </c>
      <c r="N881" s="427">
        <v>913</v>
      </c>
      <c r="Q881" s="457" t="s">
        <v>156</v>
      </c>
      <c r="R881">
        <v>7</v>
      </c>
      <c r="S881" s="474">
        <v>811.70600000000002</v>
      </c>
      <c r="T881" s="290">
        <v>0.28749999999999998</v>
      </c>
      <c r="U881" s="290">
        <v>0.28739999999999999</v>
      </c>
      <c r="V881" s="290">
        <v>29.547257999999999</v>
      </c>
      <c r="W881" s="290">
        <v>29.545750999999999</v>
      </c>
      <c r="X881" s="290">
        <v>34.86194508761136</v>
      </c>
      <c r="Y881" s="290">
        <v>34.860088030895177</v>
      </c>
      <c r="Z881">
        <v>1.8707</v>
      </c>
      <c r="AA881" s="447">
        <v>6.8233699548746545</v>
      </c>
      <c r="AB881" s="447">
        <v>85.740754083603306</v>
      </c>
      <c r="AC881" s="447">
        <v>2.6313107200000005E-2</v>
      </c>
      <c r="AD881" s="290">
        <v>4.3799999999999999E-2</v>
      </c>
      <c r="AE881" s="447">
        <v>89.713999999999999</v>
      </c>
      <c r="AF881">
        <v>4.5834000000000001</v>
      </c>
      <c r="AG881" s="447">
        <v>2.0162</v>
      </c>
      <c r="AH881">
        <v>0.14760000000000001</v>
      </c>
      <c r="AI881" s="447">
        <v>6.3701999999999995E-2</v>
      </c>
      <c r="AJ881" s="447">
        <v>98.54</v>
      </c>
      <c r="AK881" s="447">
        <v>9.9144000000000005</v>
      </c>
      <c r="AL881" s="429">
        <v>34.866352081298828</v>
      </c>
      <c r="AM881" s="433" t="s">
        <v>139</v>
      </c>
      <c r="AN881" s="434"/>
      <c r="AO881" s="438">
        <v>1</v>
      </c>
      <c r="AP881" s="439">
        <v>6.8369999999999997</v>
      </c>
      <c r="AQ881" s="431" t="s">
        <v>139</v>
      </c>
      <c r="AR881" s="440"/>
      <c r="AS881" s="469">
        <v>13.01570532931183</v>
      </c>
      <c r="AT881" s="431"/>
      <c r="AU881" s="469">
        <v>7.2272562787523791</v>
      </c>
      <c r="AV881" s="431"/>
      <c r="AW881" s="442">
        <v>0.84799999999999998</v>
      </c>
      <c r="AX881" s="431"/>
      <c r="AY881" s="443"/>
      <c r="AZ881" s="469" t="s">
        <v>139</v>
      </c>
      <c r="BA881" s="431" t="s">
        <v>139</v>
      </c>
      <c r="BB881" s="440"/>
      <c r="BC881" s="469" t="s">
        <v>139</v>
      </c>
      <c r="BD881" s="445" t="s">
        <v>139</v>
      </c>
      <c r="BE881" s="469" t="s">
        <v>139</v>
      </c>
      <c r="BF881" s="445" t="s">
        <v>139</v>
      </c>
      <c r="BG881" s="445"/>
      <c r="BH881" s="469">
        <v>2136.8485604199714</v>
      </c>
      <c r="BI881" s="431" t="s">
        <v>139</v>
      </c>
      <c r="BJ881" s="440"/>
      <c r="BK881" s="441">
        <v>2295.2016174038131</v>
      </c>
      <c r="BL881" s="431" t="s">
        <v>139</v>
      </c>
      <c r="BM881" s="446"/>
      <c r="BN881" s="447">
        <v>0.2369698633073192</v>
      </c>
      <c r="BO881" t="s">
        <v>139</v>
      </c>
    </row>
    <row r="882" spans="1:67" ht="15.75" customHeight="1">
      <c r="A882" s="7" t="s">
        <v>1030</v>
      </c>
      <c r="B882" s="453">
        <v>41</v>
      </c>
      <c r="C882" s="436" t="s">
        <v>224</v>
      </c>
      <c r="D882" s="454" t="s">
        <v>225</v>
      </c>
      <c r="E882" s="436">
        <v>75</v>
      </c>
      <c r="F882" s="436">
        <v>4.9999999999954525E-2</v>
      </c>
      <c r="G882" s="436" t="s">
        <v>61</v>
      </c>
      <c r="H882" s="430">
        <v>75.000833333333333</v>
      </c>
      <c r="I882" s="436">
        <v>149</v>
      </c>
      <c r="J882" s="436">
        <v>59.669999999999277</v>
      </c>
      <c r="K882" s="436" t="s">
        <v>62</v>
      </c>
      <c r="L882" s="430">
        <v>149.99449999999999</v>
      </c>
      <c r="M882" s="430">
        <v>-149.99449999999999</v>
      </c>
      <c r="N882" s="427">
        <v>914</v>
      </c>
      <c r="Q882" s="457" t="s">
        <v>156</v>
      </c>
      <c r="R882">
        <v>8</v>
      </c>
      <c r="S882" s="474">
        <v>608.93899999999996</v>
      </c>
      <c r="T882" s="290">
        <v>0.61050000000000004</v>
      </c>
      <c r="U882" s="290">
        <v>0.61</v>
      </c>
      <c r="V882" s="290">
        <v>29.724169</v>
      </c>
      <c r="W882" s="290">
        <v>29.722348999999998</v>
      </c>
      <c r="X882" s="290">
        <v>34.847110897863296</v>
      </c>
      <c r="Y882" s="290">
        <v>34.84530838303403</v>
      </c>
      <c r="Z882">
        <v>1.9053</v>
      </c>
      <c r="AA882" s="447">
        <v>6.7264678108701945</v>
      </c>
      <c r="AB882" s="447">
        <v>85.223253893190716</v>
      </c>
      <c r="AC882" s="447">
        <v>2.6609470400000002E-2</v>
      </c>
      <c r="AD882" s="290">
        <v>4.4499999999999998E-2</v>
      </c>
      <c r="AE882" s="447">
        <v>89.734499999999997</v>
      </c>
      <c r="AF882">
        <v>4.5845000000000002</v>
      </c>
      <c r="AG882" s="447">
        <v>2.0044</v>
      </c>
      <c r="AH882">
        <v>0.14710000000000001</v>
      </c>
      <c r="AI882" s="447">
        <v>6.3701999999999995E-2</v>
      </c>
      <c r="AJ882" s="447">
        <v>83.87</v>
      </c>
      <c r="AK882" s="447">
        <v>9.9144000000000005</v>
      </c>
      <c r="AL882" s="429">
        <v>34.847515106201172</v>
      </c>
      <c r="AM882" s="433" t="s">
        <v>139</v>
      </c>
      <c r="AN882" s="434"/>
      <c r="AO882" s="438">
        <v>1.3</v>
      </c>
      <c r="AP882" s="439">
        <v>6.7460000000000004</v>
      </c>
      <c r="AQ882" s="431" t="s">
        <v>139</v>
      </c>
      <c r="AR882" s="440"/>
      <c r="AS882" s="469">
        <v>13.099515520847648</v>
      </c>
      <c r="AT882" s="431"/>
      <c r="AU882" s="469">
        <v>7.3813356584534153</v>
      </c>
      <c r="AV882" s="431"/>
      <c r="AW882" s="442">
        <v>0.84899999999999998</v>
      </c>
      <c r="AX882" s="431"/>
      <c r="AY882" s="443"/>
      <c r="AZ882" s="469" t="s">
        <v>139</v>
      </c>
      <c r="BA882" s="431" t="s">
        <v>139</v>
      </c>
      <c r="BB882" s="440"/>
      <c r="BC882" s="469" t="s">
        <v>139</v>
      </c>
      <c r="BD882" s="445" t="s">
        <v>139</v>
      </c>
      <c r="BE882" s="469" t="s">
        <v>139</v>
      </c>
      <c r="BF882" s="445" t="s">
        <v>139</v>
      </c>
      <c r="BG882" s="445"/>
      <c r="BH882" s="469">
        <v>2135.88717160852</v>
      </c>
      <c r="BI882" s="431" t="s">
        <v>139</v>
      </c>
      <c r="BJ882" s="440"/>
      <c r="BK882" s="441">
        <v>2296.8682804371251</v>
      </c>
      <c r="BL882" s="431" t="s">
        <v>139</v>
      </c>
      <c r="BM882" s="446"/>
      <c r="BN882" s="447">
        <v>0.21422514483002186</v>
      </c>
      <c r="BO882" t="s">
        <v>139</v>
      </c>
    </row>
    <row r="883" spans="1:67" ht="15.75" customHeight="1">
      <c r="A883" s="7" t="s">
        <v>1030</v>
      </c>
      <c r="B883" s="453">
        <v>41</v>
      </c>
      <c r="C883" s="436" t="s">
        <v>224</v>
      </c>
      <c r="D883" s="454" t="s">
        <v>225</v>
      </c>
      <c r="E883" s="436">
        <v>75</v>
      </c>
      <c r="F883" s="436">
        <v>4.9999999999954525E-2</v>
      </c>
      <c r="G883" s="436" t="s">
        <v>61</v>
      </c>
      <c r="H883" s="430">
        <v>75.000833333333333</v>
      </c>
      <c r="I883" s="436">
        <v>149</v>
      </c>
      <c r="J883" s="436">
        <v>59.669999999999277</v>
      </c>
      <c r="K883" s="436" t="s">
        <v>62</v>
      </c>
      <c r="L883" s="430">
        <v>149.99449999999999</v>
      </c>
      <c r="M883" s="430">
        <v>-149.99449999999999</v>
      </c>
      <c r="N883" s="427">
        <v>915</v>
      </c>
      <c r="Q883" s="457" t="s">
        <v>156</v>
      </c>
      <c r="R883">
        <v>9</v>
      </c>
      <c r="S883" s="474">
        <v>555.76599999999996</v>
      </c>
      <c r="T883" s="290">
        <v>0.69489999999999996</v>
      </c>
      <c r="U883" s="290">
        <v>0.69469999999999998</v>
      </c>
      <c r="V883" s="290">
        <v>29.769057999999998</v>
      </c>
      <c r="W883" s="290">
        <v>29.767712999999997</v>
      </c>
      <c r="X883" s="290">
        <v>34.841686874086179</v>
      </c>
      <c r="Y883" s="290">
        <v>34.840167823535332</v>
      </c>
      <c r="Z883">
        <v>1.9084000000000001</v>
      </c>
      <c r="AA883" s="447">
        <v>6.6777024336182356</v>
      </c>
      <c r="AB883" s="447">
        <v>84.786358135293966</v>
      </c>
      <c r="AC883" s="447">
        <v>2.7370646399999997E-2</v>
      </c>
      <c r="AD883" s="290">
        <v>4.6100000000000002E-2</v>
      </c>
      <c r="AE883" s="447">
        <v>89.717699999999994</v>
      </c>
      <c r="AF883">
        <v>4.5835999999999997</v>
      </c>
      <c r="AG883" s="447">
        <v>2.1665000000000001</v>
      </c>
      <c r="AH883">
        <v>0.15359999999999999</v>
      </c>
      <c r="AI883" s="447">
        <v>6.3701999999999995E-2</v>
      </c>
      <c r="AJ883" s="447">
        <v>98.53</v>
      </c>
      <c r="AK883" s="447">
        <v>9.9144000000000005</v>
      </c>
      <c r="AL883" s="429">
        <v>34.842575073242188</v>
      </c>
      <c r="AM883" s="433" t="s">
        <v>139</v>
      </c>
      <c r="AN883" s="434"/>
      <c r="AO883" s="438">
        <v>1.4</v>
      </c>
      <c r="AP883" s="439">
        <v>6.7050000000000001</v>
      </c>
      <c r="AQ883" s="431" t="s">
        <v>139</v>
      </c>
      <c r="AR883" s="440"/>
      <c r="AS883" s="469">
        <v>13.1504406504113</v>
      </c>
      <c r="AT883" s="431"/>
      <c r="AU883" s="469">
        <v>7.6823223601063289</v>
      </c>
      <c r="AV883" s="431"/>
      <c r="AW883" s="442">
        <v>0.85899999999999999</v>
      </c>
      <c r="AX883" s="431"/>
      <c r="AY883" s="443"/>
      <c r="AZ883" s="469" t="s">
        <v>139</v>
      </c>
      <c r="BA883" s="431" t="s">
        <v>139</v>
      </c>
      <c r="BB883" s="440"/>
      <c r="BC883" s="469" t="s">
        <v>139</v>
      </c>
      <c r="BD883" s="445" t="s">
        <v>139</v>
      </c>
      <c r="BE883" s="469" t="s">
        <v>139</v>
      </c>
      <c r="BF883" s="445" t="s">
        <v>139</v>
      </c>
      <c r="BG883" s="445"/>
      <c r="BH883" s="469">
        <v>2138.3121547510577</v>
      </c>
      <c r="BI883" s="431" t="s">
        <v>139</v>
      </c>
      <c r="BJ883" s="440"/>
      <c r="BK883" s="441">
        <v>2295.8866557042893</v>
      </c>
      <c r="BL883" s="431" t="s">
        <v>139</v>
      </c>
      <c r="BM883" s="446"/>
      <c r="BN883" s="447">
        <v>4.512089322290859E-2</v>
      </c>
      <c r="BO883" t="s">
        <v>139</v>
      </c>
    </row>
    <row r="884" spans="1:67" ht="15.75" customHeight="1">
      <c r="A884" s="7" t="s">
        <v>1030</v>
      </c>
      <c r="B884" s="453">
        <v>41</v>
      </c>
      <c r="C884" s="436" t="s">
        <v>224</v>
      </c>
      <c r="D884" s="454" t="s">
        <v>225</v>
      </c>
      <c r="E884" s="436">
        <v>75</v>
      </c>
      <c r="F884" s="436">
        <v>4.9999999999954525E-2</v>
      </c>
      <c r="G884" s="436" t="s">
        <v>61</v>
      </c>
      <c r="H884" s="430">
        <v>75.000833333333333</v>
      </c>
      <c r="I884" s="436">
        <v>149</v>
      </c>
      <c r="J884" s="436">
        <v>59.669999999999277</v>
      </c>
      <c r="K884" s="436" t="s">
        <v>62</v>
      </c>
      <c r="L884" s="430">
        <v>149.99449999999999</v>
      </c>
      <c r="M884" s="430">
        <v>-149.99449999999999</v>
      </c>
      <c r="N884" s="427">
        <v>916</v>
      </c>
      <c r="Q884" s="457" t="s">
        <v>156</v>
      </c>
      <c r="R884">
        <v>10</v>
      </c>
      <c r="S884" s="474">
        <v>511.78899999999999</v>
      </c>
      <c r="T884" s="290">
        <v>0.73350000000000004</v>
      </c>
      <c r="U884" s="290">
        <v>0.73140000000000005</v>
      </c>
      <c r="V884" s="290">
        <v>29.773509999999998</v>
      </c>
      <c r="W884" s="290">
        <v>29.770456999999997</v>
      </c>
      <c r="X884" s="290">
        <v>34.829828257740324</v>
      </c>
      <c r="Y884" s="290">
        <v>34.8282232357816</v>
      </c>
      <c r="Z884">
        <v>1.9212</v>
      </c>
      <c r="AA884" s="447">
        <v>6.6823313870011782</v>
      </c>
      <c r="AB884" s="447">
        <v>84.922435406506963</v>
      </c>
      <c r="AC884" s="447">
        <v>2.6905383200000001E-2</v>
      </c>
      <c r="AD884" s="290">
        <v>4.5100000000000001E-2</v>
      </c>
      <c r="AE884" s="447">
        <v>89.741900000000001</v>
      </c>
      <c r="AF884">
        <v>4.5849000000000002</v>
      </c>
      <c r="AG884" s="447">
        <v>2.0021</v>
      </c>
      <c r="AH884">
        <v>0.14710000000000001</v>
      </c>
      <c r="AI884" s="447">
        <v>6.3701999999999995E-2</v>
      </c>
      <c r="AJ884" s="447">
        <v>98.54</v>
      </c>
      <c r="AK884" s="447">
        <v>9.9144000000000005</v>
      </c>
      <c r="AL884" s="429">
        <v>34.834342956542969</v>
      </c>
      <c r="AM884" s="433" t="s">
        <v>139</v>
      </c>
      <c r="AN884" s="434"/>
      <c r="AO884" s="438">
        <v>1.4</v>
      </c>
      <c r="AP884" s="439">
        <v>6.6970000000000001</v>
      </c>
      <c r="AQ884" s="431" t="s">
        <v>139</v>
      </c>
      <c r="AR884" s="440"/>
      <c r="AS884" s="469">
        <v>13.073316729764683</v>
      </c>
      <c r="AT884" s="431"/>
      <c r="AU884" s="469">
        <v>7.2925648799158971</v>
      </c>
      <c r="AV884" s="431"/>
      <c r="AW884" s="442">
        <v>0.84599999999999997</v>
      </c>
      <c r="AX884" s="431"/>
      <c r="AY884" s="443"/>
      <c r="AZ884" s="469" t="s">
        <v>139</v>
      </c>
      <c r="BA884" s="431" t="s">
        <v>139</v>
      </c>
      <c r="BB884" s="440"/>
      <c r="BC884" s="469" t="s">
        <v>139</v>
      </c>
      <c r="BD884" s="445" t="s">
        <v>139</v>
      </c>
      <c r="BE884" s="469" t="s">
        <v>139</v>
      </c>
      <c r="BF884" s="445" t="s">
        <v>139</v>
      </c>
      <c r="BG884" s="445"/>
      <c r="BH884" s="469">
        <v>2153.3941435413321</v>
      </c>
      <c r="BI884" s="431" t="s">
        <v>139</v>
      </c>
      <c r="BJ884" s="440"/>
      <c r="BK884" s="441">
        <v>2294.5114660978943</v>
      </c>
      <c r="BL884" s="431" t="s">
        <v>139</v>
      </c>
      <c r="BM884" s="446"/>
      <c r="BN884" s="447">
        <v>0.1944464726939403</v>
      </c>
      <c r="BO884" t="s">
        <v>139</v>
      </c>
    </row>
    <row r="885" spans="1:67" ht="15.75" customHeight="1">
      <c r="A885" s="7" t="s">
        <v>1030</v>
      </c>
      <c r="B885" s="453">
        <v>41</v>
      </c>
      <c r="C885" s="436" t="s">
        <v>224</v>
      </c>
      <c r="D885" s="454" t="s">
        <v>225</v>
      </c>
      <c r="E885" s="436">
        <v>75</v>
      </c>
      <c r="F885" s="436">
        <v>4.9999999999954525E-2</v>
      </c>
      <c r="G885" s="436" t="s">
        <v>61</v>
      </c>
      <c r="H885" s="430">
        <v>75.000833333333333</v>
      </c>
      <c r="I885" s="436">
        <v>149</v>
      </c>
      <c r="J885" s="436">
        <v>59.669999999999277</v>
      </c>
      <c r="K885" s="436" t="s">
        <v>62</v>
      </c>
      <c r="L885" s="430">
        <v>149.99449999999999</v>
      </c>
      <c r="M885" s="430">
        <v>-149.99449999999999</v>
      </c>
      <c r="N885" s="427">
        <v>917</v>
      </c>
      <c r="Q885" s="457" t="s">
        <v>156</v>
      </c>
      <c r="R885">
        <v>11</v>
      </c>
      <c r="S885" s="474">
        <v>431.84</v>
      </c>
      <c r="T885" s="290">
        <v>0.63439999999999996</v>
      </c>
      <c r="U885" s="290">
        <v>0.63449999999999995</v>
      </c>
      <c r="V885" s="290">
        <v>29.619868999999998</v>
      </c>
      <c r="W885" s="290">
        <v>29.618762999999998</v>
      </c>
      <c r="X885" s="290">
        <v>34.788138287485111</v>
      </c>
      <c r="Y885" s="290">
        <v>34.78658891469005</v>
      </c>
      <c r="Z885">
        <v>1.9119999999999999</v>
      </c>
      <c r="AA885" s="447">
        <v>6.5905291637318708</v>
      </c>
      <c r="AB885" s="447">
        <v>83.518061364594558</v>
      </c>
      <c r="AC885" s="447">
        <v>2.71594088E-2</v>
      </c>
      <c r="AD885" s="290">
        <v>4.5699999999999998E-2</v>
      </c>
      <c r="AE885" s="447">
        <v>89.74</v>
      </c>
      <c r="AF885">
        <v>4.5848000000000004</v>
      </c>
      <c r="AG885" s="447">
        <v>2.1312000000000002</v>
      </c>
      <c r="AH885">
        <v>0.1522</v>
      </c>
      <c r="AI885" s="447">
        <v>6.3701999999999995E-2</v>
      </c>
      <c r="AJ885" s="447">
        <v>98.54</v>
      </c>
      <c r="AK885" s="447">
        <v>9.9144000000000005</v>
      </c>
      <c r="AL885" s="429">
        <v>34.786842346191406</v>
      </c>
      <c r="AM885" s="433" t="s">
        <v>139</v>
      </c>
      <c r="AN885" s="434"/>
      <c r="AO885" s="438">
        <v>1.4</v>
      </c>
      <c r="AP885" s="439">
        <v>6.5919999999999996</v>
      </c>
      <c r="AQ885" s="431" t="s">
        <v>139</v>
      </c>
      <c r="AR885" s="440"/>
      <c r="AS885" s="469">
        <v>13.134812567188481</v>
      </c>
      <c r="AT885" s="431"/>
      <c r="AU885" s="469">
        <v>8.0633713367054884</v>
      </c>
      <c r="AV885" s="431"/>
      <c r="AW885" s="442">
        <v>0.86299999999999999</v>
      </c>
      <c r="AX885" s="431"/>
      <c r="AY885" s="443"/>
      <c r="AZ885" s="469" t="s">
        <v>139</v>
      </c>
      <c r="BA885" s="431" t="s">
        <v>139</v>
      </c>
      <c r="BB885" s="440"/>
      <c r="BC885" s="469" t="s">
        <v>139</v>
      </c>
      <c r="BD885" s="445" t="s">
        <v>139</v>
      </c>
      <c r="BE885" s="469" t="s">
        <v>139</v>
      </c>
      <c r="BF885" s="445" t="s">
        <v>139</v>
      </c>
      <c r="BG885" s="445"/>
      <c r="BH885" s="469">
        <v>2163.2600573102595</v>
      </c>
      <c r="BI885" s="431" t="s">
        <v>139</v>
      </c>
      <c r="BJ885" s="440"/>
      <c r="BK885" s="441">
        <v>2293.0794210257955</v>
      </c>
      <c r="BL885" s="431" t="s">
        <v>139</v>
      </c>
      <c r="BM885" s="446"/>
      <c r="BN885" s="447">
        <v>0.15390170377336604</v>
      </c>
      <c r="BO885" t="s">
        <v>139</v>
      </c>
    </row>
    <row r="886" spans="1:67" ht="15.75" customHeight="1">
      <c r="A886" s="7" t="s">
        <v>1030</v>
      </c>
      <c r="B886" s="453">
        <v>41</v>
      </c>
      <c r="C886" s="436" t="s">
        <v>224</v>
      </c>
      <c r="D886" s="454" t="s">
        <v>225</v>
      </c>
      <c r="E886" s="436">
        <v>75</v>
      </c>
      <c r="F886" s="436">
        <v>4.9999999999954525E-2</v>
      </c>
      <c r="G886" s="436" t="s">
        <v>61</v>
      </c>
      <c r="H886" s="430">
        <v>75.000833333333333</v>
      </c>
      <c r="I886" s="436">
        <v>149</v>
      </c>
      <c r="J886" s="436">
        <v>59.669999999999277</v>
      </c>
      <c r="K886" s="436" t="s">
        <v>62</v>
      </c>
      <c r="L886" s="430">
        <v>149.99449999999999</v>
      </c>
      <c r="M886" s="430">
        <v>-149.99449999999999</v>
      </c>
      <c r="N886" s="427">
        <v>918</v>
      </c>
      <c r="Q886" s="457" t="s">
        <v>156</v>
      </c>
      <c r="R886">
        <v>12</v>
      </c>
      <c r="S886" s="474">
        <v>379.82400000000001</v>
      </c>
      <c r="T886" s="290">
        <v>0.44319999999999998</v>
      </c>
      <c r="U886" s="290">
        <v>0.44500000000000001</v>
      </c>
      <c r="V886" s="290">
        <v>29.378854999999998</v>
      </c>
      <c r="W886" s="290">
        <v>29.379517</v>
      </c>
      <c r="X886" s="290">
        <v>34.719046377411239</v>
      </c>
      <c r="Y886" s="290">
        <v>34.717891433478833</v>
      </c>
      <c r="Z886">
        <v>1.8824000000000001</v>
      </c>
      <c r="AA886" s="447">
        <v>6.4569813695300429</v>
      </c>
      <c r="AB886" s="447">
        <v>81.383447014878215</v>
      </c>
      <c r="AC886" s="447">
        <v>2.8301623200000001E-2</v>
      </c>
      <c r="AD886" s="290">
        <v>4.82E-2</v>
      </c>
      <c r="AE886" s="447">
        <v>89.732600000000005</v>
      </c>
      <c r="AF886">
        <v>4.5843999999999996</v>
      </c>
      <c r="AG886" s="447">
        <v>2.2768000000000002</v>
      </c>
      <c r="AH886">
        <v>0.15809999999999999</v>
      </c>
      <c r="AI886" s="447">
        <v>6.3701999999999995E-2</v>
      </c>
      <c r="AJ886" s="447">
        <v>98.54</v>
      </c>
      <c r="AK886" s="447">
        <v>9.9144000000000005</v>
      </c>
      <c r="AL886" s="429">
        <v>34.718284606933594</v>
      </c>
      <c r="AM886" s="433" t="s">
        <v>139</v>
      </c>
      <c r="AN886" s="434"/>
      <c r="AO886" s="438">
        <v>1.2</v>
      </c>
      <c r="AP886" s="439">
        <v>6.4459999999999997</v>
      </c>
      <c r="AQ886" s="431" t="s">
        <v>139</v>
      </c>
      <c r="AR886" s="440"/>
      <c r="AS886" s="469">
        <v>13.277960454459242</v>
      </c>
      <c r="AT886" s="431"/>
      <c r="AU886" s="469">
        <v>9.8163054427383898</v>
      </c>
      <c r="AV886" s="431"/>
      <c r="AW886" s="442">
        <v>0.90700000000000003</v>
      </c>
      <c r="AX886" s="431"/>
      <c r="AY886" s="443"/>
      <c r="AZ886" s="469" t="s">
        <v>139</v>
      </c>
      <c r="BA886" s="431" t="s">
        <v>139</v>
      </c>
      <c r="BB886" s="440"/>
      <c r="BC886" s="469" t="s">
        <v>139</v>
      </c>
      <c r="BD886" s="445" t="s">
        <v>139</v>
      </c>
      <c r="BE886" s="469" t="s">
        <v>139</v>
      </c>
      <c r="BF886" s="445" t="s">
        <v>139</v>
      </c>
      <c r="BG886" s="445"/>
      <c r="BH886" s="469">
        <v>2169.1844808632031</v>
      </c>
      <c r="BI886" s="431" t="s">
        <v>139</v>
      </c>
      <c r="BJ886" s="440"/>
      <c r="BK886" s="441">
        <v>2296.0685019899247</v>
      </c>
      <c r="BL886" s="431" t="s">
        <v>139</v>
      </c>
      <c r="BM886" s="446"/>
      <c r="BN886" s="447">
        <v>0.11038900231358481</v>
      </c>
      <c r="BO886" t="s">
        <v>139</v>
      </c>
    </row>
    <row r="887" spans="1:67" ht="15.75" customHeight="1">
      <c r="A887" s="7" t="s">
        <v>1030</v>
      </c>
      <c r="B887" s="453">
        <v>41</v>
      </c>
      <c r="C887" s="436" t="s">
        <v>224</v>
      </c>
      <c r="D887" s="454" t="s">
        <v>225</v>
      </c>
      <c r="E887" s="436">
        <v>75</v>
      </c>
      <c r="F887" s="436">
        <v>4.9999999999954525E-2</v>
      </c>
      <c r="G887" s="436" t="s">
        <v>61</v>
      </c>
      <c r="H887" s="430">
        <v>75.000833333333333</v>
      </c>
      <c r="I887" s="436">
        <v>149</v>
      </c>
      <c r="J887" s="436">
        <v>59.669999999999277</v>
      </c>
      <c r="K887" s="436" t="s">
        <v>62</v>
      </c>
      <c r="L887" s="430">
        <v>149.99449999999999</v>
      </c>
      <c r="M887" s="430">
        <v>-149.99449999999999</v>
      </c>
      <c r="N887" s="427">
        <v>919</v>
      </c>
      <c r="Q887" s="457" t="s">
        <v>156</v>
      </c>
      <c r="R887">
        <v>13</v>
      </c>
      <c r="S887" s="474">
        <v>311.09399999999999</v>
      </c>
      <c r="T887" s="290">
        <v>-0.26340000000000002</v>
      </c>
      <c r="U887" s="290">
        <v>-0.28129999999999999</v>
      </c>
      <c r="V887" s="290">
        <v>28.529415999999998</v>
      </c>
      <c r="W887" s="290">
        <v>28.508611999999999</v>
      </c>
      <c r="X887" s="290">
        <v>34.433871287665269</v>
      </c>
      <c r="Y887" s="290">
        <v>34.42632007912885</v>
      </c>
      <c r="Z887">
        <v>1.8458000000000001</v>
      </c>
      <c r="AA887" s="447">
        <v>6.3644953742772117</v>
      </c>
      <c r="AB887" s="447">
        <v>78.597280540010445</v>
      </c>
      <c r="AC887" s="447">
        <v>3.0881964800000002E-2</v>
      </c>
      <c r="AD887" s="290">
        <v>5.3900000000000003E-2</v>
      </c>
      <c r="AE887" s="447">
        <v>89.669300000000007</v>
      </c>
      <c r="AF887">
        <v>4.5811999999999999</v>
      </c>
      <c r="AG887" s="447">
        <v>2.5985</v>
      </c>
      <c r="AH887">
        <v>0.1709</v>
      </c>
      <c r="AI887" s="447">
        <v>6.3701999999999995E-2</v>
      </c>
      <c r="AJ887" s="447">
        <v>98.54</v>
      </c>
      <c r="AK887" s="447">
        <v>9.9144000000000005</v>
      </c>
      <c r="AL887" s="429">
        <v>34.452381134033203</v>
      </c>
      <c r="AM887" s="433" t="s">
        <v>139</v>
      </c>
      <c r="AN887" s="434"/>
      <c r="AO887" s="438">
        <v>0.8</v>
      </c>
      <c r="AP887" s="439">
        <v>6.3410000000000002</v>
      </c>
      <c r="AQ887" s="431" t="s">
        <v>139</v>
      </c>
      <c r="AR887" s="440"/>
      <c r="AS887" s="469">
        <v>12.704985016753971</v>
      </c>
      <c r="AT887" s="431"/>
      <c r="AU887" s="469">
        <v>12.788841416465218</v>
      </c>
      <c r="AV887" s="431"/>
      <c r="AW887" s="442">
        <v>0.96099999999999997</v>
      </c>
      <c r="AX887" s="431"/>
      <c r="AY887" s="443"/>
      <c r="AZ887" s="469" t="s">
        <v>139</v>
      </c>
      <c r="BA887" s="431" t="s">
        <v>139</v>
      </c>
      <c r="BB887" s="440"/>
      <c r="BC887" s="469" t="s">
        <v>139</v>
      </c>
      <c r="BD887" s="445" t="s">
        <v>139</v>
      </c>
      <c r="BE887" s="469" t="s">
        <v>139</v>
      </c>
      <c r="BF887" s="445" t="s">
        <v>139</v>
      </c>
      <c r="BG887" s="445"/>
      <c r="BH887" s="469">
        <v>2179.8628746488534</v>
      </c>
      <c r="BI887" s="431" t="s">
        <v>139</v>
      </c>
      <c r="BJ887" s="440"/>
      <c r="BK887" s="441">
        <v>2284.6403217696648</v>
      </c>
      <c r="BL887" s="431" t="s">
        <v>139</v>
      </c>
      <c r="BM887" s="446"/>
      <c r="BN887" s="447">
        <v>-8.5415324958443867E-2</v>
      </c>
      <c r="BO887" t="s">
        <v>139</v>
      </c>
    </row>
    <row r="888" spans="1:67" ht="15.75" customHeight="1">
      <c r="A888" s="7" t="s">
        <v>1030</v>
      </c>
      <c r="B888" s="453">
        <v>41</v>
      </c>
      <c r="C888" s="436" t="s">
        <v>224</v>
      </c>
      <c r="D888" s="454" t="s">
        <v>225</v>
      </c>
      <c r="E888" s="436">
        <v>75</v>
      </c>
      <c r="F888" s="436">
        <v>4.9999999999954525E-2</v>
      </c>
      <c r="G888" s="436" t="s">
        <v>61</v>
      </c>
      <c r="H888" s="430">
        <v>75.000833333333333</v>
      </c>
      <c r="I888" s="436">
        <v>149</v>
      </c>
      <c r="J888" s="436">
        <v>59.669999999999277</v>
      </c>
      <c r="K888" s="436" t="s">
        <v>62</v>
      </c>
      <c r="L888" s="430">
        <v>149.99449999999999</v>
      </c>
      <c r="M888" s="430">
        <v>-149.99449999999999</v>
      </c>
      <c r="N888" s="427">
        <v>920</v>
      </c>
      <c r="Q888" s="457" t="s">
        <v>156</v>
      </c>
      <c r="R888">
        <v>14</v>
      </c>
      <c r="S888" s="474">
        <v>283.26799999999997</v>
      </c>
      <c r="T888" s="290">
        <v>-0.7389</v>
      </c>
      <c r="U888" s="290">
        <v>-0.755</v>
      </c>
      <c r="V888" s="290">
        <v>27.907716999999998</v>
      </c>
      <c r="W888" s="290">
        <v>27.885331999999998</v>
      </c>
      <c r="X888" s="290">
        <v>34.153033677860279</v>
      </c>
      <c r="Y888" s="290">
        <v>34.140965058962621</v>
      </c>
      <c r="Z888">
        <v>1.8021</v>
      </c>
      <c r="AA888" s="447">
        <v>6.2285385137487852</v>
      </c>
      <c r="AB888" s="447">
        <v>75.809878904935317</v>
      </c>
      <c r="AC888" s="447">
        <v>3.2362429599999999E-2</v>
      </c>
      <c r="AD888" s="290">
        <v>5.7200000000000001E-2</v>
      </c>
      <c r="AE888" s="447">
        <v>89.635800000000003</v>
      </c>
      <c r="AF888">
        <v>4.5795000000000003</v>
      </c>
      <c r="AG888" s="447">
        <v>2.9906000000000001</v>
      </c>
      <c r="AH888">
        <v>0.18659999999999999</v>
      </c>
      <c r="AI888" s="447">
        <v>6.3701999999999995E-2</v>
      </c>
      <c r="AJ888" s="447">
        <v>97.62</v>
      </c>
      <c r="AK888" s="447">
        <v>9.9144000000000005</v>
      </c>
      <c r="AL888" s="429">
        <v>34.271450042724609</v>
      </c>
      <c r="AM888" s="433">
        <v>3</v>
      </c>
      <c r="AN888" s="434" t="s">
        <v>1105</v>
      </c>
      <c r="AO888" s="438">
        <v>0.5</v>
      </c>
      <c r="AP888" s="439">
        <v>6.2889999999999997</v>
      </c>
      <c r="AQ888" s="431" t="s">
        <v>139</v>
      </c>
      <c r="AR888" s="440"/>
      <c r="AS888" s="469">
        <v>12.776944825809805</v>
      </c>
      <c r="AT888" s="431"/>
      <c r="AU888" s="469">
        <v>15.484878644436558</v>
      </c>
      <c r="AV888" s="431"/>
      <c r="AW888" s="442">
        <v>1.044</v>
      </c>
      <c r="AX888" s="431"/>
      <c r="AY888" s="443"/>
      <c r="AZ888" s="469" t="s">
        <v>139</v>
      </c>
      <c r="BA888" s="431" t="s">
        <v>139</v>
      </c>
      <c r="BB888" s="440"/>
      <c r="BC888" s="469" t="s">
        <v>139</v>
      </c>
      <c r="BD888" s="445" t="s">
        <v>139</v>
      </c>
      <c r="BE888" s="469" t="s">
        <v>139</v>
      </c>
      <c r="BF888" s="445" t="s">
        <v>139</v>
      </c>
      <c r="BG888" s="445"/>
      <c r="BH888" s="469">
        <v>2190.4514253589386</v>
      </c>
      <c r="BI888" s="431" t="s">
        <v>139</v>
      </c>
      <c r="BJ888" s="440"/>
      <c r="BK888" s="441">
        <v>2281.699100366824</v>
      </c>
      <c r="BL888" s="431" t="s">
        <v>139</v>
      </c>
      <c r="BM888" s="446"/>
      <c r="BN888" s="447">
        <v>-0.31879837480983103</v>
      </c>
      <c r="BO888" t="s">
        <v>139</v>
      </c>
    </row>
    <row r="889" spans="1:67" ht="15.75" customHeight="1">
      <c r="A889" s="7" t="s">
        <v>1030</v>
      </c>
      <c r="B889" s="453">
        <v>41</v>
      </c>
      <c r="C889" s="436" t="s">
        <v>224</v>
      </c>
      <c r="D889" s="454" t="s">
        <v>225</v>
      </c>
      <c r="E889" s="436">
        <v>75</v>
      </c>
      <c r="F889" s="436">
        <v>4.9999999999954525E-2</v>
      </c>
      <c r="G889" s="436" t="s">
        <v>61</v>
      </c>
      <c r="H889" s="430">
        <v>75.000833333333333</v>
      </c>
      <c r="I889" s="436">
        <v>149</v>
      </c>
      <c r="J889" s="436">
        <v>59.669999999999277</v>
      </c>
      <c r="K889" s="436" t="s">
        <v>62</v>
      </c>
      <c r="L889" s="430">
        <v>149.99449999999999</v>
      </c>
      <c r="M889" s="430">
        <v>-149.99449999999999</v>
      </c>
      <c r="N889" s="427">
        <v>921</v>
      </c>
      <c r="Q889" s="457" t="s">
        <v>156</v>
      </c>
      <c r="R889">
        <v>15</v>
      </c>
      <c r="S889" s="474">
        <v>256.77999999999997</v>
      </c>
      <c r="T889" s="290">
        <v>-1.26</v>
      </c>
      <c r="U889" s="290">
        <v>-1.2576000000000001</v>
      </c>
      <c r="V889" s="290">
        <v>27.093800999999999</v>
      </c>
      <c r="W889" s="290">
        <v>27.096411</v>
      </c>
      <c r="X889" s="290">
        <v>33.649148119310276</v>
      </c>
      <c r="Y889" s="290">
        <v>33.65002671942581</v>
      </c>
      <c r="Z889">
        <v>1.798</v>
      </c>
      <c r="AA889" s="447">
        <v>6.2837608732530406</v>
      </c>
      <c r="AB889" s="447">
        <v>75.159038358744084</v>
      </c>
      <c r="AC889" s="447">
        <v>3.42662704E-2</v>
      </c>
      <c r="AD889" s="290">
        <v>6.1499999999999999E-2</v>
      </c>
      <c r="AE889" s="447">
        <v>89.617199999999997</v>
      </c>
      <c r="AF889">
        <v>4.5785999999999998</v>
      </c>
      <c r="AG889" s="447">
        <v>3.4156</v>
      </c>
      <c r="AH889">
        <v>0.2036</v>
      </c>
      <c r="AI889" s="447">
        <v>6.3701999999999995E-2</v>
      </c>
      <c r="AJ889" s="447">
        <v>8.14</v>
      </c>
      <c r="AK889" s="447">
        <v>9.9144000000000005</v>
      </c>
      <c r="AL889" s="429">
        <v>33.865695953369141</v>
      </c>
      <c r="AM889" s="433">
        <v>3</v>
      </c>
      <c r="AN889" s="434" t="s">
        <v>1106</v>
      </c>
      <c r="AO889" s="438">
        <v>-0.1</v>
      </c>
      <c r="AP889" s="439">
        <v>6.2</v>
      </c>
      <c r="AQ889" s="431" t="s">
        <v>139</v>
      </c>
      <c r="AR889" s="440"/>
      <c r="AS889" s="469">
        <v>14.364980227006919</v>
      </c>
      <c r="AT889" s="431"/>
      <c r="AU889" s="469">
        <v>25.083770145369034</v>
      </c>
      <c r="AV889" s="431"/>
      <c r="AW889" s="442">
        <v>1.413</v>
      </c>
      <c r="AX889" s="431"/>
      <c r="AY889" s="443"/>
      <c r="AZ889" s="469" t="s">
        <v>139</v>
      </c>
      <c r="BA889" s="431" t="s">
        <v>139</v>
      </c>
      <c r="BB889" s="440"/>
      <c r="BC889" s="469" t="s">
        <v>139</v>
      </c>
      <c r="BD889" s="445" t="s">
        <v>139</v>
      </c>
      <c r="BE889" s="469" t="s">
        <v>139</v>
      </c>
      <c r="BF889" s="445" t="s">
        <v>139</v>
      </c>
      <c r="BG889" s="445"/>
      <c r="BH889" s="469">
        <v>2213.7599649672693</v>
      </c>
      <c r="BI889" s="431" t="s">
        <v>139</v>
      </c>
      <c r="BJ889" s="440"/>
      <c r="BK889" s="441">
        <v>2289.2464800164785</v>
      </c>
      <c r="BL889" s="431" t="s">
        <v>139</v>
      </c>
      <c r="BM889" s="446"/>
      <c r="BN889" s="447">
        <v>-0.78358679591879643</v>
      </c>
      <c r="BO889" t="s">
        <v>139</v>
      </c>
    </row>
    <row r="890" spans="1:67" ht="15.75" customHeight="1">
      <c r="A890" s="7" t="s">
        <v>1030</v>
      </c>
      <c r="B890" s="453">
        <v>41</v>
      </c>
      <c r="C890" s="436" t="s">
        <v>224</v>
      </c>
      <c r="D890" s="454" t="s">
        <v>225</v>
      </c>
      <c r="E890" s="436">
        <v>75</v>
      </c>
      <c r="F890" s="436">
        <v>4.9999999999954525E-2</v>
      </c>
      <c r="G890" s="436" t="s">
        <v>61</v>
      </c>
      <c r="H890" s="430">
        <v>75.000833333333333</v>
      </c>
      <c r="I890" s="436">
        <v>149</v>
      </c>
      <c r="J890" s="436">
        <v>59.669999999999277</v>
      </c>
      <c r="K890" s="436" t="s">
        <v>62</v>
      </c>
      <c r="L890" s="430">
        <v>149.99449999999999</v>
      </c>
      <c r="M890" s="430">
        <v>-149.99449999999999</v>
      </c>
      <c r="N890" s="427">
        <v>922</v>
      </c>
      <c r="Q890" s="457" t="s">
        <v>156</v>
      </c>
      <c r="R890">
        <v>16</v>
      </c>
      <c r="S890" s="474">
        <v>227.52500000000001</v>
      </c>
      <c r="T890" s="290">
        <v>-1.4648000000000001</v>
      </c>
      <c r="U890" s="290">
        <v>-1.4650000000000001</v>
      </c>
      <c r="V890" s="290">
        <v>26.555254999999999</v>
      </c>
      <c r="W890" s="290">
        <v>26.552683999999999</v>
      </c>
      <c r="X890" s="290">
        <v>33.15693320390713</v>
      </c>
      <c r="Y890" s="290">
        <v>33.153620691108109</v>
      </c>
      <c r="Z890">
        <v>1.8102</v>
      </c>
      <c r="AA890" s="447">
        <v>6.3538749137877994</v>
      </c>
      <c r="AB890" s="447">
        <v>75.317078631816742</v>
      </c>
      <c r="AC890" s="447">
        <v>3.4604520800000003E-2</v>
      </c>
      <c r="AD890" s="290">
        <v>6.2199999999999998E-2</v>
      </c>
      <c r="AE890" s="447">
        <v>89.645099999999999</v>
      </c>
      <c r="AF890">
        <v>4.58</v>
      </c>
      <c r="AG890" s="447">
        <v>3.2629999999999999</v>
      </c>
      <c r="AH890">
        <v>0.19750000000000001</v>
      </c>
      <c r="AI890" s="447">
        <v>6.3701999999999995E-2</v>
      </c>
      <c r="AJ890" s="447">
        <v>39.909999999999997</v>
      </c>
      <c r="AK890" s="447">
        <v>9.9144000000000005</v>
      </c>
      <c r="AL890" s="429">
        <v>33.274398803710938</v>
      </c>
      <c r="AM890" s="433">
        <v>3</v>
      </c>
      <c r="AN890" s="434" t="s">
        <v>1107</v>
      </c>
      <c r="AO890" s="438">
        <v>-0.5</v>
      </c>
      <c r="AP890" s="439">
        <v>6.3559999999999999</v>
      </c>
      <c r="AQ890" s="431" t="s">
        <v>139</v>
      </c>
      <c r="AR890" s="440"/>
      <c r="AS890" s="469">
        <v>15.77563796695552</v>
      </c>
      <c r="AT890" s="431"/>
      <c r="AU890" s="469">
        <v>33.78208185181164</v>
      </c>
      <c r="AV890" s="431"/>
      <c r="AW890" s="442">
        <v>1.776</v>
      </c>
      <c r="AX890" s="431"/>
      <c r="AY890" s="443"/>
      <c r="AZ890" s="469" t="s">
        <v>139</v>
      </c>
      <c r="BA890" s="431" t="s">
        <v>139</v>
      </c>
      <c r="BB890" s="440"/>
      <c r="BC890" s="469" t="s">
        <v>139</v>
      </c>
      <c r="BD890" s="445" t="s">
        <v>139</v>
      </c>
      <c r="BE890" s="469" t="s">
        <v>139</v>
      </c>
      <c r="BF890" s="445" t="s">
        <v>139</v>
      </c>
      <c r="BG890" s="445"/>
      <c r="BH890" s="469">
        <v>2230.7740653124374</v>
      </c>
      <c r="BI890" s="431">
        <v>6</v>
      </c>
      <c r="BJ890" s="440"/>
      <c r="BK890" s="441">
        <v>2277.5402643128173</v>
      </c>
      <c r="BL890" s="431">
        <v>6</v>
      </c>
      <c r="BM890" s="446"/>
      <c r="BN890" s="447">
        <v>-1.3403434017833533</v>
      </c>
      <c r="BO890" t="s">
        <v>139</v>
      </c>
    </row>
    <row r="891" spans="1:67" ht="15.75" customHeight="1">
      <c r="A891" s="7" t="s">
        <v>1030</v>
      </c>
      <c r="B891" s="453">
        <v>41</v>
      </c>
      <c r="C891" s="436" t="s">
        <v>224</v>
      </c>
      <c r="D891" s="454" t="s">
        <v>225</v>
      </c>
      <c r="E891" s="436">
        <v>75</v>
      </c>
      <c r="F891" s="436">
        <v>4.9999999999954525E-2</v>
      </c>
      <c r="G891" s="436" t="s">
        <v>61</v>
      </c>
      <c r="H891" s="430">
        <v>75.000833333333333</v>
      </c>
      <c r="I891" s="436">
        <v>149</v>
      </c>
      <c r="J891" s="436">
        <v>59.669999999999277</v>
      </c>
      <c r="K891" s="436" t="s">
        <v>62</v>
      </c>
      <c r="L891" s="430">
        <v>149.99449999999999</v>
      </c>
      <c r="M891" s="430">
        <v>-149.99449999999999</v>
      </c>
      <c r="N891" s="427">
        <v>923</v>
      </c>
      <c r="Q891" s="457" t="s">
        <v>156</v>
      </c>
      <c r="R891">
        <v>17</v>
      </c>
      <c r="S891" s="474">
        <v>208.23599999999999</v>
      </c>
      <c r="T891" s="290">
        <v>-1.4581999999999999</v>
      </c>
      <c r="U891" s="290">
        <v>-1.4581</v>
      </c>
      <c r="V891" s="290">
        <v>26.401937</v>
      </c>
      <c r="W891" s="290">
        <v>26.397897999999998</v>
      </c>
      <c r="X891" s="290">
        <v>32.950683555134603</v>
      </c>
      <c r="Y891" s="290">
        <v>32.945024637237147</v>
      </c>
      <c r="Z891">
        <v>1.8232999999999999</v>
      </c>
      <c r="AA891" s="447">
        <v>6.3905467328269898</v>
      </c>
      <c r="AB891" s="447">
        <v>75.654286456960264</v>
      </c>
      <c r="AC891" s="447">
        <v>3.4773871200000001E-2</v>
      </c>
      <c r="AD891" s="290">
        <v>6.2600000000000003E-2</v>
      </c>
      <c r="AE891" s="447">
        <v>89.630200000000002</v>
      </c>
      <c r="AF891">
        <v>4.5792999999999999</v>
      </c>
      <c r="AG891" s="447">
        <v>3.2959000000000001</v>
      </c>
      <c r="AH891">
        <v>0.1988</v>
      </c>
      <c r="AI891" s="447">
        <v>6.3701999999999995E-2</v>
      </c>
      <c r="AJ891" s="447">
        <v>98.54</v>
      </c>
      <c r="AK891" s="447">
        <v>9.9144000000000005</v>
      </c>
      <c r="AL891" s="429">
        <v>32.956588745117188</v>
      </c>
      <c r="AM891" s="433" t="s">
        <v>139</v>
      </c>
      <c r="AN891" s="434"/>
      <c r="AO891" s="438">
        <v>-0.3</v>
      </c>
      <c r="AP891" s="439">
        <v>6.407</v>
      </c>
      <c r="AQ891" s="431" t="s">
        <v>139</v>
      </c>
      <c r="AR891" s="440"/>
      <c r="AS891" s="469">
        <v>15.734467214238837</v>
      </c>
      <c r="AT891" s="431"/>
      <c r="AU891" s="469">
        <v>33.729051048802781</v>
      </c>
      <c r="AV891" s="431"/>
      <c r="AW891" s="442">
        <v>1.8320000000000001</v>
      </c>
      <c r="AX891" s="431"/>
      <c r="AY891" s="443"/>
      <c r="AZ891" s="469" t="s">
        <v>139</v>
      </c>
      <c r="BA891" s="431" t="s">
        <v>139</v>
      </c>
      <c r="BB891" s="440"/>
      <c r="BC891" s="469">
        <v>4.9897216776227287E-3</v>
      </c>
      <c r="BD891" s="445" t="s">
        <v>139</v>
      </c>
      <c r="BE891" s="469">
        <v>1.1705559860838814E-2</v>
      </c>
      <c r="BF891" s="445" t="s">
        <v>139</v>
      </c>
      <c r="BG891" s="445"/>
      <c r="BH891" s="469">
        <v>2220.1885405806397</v>
      </c>
      <c r="BI891" s="431" t="s">
        <v>139</v>
      </c>
      <c r="BJ891" s="440"/>
      <c r="BK891" s="441">
        <v>2267.3212295301119</v>
      </c>
      <c r="BL891" s="431" t="s">
        <v>139</v>
      </c>
      <c r="BM891" s="446"/>
      <c r="BN891" s="447">
        <v>-1.5124136997316824</v>
      </c>
      <c r="BO891" t="s">
        <v>139</v>
      </c>
    </row>
    <row r="892" spans="1:67" ht="15.75" customHeight="1">
      <c r="A892" s="7" t="s">
        <v>1030</v>
      </c>
      <c r="B892" s="453">
        <v>41</v>
      </c>
      <c r="C892" s="436" t="s">
        <v>224</v>
      </c>
      <c r="D892" s="454" t="s">
        <v>225</v>
      </c>
      <c r="E892" s="436">
        <v>75</v>
      </c>
      <c r="F892" s="436">
        <v>4.9999999999954525E-2</v>
      </c>
      <c r="G892" s="436" t="s">
        <v>61</v>
      </c>
      <c r="H892" s="430">
        <v>75.000833333333333</v>
      </c>
      <c r="I892" s="436">
        <v>149</v>
      </c>
      <c r="J892" s="436">
        <v>59.669999999999277</v>
      </c>
      <c r="K892" s="436" t="s">
        <v>62</v>
      </c>
      <c r="L892" s="430">
        <v>149.99449999999999</v>
      </c>
      <c r="M892" s="430">
        <v>-149.99449999999999</v>
      </c>
      <c r="N892" s="427">
        <v>924</v>
      </c>
      <c r="Q892" s="457" t="s">
        <v>156</v>
      </c>
      <c r="R892">
        <v>18</v>
      </c>
      <c r="S892" s="474">
        <v>175.953</v>
      </c>
      <c r="T892" s="290">
        <v>-1.3886000000000001</v>
      </c>
      <c r="U892" s="290">
        <v>-1.3894</v>
      </c>
      <c r="V892" s="290">
        <v>26.209652999999999</v>
      </c>
      <c r="W892" s="290">
        <v>26.207805999999998</v>
      </c>
      <c r="X892" s="290">
        <v>32.630068406678795</v>
      </c>
      <c r="Y892" s="290">
        <v>32.628411860543764</v>
      </c>
      <c r="Z892">
        <v>1.8945000000000001</v>
      </c>
      <c r="AA892" s="447">
        <v>6.6955122143890335</v>
      </c>
      <c r="AB892" s="447">
        <v>79.232695637567971</v>
      </c>
      <c r="AC892" s="447">
        <v>3.4054582400000005E-2</v>
      </c>
      <c r="AD892" s="290">
        <v>6.0999999999999999E-2</v>
      </c>
      <c r="AE892" s="447">
        <v>89.615300000000005</v>
      </c>
      <c r="AF892">
        <v>4.5785</v>
      </c>
      <c r="AG892" s="447">
        <v>3.3498999999999999</v>
      </c>
      <c r="AH892">
        <v>0.20100000000000001</v>
      </c>
      <c r="AI892" s="447">
        <v>6.3701999999999995E-2</v>
      </c>
      <c r="AJ892" s="447">
        <v>98.54</v>
      </c>
      <c r="AK892" s="447">
        <v>9.9144000000000005</v>
      </c>
      <c r="AL892" s="429">
        <v>32.637203216552734</v>
      </c>
      <c r="AM892" s="433" t="s">
        <v>139</v>
      </c>
      <c r="AN892" s="434"/>
      <c r="AO892" s="438">
        <v>-0.4</v>
      </c>
      <c r="AP892" s="439">
        <v>6.6920000000000002</v>
      </c>
      <c r="AQ892" s="431" t="s">
        <v>139</v>
      </c>
      <c r="AR892" s="440"/>
      <c r="AS892" s="469">
        <v>13.915602412388001</v>
      </c>
      <c r="AT892" s="431"/>
      <c r="AU892" s="469">
        <v>29.289647514628644</v>
      </c>
      <c r="AV892" s="431"/>
      <c r="AW892" s="442">
        <v>1.73</v>
      </c>
      <c r="AX892" s="431"/>
      <c r="AY892" s="443"/>
      <c r="AZ892" s="469" t="s">
        <v>139</v>
      </c>
      <c r="BA892" s="431" t="s">
        <v>139</v>
      </c>
      <c r="BB892" s="440"/>
      <c r="BC892" s="469">
        <v>6.6520982023219894E-3</v>
      </c>
      <c r="BD892" s="445" t="s">
        <v>139</v>
      </c>
      <c r="BE892" s="469">
        <v>1.107389660982222E-2</v>
      </c>
      <c r="BF892" s="445" t="s">
        <v>139</v>
      </c>
      <c r="BG892" s="445"/>
      <c r="BH892" s="469">
        <v>2199.3878940006966</v>
      </c>
      <c r="BI892" s="431" t="s">
        <v>139</v>
      </c>
      <c r="BJ892" s="440"/>
      <c r="BK892" s="441">
        <v>2252.3528782814224</v>
      </c>
      <c r="BL892" s="431" t="s">
        <v>139</v>
      </c>
      <c r="BM892" s="446"/>
      <c r="BN892" s="447">
        <v>-1.5974604809584403</v>
      </c>
      <c r="BO892" t="s">
        <v>139</v>
      </c>
    </row>
    <row r="893" spans="1:67" ht="15.75" customHeight="1">
      <c r="A893" s="7" t="s">
        <v>1030</v>
      </c>
      <c r="B893" s="453">
        <v>41</v>
      </c>
      <c r="C893" s="436" t="s">
        <v>224</v>
      </c>
      <c r="D893" s="454" t="s">
        <v>225</v>
      </c>
      <c r="E893" s="436">
        <v>75</v>
      </c>
      <c r="F893" s="436">
        <v>4.9999999999954525E-2</v>
      </c>
      <c r="G893" s="436" t="s">
        <v>61</v>
      </c>
      <c r="H893" s="430">
        <v>75.000833333333333</v>
      </c>
      <c r="I893" s="436">
        <v>149</v>
      </c>
      <c r="J893" s="436">
        <v>59.669999999999277</v>
      </c>
      <c r="K893" s="436" t="s">
        <v>62</v>
      </c>
      <c r="L893" s="430">
        <v>149.99449999999999</v>
      </c>
      <c r="M893" s="430">
        <v>-149.99449999999999</v>
      </c>
      <c r="N893" s="427">
        <v>925</v>
      </c>
      <c r="Q893" s="457" t="s">
        <v>156</v>
      </c>
      <c r="R893">
        <v>19</v>
      </c>
      <c r="S893" s="474">
        <v>146.464</v>
      </c>
      <c r="T893" s="290">
        <v>-1.2465999999999999</v>
      </c>
      <c r="U893" s="290">
        <v>-1.2462</v>
      </c>
      <c r="V893" s="290">
        <v>26.086189000000001</v>
      </c>
      <c r="W893" s="290">
        <v>26.084028</v>
      </c>
      <c r="X893" s="290">
        <v>32.324906731403658</v>
      </c>
      <c r="Y893" s="290">
        <v>32.32152943426594</v>
      </c>
      <c r="Z893">
        <v>1.9571000000000001</v>
      </c>
      <c r="AA893" s="447">
        <v>6.9494891535086287</v>
      </c>
      <c r="AB893" s="447">
        <v>82.374370451571238</v>
      </c>
      <c r="AC893" s="447">
        <v>3.3927569599999999E-2</v>
      </c>
      <c r="AD893" s="290">
        <v>6.0699999999999997E-2</v>
      </c>
      <c r="AE893" s="447">
        <v>89.550200000000004</v>
      </c>
      <c r="AF893">
        <v>4.5751999999999997</v>
      </c>
      <c r="AG893" s="447">
        <v>3.3334999999999999</v>
      </c>
      <c r="AH893">
        <v>0.20030000000000001</v>
      </c>
      <c r="AI893" s="447">
        <v>6.3701999999999995E-2</v>
      </c>
      <c r="AJ893" s="447">
        <v>98.54</v>
      </c>
      <c r="AK893" s="447">
        <v>9.9144000000000005</v>
      </c>
      <c r="AL893" s="429">
        <v>32.323543548583984</v>
      </c>
      <c r="AM893" s="433" t="s">
        <v>139</v>
      </c>
      <c r="AN893" s="434"/>
      <c r="AO893" s="438">
        <v>-0.3</v>
      </c>
      <c r="AP893" s="439">
        <v>6.9909999999999997</v>
      </c>
      <c r="AQ893" s="431" t="s">
        <v>139</v>
      </c>
      <c r="AR893" s="440"/>
      <c r="AS893" s="469">
        <v>11.832317017510315</v>
      </c>
      <c r="AT893" s="431"/>
      <c r="AU893" s="469">
        <v>24.288605360091658</v>
      </c>
      <c r="AV893" s="431"/>
      <c r="AW893" s="442">
        <v>1.597</v>
      </c>
      <c r="AX893" s="431"/>
      <c r="AY893" s="443"/>
      <c r="AZ893" s="469" t="s">
        <v>139</v>
      </c>
      <c r="BA893" s="431" t="s">
        <v>139</v>
      </c>
      <c r="BB893" s="440"/>
      <c r="BC893" s="469">
        <v>9.6798263439708716E-3</v>
      </c>
      <c r="BD893" s="445" t="s">
        <v>139</v>
      </c>
      <c r="BE893" s="469">
        <v>1.6364812856029125E-2</v>
      </c>
      <c r="BF893" s="445" t="s">
        <v>139</v>
      </c>
      <c r="BG893" s="445"/>
      <c r="BH893" s="469">
        <v>2167.2316074515334</v>
      </c>
      <c r="BI893" s="431" t="s">
        <v>139</v>
      </c>
      <c r="BJ893" s="440"/>
      <c r="BK893" s="441">
        <v>2227.5412175038146</v>
      </c>
      <c r="BL893" s="431" t="s">
        <v>139</v>
      </c>
      <c r="BM893" s="446"/>
      <c r="BN893" s="447">
        <v>-1.655806243421287</v>
      </c>
      <c r="BO893" t="s">
        <v>139</v>
      </c>
    </row>
    <row r="894" spans="1:67" ht="15.75" customHeight="1">
      <c r="A894" s="7" t="s">
        <v>1030</v>
      </c>
      <c r="B894" s="453">
        <v>41</v>
      </c>
      <c r="C894" s="436" t="s">
        <v>224</v>
      </c>
      <c r="D894" s="454" t="s">
        <v>225</v>
      </c>
      <c r="E894" s="436">
        <v>75</v>
      </c>
      <c r="F894" s="436">
        <v>4.9999999999954525E-2</v>
      </c>
      <c r="G894" s="436" t="s">
        <v>61</v>
      </c>
      <c r="H894" s="430">
        <v>75.000833333333333</v>
      </c>
      <c r="I894" s="436">
        <v>149</v>
      </c>
      <c r="J894" s="436">
        <v>59.669999999999277</v>
      </c>
      <c r="K894" s="436" t="s">
        <v>62</v>
      </c>
      <c r="L894" s="430">
        <v>149.99449999999999</v>
      </c>
      <c r="M894" s="430">
        <v>-149.99449999999999</v>
      </c>
      <c r="N894" s="427">
        <v>926</v>
      </c>
      <c r="Q894" s="457" t="s">
        <v>156</v>
      </c>
      <c r="R894">
        <v>20</v>
      </c>
      <c r="S894" s="474">
        <v>113.116</v>
      </c>
      <c r="T894" s="290">
        <v>-0.80289999999999995</v>
      </c>
      <c r="U894" s="290">
        <v>-0.80810000000000004</v>
      </c>
      <c r="V894" s="290">
        <v>26.081340999999998</v>
      </c>
      <c r="W894" s="290">
        <v>26.078335999999997</v>
      </c>
      <c r="X894" s="290">
        <v>31.864278416127775</v>
      </c>
      <c r="Y894" s="290">
        <v>31.865732868163775</v>
      </c>
      <c r="Z894">
        <v>2.0954000000000002</v>
      </c>
      <c r="AA894" s="447">
        <v>7.4563469495919685</v>
      </c>
      <c r="AB894" s="447">
        <v>89.147631910139722</v>
      </c>
      <c r="AC894" s="447">
        <v>4.4630424800000006E-2</v>
      </c>
      <c r="AD894" s="290">
        <v>8.4400000000000003E-2</v>
      </c>
      <c r="AE894" s="447">
        <v>89.524100000000004</v>
      </c>
      <c r="AF894">
        <v>4.5739000000000001</v>
      </c>
      <c r="AG894" s="447">
        <v>3.2488999999999999</v>
      </c>
      <c r="AH894">
        <v>0.19700000000000001</v>
      </c>
      <c r="AI894" s="447">
        <v>6.3701999999999995E-2</v>
      </c>
      <c r="AJ894" s="447">
        <v>98.36</v>
      </c>
      <c r="AK894" s="447">
        <v>9.9144000000000005</v>
      </c>
      <c r="AL894" s="429">
        <v>31.854650497436523</v>
      </c>
      <c r="AM894" s="433" t="s">
        <v>139</v>
      </c>
      <c r="AN894" s="434"/>
      <c r="AO894" s="438">
        <v>0.3</v>
      </c>
      <c r="AP894" s="439">
        <v>7.5069999999999997</v>
      </c>
      <c r="AQ894" s="431" t="s">
        <v>139</v>
      </c>
      <c r="AR894" s="440"/>
      <c r="AS894" s="469">
        <v>7.441509486892854</v>
      </c>
      <c r="AT894" s="431"/>
      <c r="AU894" s="469">
        <v>14.956209908507562</v>
      </c>
      <c r="AV894" s="431"/>
      <c r="AW894" s="442">
        <v>1.272</v>
      </c>
      <c r="AX894" s="431"/>
      <c r="AY894" s="443"/>
      <c r="AZ894" s="469" t="s">
        <v>139</v>
      </c>
      <c r="BA894" s="431" t="s">
        <v>139</v>
      </c>
      <c r="BB894" s="440"/>
      <c r="BC894" s="469">
        <v>3.6902928611523632E-2</v>
      </c>
      <c r="BD894" s="445" t="s">
        <v>139</v>
      </c>
      <c r="BE894" s="469">
        <v>2.8880297246296285E-2</v>
      </c>
      <c r="BF894" s="445" t="s">
        <v>139</v>
      </c>
      <c r="BG894" s="445"/>
      <c r="BH894" s="469">
        <v>2121.6786257449176</v>
      </c>
      <c r="BI894" s="431" t="s">
        <v>139</v>
      </c>
      <c r="BJ894" s="440"/>
      <c r="BK894" s="441">
        <v>2212.20008080761</v>
      </c>
      <c r="BL894" s="431" t="s">
        <v>139</v>
      </c>
      <c r="BM894" s="446"/>
      <c r="BN894" s="447">
        <v>-1.8446882240654863</v>
      </c>
      <c r="BO894" t="s">
        <v>139</v>
      </c>
    </row>
    <row r="895" spans="1:67" ht="15.75" customHeight="1">
      <c r="A895" s="7" t="s">
        <v>1030</v>
      </c>
      <c r="B895" s="453">
        <v>41</v>
      </c>
      <c r="C895" s="436" t="s">
        <v>224</v>
      </c>
      <c r="D895" s="454" t="s">
        <v>225</v>
      </c>
      <c r="E895" s="436">
        <v>75</v>
      </c>
      <c r="F895" s="436">
        <v>4.9999999999954525E-2</v>
      </c>
      <c r="G895" s="436" t="s">
        <v>61</v>
      </c>
      <c r="H895" s="430">
        <v>75.000833333333333</v>
      </c>
      <c r="I895" s="436">
        <v>149</v>
      </c>
      <c r="J895" s="436">
        <v>59.669999999999277</v>
      </c>
      <c r="K895" s="436" t="s">
        <v>62</v>
      </c>
      <c r="L895" s="430">
        <v>149.99449999999999</v>
      </c>
      <c r="M895" s="430">
        <v>-149.99449999999999</v>
      </c>
      <c r="N895" s="427">
        <v>927</v>
      </c>
      <c r="Q895" s="457" t="s">
        <v>156</v>
      </c>
      <c r="R895">
        <v>21</v>
      </c>
      <c r="S895" s="474">
        <v>81.906000000000006</v>
      </c>
      <c r="T895" s="290">
        <v>-0.28129999999999999</v>
      </c>
      <c r="U895" s="290">
        <v>-0.26779999999999998</v>
      </c>
      <c r="V895" s="290">
        <v>25.788461999999999</v>
      </c>
      <c r="W895" s="290">
        <v>25.780221999999998</v>
      </c>
      <c r="X895" s="290">
        <v>30.951602335638935</v>
      </c>
      <c r="Y895" s="290">
        <v>30.927012302132628</v>
      </c>
      <c r="Z895">
        <v>2.3529</v>
      </c>
      <c r="AA895" s="447">
        <v>8.4954564746525936</v>
      </c>
      <c r="AB895" s="447">
        <v>102.32926496590362</v>
      </c>
      <c r="AC895" s="447">
        <v>0.22885888800000001</v>
      </c>
      <c r="AD895" s="290">
        <v>0.49349999999999999</v>
      </c>
      <c r="AE895" s="447">
        <v>89.045699999999997</v>
      </c>
      <c r="AF895">
        <v>4.5498000000000003</v>
      </c>
      <c r="AG895" s="447">
        <v>2.7887</v>
      </c>
      <c r="AH895">
        <v>0.17860000000000001</v>
      </c>
      <c r="AI895" s="447">
        <v>6.3701999999999995E-2</v>
      </c>
      <c r="AJ895" s="447">
        <v>98.45</v>
      </c>
      <c r="AK895" s="447">
        <v>9.9144000000000005</v>
      </c>
      <c r="AL895" s="429">
        <v>30.913057327270508</v>
      </c>
      <c r="AM895" s="433" t="s">
        <v>139</v>
      </c>
      <c r="AN895" s="434"/>
      <c r="AO895" s="438">
        <v>0.9</v>
      </c>
      <c r="AP895" s="439">
        <v>8.5350000000000001</v>
      </c>
      <c r="AQ895" s="431" t="s">
        <v>139</v>
      </c>
      <c r="AR895" s="440"/>
      <c r="AS895" s="469">
        <v>0.60530576864403518</v>
      </c>
      <c r="AT895" s="431"/>
      <c r="AU895" s="469">
        <v>6.1992800315376249</v>
      </c>
      <c r="AV895" s="431"/>
      <c r="AW895" s="442">
        <v>0.79900000000000004</v>
      </c>
      <c r="AX895" s="431"/>
      <c r="AY895" s="443"/>
      <c r="AZ895" s="469" t="s">
        <v>139</v>
      </c>
      <c r="BA895" s="431" t="s">
        <v>139</v>
      </c>
      <c r="BB895" s="440"/>
      <c r="BC895" s="469">
        <v>0.18959297087699031</v>
      </c>
      <c r="BD895" s="445" t="s">
        <v>139</v>
      </c>
      <c r="BE895" s="469">
        <v>0.19414320217803815</v>
      </c>
      <c r="BF895" s="445" t="s">
        <v>139</v>
      </c>
      <c r="BG895" s="445"/>
      <c r="BH895" s="469">
        <v>2054.4410952392286</v>
      </c>
      <c r="BI895" s="431" t="s">
        <v>139</v>
      </c>
      <c r="BJ895" s="440"/>
      <c r="BK895" s="441">
        <v>2174.3663443916794</v>
      </c>
      <c r="BL895" s="431" t="s">
        <v>139</v>
      </c>
      <c r="BM895" s="446"/>
      <c r="BN895" s="447">
        <v>-2.3806777900465548</v>
      </c>
      <c r="BO895" t="s">
        <v>139</v>
      </c>
    </row>
    <row r="896" spans="1:67" ht="15.75" customHeight="1">
      <c r="A896" s="7" t="s">
        <v>1030</v>
      </c>
      <c r="B896" s="453">
        <v>41</v>
      </c>
      <c r="C896" s="436" t="s">
        <v>224</v>
      </c>
      <c r="D896" s="454" t="s">
        <v>225</v>
      </c>
      <c r="E896" s="436">
        <v>75</v>
      </c>
      <c r="F896" s="436">
        <v>4.9999999999954525E-2</v>
      </c>
      <c r="G896" s="436" t="s">
        <v>61</v>
      </c>
      <c r="H896" s="430">
        <v>75.000833333333333</v>
      </c>
      <c r="I896" s="436">
        <v>149</v>
      </c>
      <c r="J896" s="436">
        <v>59.669999999999277</v>
      </c>
      <c r="K896" s="436" t="s">
        <v>62</v>
      </c>
      <c r="L896" s="430">
        <v>149.99449999999999</v>
      </c>
      <c r="M896" s="430">
        <v>-149.99449999999999</v>
      </c>
      <c r="N896" s="427">
        <v>928</v>
      </c>
      <c r="Q896" s="457" t="s">
        <v>184</v>
      </c>
      <c r="R896">
        <v>22</v>
      </c>
      <c r="S896" s="474">
        <v>37.000999999999998</v>
      </c>
      <c r="T896" s="290">
        <v>-0.87719999999999998</v>
      </c>
      <c r="U896" s="290">
        <v>-0.87749999999999995</v>
      </c>
      <c r="V896" s="290">
        <v>22.967265999999999</v>
      </c>
      <c r="W896" s="290">
        <v>22.965563999999997</v>
      </c>
      <c r="X896" s="290">
        <v>27.822919033054429</v>
      </c>
      <c r="Y896" s="290">
        <v>27.820939326591834</v>
      </c>
      <c r="Z896">
        <v>2.3685999999999998</v>
      </c>
      <c r="AA896" s="447">
        <v>8.9778278658704114</v>
      </c>
      <c r="AB896" s="447">
        <v>104.11091746161374</v>
      </c>
      <c r="AC896" s="447">
        <v>7.7330816000000011E-2</v>
      </c>
      <c r="AD896" s="290">
        <v>0.157</v>
      </c>
      <c r="AE896" s="447">
        <v>89.3249</v>
      </c>
      <c r="AF896">
        <v>4.5637999999999996</v>
      </c>
      <c r="AG896" s="447">
        <v>1.3987000000000001</v>
      </c>
      <c r="AH896">
        <v>0.1229</v>
      </c>
      <c r="AI896" s="447">
        <v>6.3701999999999995E-2</v>
      </c>
      <c r="AJ896" s="447">
        <v>98.54</v>
      </c>
      <c r="AK896" s="447">
        <v>9.9144000000000005</v>
      </c>
      <c r="AL896" s="429">
        <v>27.854995727539063</v>
      </c>
      <c r="AM896" s="433" t="s">
        <v>139</v>
      </c>
      <c r="AN896" s="434"/>
      <c r="AO896" s="438">
        <v>0.1</v>
      </c>
      <c r="AP896" s="439">
        <v>9.0380000000000003</v>
      </c>
      <c r="AQ896" s="431" t="s">
        <v>139</v>
      </c>
      <c r="AR896" s="440"/>
      <c r="AS896" s="469">
        <v>0</v>
      </c>
      <c r="AT896" s="431"/>
      <c r="AU896" s="469">
        <v>2.6608822540166286</v>
      </c>
      <c r="AV896" s="431"/>
      <c r="AW896" s="442">
        <v>0.52500000000000002</v>
      </c>
      <c r="AX896" s="431"/>
      <c r="AY896" s="443"/>
      <c r="AZ896" s="469" t="s">
        <v>139</v>
      </c>
      <c r="BA896" s="431" t="s">
        <v>139</v>
      </c>
      <c r="BB896" s="440"/>
      <c r="BC896" s="469">
        <v>6.7957471311872589E-2</v>
      </c>
      <c r="BD896" s="445" t="s">
        <v>139</v>
      </c>
      <c r="BE896" s="469">
        <v>2.510070610257609E-2</v>
      </c>
      <c r="BF896" s="445" t="s">
        <v>139</v>
      </c>
      <c r="BG896" s="445"/>
      <c r="BH896" s="469">
        <v>1932.5747488809379</v>
      </c>
      <c r="BI896" s="431">
        <v>6</v>
      </c>
      <c r="BJ896" s="440"/>
      <c r="BK896" s="441">
        <v>2008.0997505136256</v>
      </c>
      <c r="BL896" s="431">
        <v>6</v>
      </c>
      <c r="BM896" s="446"/>
      <c r="BN896" s="447">
        <v>-3.7147186692177994</v>
      </c>
      <c r="BO896" t="s">
        <v>139</v>
      </c>
    </row>
    <row r="897" spans="1:67" ht="15.75" customHeight="1">
      <c r="A897" s="7" t="s">
        <v>1030</v>
      </c>
      <c r="B897" s="453">
        <v>41</v>
      </c>
      <c r="C897" s="436" t="s">
        <v>224</v>
      </c>
      <c r="D897" s="454" t="s">
        <v>225</v>
      </c>
      <c r="E897" s="436">
        <v>75</v>
      </c>
      <c r="F897" s="436">
        <v>4.9999999999954525E-2</v>
      </c>
      <c r="G897" s="436" t="s">
        <v>61</v>
      </c>
      <c r="H897" s="430">
        <v>75.000833333333333</v>
      </c>
      <c r="I897" s="436">
        <v>149</v>
      </c>
      <c r="J897" s="436">
        <v>59.669999999999277</v>
      </c>
      <c r="K897" s="436" t="s">
        <v>62</v>
      </c>
      <c r="L897" s="430">
        <v>149.99449999999999</v>
      </c>
      <c r="M897" s="430">
        <v>-149.99449999999999</v>
      </c>
      <c r="N897" s="427">
        <v>929</v>
      </c>
      <c r="Q897" s="457" t="s">
        <v>156</v>
      </c>
      <c r="R897">
        <v>23</v>
      </c>
      <c r="S897" s="474">
        <v>21.16</v>
      </c>
      <c r="T897" s="290">
        <v>0.55500000000000005</v>
      </c>
      <c r="U897" s="290">
        <v>0.54700000000000004</v>
      </c>
      <c r="V897" s="290">
        <v>23.222400999999998</v>
      </c>
      <c r="W897" s="290">
        <v>23.219202999999997</v>
      </c>
      <c r="X897" s="290">
        <v>26.876500408896959</v>
      </c>
      <c r="Y897" s="290">
        <v>26.879414397749525</v>
      </c>
      <c r="Z897">
        <v>2.3003999999999998</v>
      </c>
      <c r="AA897" s="447">
        <v>8.3919892504621263</v>
      </c>
      <c r="AB897" s="447">
        <v>100.43554597257433</v>
      </c>
      <c r="AC897" s="447">
        <v>8.0249407999999994E-2</v>
      </c>
      <c r="AD897" s="290">
        <v>0.16350000000000001</v>
      </c>
      <c r="AE897" s="447">
        <v>89.187200000000004</v>
      </c>
      <c r="AF897">
        <v>4.5568999999999997</v>
      </c>
      <c r="AG897" s="447">
        <v>1.4151</v>
      </c>
      <c r="AH897">
        <v>0.1236</v>
      </c>
      <c r="AI897" s="447">
        <v>6.3701999999999995E-2</v>
      </c>
      <c r="AJ897" s="447">
        <v>98.54</v>
      </c>
      <c r="AK897" s="447">
        <v>9.9144000000000005</v>
      </c>
      <c r="AL897" s="429">
        <v>26.990524291992188</v>
      </c>
      <c r="AM897" s="433" t="s">
        <v>139</v>
      </c>
      <c r="AN897" s="434"/>
      <c r="AO897" s="438">
        <v>1.4</v>
      </c>
      <c r="AP897" s="439">
        <v>8.5790000000000006</v>
      </c>
      <c r="AQ897" s="431" t="s">
        <v>139</v>
      </c>
      <c r="AR897" s="440"/>
      <c r="AS897" s="469">
        <v>0</v>
      </c>
      <c r="AT897" s="431"/>
      <c r="AU897" s="469">
        <v>2.7237870352751825</v>
      </c>
      <c r="AV897" s="431"/>
      <c r="AW897" s="442">
        <v>0.50700000000000001</v>
      </c>
      <c r="AX897" s="431"/>
      <c r="AY897" s="443"/>
      <c r="AZ897" s="469" t="s">
        <v>139</v>
      </c>
      <c r="BA897" s="431" t="s">
        <v>139</v>
      </c>
      <c r="BB897" s="440"/>
      <c r="BC897" s="469">
        <v>7.6418453938907338E-2</v>
      </c>
      <c r="BD897" s="445" t="s">
        <v>139</v>
      </c>
      <c r="BE897" s="469">
        <v>4.8177589738817778E-2</v>
      </c>
      <c r="BF897" s="445" t="s">
        <v>139</v>
      </c>
      <c r="BG897" s="445"/>
      <c r="BH897" s="469">
        <v>1880.7502858519088</v>
      </c>
      <c r="BI897" s="431">
        <v>6</v>
      </c>
      <c r="BJ897" s="440"/>
      <c r="BK897" s="441">
        <v>1955.0221404824742</v>
      </c>
      <c r="BL897" s="431">
        <v>6</v>
      </c>
      <c r="BM897" s="446"/>
      <c r="BN897" s="447">
        <v>-3.7493304023569465</v>
      </c>
      <c r="BO897" t="s">
        <v>139</v>
      </c>
    </row>
    <row r="898" spans="1:67" ht="15.75" customHeight="1">
      <c r="A898" s="7" t="s">
        <v>1030</v>
      </c>
      <c r="B898" s="453">
        <v>41</v>
      </c>
      <c r="C898" s="436" t="s">
        <v>224</v>
      </c>
      <c r="D898" s="454" t="s">
        <v>225</v>
      </c>
      <c r="E898" s="436">
        <v>75</v>
      </c>
      <c r="F898" s="436">
        <v>4.9999999999954525E-2</v>
      </c>
      <c r="G898" s="436" t="s">
        <v>61</v>
      </c>
      <c r="H898" s="430">
        <v>75.000833333333333</v>
      </c>
      <c r="I898" s="436">
        <v>149</v>
      </c>
      <c r="J898" s="436">
        <v>59.669999999999277</v>
      </c>
      <c r="K898" s="436" t="s">
        <v>62</v>
      </c>
      <c r="L898" s="430">
        <v>149.99449999999999</v>
      </c>
      <c r="M898" s="430">
        <v>-149.99449999999999</v>
      </c>
      <c r="N898" s="427">
        <v>930</v>
      </c>
      <c r="Q898" s="457" t="s">
        <v>184</v>
      </c>
      <c r="R898">
        <v>24</v>
      </c>
      <c r="S898" s="474">
        <v>2.9769999999999999</v>
      </c>
      <c r="T898" s="290">
        <v>0.1492</v>
      </c>
      <c r="U898" s="290">
        <v>0.14269999999999999</v>
      </c>
      <c r="V898" s="290">
        <v>22.588497</v>
      </c>
      <c r="W898" s="290">
        <v>22.581719999999997</v>
      </c>
      <c r="X898" s="290">
        <v>26.429684479490707</v>
      </c>
      <c r="Y898" s="290">
        <v>26.426616461658529</v>
      </c>
      <c r="Z898">
        <v>2.3024</v>
      </c>
      <c r="AA898" s="447">
        <v>8.5065950883033494</v>
      </c>
      <c r="AB898" s="447">
        <v>100.40691998920539</v>
      </c>
      <c r="AC898" s="447">
        <v>5.4445992000000006E-2</v>
      </c>
      <c r="AD898" s="290">
        <v>0.1062</v>
      </c>
      <c r="AE898" s="447">
        <v>89.332400000000007</v>
      </c>
      <c r="AF898">
        <v>4.5641999999999996</v>
      </c>
      <c r="AG898" s="447">
        <v>1.2811999999999999</v>
      </c>
      <c r="AH898">
        <v>0.1182</v>
      </c>
      <c r="AI898" s="447">
        <v>8.6725999999999998E-2</v>
      </c>
      <c r="AJ898" s="447">
        <v>98.54</v>
      </c>
      <c r="AK898" s="447">
        <v>9.9144000000000005</v>
      </c>
      <c r="AL898" s="429">
        <v>26.434501647949219</v>
      </c>
      <c r="AM898" s="433" t="s">
        <v>139</v>
      </c>
      <c r="AN898" s="434"/>
      <c r="AO898" s="438">
        <v>1.2</v>
      </c>
      <c r="AP898" s="439">
        <v>8.5169999999999995</v>
      </c>
      <c r="AQ898" s="431" t="s">
        <v>139</v>
      </c>
      <c r="AR898" s="440"/>
      <c r="AS898" s="469">
        <v>0</v>
      </c>
      <c r="AT898" s="431"/>
      <c r="AU898" s="469">
        <v>2.5267178139546282</v>
      </c>
      <c r="AV898" s="431"/>
      <c r="AW898" s="442">
        <v>0.48599999999999999</v>
      </c>
      <c r="AX898" s="431"/>
      <c r="AY898" s="443"/>
      <c r="AZ898" s="469" t="s">
        <v>139</v>
      </c>
      <c r="BA898" s="431" t="s">
        <v>139</v>
      </c>
      <c r="BB898" s="440"/>
      <c r="BC898" s="469">
        <v>4.2331534014776288E-2</v>
      </c>
      <c r="BD898" s="445" t="s">
        <v>139</v>
      </c>
      <c r="BE898" s="469">
        <v>1.7627243025071904E-2</v>
      </c>
      <c r="BF898" s="445" t="s">
        <v>139</v>
      </c>
      <c r="BG898" s="445"/>
      <c r="BH898" s="469">
        <v>1843.449364060916</v>
      </c>
      <c r="BI898" s="431" t="s">
        <v>139</v>
      </c>
      <c r="BJ898" s="440"/>
      <c r="BK898" s="441">
        <v>1907.9137954510593</v>
      </c>
      <c r="BL898" s="431" t="s">
        <v>139</v>
      </c>
      <c r="BM898" s="446"/>
      <c r="BN898" s="447">
        <v>-3.7898756428270186</v>
      </c>
      <c r="BO898" t="s">
        <v>139</v>
      </c>
    </row>
    <row r="899" spans="1:67" ht="15.75" customHeight="1">
      <c r="A899" s="7" t="s">
        <v>1030</v>
      </c>
      <c r="B899" s="453">
        <v>42</v>
      </c>
      <c r="C899" s="436" t="s">
        <v>226</v>
      </c>
      <c r="D899" s="454" t="s">
        <v>227</v>
      </c>
      <c r="E899" s="436">
        <v>75</v>
      </c>
      <c r="F899" s="436">
        <v>3.999999999962256E-2</v>
      </c>
      <c r="G899" s="436" t="s">
        <v>61</v>
      </c>
      <c r="H899" s="430">
        <v>75.00066666666666</v>
      </c>
      <c r="I899" s="436">
        <v>150</v>
      </c>
      <c r="J899" s="436">
        <v>0.16000000000019554</v>
      </c>
      <c r="K899" s="436" t="s">
        <v>62</v>
      </c>
      <c r="L899" s="430">
        <v>150.00266666666667</v>
      </c>
      <c r="M899" s="430">
        <v>-150.00266666666667</v>
      </c>
      <c r="N899" s="427">
        <v>931</v>
      </c>
      <c r="Q899" s="457" t="s">
        <v>156</v>
      </c>
      <c r="R899">
        <v>1</v>
      </c>
      <c r="S899" s="474">
        <v>1015.177</v>
      </c>
      <c r="T899" s="290">
        <v>3.7999999999999999E-2</v>
      </c>
      <c r="U899" s="290">
        <v>3.7900000000000003E-2</v>
      </c>
      <c r="V899" s="290">
        <v>29.431939</v>
      </c>
      <c r="W899" s="290">
        <v>29.430547999999998</v>
      </c>
      <c r="X899" s="290">
        <v>34.874961796346348</v>
      </c>
      <c r="Y899" s="290">
        <v>34.873247983238208</v>
      </c>
      <c r="Z899">
        <v>1.8288</v>
      </c>
      <c r="AA899" s="447">
        <v>6.8659127352403653</v>
      </c>
      <c r="AB899" s="447">
        <v>85.725293759967826</v>
      </c>
      <c r="AC899" s="447">
        <v>2.5805506399999997E-2</v>
      </c>
      <c r="AD899" s="290">
        <v>4.2599999999999999E-2</v>
      </c>
      <c r="AE899" s="447">
        <v>89.715800000000002</v>
      </c>
      <c r="AF899">
        <v>4.5834999999999999</v>
      </c>
      <c r="AG899" s="447">
        <v>2.0467</v>
      </c>
      <c r="AH899">
        <v>0.1489</v>
      </c>
      <c r="AI899" s="447">
        <v>6.3701999999999995E-2</v>
      </c>
      <c r="AJ899" s="447">
        <v>98.54</v>
      </c>
      <c r="AK899" s="447">
        <v>11.897</v>
      </c>
      <c r="AL899" s="429">
        <v>34.875595092773438</v>
      </c>
      <c r="AM899" s="433" t="s">
        <v>139</v>
      </c>
      <c r="AN899" s="434"/>
      <c r="AO899" s="438" t="s">
        <v>139</v>
      </c>
      <c r="AP899" s="439" t="s">
        <v>139</v>
      </c>
      <c r="AQ899" s="431" t="s">
        <v>139</v>
      </c>
      <c r="AR899" s="440"/>
      <c r="AS899" s="469" t="s">
        <v>139</v>
      </c>
      <c r="AT899" s="431" t="s">
        <v>139</v>
      </c>
      <c r="AU899" s="469" t="s">
        <v>139</v>
      </c>
      <c r="AV899" s="431" t="s">
        <v>139</v>
      </c>
      <c r="AW899" s="442" t="s">
        <v>139</v>
      </c>
      <c r="AX899" s="431" t="s">
        <v>139</v>
      </c>
      <c r="AY899" s="443"/>
      <c r="AZ899" s="469" t="s">
        <v>139</v>
      </c>
      <c r="BA899" s="431" t="s">
        <v>139</v>
      </c>
      <c r="BB899" s="440"/>
      <c r="BC899" s="469" t="s">
        <v>139</v>
      </c>
      <c r="BD899" s="445" t="s">
        <v>139</v>
      </c>
      <c r="BE899" s="469" t="s">
        <v>139</v>
      </c>
      <c r="BF899" s="445" t="s">
        <v>139</v>
      </c>
      <c r="BG899" s="445"/>
      <c r="BH899" s="469" t="s">
        <v>139</v>
      </c>
      <c r="BI899" s="431" t="s">
        <v>139</v>
      </c>
      <c r="BJ899" s="440"/>
      <c r="BK899" s="441" t="s">
        <v>139</v>
      </c>
      <c r="BL899" s="431" t="s">
        <v>139</v>
      </c>
      <c r="BM899" s="446"/>
      <c r="BN899" s="447" t="s">
        <v>139</v>
      </c>
      <c r="BO899" t="s">
        <v>139</v>
      </c>
    </row>
    <row r="900" spans="1:67" ht="15.75" customHeight="1">
      <c r="A900" s="7" t="s">
        <v>1030</v>
      </c>
      <c r="B900" s="453">
        <v>42</v>
      </c>
      <c r="C900" s="436" t="s">
        <v>226</v>
      </c>
      <c r="D900" s="454" t="s">
        <v>227</v>
      </c>
      <c r="E900" s="436">
        <v>75</v>
      </c>
      <c r="F900" s="436">
        <v>3.999999999962256E-2</v>
      </c>
      <c r="G900" s="436" t="s">
        <v>61</v>
      </c>
      <c r="H900" s="430">
        <v>75.00066666666666</v>
      </c>
      <c r="I900" s="436">
        <v>150</v>
      </c>
      <c r="J900" s="436">
        <v>0.16000000000019554</v>
      </c>
      <c r="K900" s="436" t="s">
        <v>62</v>
      </c>
      <c r="L900" s="430">
        <v>150.00266666666667</v>
      </c>
      <c r="M900" s="430">
        <v>-150.00266666666667</v>
      </c>
      <c r="N900" s="427">
        <v>932</v>
      </c>
      <c r="Q900" s="457" t="s">
        <v>156</v>
      </c>
      <c r="R900">
        <v>2</v>
      </c>
      <c r="S900" s="474">
        <v>1015.46</v>
      </c>
      <c r="T900" s="290">
        <v>3.7999999999999999E-2</v>
      </c>
      <c r="U900" s="290">
        <v>3.7400000000000003E-2</v>
      </c>
      <c r="V900" s="290">
        <v>29.431953</v>
      </c>
      <c r="W900" s="290">
        <v>29.430233999999999</v>
      </c>
      <c r="X900" s="290">
        <v>34.874818703987266</v>
      </c>
      <c r="Y900" s="290">
        <v>34.873237324312832</v>
      </c>
      <c r="Z900">
        <v>1.8288</v>
      </c>
      <c r="AA900" s="447">
        <v>6.8659127352403653</v>
      </c>
      <c r="AB900" s="447">
        <v>85.72520780052912</v>
      </c>
      <c r="AC900" s="447">
        <v>2.6186094399999998E-2</v>
      </c>
      <c r="AD900" s="290">
        <v>4.3499999999999997E-2</v>
      </c>
      <c r="AE900" s="447">
        <v>89.717699999999994</v>
      </c>
      <c r="AF900">
        <v>4.5835999999999997</v>
      </c>
      <c r="AG900" s="447">
        <v>1.9410000000000001</v>
      </c>
      <c r="AH900">
        <v>0.1447</v>
      </c>
      <c r="AI900" s="447">
        <v>6.3701999999999995E-2</v>
      </c>
      <c r="AJ900" s="447">
        <v>98.54</v>
      </c>
      <c r="AK900" s="447">
        <v>11.897</v>
      </c>
      <c r="AL900" s="429">
        <v>34.875755310058594</v>
      </c>
      <c r="AM900" s="433" t="s">
        <v>139</v>
      </c>
      <c r="AN900" s="434"/>
      <c r="AO900" s="438" t="s">
        <v>139</v>
      </c>
      <c r="AP900" s="439" t="s">
        <v>139</v>
      </c>
      <c r="AQ900" s="431" t="s">
        <v>139</v>
      </c>
      <c r="AR900" s="440"/>
      <c r="AS900" s="469" t="s">
        <v>139</v>
      </c>
      <c r="AT900" s="431" t="s">
        <v>139</v>
      </c>
      <c r="AU900" s="469" t="s">
        <v>139</v>
      </c>
      <c r="AV900" s="431" t="s">
        <v>139</v>
      </c>
      <c r="AW900" s="442" t="s">
        <v>139</v>
      </c>
      <c r="AX900" s="431" t="s">
        <v>139</v>
      </c>
      <c r="AY900" s="443"/>
      <c r="AZ900" s="469" t="s">
        <v>139</v>
      </c>
      <c r="BA900" s="431" t="s">
        <v>139</v>
      </c>
      <c r="BB900" s="440"/>
      <c r="BC900" s="469" t="s">
        <v>139</v>
      </c>
      <c r="BD900" s="445" t="s">
        <v>139</v>
      </c>
      <c r="BE900" s="469" t="s">
        <v>139</v>
      </c>
      <c r="BF900" s="445" t="s">
        <v>139</v>
      </c>
      <c r="BG900" s="445"/>
      <c r="BH900" s="469" t="s">
        <v>139</v>
      </c>
      <c r="BI900" s="431" t="s">
        <v>139</v>
      </c>
      <c r="BJ900" s="440"/>
      <c r="BK900" s="441" t="s">
        <v>139</v>
      </c>
      <c r="BL900" s="431" t="s">
        <v>139</v>
      </c>
      <c r="BM900" s="446"/>
      <c r="BN900" s="447" t="s">
        <v>139</v>
      </c>
      <c r="BO900" t="s">
        <v>139</v>
      </c>
    </row>
    <row r="901" spans="1:67" ht="15.75" customHeight="1">
      <c r="A901" s="7" t="s">
        <v>1030</v>
      </c>
      <c r="B901" s="453">
        <v>42</v>
      </c>
      <c r="C901" s="436" t="s">
        <v>226</v>
      </c>
      <c r="D901" s="454" t="s">
        <v>227</v>
      </c>
      <c r="E901" s="436">
        <v>75</v>
      </c>
      <c r="F901" s="436">
        <v>3.999999999962256E-2</v>
      </c>
      <c r="G901" s="436" t="s">
        <v>61</v>
      </c>
      <c r="H901" s="430">
        <v>75.00066666666666</v>
      </c>
      <c r="I901" s="436">
        <v>150</v>
      </c>
      <c r="J901" s="436">
        <v>0.16000000000019554</v>
      </c>
      <c r="K901" s="436" t="s">
        <v>62</v>
      </c>
      <c r="L901" s="430">
        <v>150.00266666666667</v>
      </c>
      <c r="M901" s="430">
        <v>-150.00266666666667</v>
      </c>
      <c r="N901" s="427">
        <v>933</v>
      </c>
      <c r="Q901" s="457" t="s">
        <v>156</v>
      </c>
      <c r="R901">
        <v>3</v>
      </c>
      <c r="S901" s="474">
        <v>1015.2809999999999</v>
      </c>
      <c r="T901" s="290">
        <v>3.7999999999999999E-2</v>
      </c>
      <c r="U901" s="290">
        <v>3.78E-2</v>
      </c>
      <c r="V901" s="290">
        <v>29.431960999999998</v>
      </c>
      <c r="W901" s="290">
        <v>29.430425999999997</v>
      </c>
      <c r="X901" s="290">
        <v>34.874931342119531</v>
      </c>
      <c r="Y901" s="290">
        <v>34.873141074804607</v>
      </c>
      <c r="Z901">
        <v>1.8288</v>
      </c>
      <c r="AA901" s="447">
        <v>6.8659127352403653</v>
      </c>
      <c r="AB901" s="447">
        <v>85.725275465285165</v>
      </c>
      <c r="AC901" s="447">
        <v>2.6693695199999999E-2</v>
      </c>
      <c r="AD901" s="290">
        <v>4.4600000000000001E-2</v>
      </c>
      <c r="AE901" s="447">
        <v>89.717699999999994</v>
      </c>
      <c r="AF901">
        <v>4.5835999999999997</v>
      </c>
      <c r="AG901" s="447">
        <v>2.0771999999999999</v>
      </c>
      <c r="AH901">
        <v>0.15010000000000001</v>
      </c>
      <c r="AI901" s="447">
        <v>6.3701999999999995E-2</v>
      </c>
      <c r="AJ901" s="447">
        <v>98.54</v>
      </c>
      <c r="AK901" s="447">
        <v>11.897</v>
      </c>
      <c r="AL901" s="429">
        <v>34.875968933105469</v>
      </c>
      <c r="AM901" s="433" t="s">
        <v>139</v>
      </c>
      <c r="AN901" s="434"/>
      <c r="AO901" s="438" t="s">
        <v>139</v>
      </c>
      <c r="AP901" s="439" t="s">
        <v>139</v>
      </c>
      <c r="AQ901" s="431" t="s">
        <v>139</v>
      </c>
      <c r="AR901" s="440"/>
      <c r="AS901" s="469" t="s">
        <v>139</v>
      </c>
      <c r="AT901" s="431" t="s">
        <v>139</v>
      </c>
      <c r="AU901" s="469" t="s">
        <v>139</v>
      </c>
      <c r="AV901" s="431" t="s">
        <v>139</v>
      </c>
      <c r="AW901" s="442" t="s">
        <v>139</v>
      </c>
      <c r="AX901" s="431" t="s">
        <v>139</v>
      </c>
      <c r="AY901" s="443"/>
      <c r="AZ901" s="469" t="s">
        <v>139</v>
      </c>
      <c r="BA901" s="431" t="s">
        <v>139</v>
      </c>
      <c r="BB901" s="440"/>
      <c r="BC901" s="469" t="s">
        <v>139</v>
      </c>
      <c r="BD901" s="445" t="s">
        <v>139</v>
      </c>
      <c r="BE901" s="469" t="s">
        <v>139</v>
      </c>
      <c r="BF901" s="445" t="s">
        <v>139</v>
      </c>
      <c r="BG901" s="445"/>
      <c r="BH901" s="469" t="s">
        <v>139</v>
      </c>
      <c r="BI901" s="431" t="s">
        <v>139</v>
      </c>
      <c r="BJ901" s="440"/>
      <c r="BK901" s="441" t="s">
        <v>139</v>
      </c>
      <c r="BL901" s="431" t="s">
        <v>139</v>
      </c>
      <c r="BM901" s="446"/>
      <c r="BN901" s="447" t="s">
        <v>139</v>
      </c>
      <c r="BO901" t="s">
        <v>139</v>
      </c>
    </row>
    <row r="902" spans="1:67" ht="15.75" customHeight="1">
      <c r="A902" s="7" t="s">
        <v>1030</v>
      </c>
      <c r="B902" s="453">
        <v>42</v>
      </c>
      <c r="C902" s="436" t="s">
        <v>226</v>
      </c>
      <c r="D902" s="454" t="s">
        <v>227</v>
      </c>
      <c r="E902" s="436">
        <v>75</v>
      </c>
      <c r="F902" s="436">
        <v>3.999999999962256E-2</v>
      </c>
      <c r="G902" s="436" t="s">
        <v>61</v>
      </c>
      <c r="H902" s="430">
        <v>75.00066666666666</v>
      </c>
      <c r="I902" s="436">
        <v>150</v>
      </c>
      <c r="J902" s="436">
        <v>0.16000000000019554</v>
      </c>
      <c r="K902" s="436" t="s">
        <v>62</v>
      </c>
      <c r="L902" s="430">
        <v>150.00266666666667</v>
      </c>
      <c r="M902" s="430">
        <v>-150.00266666666667</v>
      </c>
      <c r="N902" s="427">
        <v>934</v>
      </c>
      <c r="Q902" s="457" t="s">
        <v>156</v>
      </c>
      <c r="R902">
        <v>4</v>
      </c>
      <c r="S902" s="474">
        <v>506.41699999999997</v>
      </c>
      <c r="T902" s="290">
        <v>0.73980000000000001</v>
      </c>
      <c r="U902" s="290">
        <v>0.73980000000000001</v>
      </c>
      <c r="V902" s="290">
        <v>29.776232999999998</v>
      </c>
      <c r="W902" s="290">
        <v>29.774674999999998</v>
      </c>
      <c r="X902" s="290">
        <v>34.829433807295288</v>
      </c>
      <c r="Y902" s="290">
        <v>34.827416440901523</v>
      </c>
      <c r="Z902">
        <v>1.9218999999999999</v>
      </c>
      <c r="AA902" s="447">
        <v>6.6797960403632448</v>
      </c>
      <c r="AB902" s="447">
        <v>84.903739279820002</v>
      </c>
      <c r="AC902" s="447">
        <v>2.6482457600000002E-2</v>
      </c>
      <c r="AD902" s="290">
        <v>4.4200000000000003E-2</v>
      </c>
      <c r="AE902" s="447">
        <v>89.734499999999997</v>
      </c>
      <c r="AF902">
        <v>4.5845000000000002</v>
      </c>
      <c r="AG902" s="447">
        <v>1.8847</v>
      </c>
      <c r="AH902">
        <v>0.1424</v>
      </c>
      <c r="AI902" s="447">
        <v>6.3701999999999995E-2</v>
      </c>
      <c r="AJ902" s="447">
        <v>98.54</v>
      </c>
      <c r="AK902" s="447">
        <v>13.117000000000001</v>
      </c>
      <c r="AL902" s="429">
        <v>34.831050872802734</v>
      </c>
      <c r="AM902" s="433" t="s">
        <v>139</v>
      </c>
      <c r="AN902" s="434"/>
      <c r="AO902" s="438" t="s">
        <v>139</v>
      </c>
      <c r="AP902" s="439" t="s">
        <v>139</v>
      </c>
      <c r="AQ902" s="431" t="s">
        <v>139</v>
      </c>
      <c r="AR902" s="440"/>
      <c r="AS902" s="469" t="s">
        <v>139</v>
      </c>
      <c r="AT902" s="431" t="s">
        <v>139</v>
      </c>
      <c r="AU902" s="469" t="s">
        <v>139</v>
      </c>
      <c r="AV902" s="431" t="s">
        <v>139</v>
      </c>
      <c r="AW902" s="442" t="s">
        <v>139</v>
      </c>
      <c r="AX902" s="431" t="s">
        <v>139</v>
      </c>
      <c r="AY902" s="443"/>
      <c r="AZ902" s="469" t="s">
        <v>139</v>
      </c>
      <c r="BA902" s="431" t="s">
        <v>139</v>
      </c>
      <c r="BB902" s="440"/>
      <c r="BC902" s="469" t="s">
        <v>139</v>
      </c>
      <c r="BD902" s="445" t="s">
        <v>139</v>
      </c>
      <c r="BE902" s="469" t="s">
        <v>139</v>
      </c>
      <c r="BF902" s="445" t="s">
        <v>139</v>
      </c>
      <c r="BG902" s="445"/>
      <c r="BH902" s="469" t="s">
        <v>139</v>
      </c>
      <c r="BI902" s="431" t="s">
        <v>139</v>
      </c>
      <c r="BJ902" s="440"/>
      <c r="BK902" s="441" t="s">
        <v>139</v>
      </c>
      <c r="BL902" s="431" t="s">
        <v>139</v>
      </c>
      <c r="BM902" s="446"/>
      <c r="BN902" s="447" t="s">
        <v>139</v>
      </c>
      <c r="BO902" t="s">
        <v>139</v>
      </c>
    </row>
    <row r="903" spans="1:67" ht="15.75" customHeight="1">
      <c r="A903" s="7" t="s">
        <v>1030</v>
      </c>
      <c r="B903" s="453">
        <v>42</v>
      </c>
      <c r="C903" s="436" t="s">
        <v>226</v>
      </c>
      <c r="D903" s="454" t="s">
        <v>227</v>
      </c>
      <c r="E903" s="436">
        <v>75</v>
      </c>
      <c r="F903" s="436">
        <v>3.999999999962256E-2</v>
      </c>
      <c r="G903" s="436" t="s">
        <v>61</v>
      </c>
      <c r="H903" s="430">
        <v>75.00066666666666</v>
      </c>
      <c r="I903" s="436">
        <v>150</v>
      </c>
      <c r="J903" s="436">
        <v>0.16000000000019554</v>
      </c>
      <c r="K903" s="436" t="s">
        <v>62</v>
      </c>
      <c r="L903" s="430">
        <v>150.00266666666667</v>
      </c>
      <c r="M903" s="430">
        <v>-150.00266666666667</v>
      </c>
      <c r="N903" s="427">
        <v>935</v>
      </c>
      <c r="Q903" s="457" t="s">
        <v>156</v>
      </c>
      <c r="R903">
        <v>5</v>
      </c>
      <c r="S903" s="474">
        <v>504.30399999999997</v>
      </c>
      <c r="T903" s="290">
        <v>0.74060000000000004</v>
      </c>
      <c r="U903" s="290">
        <v>0.74050000000000005</v>
      </c>
      <c r="V903" s="290">
        <v>29.775825999999999</v>
      </c>
      <c r="W903" s="290">
        <v>29.774439999999998</v>
      </c>
      <c r="X903" s="290">
        <v>34.829241682909128</v>
      </c>
      <c r="Y903" s="290">
        <v>34.827558859101941</v>
      </c>
      <c r="Z903">
        <v>1.9218999999999999</v>
      </c>
      <c r="AA903" s="447">
        <v>6.6779378385615917</v>
      </c>
      <c r="AB903" s="447">
        <v>84.881753558589494</v>
      </c>
      <c r="AC903" s="447">
        <v>2.6609470400000002E-2</v>
      </c>
      <c r="AD903" s="290">
        <v>4.4499999999999998E-2</v>
      </c>
      <c r="AE903" s="447">
        <v>89.7196</v>
      </c>
      <c r="AF903">
        <v>4.5837000000000003</v>
      </c>
      <c r="AG903" s="447">
        <v>2.1078000000000001</v>
      </c>
      <c r="AH903">
        <v>0.15129999999999999</v>
      </c>
      <c r="AI903" s="447">
        <v>6.3701999999999995E-2</v>
      </c>
      <c r="AJ903" s="447">
        <v>98.54</v>
      </c>
      <c r="AK903" s="447">
        <v>12.66</v>
      </c>
      <c r="AL903" s="429">
        <v>34.831272125244141</v>
      </c>
      <c r="AM903" s="433" t="s">
        <v>139</v>
      </c>
      <c r="AN903" s="434"/>
      <c r="AO903" s="438" t="s">
        <v>139</v>
      </c>
      <c r="AP903" s="439" t="s">
        <v>139</v>
      </c>
      <c r="AQ903" s="431" t="s">
        <v>139</v>
      </c>
      <c r="AR903" s="440"/>
      <c r="AS903" s="469" t="s">
        <v>139</v>
      </c>
      <c r="AT903" s="431" t="s">
        <v>139</v>
      </c>
      <c r="AU903" s="469" t="s">
        <v>139</v>
      </c>
      <c r="AV903" s="431" t="s">
        <v>139</v>
      </c>
      <c r="AW903" s="442" t="s">
        <v>139</v>
      </c>
      <c r="AX903" s="431" t="s">
        <v>139</v>
      </c>
      <c r="AY903" s="443"/>
      <c r="AZ903" s="469" t="s">
        <v>139</v>
      </c>
      <c r="BA903" s="431" t="s">
        <v>139</v>
      </c>
      <c r="BB903" s="440"/>
      <c r="BC903" s="469" t="s">
        <v>139</v>
      </c>
      <c r="BD903" s="445" t="s">
        <v>139</v>
      </c>
      <c r="BE903" s="469" t="s">
        <v>139</v>
      </c>
      <c r="BF903" s="445" t="s">
        <v>139</v>
      </c>
      <c r="BG903" s="445"/>
      <c r="BH903" s="469" t="s">
        <v>139</v>
      </c>
      <c r="BI903" s="431" t="s">
        <v>139</v>
      </c>
      <c r="BJ903" s="440"/>
      <c r="BK903" s="441" t="s">
        <v>139</v>
      </c>
      <c r="BL903" s="431" t="s">
        <v>139</v>
      </c>
      <c r="BM903" s="446"/>
      <c r="BN903" s="447" t="s">
        <v>139</v>
      </c>
      <c r="BO903" t="s">
        <v>139</v>
      </c>
    </row>
    <row r="904" spans="1:67" ht="15.75" customHeight="1">
      <c r="A904" s="7" t="s">
        <v>1030</v>
      </c>
      <c r="B904" s="453">
        <v>42</v>
      </c>
      <c r="C904" s="436" t="s">
        <v>226</v>
      </c>
      <c r="D904" s="454" t="s">
        <v>227</v>
      </c>
      <c r="E904" s="436">
        <v>75</v>
      </c>
      <c r="F904" s="436">
        <v>3.999999999962256E-2</v>
      </c>
      <c r="G904" s="436" t="s">
        <v>61</v>
      </c>
      <c r="H904" s="430">
        <v>75.00066666666666</v>
      </c>
      <c r="I904" s="436">
        <v>150</v>
      </c>
      <c r="J904" s="436">
        <v>0.16000000000019554</v>
      </c>
      <c r="K904" s="436" t="s">
        <v>62</v>
      </c>
      <c r="L904" s="430">
        <v>150.00266666666667</v>
      </c>
      <c r="M904" s="430">
        <v>-150.00266666666667</v>
      </c>
      <c r="N904" s="427">
        <v>936</v>
      </c>
      <c r="Q904" s="457" t="s">
        <v>156</v>
      </c>
      <c r="R904">
        <v>6</v>
      </c>
      <c r="S904" s="474">
        <v>502.32499999999999</v>
      </c>
      <c r="T904" s="290">
        <v>0.74129999999999996</v>
      </c>
      <c r="U904" s="290">
        <v>0.74109999999999998</v>
      </c>
      <c r="V904" s="290">
        <v>29.775727</v>
      </c>
      <c r="W904" s="290">
        <v>29.774068999999997</v>
      </c>
      <c r="X904" s="290">
        <v>34.829482389248007</v>
      </c>
      <c r="Y904" s="290">
        <v>34.827559194848945</v>
      </c>
      <c r="Z904">
        <v>1.9218</v>
      </c>
      <c r="AA904" s="447">
        <v>6.6756326390103835</v>
      </c>
      <c r="AB904" s="447">
        <v>84.854122578145478</v>
      </c>
      <c r="AC904" s="447">
        <v>2.6736032799999997E-2</v>
      </c>
      <c r="AD904" s="290">
        <v>4.4699999999999997E-2</v>
      </c>
      <c r="AE904" s="447">
        <v>89.723299999999995</v>
      </c>
      <c r="AF904">
        <v>4.5838999999999999</v>
      </c>
      <c r="AG904" s="447">
        <v>2.0726</v>
      </c>
      <c r="AH904">
        <v>0.14990000000000001</v>
      </c>
      <c r="AI904" s="447">
        <v>6.3701999999999995E-2</v>
      </c>
      <c r="AJ904" s="447">
        <v>76.3</v>
      </c>
      <c r="AK904" s="447">
        <v>12.66</v>
      </c>
      <c r="AL904" s="429">
        <v>34.831497192382813</v>
      </c>
      <c r="AM904" s="433" t="s">
        <v>139</v>
      </c>
      <c r="AN904" s="434"/>
      <c r="AO904" s="438" t="s">
        <v>139</v>
      </c>
      <c r="AP904" s="439" t="s">
        <v>139</v>
      </c>
      <c r="AQ904" s="431" t="s">
        <v>139</v>
      </c>
      <c r="AR904" s="440"/>
      <c r="AS904" s="469" t="s">
        <v>139</v>
      </c>
      <c r="AT904" s="431" t="s">
        <v>139</v>
      </c>
      <c r="AU904" s="469" t="s">
        <v>139</v>
      </c>
      <c r="AV904" s="431" t="s">
        <v>139</v>
      </c>
      <c r="AW904" s="442" t="s">
        <v>139</v>
      </c>
      <c r="AX904" s="431" t="s">
        <v>139</v>
      </c>
      <c r="AY904" s="443"/>
      <c r="AZ904" s="469" t="s">
        <v>139</v>
      </c>
      <c r="BA904" s="431" t="s">
        <v>139</v>
      </c>
      <c r="BB904" s="440"/>
      <c r="BC904" s="469" t="s">
        <v>139</v>
      </c>
      <c r="BD904" s="445" t="s">
        <v>139</v>
      </c>
      <c r="BE904" s="469" t="s">
        <v>139</v>
      </c>
      <c r="BF904" s="445" t="s">
        <v>139</v>
      </c>
      <c r="BG904" s="445"/>
      <c r="BH904" s="469" t="s">
        <v>139</v>
      </c>
      <c r="BI904" s="431" t="s">
        <v>139</v>
      </c>
      <c r="BJ904" s="440"/>
      <c r="BK904" s="441" t="s">
        <v>139</v>
      </c>
      <c r="BL904" s="431" t="s">
        <v>139</v>
      </c>
      <c r="BM904" s="446"/>
      <c r="BN904" s="447" t="s">
        <v>139</v>
      </c>
      <c r="BO904" t="s">
        <v>139</v>
      </c>
    </row>
    <row r="905" spans="1:67" ht="15.75" customHeight="1">
      <c r="A905" s="7" t="s">
        <v>1030</v>
      </c>
      <c r="B905" s="453">
        <v>42</v>
      </c>
      <c r="C905" s="436" t="s">
        <v>226</v>
      </c>
      <c r="D905" s="454" t="s">
        <v>227</v>
      </c>
      <c r="E905" s="436">
        <v>75</v>
      </c>
      <c r="F905" s="436">
        <v>3.999999999962256E-2</v>
      </c>
      <c r="G905" s="436" t="s">
        <v>61</v>
      </c>
      <c r="H905" s="430">
        <v>75.00066666666666</v>
      </c>
      <c r="I905" s="436">
        <v>150</v>
      </c>
      <c r="J905" s="436">
        <v>0.16000000000019554</v>
      </c>
      <c r="K905" s="436" t="s">
        <v>62</v>
      </c>
      <c r="L905" s="430">
        <v>150.00266666666667</v>
      </c>
      <c r="M905" s="430">
        <v>-150.00266666666667</v>
      </c>
      <c r="N905" s="427">
        <v>937</v>
      </c>
      <c r="Q905" s="457" t="s">
        <v>156</v>
      </c>
      <c r="R905">
        <v>7</v>
      </c>
      <c r="S905" s="474">
        <v>228.316</v>
      </c>
      <c r="T905" s="290">
        <v>-1.466</v>
      </c>
      <c r="U905" s="290">
        <v>-1.4653</v>
      </c>
      <c r="V905" s="290">
        <v>26.558633</v>
      </c>
      <c r="W905" s="290">
        <v>26.563037999999999</v>
      </c>
      <c r="X905" s="290">
        <v>33.162426763700715</v>
      </c>
      <c r="Y905" s="290">
        <v>33.167705555403117</v>
      </c>
      <c r="Z905">
        <v>1.8077000000000001</v>
      </c>
      <c r="AA905" s="447">
        <v>6.3428028308884787</v>
      </c>
      <c r="AB905" s="447">
        <v>75.186338593719171</v>
      </c>
      <c r="AC905" s="447">
        <v>3.4900884E-2</v>
      </c>
      <c r="AD905" s="290">
        <v>6.2899999999999998E-2</v>
      </c>
      <c r="AE905" s="447">
        <v>89.630200000000002</v>
      </c>
      <c r="AF905">
        <v>4.5792999999999999</v>
      </c>
      <c r="AG905" s="447">
        <v>3.3898000000000001</v>
      </c>
      <c r="AH905">
        <v>0.2026</v>
      </c>
      <c r="AI905" s="447">
        <v>6.3701999999999995E-2</v>
      </c>
      <c r="AJ905" s="447">
        <v>98.54</v>
      </c>
      <c r="AK905" s="447">
        <v>13.88</v>
      </c>
      <c r="AL905" s="429" t="s">
        <v>139</v>
      </c>
      <c r="AM905" s="433">
        <v>5</v>
      </c>
      <c r="AN905" s="434" t="s">
        <v>1108</v>
      </c>
      <c r="AO905" s="438" t="s">
        <v>139</v>
      </c>
      <c r="AP905" s="439" t="s">
        <v>139</v>
      </c>
      <c r="AQ905" s="431" t="s">
        <v>139</v>
      </c>
      <c r="AR905" s="440"/>
      <c r="AS905" s="469" t="s">
        <v>139</v>
      </c>
      <c r="AT905" s="431" t="s">
        <v>139</v>
      </c>
      <c r="AU905" s="469" t="s">
        <v>139</v>
      </c>
      <c r="AV905" s="431" t="s">
        <v>139</v>
      </c>
      <c r="AW905" s="442" t="s">
        <v>139</v>
      </c>
      <c r="AX905" s="431" t="s">
        <v>139</v>
      </c>
      <c r="AY905" s="443"/>
      <c r="AZ905" s="469" t="s">
        <v>139</v>
      </c>
      <c r="BA905" s="431" t="s">
        <v>139</v>
      </c>
      <c r="BB905" s="440"/>
      <c r="BC905" s="469" t="s">
        <v>139</v>
      </c>
      <c r="BD905" s="445" t="s">
        <v>139</v>
      </c>
      <c r="BE905" s="469" t="s">
        <v>139</v>
      </c>
      <c r="BF905" s="445" t="s">
        <v>139</v>
      </c>
      <c r="BG905" s="445"/>
      <c r="BH905" s="469" t="s">
        <v>139</v>
      </c>
      <c r="BI905" s="431" t="s">
        <v>139</v>
      </c>
      <c r="BJ905" s="440"/>
      <c r="BK905" s="441" t="s">
        <v>139</v>
      </c>
      <c r="BL905" s="431" t="s">
        <v>139</v>
      </c>
      <c r="BM905" s="446"/>
      <c r="BN905" s="447" t="s">
        <v>139</v>
      </c>
      <c r="BO905" t="s">
        <v>139</v>
      </c>
    </row>
    <row r="906" spans="1:67" ht="15.75" customHeight="1">
      <c r="A906" s="7" t="s">
        <v>1030</v>
      </c>
      <c r="B906" s="453">
        <v>42</v>
      </c>
      <c r="C906" s="436" t="s">
        <v>226</v>
      </c>
      <c r="D906" s="454" t="s">
        <v>227</v>
      </c>
      <c r="E906" s="436">
        <v>75</v>
      </c>
      <c r="F906" s="436">
        <v>3.999999999962256E-2</v>
      </c>
      <c r="G906" s="436" t="s">
        <v>61</v>
      </c>
      <c r="H906" s="430">
        <v>75.00066666666666</v>
      </c>
      <c r="I906" s="436">
        <v>150</v>
      </c>
      <c r="J906" s="436">
        <v>0.16000000000019554</v>
      </c>
      <c r="K906" s="436" t="s">
        <v>62</v>
      </c>
      <c r="L906" s="430">
        <v>150.00266666666667</v>
      </c>
      <c r="M906" s="430">
        <v>-150.00266666666667</v>
      </c>
      <c r="N906" s="427">
        <v>938</v>
      </c>
      <c r="Q906" s="457" t="s">
        <v>156</v>
      </c>
      <c r="R906">
        <v>8</v>
      </c>
      <c r="S906" s="474">
        <v>227.58199999999999</v>
      </c>
      <c r="T906" s="290">
        <v>-1.4662999999999999</v>
      </c>
      <c r="U906" s="290">
        <v>-1.4659</v>
      </c>
      <c r="V906" s="290">
        <v>26.551825000000001</v>
      </c>
      <c r="W906" s="290">
        <v>26.556915999999998</v>
      </c>
      <c r="X906" s="290">
        <v>33.153848252492651</v>
      </c>
      <c r="Y906" s="290">
        <v>33.160403421062831</v>
      </c>
      <c r="Z906">
        <v>1.8077000000000001</v>
      </c>
      <c r="AA906" s="447">
        <v>6.3428028308884787</v>
      </c>
      <c r="AB906" s="447">
        <v>75.181147911581519</v>
      </c>
      <c r="AC906" s="447">
        <v>3.4985108799999998E-2</v>
      </c>
      <c r="AD906" s="290">
        <v>6.3E-2</v>
      </c>
      <c r="AE906" s="447">
        <v>89.630200000000002</v>
      </c>
      <c r="AF906">
        <v>4.5792999999999999</v>
      </c>
      <c r="AG906" s="447">
        <v>3.4649000000000001</v>
      </c>
      <c r="AH906">
        <v>0.2056</v>
      </c>
      <c r="AI906" s="447">
        <v>6.3701999999999995E-2</v>
      </c>
      <c r="AJ906" s="447">
        <v>98.54</v>
      </c>
      <c r="AK906" s="447">
        <v>13.88</v>
      </c>
      <c r="AL906" s="429">
        <v>33.233051300048828</v>
      </c>
      <c r="AM906" s="433" t="s">
        <v>139</v>
      </c>
      <c r="AN906" s="434"/>
      <c r="AO906" s="438" t="s">
        <v>139</v>
      </c>
      <c r="AP906" s="439" t="s">
        <v>139</v>
      </c>
      <c r="AQ906" s="431" t="s">
        <v>139</v>
      </c>
      <c r="AR906" s="440"/>
      <c r="AS906" s="469" t="s">
        <v>139</v>
      </c>
      <c r="AT906" s="431" t="s">
        <v>139</v>
      </c>
      <c r="AU906" s="469" t="s">
        <v>139</v>
      </c>
      <c r="AV906" s="431" t="s">
        <v>139</v>
      </c>
      <c r="AW906" s="442" t="s">
        <v>139</v>
      </c>
      <c r="AX906" s="431" t="s">
        <v>139</v>
      </c>
      <c r="AY906" s="443"/>
      <c r="AZ906" s="469" t="s">
        <v>139</v>
      </c>
      <c r="BA906" s="431" t="s">
        <v>139</v>
      </c>
      <c r="BB906" s="440"/>
      <c r="BC906" s="469" t="s">
        <v>139</v>
      </c>
      <c r="BD906" s="445" t="s">
        <v>139</v>
      </c>
      <c r="BE906" s="469" t="s">
        <v>139</v>
      </c>
      <c r="BF906" s="445" t="s">
        <v>139</v>
      </c>
      <c r="BG906" s="445"/>
      <c r="BH906" s="469" t="s">
        <v>139</v>
      </c>
      <c r="BI906" s="431" t="s">
        <v>139</v>
      </c>
      <c r="BJ906" s="440"/>
      <c r="BK906" s="441" t="s">
        <v>139</v>
      </c>
      <c r="BL906" s="431" t="s">
        <v>139</v>
      </c>
      <c r="BM906" s="446"/>
      <c r="BN906" s="447" t="s">
        <v>139</v>
      </c>
      <c r="BO906" t="s">
        <v>139</v>
      </c>
    </row>
    <row r="907" spans="1:67" ht="15.75" customHeight="1">
      <c r="A907" s="7" t="s">
        <v>1030</v>
      </c>
      <c r="B907" s="453">
        <v>42</v>
      </c>
      <c r="C907" s="436" t="s">
        <v>226</v>
      </c>
      <c r="D907" s="454" t="s">
        <v>227</v>
      </c>
      <c r="E907" s="436">
        <v>75</v>
      </c>
      <c r="F907" s="436">
        <v>3.999999999962256E-2</v>
      </c>
      <c r="G907" s="436" t="s">
        <v>61</v>
      </c>
      <c r="H907" s="430">
        <v>75.00066666666666</v>
      </c>
      <c r="I907" s="436">
        <v>150</v>
      </c>
      <c r="J907" s="436">
        <v>0.16000000000019554</v>
      </c>
      <c r="K907" s="436" t="s">
        <v>62</v>
      </c>
      <c r="L907" s="430">
        <v>150.00266666666667</v>
      </c>
      <c r="M907" s="430">
        <v>-150.00266666666667</v>
      </c>
      <c r="N907" s="427">
        <v>939</v>
      </c>
      <c r="Q907" s="457" t="s">
        <v>156</v>
      </c>
      <c r="R907">
        <v>9</v>
      </c>
      <c r="S907" s="474">
        <v>226.477</v>
      </c>
      <c r="T907" s="290">
        <v>-1.4672000000000001</v>
      </c>
      <c r="U907" s="290">
        <v>-1.4671000000000001</v>
      </c>
      <c r="V907" s="290">
        <v>26.540609</v>
      </c>
      <c r="W907" s="290">
        <v>26.544227999999997</v>
      </c>
      <c r="X907" s="290">
        <v>33.140102043153995</v>
      </c>
      <c r="Y907" s="290">
        <v>33.144966544291016</v>
      </c>
      <c r="Z907">
        <v>1.8092999999999999</v>
      </c>
      <c r="AA907" s="447">
        <v>6.3478398260583191</v>
      </c>
      <c r="AB907" s="447">
        <v>75.231678341053112</v>
      </c>
      <c r="AC907" s="447">
        <v>3.5492709599999998E-2</v>
      </c>
      <c r="AD907" s="290">
        <v>6.4100000000000004E-2</v>
      </c>
      <c r="AE907" s="447">
        <v>89.630200000000002</v>
      </c>
      <c r="AF907">
        <v>4.5792999999999999</v>
      </c>
      <c r="AG907" s="447">
        <v>3.4485000000000001</v>
      </c>
      <c r="AH907">
        <v>0.2049</v>
      </c>
      <c r="AI907" s="447">
        <v>6.3701999999999995E-2</v>
      </c>
      <c r="AJ907" s="447">
        <v>98.53</v>
      </c>
      <c r="AK907" s="447">
        <v>13.88</v>
      </c>
      <c r="AL907" s="429">
        <v>33.201583862304688</v>
      </c>
      <c r="AM907" s="433" t="s">
        <v>139</v>
      </c>
      <c r="AN907" s="434"/>
      <c r="AO907" s="438" t="s">
        <v>139</v>
      </c>
      <c r="AP907" s="439" t="s">
        <v>139</v>
      </c>
      <c r="AQ907" s="431" t="s">
        <v>139</v>
      </c>
      <c r="AR907" s="440"/>
      <c r="AS907" s="469" t="s">
        <v>139</v>
      </c>
      <c r="AT907" s="431" t="s">
        <v>139</v>
      </c>
      <c r="AU907" s="469" t="s">
        <v>139</v>
      </c>
      <c r="AV907" s="431" t="s">
        <v>139</v>
      </c>
      <c r="AW907" s="442" t="s">
        <v>139</v>
      </c>
      <c r="AX907" s="431" t="s">
        <v>139</v>
      </c>
      <c r="AY907" s="443"/>
      <c r="AZ907" s="469" t="s">
        <v>139</v>
      </c>
      <c r="BA907" s="431" t="s">
        <v>139</v>
      </c>
      <c r="BB907" s="440"/>
      <c r="BC907" s="469" t="s">
        <v>139</v>
      </c>
      <c r="BD907" s="445" t="s">
        <v>139</v>
      </c>
      <c r="BE907" s="469" t="s">
        <v>139</v>
      </c>
      <c r="BF907" s="445" t="s">
        <v>139</v>
      </c>
      <c r="BG907" s="445"/>
      <c r="BH907" s="469" t="s">
        <v>139</v>
      </c>
      <c r="BI907" s="431" t="s">
        <v>139</v>
      </c>
      <c r="BJ907" s="440"/>
      <c r="BK907" s="441" t="s">
        <v>139</v>
      </c>
      <c r="BL907" s="431" t="s">
        <v>139</v>
      </c>
      <c r="BM907" s="446"/>
      <c r="BN907" s="447" t="s">
        <v>139</v>
      </c>
      <c r="BO907" t="s">
        <v>139</v>
      </c>
    </row>
    <row r="908" spans="1:67" ht="15.75" customHeight="1">
      <c r="A908" s="7" t="s">
        <v>1030</v>
      </c>
      <c r="B908" s="453">
        <v>42</v>
      </c>
      <c r="C908" s="436" t="s">
        <v>226</v>
      </c>
      <c r="D908" s="454" t="s">
        <v>227</v>
      </c>
      <c r="E908" s="436">
        <v>75</v>
      </c>
      <c r="F908" s="436">
        <v>3.999999999962256E-2</v>
      </c>
      <c r="G908" s="436" t="s">
        <v>61</v>
      </c>
      <c r="H908" s="430">
        <v>75.00066666666666</v>
      </c>
      <c r="I908" s="436">
        <v>150</v>
      </c>
      <c r="J908" s="436">
        <v>0.16000000000019554</v>
      </c>
      <c r="K908" s="436" t="s">
        <v>62</v>
      </c>
      <c r="L908" s="430">
        <v>150.00266666666667</v>
      </c>
      <c r="M908" s="430">
        <v>-150.00266666666667</v>
      </c>
      <c r="N908" s="427">
        <v>940</v>
      </c>
      <c r="Q908" s="457" t="s">
        <v>156</v>
      </c>
      <c r="R908">
        <v>10</v>
      </c>
      <c r="S908" s="474">
        <v>149.51499999999999</v>
      </c>
      <c r="T908" s="290">
        <v>-1.2814000000000001</v>
      </c>
      <c r="U908" s="290">
        <v>-1.2935000000000001</v>
      </c>
      <c r="V908" s="290">
        <v>26.091096</v>
      </c>
      <c r="W908" s="290">
        <v>26.090949999999999</v>
      </c>
      <c r="X908" s="290">
        <v>32.367374339503279</v>
      </c>
      <c r="Y908" s="290">
        <v>32.380265293264742</v>
      </c>
      <c r="Z908">
        <v>1.9538</v>
      </c>
      <c r="AA908" s="447">
        <v>6.9364915441418731</v>
      </c>
      <c r="AB908" s="447">
        <v>82.168167309594082</v>
      </c>
      <c r="AC908" s="447">
        <v>3.3801007200000004E-2</v>
      </c>
      <c r="AD908" s="290">
        <v>6.0400000000000002E-2</v>
      </c>
      <c r="AE908" s="447">
        <v>89.572500000000005</v>
      </c>
      <c r="AF908">
        <v>4.5762999999999998</v>
      </c>
      <c r="AG908" s="447">
        <v>3.3475000000000001</v>
      </c>
      <c r="AH908">
        <v>0.2009</v>
      </c>
      <c r="AI908" s="447">
        <v>6.3701999999999995E-2</v>
      </c>
      <c r="AJ908" s="447">
        <v>98.54</v>
      </c>
      <c r="AK908" s="447">
        <v>13.88</v>
      </c>
      <c r="AL908" s="429">
        <v>32.376880645751953</v>
      </c>
      <c r="AM908" s="433" t="s">
        <v>139</v>
      </c>
      <c r="AN908" s="434"/>
      <c r="AO908" s="438" t="s">
        <v>139</v>
      </c>
      <c r="AP908" s="439" t="s">
        <v>139</v>
      </c>
      <c r="AQ908" s="431" t="s">
        <v>139</v>
      </c>
      <c r="AR908" s="440"/>
      <c r="AS908" s="469" t="s">
        <v>139</v>
      </c>
      <c r="AT908" s="431" t="s">
        <v>139</v>
      </c>
      <c r="AU908" s="469" t="s">
        <v>139</v>
      </c>
      <c r="AV908" s="431" t="s">
        <v>139</v>
      </c>
      <c r="AW908" s="442" t="s">
        <v>139</v>
      </c>
      <c r="AX908" s="431" t="s">
        <v>139</v>
      </c>
      <c r="AY908" s="443"/>
      <c r="AZ908" s="469" t="s">
        <v>139</v>
      </c>
      <c r="BA908" s="431" t="s">
        <v>139</v>
      </c>
      <c r="BB908" s="440"/>
      <c r="BC908" s="469" t="s">
        <v>139</v>
      </c>
      <c r="BD908" s="445" t="s">
        <v>139</v>
      </c>
      <c r="BE908" s="469" t="s">
        <v>139</v>
      </c>
      <c r="BF908" s="445" t="s">
        <v>139</v>
      </c>
      <c r="BG908" s="445"/>
      <c r="BH908" s="469" t="s">
        <v>139</v>
      </c>
      <c r="BI908" s="431" t="s">
        <v>139</v>
      </c>
      <c r="BJ908" s="440"/>
      <c r="BK908" s="441" t="s">
        <v>139</v>
      </c>
      <c r="BL908" s="431" t="s">
        <v>139</v>
      </c>
      <c r="BM908" s="446"/>
      <c r="BN908" s="447" t="s">
        <v>139</v>
      </c>
      <c r="BO908" t="s">
        <v>139</v>
      </c>
    </row>
    <row r="909" spans="1:67" ht="15.75" customHeight="1">
      <c r="A909" s="7" t="s">
        <v>1030</v>
      </c>
      <c r="B909" s="453">
        <v>42</v>
      </c>
      <c r="C909" s="436" t="s">
        <v>226</v>
      </c>
      <c r="D909" s="454" t="s">
        <v>227</v>
      </c>
      <c r="E909" s="436">
        <v>75</v>
      </c>
      <c r="F909" s="436">
        <v>3.999999999962256E-2</v>
      </c>
      <c r="G909" s="436" t="s">
        <v>61</v>
      </c>
      <c r="H909" s="430">
        <v>75.00066666666666</v>
      </c>
      <c r="I909" s="436">
        <v>150</v>
      </c>
      <c r="J909" s="436">
        <v>0.16000000000019554</v>
      </c>
      <c r="K909" s="436" t="s">
        <v>62</v>
      </c>
      <c r="L909" s="430">
        <v>150.00266666666667</v>
      </c>
      <c r="M909" s="430">
        <v>-150.00266666666667</v>
      </c>
      <c r="N909" s="427">
        <v>941</v>
      </c>
      <c r="Q909" s="457" t="s">
        <v>156</v>
      </c>
      <c r="R909">
        <v>11</v>
      </c>
      <c r="S909" s="474">
        <v>148.84700000000001</v>
      </c>
      <c r="T909" s="290">
        <v>-1.2799</v>
      </c>
      <c r="U909" s="290">
        <v>-1.282</v>
      </c>
      <c r="V909" s="290">
        <v>26.087299999999999</v>
      </c>
      <c r="W909" s="290">
        <v>26.087065999999997</v>
      </c>
      <c r="X909" s="290">
        <v>32.360972369079619</v>
      </c>
      <c r="Y909" s="290">
        <v>32.362923838618961</v>
      </c>
      <c r="Z909">
        <v>1.9574</v>
      </c>
      <c r="AA909" s="447">
        <v>6.9509104998800417</v>
      </c>
      <c r="AB909" s="447">
        <v>82.338553315008539</v>
      </c>
      <c r="AC909" s="447">
        <v>3.3969907200000003E-2</v>
      </c>
      <c r="AD909" s="290">
        <v>6.08E-2</v>
      </c>
      <c r="AE909" s="447">
        <v>89.572500000000005</v>
      </c>
      <c r="AF909">
        <v>4.5762999999999998</v>
      </c>
      <c r="AG909" s="447">
        <v>3.4016000000000002</v>
      </c>
      <c r="AH909">
        <v>0.20300000000000001</v>
      </c>
      <c r="AI909" s="447">
        <v>6.3701999999999995E-2</v>
      </c>
      <c r="AJ909" s="447">
        <v>98.54</v>
      </c>
      <c r="AK909" s="447">
        <v>13.88</v>
      </c>
      <c r="AL909" s="429">
        <v>32.370918273925781</v>
      </c>
      <c r="AM909" s="433" t="s">
        <v>139</v>
      </c>
      <c r="AN909" s="434"/>
      <c r="AO909" s="438" t="s">
        <v>139</v>
      </c>
      <c r="AP909" s="439" t="s">
        <v>139</v>
      </c>
      <c r="AQ909" s="431" t="s">
        <v>139</v>
      </c>
      <c r="AR909" s="440"/>
      <c r="AS909" s="469" t="s">
        <v>139</v>
      </c>
      <c r="AT909" s="431" t="s">
        <v>139</v>
      </c>
      <c r="AU909" s="469" t="s">
        <v>139</v>
      </c>
      <c r="AV909" s="431" t="s">
        <v>139</v>
      </c>
      <c r="AW909" s="442" t="s">
        <v>139</v>
      </c>
      <c r="AX909" s="431" t="s">
        <v>139</v>
      </c>
      <c r="AY909" s="443"/>
      <c r="AZ909" s="469" t="s">
        <v>139</v>
      </c>
      <c r="BA909" s="431" t="s">
        <v>139</v>
      </c>
      <c r="BB909" s="440"/>
      <c r="BC909" s="469" t="s">
        <v>139</v>
      </c>
      <c r="BD909" s="445" t="s">
        <v>139</v>
      </c>
      <c r="BE909" s="469" t="s">
        <v>139</v>
      </c>
      <c r="BF909" s="445" t="s">
        <v>139</v>
      </c>
      <c r="BG909" s="445"/>
      <c r="BH909" s="469" t="s">
        <v>139</v>
      </c>
      <c r="BI909" s="431" t="s">
        <v>139</v>
      </c>
      <c r="BJ909" s="440"/>
      <c r="BK909" s="441" t="s">
        <v>139</v>
      </c>
      <c r="BL909" s="431" t="s">
        <v>139</v>
      </c>
      <c r="BM909" s="446"/>
      <c r="BN909" s="447" t="s">
        <v>139</v>
      </c>
      <c r="BO909" t="s">
        <v>139</v>
      </c>
    </row>
    <row r="910" spans="1:67" ht="15.75" customHeight="1">
      <c r="A910" s="7" t="s">
        <v>1030</v>
      </c>
      <c r="B910" s="453">
        <v>42</v>
      </c>
      <c r="C910" s="436" t="s">
        <v>226</v>
      </c>
      <c r="D910" s="454" t="s">
        <v>227</v>
      </c>
      <c r="E910" s="436">
        <v>75</v>
      </c>
      <c r="F910" s="436">
        <v>3.999999999962256E-2</v>
      </c>
      <c r="G910" s="436" t="s">
        <v>61</v>
      </c>
      <c r="H910" s="430">
        <v>75.00066666666666</v>
      </c>
      <c r="I910" s="436">
        <v>150</v>
      </c>
      <c r="J910" s="436">
        <v>0.16000000000019554</v>
      </c>
      <c r="K910" s="436" t="s">
        <v>62</v>
      </c>
      <c r="L910" s="430">
        <v>150.00266666666667</v>
      </c>
      <c r="M910" s="430">
        <v>-150.00266666666667</v>
      </c>
      <c r="N910" s="427">
        <v>942</v>
      </c>
      <c r="Q910" s="457" t="s">
        <v>156</v>
      </c>
      <c r="R910">
        <v>12</v>
      </c>
      <c r="S910" s="474">
        <v>147.89400000000001</v>
      </c>
      <c r="T910" s="290">
        <v>-1.2776000000000001</v>
      </c>
      <c r="U910" s="290">
        <v>-1.2813000000000001</v>
      </c>
      <c r="V910" s="290">
        <v>26.082060999999999</v>
      </c>
      <c r="W910" s="290">
        <v>26.083299999999998</v>
      </c>
      <c r="X910" s="290">
        <v>32.351907959738874</v>
      </c>
      <c r="Y910" s="290">
        <v>32.35759853767054</v>
      </c>
      <c r="Z910">
        <v>1.9604999999999999</v>
      </c>
      <c r="AA910" s="447">
        <v>6.9653521768351823</v>
      </c>
      <c r="AB910" s="447">
        <v>82.50942352543025</v>
      </c>
      <c r="AC910" s="447">
        <v>3.5027446400000002E-2</v>
      </c>
      <c r="AD910" s="290">
        <v>6.3100000000000003E-2</v>
      </c>
      <c r="AE910" s="447">
        <v>89.572500000000005</v>
      </c>
      <c r="AF910">
        <v>4.5762999999999998</v>
      </c>
      <c r="AG910" s="447">
        <v>3.31</v>
      </c>
      <c r="AH910">
        <v>0.19939999999999999</v>
      </c>
      <c r="AI910" s="447">
        <v>6.3701999999999995E-2</v>
      </c>
      <c r="AJ910" s="447">
        <v>98.54</v>
      </c>
      <c r="AK910" s="447">
        <v>13.88</v>
      </c>
      <c r="AL910" s="429">
        <v>32.359340667724609</v>
      </c>
      <c r="AM910" s="433" t="s">
        <v>139</v>
      </c>
      <c r="AN910" s="434"/>
      <c r="AO910" s="438" t="s">
        <v>139</v>
      </c>
      <c r="AP910" s="439" t="s">
        <v>139</v>
      </c>
      <c r="AQ910" s="431" t="s">
        <v>139</v>
      </c>
      <c r="AR910" s="440"/>
      <c r="AS910" s="469" t="s">
        <v>139</v>
      </c>
      <c r="AT910" s="431" t="s">
        <v>139</v>
      </c>
      <c r="AU910" s="469" t="s">
        <v>139</v>
      </c>
      <c r="AV910" s="431" t="s">
        <v>139</v>
      </c>
      <c r="AW910" s="442" t="s">
        <v>139</v>
      </c>
      <c r="AX910" s="431" t="s">
        <v>139</v>
      </c>
      <c r="AY910" s="443"/>
      <c r="AZ910" s="469" t="s">
        <v>139</v>
      </c>
      <c r="BA910" s="431" t="s">
        <v>139</v>
      </c>
      <c r="BB910" s="440"/>
      <c r="BC910" s="469" t="s">
        <v>139</v>
      </c>
      <c r="BD910" s="445" t="s">
        <v>139</v>
      </c>
      <c r="BE910" s="469" t="s">
        <v>139</v>
      </c>
      <c r="BF910" s="445" t="s">
        <v>139</v>
      </c>
      <c r="BG910" s="445"/>
      <c r="BH910" s="469" t="s">
        <v>139</v>
      </c>
      <c r="BI910" s="431" t="s">
        <v>139</v>
      </c>
      <c r="BJ910" s="440"/>
      <c r="BK910" s="441" t="s">
        <v>139</v>
      </c>
      <c r="BL910" s="431" t="s">
        <v>139</v>
      </c>
      <c r="BM910" s="446"/>
      <c r="BN910" s="447" t="s">
        <v>139</v>
      </c>
      <c r="BO910" t="s">
        <v>139</v>
      </c>
    </row>
    <row r="911" spans="1:67" ht="15.75" customHeight="1">
      <c r="A911" s="7" t="s">
        <v>1030</v>
      </c>
      <c r="B911" s="453">
        <v>42</v>
      </c>
      <c r="C911" s="436" t="s">
        <v>226</v>
      </c>
      <c r="D911" s="454" t="s">
        <v>227</v>
      </c>
      <c r="E911" s="436">
        <v>75</v>
      </c>
      <c r="F911" s="436">
        <v>3.999999999962256E-2</v>
      </c>
      <c r="G911" s="436" t="s">
        <v>61</v>
      </c>
      <c r="H911" s="430">
        <v>75.00066666666666</v>
      </c>
      <c r="I911" s="436">
        <v>150</v>
      </c>
      <c r="J911" s="436">
        <v>0.16000000000019554</v>
      </c>
      <c r="K911" s="436" t="s">
        <v>62</v>
      </c>
      <c r="L911" s="430">
        <v>150.00266666666667</v>
      </c>
      <c r="M911" s="430">
        <v>-150.00266666666667</v>
      </c>
      <c r="N911" s="427">
        <v>943</v>
      </c>
      <c r="Q911" s="457" t="s">
        <v>156</v>
      </c>
      <c r="R911">
        <v>13</v>
      </c>
      <c r="S911" s="474">
        <v>85.213999999999999</v>
      </c>
      <c r="T911" s="290">
        <v>-0.30969999999999998</v>
      </c>
      <c r="U911" s="290">
        <v>-0.30840000000000001</v>
      </c>
      <c r="V911" s="290">
        <v>25.876365</v>
      </c>
      <c r="W911" s="290">
        <v>25.884385999999999</v>
      </c>
      <c r="X911" s="290">
        <v>31.094743742588836</v>
      </c>
      <c r="Y911" s="290">
        <v>31.1040114847174</v>
      </c>
      <c r="Z911">
        <v>2.3218999999999999</v>
      </c>
      <c r="AA911" s="447">
        <v>8.3481736569724649</v>
      </c>
      <c r="AB911" s="447">
        <v>100.58072542550704</v>
      </c>
      <c r="AC911" s="447">
        <v>0.18126962399999999</v>
      </c>
      <c r="AD911" s="290">
        <v>0.38779999999999998</v>
      </c>
      <c r="AE911" s="447">
        <v>89.155500000000004</v>
      </c>
      <c r="AF911">
        <v>4.5552999999999999</v>
      </c>
      <c r="AG911" s="447">
        <v>2.7816999999999998</v>
      </c>
      <c r="AH911">
        <v>0.17829999999999999</v>
      </c>
      <c r="AI911" s="447">
        <v>6.3701999999999995E-2</v>
      </c>
      <c r="AJ911" s="447">
        <v>46.61</v>
      </c>
      <c r="AK911" s="447">
        <v>13.88</v>
      </c>
      <c r="AL911" s="429">
        <v>31.103691101074219</v>
      </c>
      <c r="AM911" s="433" t="s">
        <v>139</v>
      </c>
      <c r="AN911" s="434"/>
      <c r="AO911" s="438" t="s">
        <v>139</v>
      </c>
      <c r="AP911" s="439" t="s">
        <v>139</v>
      </c>
      <c r="AQ911" s="431" t="s">
        <v>139</v>
      </c>
      <c r="AR911" s="440"/>
      <c r="AS911" s="469" t="s">
        <v>139</v>
      </c>
      <c r="AT911" s="431" t="s">
        <v>139</v>
      </c>
      <c r="AU911" s="469" t="s">
        <v>139</v>
      </c>
      <c r="AV911" s="431" t="s">
        <v>139</v>
      </c>
      <c r="AW911" s="442" t="s">
        <v>139</v>
      </c>
      <c r="AX911" s="431" t="s">
        <v>139</v>
      </c>
      <c r="AY911" s="443"/>
      <c r="AZ911" s="469" t="s">
        <v>139</v>
      </c>
      <c r="BA911" s="431" t="s">
        <v>139</v>
      </c>
      <c r="BB911" s="440"/>
      <c r="BC911" s="469" t="s">
        <v>139</v>
      </c>
      <c r="BD911" s="445" t="s">
        <v>139</v>
      </c>
      <c r="BE911" s="469" t="s">
        <v>139</v>
      </c>
      <c r="BF911" s="445" t="s">
        <v>139</v>
      </c>
      <c r="BG911" s="445"/>
      <c r="BH911" s="469" t="s">
        <v>139</v>
      </c>
      <c r="BI911" s="431" t="s">
        <v>139</v>
      </c>
      <c r="BJ911" s="440"/>
      <c r="BK911" s="441" t="s">
        <v>139</v>
      </c>
      <c r="BL911" s="431" t="s">
        <v>139</v>
      </c>
      <c r="BM911" s="446"/>
      <c r="BN911" s="447" t="s">
        <v>139</v>
      </c>
      <c r="BO911" t="s">
        <v>139</v>
      </c>
    </row>
    <row r="912" spans="1:67" ht="15.75" customHeight="1">
      <c r="A912" s="7" t="s">
        <v>1030</v>
      </c>
      <c r="B912" s="453">
        <v>42</v>
      </c>
      <c r="C912" s="436" t="s">
        <v>226</v>
      </c>
      <c r="D912" s="454" t="s">
        <v>227</v>
      </c>
      <c r="E912" s="436">
        <v>75</v>
      </c>
      <c r="F912" s="436">
        <v>3.999999999962256E-2</v>
      </c>
      <c r="G912" s="436" t="s">
        <v>61</v>
      </c>
      <c r="H912" s="430">
        <v>75.00066666666666</v>
      </c>
      <c r="I912" s="436">
        <v>150</v>
      </c>
      <c r="J912" s="436">
        <v>0.16000000000019554</v>
      </c>
      <c r="K912" s="436" t="s">
        <v>62</v>
      </c>
      <c r="L912" s="430">
        <v>150.00266666666667</v>
      </c>
      <c r="M912" s="430">
        <v>-150.00266666666667</v>
      </c>
      <c r="N912" s="427">
        <v>944</v>
      </c>
      <c r="Q912" s="457" t="s">
        <v>156</v>
      </c>
      <c r="R912">
        <v>14</v>
      </c>
      <c r="S912" s="474">
        <v>84.590999999999994</v>
      </c>
      <c r="T912" s="290">
        <v>-0.3049</v>
      </c>
      <c r="U912" s="290">
        <v>-0.3044</v>
      </c>
      <c r="V912" s="290">
        <v>25.873394999999999</v>
      </c>
      <c r="W912" s="290">
        <v>25.874841999999997</v>
      </c>
      <c r="X912" s="290">
        <v>31.086266962651408</v>
      </c>
      <c r="Y912" s="290">
        <v>31.087667411809143</v>
      </c>
      <c r="Z912">
        <v>2.3218999999999999</v>
      </c>
      <c r="AA912" s="447">
        <v>8.3481736569724649</v>
      </c>
      <c r="AB912" s="447">
        <v>100.5875198895839</v>
      </c>
      <c r="AC912" s="447">
        <v>0.186642896</v>
      </c>
      <c r="AD912" s="290">
        <v>0.3997</v>
      </c>
      <c r="AE912" s="447">
        <v>89.120099999999994</v>
      </c>
      <c r="AF912">
        <v>4.5534999999999997</v>
      </c>
      <c r="AG912" s="447">
        <v>2.8544</v>
      </c>
      <c r="AH912">
        <v>0.1812</v>
      </c>
      <c r="AI912" s="447">
        <v>6.3701999999999995E-2</v>
      </c>
      <c r="AJ912" s="447">
        <v>98.54</v>
      </c>
      <c r="AK912" s="447">
        <v>13.88</v>
      </c>
      <c r="AL912" s="429">
        <v>31.065847396850586</v>
      </c>
      <c r="AM912" s="433" t="s">
        <v>139</v>
      </c>
      <c r="AN912" s="434"/>
      <c r="AO912" s="438" t="s">
        <v>139</v>
      </c>
      <c r="AP912" s="439" t="s">
        <v>139</v>
      </c>
      <c r="AQ912" s="431" t="s">
        <v>139</v>
      </c>
      <c r="AR912" s="440"/>
      <c r="AS912" s="469" t="s">
        <v>139</v>
      </c>
      <c r="AT912" s="431" t="s">
        <v>139</v>
      </c>
      <c r="AU912" s="469" t="s">
        <v>139</v>
      </c>
      <c r="AV912" s="431" t="s">
        <v>139</v>
      </c>
      <c r="AW912" s="442" t="s">
        <v>139</v>
      </c>
      <c r="AX912" s="431" t="s">
        <v>139</v>
      </c>
      <c r="AY912" s="443"/>
      <c r="AZ912" s="469" t="s">
        <v>139</v>
      </c>
      <c r="BA912" s="431" t="s">
        <v>139</v>
      </c>
      <c r="BB912" s="440"/>
      <c r="BC912" s="469" t="s">
        <v>139</v>
      </c>
      <c r="BD912" s="445" t="s">
        <v>139</v>
      </c>
      <c r="BE912" s="469" t="s">
        <v>139</v>
      </c>
      <c r="BF912" s="445" t="s">
        <v>139</v>
      </c>
      <c r="BG912" s="445"/>
      <c r="BH912" s="469" t="s">
        <v>139</v>
      </c>
      <c r="BI912" s="431" t="s">
        <v>139</v>
      </c>
      <c r="BJ912" s="440"/>
      <c r="BK912" s="441" t="s">
        <v>139</v>
      </c>
      <c r="BL912" s="431" t="s">
        <v>139</v>
      </c>
      <c r="BM912" s="446"/>
      <c r="BN912" s="447" t="s">
        <v>139</v>
      </c>
      <c r="BO912" t="s">
        <v>139</v>
      </c>
    </row>
    <row r="913" spans="1:67" ht="15.75" customHeight="1">
      <c r="A913" s="7" t="s">
        <v>1030</v>
      </c>
      <c r="B913" s="453">
        <v>42</v>
      </c>
      <c r="C913" s="436" t="s">
        <v>226</v>
      </c>
      <c r="D913" s="454" t="s">
        <v>227</v>
      </c>
      <c r="E913" s="436">
        <v>75</v>
      </c>
      <c r="F913" s="436">
        <v>3.999999999962256E-2</v>
      </c>
      <c r="G913" s="436" t="s">
        <v>61</v>
      </c>
      <c r="H913" s="430">
        <v>75.00066666666666</v>
      </c>
      <c r="I913" s="436">
        <v>150</v>
      </c>
      <c r="J913" s="436">
        <v>0.16000000000019554</v>
      </c>
      <c r="K913" s="436" t="s">
        <v>62</v>
      </c>
      <c r="L913" s="430">
        <v>150.00266666666667</v>
      </c>
      <c r="M913" s="430">
        <v>-150.00266666666667</v>
      </c>
      <c r="N913" s="427">
        <v>945</v>
      </c>
      <c r="Q913" s="457" t="s">
        <v>156</v>
      </c>
      <c r="R913">
        <v>15</v>
      </c>
      <c r="S913" s="474">
        <v>83.608999999999995</v>
      </c>
      <c r="T913" s="290">
        <v>-0.29799999999999999</v>
      </c>
      <c r="U913" s="290">
        <v>-0.30109999999999998</v>
      </c>
      <c r="V913" s="290">
        <v>25.845976999999998</v>
      </c>
      <c r="W913" s="290">
        <v>25.858880999999997</v>
      </c>
      <c r="X913" s="290">
        <v>31.043566396793427</v>
      </c>
      <c r="Y913" s="290">
        <v>31.063770436281086</v>
      </c>
      <c r="Z913">
        <v>2.3285999999999998</v>
      </c>
      <c r="AA913" s="447">
        <v>8.3887298309998943</v>
      </c>
      <c r="AB913" s="447">
        <v>101.06432674281231</v>
      </c>
      <c r="AC913" s="447">
        <v>0.19011097600000001</v>
      </c>
      <c r="AD913" s="290">
        <v>0.40739999999999998</v>
      </c>
      <c r="AE913" s="447">
        <v>89.123900000000006</v>
      </c>
      <c r="AF913">
        <v>4.5537000000000001</v>
      </c>
      <c r="AG913" s="447">
        <v>2.9296000000000002</v>
      </c>
      <c r="AH913">
        <v>0.1842</v>
      </c>
      <c r="AI913" s="447">
        <v>6.3701999999999995E-2</v>
      </c>
      <c r="AJ913" s="447">
        <v>34.299999999999997</v>
      </c>
      <c r="AK913" s="447">
        <v>13.88</v>
      </c>
      <c r="AL913" s="429">
        <v>31.042068481445313</v>
      </c>
      <c r="AM913" s="433" t="s">
        <v>139</v>
      </c>
      <c r="AN913" s="434"/>
      <c r="AO913" s="438" t="s">
        <v>139</v>
      </c>
      <c r="AP913" s="439" t="s">
        <v>139</v>
      </c>
      <c r="AQ913" s="431" t="s">
        <v>139</v>
      </c>
      <c r="AR913" s="440"/>
      <c r="AS913" s="469" t="s">
        <v>139</v>
      </c>
      <c r="AT913" s="431" t="s">
        <v>139</v>
      </c>
      <c r="AU913" s="469" t="s">
        <v>139</v>
      </c>
      <c r="AV913" s="431" t="s">
        <v>139</v>
      </c>
      <c r="AW913" s="442" t="s">
        <v>139</v>
      </c>
      <c r="AX913" s="431" t="s">
        <v>139</v>
      </c>
      <c r="AY913" s="443"/>
      <c r="AZ913" s="469" t="s">
        <v>139</v>
      </c>
      <c r="BA913" s="431" t="s">
        <v>139</v>
      </c>
      <c r="BB913" s="440"/>
      <c r="BC913" s="469" t="s">
        <v>139</v>
      </c>
      <c r="BD913" s="445" t="s">
        <v>139</v>
      </c>
      <c r="BE913" s="469" t="s">
        <v>139</v>
      </c>
      <c r="BF913" s="445" t="s">
        <v>139</v>
      </c>
      <c r="BG913" s="445"/>
      <c r="BH913" s="469" t="s">
        <v>139</v>
      </c>
      <c r="BI913" s="431" t="s">
        <v>139</v>
      </c>
      <c r="BJ913" s="440"/>
      <c r="BK913" s="441" t="s">
        <v>139</v>
      </c>
      <c r="BL913" s="431" t="s">
        <v>139</v>
      </c>
      <c r="BM913" s="446"/>
      <c r="BN913" s="447" t="s">
        <v>139</v>
      </c>
      <c r="BO913" t="s">
        <v>139</v>
      </c>
    </row>
    <row r="914" spans="1:67" ht="15.75" customHeight="1">
      <c r="A914" s="7" t="s">
        <v>1030</v>
      </c>
      <c r="B914" s="453">
        <v>42</v>
      </c>
      <c r="C914" s="436" t="s">
        <v>226</v>
      </c>
      <c r="D914" s="454" t="s">
        <v>227</v>
      </c>
      <c r="E914" s="436">
        <v>75</v>
      </c>
      <c r="F914" s="436">
        <v>3.999999999962256E-2</v>
      </c>
      <c r="G914" s="436" t="s">
        <v>61</v>
      </c>
      <c r="H914" s="430">
        <v>75.00066666666666</v>
      </c>
      <c r="I914" s="436">
        <v>150</v>
      </c>
      <c r="J914" s="436">
        <v>0.16000000000019554</v>
      </c>
      <c r="K914" s="436" t="s">
        <v>62</v>
      </c>
      <c r="L914" s="430">
        <v>150.00266666666667</v>
      </c>
      <c r="M914" s="430">
        <v>-150.00266666666667</v>
      </c>
      <c r="N914" s="427">
        <v>946</v>
      </c>
      <c r="Q914" s="457" t="s">
        <v>184</v>
      </c>
      <c r="R914">
        <v>16</v>
      </c>
      <c r="S914" s="474">
        <v>44.186</v>
      </c>
      <c r="T914" s="290">
        <v>-0.8095</v>
      </c>
      <c r="U914" s="290">
        <v>-0.80149999999999999</v>
      </c>
      <c r="V914" s="290">
        <v>23.418678</v>
      </c>
      <c r="W914" s="290">
        <v>23.423195999999997</v>
      </c>
      <c r="X914" s="290">
        <v>28.354639256696561</v>
      </c>
      <c r="Y914" s="290">
        <v>28.3531036659809</v>
      </c>
      <c r="Z914">
        <v>2.3788999999999998</v>
      </c>
      <c r="AA914" s="447">
        <v>8.965804965741091</v>
      </c>
      <c r="AB914" s="447">
        <v>104.55310317558471</v>
      </c>
      <c r="AC914" s="447">
        <v>7.6993015999999997E-2</v>
      </c>
      <c r="AD914" s="290">
        <v>0.15629999999999999</v>
      </c>
      <c r="AE914" s="447">
        <v>89.215100000000007</v>
      </c>
      <c r="AF914">
        <v>4.5583</v>
      </c>
      <c r="AG914" s="447">
        <v>1.7016</v>
      </c>
      <c r="AH914">
        <v>0.13500000000000001</v>
      </c>
      <c r="AI914" s="447">
        <v>0.21851000000000001</v>
      </c>
      <c r="AJ914" s="447">
        <v>98.53</v>
      </c>
      <c r="AK914" s="447">
        <v>15.863</v>
      </c>
      <c r="AL914" s="429">
        <v>28.38922119140625</v>
      </c>
      <c r="AM914" s="433" t="s">
        <v>139</v>
      </c>
      <c r="AN914" s="434"/>
      <c r="AO914" s="438">
        <v>0.2</v>
      </c>
      <c r="AP914" s="439">
        <v>9.0399999999999991</v>
      </c>
      <c r="AQ914" s="431" t="s">
        <v>139</v>
      </c>
      <c r="AR914" s="440"/>
      <c r="AS914" s="469">
        <v>0</v>
      </c>
      <c r="AT914" s="431"/>
      <c r="AU914" s="469">
        <v>2.8437205974226667</v>
      </c>
      <c r="AV914" s="431"/>
      <c r="AW914" s="442">
        <v>0.55200000000000005</v>
      </c>
      <c r="AX914" s="431"/>
      <c r="AY914" s="443"/>
      <c r="AZ914" s="469" t="s">
        <v>139</v>
      </c>
      <c r="BA914" s="431" t="s">
        <v>139</v>
      </c>
      <c r="BB914" s="440"/>
      <c r="BC914" s="469" t="s">
        <v>139</v>
      </c>
      <c r="BD914" s="445" t="s">
        <v>139</v>
      </c>
      <c r="BE914" s="469" t="s">
        <v>139</v>
      </c>
      <c r="BF914" s="445" t="s">
        <v>139</v>
      </c>
      <c r="BG914" s="445"/>
      <c r="BH914" s="469">
        <v>1960.5033934300516</v>
      </c>
      <c r="BI914" s="431" t="s">
        <v>139</v>
      </c>
      <c r="BJ914" s="440"/>
      <c r="BK914" s="441">
        <v>2042.4056711800035</v>
      </c>
      <c r="BL914" s="431" t="s">
        <v>139</v>
      </c>
      <c r="BM914" s="446"/>
      <c r="BN914" s="447">
        <v>-3.6662617712734957</v>
      </c>
      <c r="BO914" t="s">
        <v>139</v>
      </c>
    </row>
    <row r="915" spans="1:67" ht="15.75" customHeight="1">
      <c r="A915" s="7" t="s">
        <v>1030</v>
      </c>
      <c r="B915" s="453">
        <v>42</v>
      </c>
      <c r="C915" s="436" t="s">
        <v>226</v>
      </c>
      <c r="D915" s="454" t="s">
        <v>227</v>
      </c>
      <c r="E915" s="436">
        <v>75</v>
      </c>
      <c r="F915" s="436">
        <v>3.999999999962256E-2</v>
      </c>
      <c r="G915" s="436" t="s">
        <v>61</v>
      </c>
      <c r="H915" s="430">
        <v>75.00066666666666</v>
      </c>
      <c r="I915" s="436">
        <v>150</v>
      </c>
      <c r="J915" s="436">
        <v>0.16000000000019554</v>
      </c>
      <c r="K915" s="436" t="s">
        <v>62</v>
      </c>
      <c r="L915" s="430">
        <v>150.00266666666667</v>
      </c>
      <c r="M915" s="430">
        <v>-150.00266666666667</v>
      </c>
      <c r="N915" s="427">
        <v>947</v>
      </c>
      <c r="Q915" s="457" t="s">
        <v>184</v>
      </c>
      <c r="R915">
        <v>17</v>
      </c>
      <c r="S915" s="474">
        <v>34.017000000000003</v>
      </c>
      <c r="T915" s="290">
        <v>0.1938</v>
      </c>
      <c r="U915" s="290">
        <v>0.20810000000000001</v>
      </c>
      <c r="V915" s="290">
        <v>23.306087999999999</v>
      </c>
      <c r="W915" s="290">
        <v>23.300923999999998</v>
      </c>
      <c r="X915" s="290">
        <v>27.294846488939385</v>
      </c>
      <c r="Y915" s="290">
        <v>27.27550420037749</v>
      </c>
      <c r="Z915">
        <v>2.3068</v>
      </c>
      <c r="AA915" s="447">
        <v>8.4401746744931465</v>
      </c>
      <c r="AB915" s="447">
        <v>100.34593110685101</v>
      </c>
      <c r="AC915" s="447">
        <v>0.118407296</v>
      </c>
      <c r="AD915" s="290">
        <v>0.2482</v>
      </c>
      <c r="AE915" s="447">
        <v>89.019599999999997</v>
      </c>
      <c r="AF915">
        <v>4.5484</v>
      </c>
      <c r="AG915" s="447">
        <v>1.4621</v>
      </c>
      <c r="AH915">
        <v>0.12540000000000001</v>
      </c>
      <c r="AI915" s="447">
        <v>0.39429999999999998</v>
      </c>
      <c r="AJ915" s="447">
        <v>98.53</v>
      </c>
      <c r="AK915" s="447">
        <v>15.863</v>
      </c>
      <c r="AL915" s="429">
        <v>27.363554000854492</v>
      </c>
      <c r="AM915" s="433" t="s">
        <v>139</v>
      </c>
      <c r="AN915" s="434"/>
      <c r="AO915" s="438">
        <v>1.2</v>
      </c>
      <c r="AP915" s="439">
        <v>8.6340000000000003</v>
      </c>
      <c r="AQ915" s="431" t="s">
        <v>139</v>
      </c>
      <c r="AR915" s="440"/>
      <c r="AS915" s="469">
        <v>0</v>
      </c>
      <c r="AT915" s="431"/>
      <c r="AU915" s="469">
        <v>2.8313261415372941</v>
      </c>
      <c r="AV915" s="431"/>
      <c r="AW915" s="442">
        <v>0.52</v>
      </c>
      <c r="AX915" s="431"/>
      <c r="AY915" s="443"/>
      <c r="AZ915" s="469" t="s">
        <v>139</v>
      </c>
      <c r="BA915" s="431" t="s">
        <v>139</v>
      </c>
      <c r="BB915" s="440"/>
      <c r="BC915" s="469" t="s">
        <v>139</v>
      </c>
      <c r="BD915" s="445" t="s">
        <v>139</v>
      </c>
      <c r="BE915" s="469" t="s">
        <v>139</v>
      </c>
      <c r="BF915" s="445" t="s">
        <v>139</v>
      </c>
      <c r="BG915" s="445"/>
      <c r="BH915" s="469">
        <v>1896.7794675151886</v>
      </c>
      <c r="BI915" s="431" t="s">
        <v>139</v>
      </c>
      <c r="BJ915" s="440"/>
      <c r="BK915" s="441">
        <v>1967.1767793640297</v>
      </c>
      <c r="BL915" s="431" t="s">
        <v>139</v>
      </c>
      <c r="BM915" s="446"/>
      <c r="BN915" s="447">
        <v>-3.5930824762580853</v>
      </c>
      <c r="BO915" t="s">
        <v>139</v>
      </c>
    </row>
    <row r="916" spans="1:67" ht="15.75" customHeight="1">
      <c r="A916" s="7" t="s">
        <v>1030</v>
      </c>
      <c r="B916" s="453">
        <v>42</v>
      </c>
      <c r="C916" s="436" t="s">
        <v>226</v>
      </c>
      <c r="D916" s="454" t="s">
        <v>227</v>
      </c>
      <c r="E916" s="436">
        <v>75</v>
      </c>
      <c r="F916" s="436">
        <v>3.999999999962256E-2</v>
      </c>
      <c r="G916" s="436" t="s">
        <v>61</v>
      </c>
      <c r="H916" s="430">
        <v>75.00066666666666</v>
      </c>
      <c r="I916" s="436">
        <v>150</v>
      </c>
      <c r="J916" s="436">
        <v>0.16000000000019554</v>
      </c>
      <c r="K916" s="436" t="s">
        <v>62</v>
      </c>
      <c r="L916" s="430">
        <v>150.00266666666667</v>
      </c>
      <c r="M916" s="430">
        <v>-150.00266666666667</v>
      </c>
      <c r="N916" s="427">
        <v>948</v>
      </c>
      <c r="Q916" s="457" t="s">
        <v>184</v>
      </c>
      <c r="R916">
        <v>18</v>
      </c>
      <c r="S916" s="474">
        <v>29.995000000000001</v>
      </c>
      <c r="T916" s="290">
        <v>0.52729999999999999</v>
      </c>
      <c r="U916" s="290">
        <v>0.5323</v>
      </c>
      <c r="V916" s="290">
        <v>23.234331999999998</v>
      </c>
      <c r="W916" s="290">
        <v>23.234537999999997</v>
      </c>
      <c r="X916" s="290">
        <v>26.911457694653102</v>
      </c>
      <c r="Y916" s="290">
        <v>26.907357916091744</v>
      </c>
      <c r="Z916">
        <v>2.2991000000000001</v>
      </c>
      <c r="AA916" s="447">
        <v>8.3853668248589539</v>
      </c>
      <c r="AB916" s="447">
        <v>100.30753693150756</v>
      </c>
      <c r="AC916" s="447">
        <v>8.8244007999999999E-2</v>
      </c>
      <c r="AD916" s="290">
        <v>0.18129999999999999</v>
      </c>
      <c r="AE916" s="447">
        <v>89.168499999999995</v>
      </c>
      <c r="AF916">
        <v>4.556</v>
      </c>
      <c r="AG916" s="447">
        <v>1.4973000000000001</v>
      </c>
      <c r="AH916">
        <v>0.12690000000000001</v>
      </c>
      <c r="AI916" s="447">
        <v>0.49271999999999999</v>
      </c>
      <c r="AJ916" s="447">
        <v>98.54</v>
      </c>
      <c r="AK916" s="447">
        <v>16.626000000000001</v>
      </c>
      <c r="AL916" s="429">
        <v>26.919338226318359</v>
      </c>
      <c r="AM916" s="433" t="s">
        <v>139</v>
      </c>
      <c r="AN916" s="434"/>
      <c r="AO916" s="438">
        <v>1.4</v>
      </c>
      <c r="AP916" s="439">
        <v>8.375</v>
      </c>
      <c r="AQ916" s="431" t="s">
        <v>139</v>
      </c>
      <c r="AR916" s="440"/>
      <c r="AS916" s="469">
        <v>0</v>
      </c>
      <c r="AT916" s="431"/>
      <c r="AU916" s="469">
        <v>2.7810779185031911</v>
      </c>
      <c r="AV916" s="431"/>
      <c r="AW916" s="442">
        <v>0.50900000000000001</v>
      </c>
      <c r="AX916" s="431"/>
      <c r="AY916" s="443"/>
      <c r="AZ916" s="469" t="s">
        <v>139</v>
      </c>
      <c r="BA916" s="431" t="s">
        <v>139</v>
      </c>
      <c r="BB916" s="440"/>
      <c r="BC916" s="469" t="s">
        <v>139</v>
      </c>
      <c r="BD916" s="445" t="s">
        <v>139</v>
      </c>
      <c r="BE916" s="469" t="s">
        <v>139</v>
      </c>
      <c r="BF916" s="445" t="s">
        <v>139</v>
      </c>
      <c r="BG916" s="445"/>
      <c r="BH916" s="469">
        <v>1869.3335959572421</v>
      </c>
      <c r="BI916" s="431" t="s">
        <v>139</v>
      </c>
      <c r="BJ916" s="440"/>
      <c r="BK916" s="441">
        <v>1940.5890501556173</v>
      </c>
      <c r="BL916" s="431" t="s">
        <v>139</v>
      </c>
      <c r="BM916" s="446"/>
      <c r="BN916" s="447">
        <v>-3.5406702211261636</v>
      </c>
      <c r="BO916" t="s">
        <v>139</v>
      </c>
    </row>
    <row r="917" spans="1:67" ht="15.75" customHeight="1">
      <c r="A917" s="7" t="s">
        <v>1030</v>
      </c>
      <c r="B917" s="453">
        <v>42</v>
      </c>
      <c r="C917" s="436" t="s">
        <v>226</v>
      </c>
      <c r="D917" s="454" t="s">
        <v>227</v>
      </c>
      <c r="E917" s="436">
        <v>75</v>
      </c>
      <c r="F917" s="436">
        <v>3.999999999962256E-2</v>
      </c>
      <c r="G917" s="436" t="s">
        <v>61</v>
      </c>
      <c r="H917" s="430">
        <v>75.00066666666666</v>
      </c>
      <c r="I917" s="436">
        <v>150</v>
      </c>
      <c r="J917" s="436">
        <v>0.16000000000019554</v>
      </c>
      <c r="K917" s="436" t="s">
        <v>62</v>
      </c>
      <c r="L917" s="430">
        <v>150.00266666666667</v>
      </c>
      <c r="M917" s="430">
        <v>-150.00266666666667</v>
      </c>
      <c r="N917" s="427">
        <v>949</v>
      </c>
      <c r="Q917" s="457" t="s">
        <v>156</v>
      </c>
      <c r="R917">
        <v>19</v>
      </c>
      <c r="S917" s="474">
        <v>21.635999999999999</v>
      </c>
      <c r="T917" s="290">
        <v>0.54820000000000002</v>
      </c>
      <c r="U917" s="290">
        <v>0.59830000000000005</v>
      </c>
      <c r="V917" s="290">
        <v>23.201461999999999</v>
      </c>
      <c r="W917" s="290">
        <v>23.249732999999999</v>
      </c>
      <c r="X917" s="290">
        <v>26.855647143850703</v>
      </c>
      <c r="Y917" s="290">
        <v>26.873197210256578</v>
      </c>
      <c r="Z917">
        <v>2.2991999999999999</v>
      </c>
      <c r="AA917" s="447">
        <v>8.4386095052586825</v>
      </c>
      <c r="AB917" s="447">
        <v>100.96075008528614</v>
      </c>
      <c r="AC917" s="447">
        <v>9.4418991999999993E-2</v>
      </c>
      <c r="AD917" s="290">
        <v>0.19500000000000001</v>
      </c>
      <c r="AE917" s="447">
        <v>89.097800000000007</v>
      </c>
      <c r="AF917">
        <v>4.5523999999999996</v>
      </c>
      <c r="AG917" s="447">
        <v>1.4079999999999999</v>
      </c>
      <c r="AH917">
        <v>0.12330000000000001</v>
      </c>
      <c r="AI917" s="447">
        <v>0.82703000000000004</v>
      </c>
      <c r="AJ917" s="447">
        <v>98.54</v>
      </c>
      <c r="AK917" s="447">
        <v>17.846</v>
      </c>
      <c r="AL917" s="429">
        <v>26.891443252563477</v>
      </c>
      <c r="AM917" s="433" t="s">
        <v>139</v>
      </c>
      <c r="AN917" s="434"/>
      <c r="AO917" s="438" t="s">
        <v>139</v>
      </c>
      <c r="AP917" s="439" t="s">
        <v>139</v>
      </c>
      <c r="AQ917" s="431" t="s">
        <v>139</v>
      </c>
      <c r="AR917" s="440"/>
      <c r="AS917" s="469" t="s">
        <v>139</v>
      </c>
      <c r="AT917" s="431" t="s">
        <v>139</v>
      </c>
      <c r="AU917" s="469" t="s">
        <v>139</v>
      </c>
      <c r="AV917" s="431" t="s">
        <v>139</v>
      </c>
      <c r="AW917" s="442" t="s">
        <v>139</v>
      </c>
      <c r="AX917" s="431" t="s">
        <v>139</v>
      </c>
      <c r="AY917" s="443"/>
      <c r="AZ917" s="469" t="s">
        <v>139</v>
      </c>
      <c r="BA917" s="431" t="s">
        <v>139</v>
      </c>
      <c r="BB917" s="440"/>
      <c r="BC917" s="469" t="s">
        <v>139</v>
      </c>
      <c r="BD917" s="445" t="s">
        <v>139</v>
      </c>
      <c r="BE917" s="469" t="s">
        <v>139</v>
      </c>
      <c r="BF917" s="445" t="s">
        <v>139</v>
      </c>
      <c r="BG917" s="445"/>
      <c r="BH917" s="469" t="s">
        <v>139</v>
      </c>
      <c r="BI917" s="431" t="s">
        <v>139</v>
      </c>
      <c r="BJ917" s="440"/>
      <c r="BK917" s="441" t="s">
        <v>139</v>
      </c>
      <c r="BL917" s="431" t="s">
        <v>139</v>
      </c>
      <c r="BM917" s="446"/>
      <c r="BN917" s="447" t="s">
        <v>139</v>
      </c>
      <c r="BO917" t="s">
        <v>139</v>
      </c>
    </row>
    <row r="918" spans="1:67" ht="15.75" customHeight="1">
      <c r="A918" s="7" t="s">
        <v>1030</v>
      </c>
      <c r="B918" s="453">
        <v>42</v>
      </c>
      <c r="C918" s="436" t="s">
        <v>226</v>
      </c>
      <c r="D918" s="454" t="s">
        <v>227</v>
      </c>
      <c r="E918" s="436">
        <v>75</v>
      </c>
      <c r="F918" s="436">
        <v>3.999999999962256E-2</v>
      </c>
      <c r="G918" s="436" t="s">
        <v>61</v>
      </c>
      <c r="H918" s="430">
        <v>75.00066666666666</v>
      </c>
      <c r="I918" s="436">
        <v>150</v>
      </c>
      <c r="J918" s="436">
        <v>0.16000000000019554</v>
      </c>
      <c r="K918" s="436" t="s">
        <v>62</v>
      </c>
      <c r="L918" s="430">
        <v>150.00266666666667</v>
      </c>
      <c r="M918" s="430">
        <v>-150.00266666666667</v>
      </c>
      <c r="N918" s="427">
        <v>950</v>
      </c>
      <c r="Q918" s="457" t="s">
        <v>156</v>
      </c>
      <c r="R918">
        <v>20</v>
      </c>
      <c r="S918" s="474">
        <v>20.919</v>
      </c>
      <c r="T918" s="290">
        <v>0.59189999999999998</v>
      </c>
      <c r="U918" s="290">
        <v>0.56620000000000004</v>
      </c>
      <c r="V918" s="290">
        <v>23.246762999999998</v>
      </c>
      <c r="W918" s="290">
        <v>23.213821999999997</v>
      </c>
      <c r="X918" s="290">
        <v>26.875355778953317</v>
      </c>
      <c r="Y918" s="290">
        <v>26.855997348205914</v>
      </c>
      <c r="Z918">
        <v>2.2999999999999998</v>
      </c>
      <c r="AA918" s="447">
        <v>8.4587067653656884</v>
      </c>
      <c r="AB918" s="447">
        <v>101.33157820405548</v>
      </c>
      <c r="AC918" s="447">
        <v>9.2941679999999999E-2</v>
      </c>
      <c r="AD918" s="290">
        <v>0.19170000000000001</v>
      </c>
      <c r="AE918" s="447">
        <v>89.127600000000001</v>
      </c>
      <c r="AF918">
        <v>4.5537999999999998</v>
      </c>
      <c r="AG918" s="447">
        <v>1.3987000000000001</v>
      </c>
      <c r="AH918">
        <v>0.1229</v>
      </c>
      <c r="AI918" s="447">
        <v>0.87444999999999995</v>
      </c>
      <c r="AJ918" s="447">
        <v>96.91</v>
      </c>
      <c r="AK918" s="447">
        <v>17.846</v>
      </c>
      <c r="AL918" s="429">
        <v>26.891305923461914</v>
      </c>
      <c r="AM918" s="433" t="s">
        <v>139</v>
      </c>
      <c r="AN918" s="434"/>
      <c r="AO918" s="438" t="s">
        <v>139</v>
      </c>
      <c r="AP918" s="439" t="s">
        <v>139</v>
      </c>
      <c r="AQ918" s="431" t="s">
        <v>139</v>
      </c>
      <c r="AR918" s="440"/>
      <c r="AS918" s="469" t="s">
        <v>139</v>
      </c>
      <c r="AT918" s="431" t="s">
        <v>139</v>
      </c>
      <c r="AU918" s="469" t="s">
        <v>139</v>
      </c>
      <c r="AV918" s="431" t="s">
        <v>139</v>
      </c>
      <c r="AW918" s="442" t="s">
        <v>139</v>
      </c>
      <c r="AX918" s="431" t="s">
        <v>139</v>
      </c>
      <c r="AY918" s="443"/>
      <c r="AZ918" s="469" t="s">
        <v>139</v>
      </c>
      <c r="BA918" s="431" t="s">
        <v>139</v>
      </c>
      <c r="BB918" s="440"/>
      <c r="BC918" s="469" t="s">
        <v>139</v>
      </c>
      <c r="BD918" s="445" t="s">
        <v>139</v>
      </c>
      <c r="BE918" s="469" t="s">
        <v>139</v>
      </c>
      <c r="BF918" s="445" t="s">
        <v>139</v>
      </c>
      <c r="BG918" s="445"/>
      <c r="BH918" s="469" t="s">
        <v>139</v>
      </c>
      <c r="BI918" s="431" t="s">
        <v>139</v>
      </c>
      <c r="BJ918" s="440"/>
      <c r="BK918" s="441" t="s">
        <v>139</v>
      </c>
      <c r="BL918" s="431" t="s">
        <v>139</v>
      </c>
      <c r="BM918" s="446"/>
      <c r="BN918" s="447" t="s">
        <v>139</v>
      </c>
      <c r="BO918" t="s">
        <v>139</v>
      </c>
    </row>
    <row r="919" spans="1:67" ht="15.75" customHeight="1">
      <c r="A919" s="7" t="s">
        <v>1030</v>
      </c>
      <c r="B919" s="453">
        <v>42</v>
      </c>
      <c r="C919" s="436" t="s">
        <v>226</v>
      </c>
      <c r="D919" s="454" t="s">
        <v>227</v>
      </c>
      <c r="E919" s="436">
        <v>75</v>
      </c>
      <c r="F919" s="436">
        <v>3.999999999962256E-2</v>
      </c>
      <c r="G919" s="436" t="s">
        <v>61</v>
      </c>
      <c r="H919" s="430">
        <v>75.00066666666666</v>
      </c>
      <c r="I919" s="436">
        <v>150</v>
      </c>
      <c r="J919" s="436">
        <v>0.16000000000019554</v>
      </c>
      <c r="K919" s="436" t="s">
        <v>62</v>
      </c>
      <c r="L919" s="430">
        <v>150.00266666666667</v>
      </c>
      <c r="M919" s="430">
        <v>-150.00266666666667</v>
      </c>
      <c r="N919" s="427">
        <v>951</v>
      </c>
      <c r="Q919" s="457" t="s">
        <v>156</v>
      </c>
      <c r="R919">
        <v>21</v>
      </c>
      <c r="S919" s="474">
        <v>20.053000000000001</v>
      </c>
      <c r="T919" s="290">
        <v>0.47410000000000002</v>
      </c>
      <c r="U919" s="290">
        <v>0.4723</v>
      </c>
      <c r="V919" s="290">
        <v>23.120905999999998</v>
      </c>
      <c r="W919" s="290">
        <v>23.117859999999997</v>
      </c>
      <c r="X919" s="290">
        <v>26.818693517772783</v>
      </c>
      <c r="Y919" s="290">
        <v>26.81639109105474</v>
      </c>
      <c r="Z919">
        <v>2.3012999999999999</v>
      </c>
      <c r="AA919" s="447">
        <v>8.4776159117994627</v>
      </c>
      <c r="AB919" s="447">
        <v>101.20349730501319</v>
      </c>
      <c r="AC919" s="447">
        <v>8.668112E-2</v>
      </c>
      <c r="AD919" s="290">
        <v>0.17780000000000001</v>
      </c>
      <c r="AE919" s="447">
        <v>89.176000000000002</v>
      </c>
      <c r="AF919">
        <v>4.5563000000000002</v>
      </c>
      <c r="AG919" s="447">
        <v>1.3447</v>
      </c>
      <c r="AH919">
        <v>0.1208</v>
      </c>
      <c r="AI919" s="447">
        <v>0.89610000000000001</v>
      </c>
      <c r="AJ919" s="447">
        <v>98.02</v>
      </c>
      <c r="AK919" s="447">
        <v>17.846</v>
      </c>
      <c r="AL919" s="429">
        <v>26.878904342651367</v>
      </c>
      <c r="AM919" s="433" t="s">
        <v>139</v>
      </c>
      <c r="AN919" s="434"/>
      <c r="AO919" s="438" t="s">
        <v>139</v>
      </c>
      <c r="AP919" s="439" t="s">
        <v>139</v>
      </c>
      <c r="AQ919" s="431" t="s">
        <v>139</v>
      </c>
      <c r="AR919" s="440"/>
      <c r="AS919" s="469" t="s">
        <v>139</v>
      </c>
      <c r="AT919" s="431" t="s">
        <v>139</v>
      </c>
      <c r="AU919" s="469" t="s">
        <v>139</v>
      </c>
      <c r="AV919" s="431" t="s">
        <v>139</v>
      </c>
      <c r="AW919" s="442" t="s">
        <v>139</v>
      </c>
      <c r="AX919" s="431" t="s">
        <v>139</v>
      </c>
      <c r="AY919" s="443"/>
      <c r="AZ919" s="469" t="s">
        <v>139</v>
      </c>
      <c r="BA919" s="431" t="s">
        <v>139</v>
      </c>
      <c r="BB919" s="440"/>
      <c r="BC919" s="469" t="s">
        <v>139</v>
      </c>
      <c r="BD919" s="445" t="s">
        <v>139</v>
      </c>
      <c r="BE919" s="469" t="s">
        <v>139</v>
      </c>
      <c r="BF919" s="445" t="s">
        <v>139</v>
      </c>
      <c r="BG919" s="445"/>
      <c r="BH919" s="469" t="s">
        <v>139</v>
      </c>
      <c r="BI919" s="431" t="s">
        <v>139</v>
      </c>
      <c r="BJ919" s="440"/>
      <c r="BK919" s="441" t="s">
        <v>139</v>
      </c>
      <c r="BL919" s="431" t="s">
        <v>139</v>
      </c>
      <c r="BM919" s="446"/>
      <c r="BN919" s="447" t="s">
        <v>139</v>
      </c>
      <c r="BO919" t="s">
        <v>139</v>
      </c>
    </row>
    <row r="920" spans="1:67" ht="15.75" customHeight="1">
      <c r="A920" s="7" t="s">
        <v>1030</v>
      </c>
      <c r="B920" s="453">
        <v>42</v>
      </c>
      <c r="C920" s="436" t="s">
        <v>226</v>
      </c>
      <c r="D920" s="454" t="s">
        <v>227</v>
      </c>
      <c r="E920" s="436">
        <v>75</v>
      </c>
      <c r="F920" s="436">
        <v>3.999999999962256E-2</v>
      </c>
      <c r="G920" s="436" t="s">
        <v>61</v>
      </c>
      <c r="H920" s="430">
        <v>75.00066666666666</v>
      </c>
      <c r="I920" s="436">
        <v>150</v>
      </c>
      <c r="J920" s="436">
        <v>0.16000000000019554</v>
      </c>
      <c r="K920" s="436" t="s">
        <v>62</v>
      </c>
      <c r="L920" s="430">
        <v>150.00266666666667</v>
      </c>
      <c r="M920" s="430">
        <v>-150.00266666666667</v>
      </c>
      <c r="N920" s="427">
        <v>952</v>
      </c>
      <c r="Q920" s="457" t="s">
        <v>184</v>
      </c>
      <c r="R920">
        <v>22</v>
      </c>
      <c r="S920" s="474">
        <v>2.1080000000000001</v>
      </c>
      <c r="T920" s="290">
        <v>4.9000000000000002E-2</v>
      </c>
      <c r="U920" s="290">
        <v>4.8599999999999997E-2</v>
      </c>
      <c r="V920" s="290">
        <v>22.514665000000001</v>
      </c>
      <c r="W920" s="290">
        <v>22.512336999999999</v>
      </c>
      <c r="X920" s="290">
        <v>26.421978508773165</v>
      </c>
      <c r="Y920" s="290">
        <v>26.419335278766884</v>
      </c>
      <c r="Z920">
        <v>2.3043</v>
      </c>
      <c r="AA920" s="447">
        <v>8.509902820646575</v>
      </c>
      <c r="AB920" s="447">
        <v>100.17334473768855</v>
      </c>
      <c r="AC920" s="447">
        <v>6.0620976000000007E-2</v>
      </c>
      <c r="AD920" s="290">
        <v>0.12</v>
      </c>
      <c r="AE920" s="447">
        <v>89.298900000000003</v>
      </c>
      <c r="AF920">
        <v>4.5625</v>
      </c>
      <c r="AG920" s="447">
        <v>1.3234999999999999</v>
      </c>
      <c r="AH920">
        <v>0.12</v>
      </c>
      <c r="AI920" s="447">
        <v>3.2787999999999999</v>
      </c>
      <c r="AJ920" s="447">
        <v>19.559999999999999</v>
      </c>
      <c r="AK920" s="447">
        <v>17.846</v>
      </c>
      <c r="AL920" s="429">
        <v>26.427474975585938</v>
      </c>
      <c r="AM920" s="433" t="s">
        <v>139</v>
      </c>
      <c r="AN920" s="434"/>
      <c r="AO920" s="438" t="s">
        <v>139</v>
      </c>
      <c r="AP920" s="439" t="s">
        <v>139</v>
      </c>
      <c r="AQ920" s="431" t="s">
        <v>139</v>
      </c>
      <c r="AR920" s="440"/>
      <c r="AS920" s="469" t="s">
        <v>139</v>
      </c>
      <c r="AT920" s="431" t="s">
        <v>139</v>
      </c>
      <c r="AU920" s="469" t="s">
        <v>139</v>
      </c>
      <c r="AV920" s="431" t="s">
        <v>139</v>
      </c>
      <c r="AW920" s="442" t="s">
        <v>139</v>
      </c>
      <c r="AX920" s="431" t="s">
        <v>139</v>
      </c>
      <c r="AY920" s="443"/>
      <c r="AZ920" s="469" t="s">
        <v>139</v>
      </c>
      <c r="BA920" s="431" t="s">
        <v>139</v>
      </c>
      <c r="BB920" s="440"/>
      <c r="BC920" s="469" t="s">
        <v>139</v>
      </c>
      <c r="BD920" s="445" t="s">
        <v>139</v>
      </c>
      <c r="BE920" s="469" t="s">
        <v>139</v>
      </c>
      <c r="BF920" s="445" t="s">
        <v>139</v>
      </c>
      <c r="BG920" s="445"/>
      <c r="BH920" s="469" t="s">
        <v>139</v>
      </c>
      <c r="BI920" s="431" t="s">
        <v>139</v>
      </c>
      <c r="BJ920" s="440"/>
      <c r="BK920" s="441" t="s">
        <v>139</v>
      </c>
      <c r="BL920" s="431" t="s">
        <v>139</v>
      </c>
      <c r="BM920" s="446"/>
      <c r="BN920" s="447" t="s">
        <v>139</v>
      </c>
      <c r="BO920" t="s">
        <v>139</v>
      </c>
    </row>
    <row r="921" spans="1:67" ht="15.75" customHeight="1">
      <c r="A921" s="7" t="s">
        <v>1030</v>
      </c>
      <c r="B921" s="453">
        <v>42</v>
      </c>
      <c r="C921" s="436" t="s">
        <v>226</v>
      </c>
      <c r="D921" s="454" t="s">
        <v>227</v>
      </c>
      <c r="E921" s="436">
        <v>75</v>
      </c>
      <c r="F921" s="436">
        <v>3.999999999962256E-2</v>
      </c>
      <c r="G921" s="436" t="s">
        <v>61</v>
      </c>
      <c r="H921" s="430">
        <v>75.00066666666666</v>
      </c>
      <c r="I921" s="436">
        <v>150</v>
      </c>
      <c r="J921" s="436">
        <v>0.16000000000019554</v>
      </c>
      <c r="K921" s="436" t="s">
        <v>62</v>
      </c>
      <c r="L921" s="430">
        <v>150.00266666666667</v>
      </c>
      <c r="M921" s="430">
        <v>-150.00266666666667</v>
      </c>
      <c r="N921" s="427">
        <v>953</v>
      </c>
      <c r="Q921" s="457" t="s">
        <v>184</v>
      </c>
      <c r="R921">
        <v>23</v>
      </c>
      <c r="S921" s="474">
        <v>1.9890000000000001</v>
      </c>
      <c r="T921" s="290">
        <v>4.9500000000000002E-2</v>
      </c>
      <c r="U921" s="290">
        <v>4.8800000000000003E-2</v>
      </c>
      <c r="V921" s="290">
        <v>22.515408999999998</v>
      </c>
      <c r="W921" s="290">
        <v>22.512539999999998</v>
      </c>
      <c r="X921" s="290">
        <v>26.422559846481359</v>
      </c>
      <c r="Y921" s="290">
        <v>26.419481306920382</v>
      </c>
      <c r="Z921">
        <v>2.3043</v>
      </c>
      <c r="AA921" s="447">
        <v>8.509902820646575</v>
      </c>
      <c r="AB921" s="447">
        <v>100.17508515435529</v>
      </c>
      <c r="AC921" s="447">
        <v>6.0409288000000005E-2</v>
      </c>
      <c r="AD921" s="290">
        <v>0.1195</v>
      </c>
      <c r="AE921" s="447">
        <v>88.788799999999995</v>
      </c>
      <c r="AF921">
        <v>4.5368000000000004</v>
      </c>
      <c r="AG921" s="447">
        <v>1.1732</v>
      </c>
      <c r="AH921">
        <v>0.114</v>
      </c>
      <c r="AI921" s="447">
        <v>2.9134000000000002</v>
      </c>
      <c r="AJ921" s="447">
        <v>98.55</v>
      </c>
      <c r="AK921" s="447">
        <v>17.846</v>
      </c>
      <c r="AL921" s="429">
        <v>26.427139282226563</v>
      </c>
      <c r="AM921" s="433" t="s">
        <v>139</v>
      </c>
      <c r="AN921" s="434"/>
      <c r="AO921" s="438" t="s">
        <v>139</v>
      </c>
      <c r="AP921" s="439" t="s">
        <v>139</v>
      </c>
      <c r="AQ921" s="431" t="s">
        <v>139</v>
      </c>
      <c r="AR921" s="440"/>
      <c r="AS921" s="469" t="s">
        <v>139</v>
      </c>
      <c r="AT921" s="431" t="s">
        <v>139</v>
      </c>
      <c r="AU921" s="469" t="s">
        <v>139</v>
      </c>
      <c r="AV921" s="431" t="s">
        <v>139</v>
      </c>
      <c r="AW921" s="442" t="s">
        <v>139</v>
      </c>
      <c r="AX921" s="431" t="s">
        <v>139</v>
      </c>
      <c r="AY921" s="443"/>
      <c r="AZ921" s="469" t="s">
        <v>139</v>
      </c>
      <c r="BA921" s="431" t="s">
        <v>139</v>
      </c>
      <c r="BB921" s="440"/>
      <c r="BC921" s="469" t="s">
        <v>139</v>
      </c>
      <c r="BD921" s="445" t="s">
        <v>139</v>
      </c>
      <c r="BE921" s="469" t="s">
        <v>139</v>
      </c>
      <c r="BF921" s="445" t="s">
        <v>139</v>
      </c>
      <c r="BG921" s="445"/>
      <c r="BH921" s="469" t="s">
        <v>139</v>
      </c>
      <c r="BI921" s="431" t="s">
        <v>139</v>
      </c>
      <c r="BJ921" s="440"/>
      <c r="BK921" s="441" t="s">
        <v>139</v>
      </c>
      <c r="BL921" s="431" t="s">
        <v>139</v>
      </c>
      <c r="BM921" s="446"/>
      <c r="BN921" s="447" t="s">
        <v>139</v>
      </c>
      <c r="BO921" t="s">
        <v>139</v>
      </c>
    </row>
    <row r="922" spans="1:67" ht="15.75" customHeight="1">
      <c r="A922" s="7" t="s">
        <v>1030</v>
      </c>
      <c r="B922" s="453">
        <v>42</v>
      </c>
      <c r="C922" s="436" t="s">
        <v>226</v>
      </c>
      <c r="D922" s="454" t="s">
        <v>227</v>
      </c>
      <c r="E922" s="436">
        <v>75</v>
      </c>
      <c r="F922" s="436">
        <v>3.999999999962256E-2</v>
      </c>
      <c r="G922" s="436" t="s">
        <v>61</v>
      </c>
      <c r="H922" s="430">
        <v>75.00066666666666</v>
      </c>
      <c r="I922" s="436">
        <v>150</v>
      </c>
      <c r="J922" s="436">
        <v>0.16000000000019554</v>
      </c>
      <c r="K922" s="436" t="s">
        <v>62</v>
      </c>
      <c r="L922" s="430">
        <v>150.00266666666667</v>
      </c>
      <c r="M922" s="430">
        <v>-150.00266666666667</v>
      </c>
      <c r="N922" s="427">
        <v>954</v>
      </c>
      <c r="Q922" s="457" t="s">
        <v>184</v>
      </c>
      <c r="R922">
        <v>24</v>
      </c>
      <c r="S922" s="474">
        <v>1.6679999999999999</v>
      </c>
      <c r="T922" s="290">
        <v>5.0099999999999999E-2</v>
      </c>
      <c r="U922" s="290">
        <v>4.9799999999999997E-2</v>
      </c>
      <c r="V922" s="290">
        <v>22.51538</v>
      </c>
      <c r="W922" s="290">
        <v>22.512953</v>
      </c>
      <c r="X922" s="290">
        <v>26.42216116456882</v>
      </c>
      <c r="Y922" s="290">
        <v>26.419304496792996</v>
      </c>
      <c r="Z922">
        <v>2.3043</v>
      </c>
      <c r="AA922" s="447">
        <v>8.509902820646575</v>
      </c>
      <c r="AB922" s="447">
        <v>100.17640507651578</v>
      </c>
      <c r="AC922" s="447">
        <v>6.2607240000000008E-2</v>
      </c>
      <c r="AD922" s="290">
        <v>0.1244</v>
      </c>
      <c r="AE922" s="447">
        <v>89.306299999999993</v>
      </c>
      <c r="AF922">
        <v>4.5629</v>
      </c>
      <c r="AG922" s="447">
        <v>1.2647999999999999</v>
      </c>
      <c r="AH922">
        <v>0.1176</v>
      </c>
      <c r="AI922" s="447">
        <v>3.1741999999999999</v>
      </c>
      <c r="AJ922" s="447">
        <v>98.53</v>
      </c>
      <c r="AK922" s="447">
        <v>17.846</v>
      </c>
      <c r="AL922" s="429">
        <v>26.427820205688477</v>
      </c>
      <c r="AM922" s="433" t="s">
        <v>139</v>
      </c>
      <c r="AN922" s="434"/>
      <c r="AO922" s="438" t="s">
        <v>139</v>
      </c>
      <c r="AP922" s="439" t="s">
        <v>139</v>
      </c>
      <c r="AQ922" s="431" t="s">
        <v>139</v>
      </c>
      <c r="AR922" s="440"/>
      <c r="AS922" s="469" t="s">
        <v>139</v>
      </c>
      <c r="AT922" s="431" t="s">
        <v>139</v>
      </c>
      <c r="AU922" s="469" t="s">
        <v>139</v>
      </c>
      <c r="AV922" s="431" t="s">
        <v>139</v>
      </c>
      <c r="AW922" s="442" t="s">
        <v>139</v>
      </c>
      <c r="AX922" s="431" t="s">
        <v>139</v>
      </c>
      <c r="AY922" s="443"/>
      <c r="AZ922" s="469" t="s">
        <v>139</v>
      </c>
      <c r="BA922" s="431" t="s">
        <v>139</v>
      </c>
      <c r="BB922" s="440"/>
      <c r="BC922" s="469" t="s">
        <v>139</v>
      </c>
      <c r="BD922" s="445" t="s">
        <v>139</v>
      </c>
      <c r="BE922" s="469" t="s">
        <v>139</v>
      </c>
      <c r="BF922" s="445" t="s">
        <v>139</v>
      </c>
      <c r="BG922" s="445"/>
      <c r="BH922" s="469" t="s">
        <v>139</v>
      </c>
      <c r="BI922" s="431" t="s">
        <v>139</v>
      </c>
      <c r="BJ922" s="440"/>
      <c r="BK922" s="441" t="s">
        <v>139</v>
      </c>
      <c r="BL922" s="431" t="s">
        <v>139</v>
      </c>
      <c r="BM922" s="446"/>
      <c r="BN922" s="447" t="s">
        <v>139</v>
      </c>
      <c r="BO922" t="s">
        <v>139</v>
      </c>
    </row>
    <row r="923" spans="1:67" ht="15.75" customHeight="1">
      <c r="A923" s="7" t="s">
        <v>1030</v>
      </c>
      <c r="B923" s="453">
        <v>43</v>
      </c>
      <c r="C923" s="436" t="s">
        <v>228</v>
      </c>
      <c r="D923" s="454" t="s">
        <v>229</v>
      </c>
      <c r="E923" s="436">
        <v>75</v>
      </c>
      <c r="F923" s="436">
        <v>34.070000000000391</v>
      </c>
      <c r="G923" s="436" t="s">
        <v>61</v>
      </c>
      <c r="H923" s="430">
        <v>75.56783333333334</v>
      </c>
      <c r="I923" s="436">
        <v>145</v>
      </c>
      <c r="J923" s="436">
        <v>0.74999999999931788</v>
      </c>
      <c r="K923" s="436" t="s">
        <v>62</v>
      </c>
      <c r="L923" s="430">
        <v>145.01249999999999</v>
      </c>
      <c r="M923" s="430">
        <v>-145.01249999999999</v>
      </c>
      <c r="N923" s="427">
        <v>955</v>
      </c>
      <c r="Q923" s="428" t="s">
        <v>156</v>
      </c>
      <c r="R923">
        <v>1</v>
      </c>
      <c r="S923" s="474">
        <v>3751.8760000000002</v>
      </c>
      <c r="T923" s="290">
        <v>-0.26069999999999999</v>
      </c>
      <c r="U923" s="290">
        <v>-0.26090000000000002</v>
      </c>
      <c r="V923" s="290">
        <v>30.317736</v>
      </c>
      <c r="W923" s="290">
        <v>30.316742999999999</v>
      </c>
      <c r="X923" s="290">
        <v>34.956874521231946</v>
      </c>
      <c r="Y923" s="290">
        <v>34.955815974355936</v>
      </c>
      <c r="Z923">
        <v>1.3469</v>
      </c>
      <c r="AA923" s="447">
        <v>6.5275676227319881</v>
      </c>
      <c r="AB923" s="447">
        <v>80.913652981128138</v>
      </c>
      <c r="AC923" s="447">
        <v>2.5509593599999998E-2</v>
      </c>
      <c r="AD923" s="290">
        <v>4.2000000000000003E-2</v>
      </c>
      <c r="AE923" s="447">
        <v>89.678600000000003</v>
      </c>
      <c r="AF923">
        <v>4.5816999999999997</v>
      </c>
      <c r="AG923" s="447">
        <v>1.9598</v>
      </c>
      <c r="AH923">
        <v>0.1454</v>
      </c>
      <c r="AI923" s="447">
        <v>6.3701999999999995E-2</v>
      </c>
      <c r="AJ923" s="447">
        <v>97.01</v>
      </c>
      <c r="AK923" s="447">
        <v>9.9144000000000005</v>
      </c>
      <c r="AL923" s="429">
        <v>34.954082489013672</v>
      </c>
      <c r="AM923" s="433" t="s">
        <v>139</v>
      </c>
      <c r="AN923" s="434"/>
      <c r="AO923" s="438">
        <v>0.4</v>
      </c>
      <c r="AP923" s="439">
        <v>6.5259999999999998</v>
      </c>
      <c r="AQ923" s="431" t="s">
        <v>139</v>
      </c>
      <c r="AR923" s="440"/>
      <c r="AS923" s="469">
        <v>14.862662270584169</v>
      </c>
      <c r="AT923" s="431"/>
      <c r="AU923" s="469">
        <v>13.868674905061537</v>
      </c>
      <c r="AV923" s="431"/>
      <c r="AW923" s="442">
        <v>1.0089999999999999</v>
      </c>
      <c r="AX923" s="431"/>
      <c r="AY923" s="443"/>
      <c r="AZ923" s="469" t="s">
        <v>139</v>
      </c>
      <c r="BA923" s="431" t="s">
        <v>139</v>
      </c>
      <c r="BB923" s="440"/>
      <c r="BC923" s="469" t="s">
        <v>139</v>
      </c>
      <c r="BD923" s="445" t="s">
        <v>139</v>
      </c>
      <c r="BE923" s="469" t="s">
        <v>139</v>
      </c>
      <c r="BF923" s="445" t="s">
        <v>139</v>
      </c>
      <c r="BG923" s="445"/>
      <c r="BH923" s="469" t="s">
        <v>139</v>
      </c>
      <c r="BI923" s="431" t="s">
        <v>139</v>
      </c>
      <c r="BJ923" s="440"/>
      <c r="BK923" s="441" t="s">
        <v>139</v>
      </c>
      <c r="BL923" s="431" t="s">
        <v>139</v>
      </c>
      <c r="BM923" s="446"/>
      <c r="BN923" s="447" t="s">
        <v>139</v>
      </c>
      <c r="BO923" t="s">
        <v>139</v>
      </c>
    </row>
    <row r="924" spans="1:67" ht="15.75" customHeight="1">
      <c r="A924" s="7" t="s">
        <v>1030</v>
      </c>
      <c r="B924" s="453">
        <v>43</v>
      </c>
      <c r="C924" s="436" t="s">
        <v>228</v>
      </c>
      <c r="D924" s="454" t="s">
        <v>229</v>
      </c>
      <c r="E924" s="436">
        <v>75</v>
      </c>
      <c r="F924" s="436">
        <v>34.070000000000391</v>
      </c>
      <c r="G924" s="436" t="s">
        <v>61</v>
      </c>
      <c r="H924" s="430">
        <v>75.56783333333334</v>
      </c>
      <c r="I924" s="436">
        <v>145</v>
      </c>
      <c r="J924" s="436">
        <v>0.74999999999931788</v>
      </c>
      <c r="K924" s="436" t="s">
        <v>62</v>
      </c>
      <c r="L924" s="430">
        <v>145.01249999999999</v>
      </c>
      <c r="M924" s="430">
        <v>-145.01249999999999</v>
      </c>
      <c r="N924" s="427">
        <v>956</v>
      </c>
      <c r="Q924" s="428" t="s">
        <v>156</v>
      </c>
      <c r="R924">
        <v>2</v>
      </c>
      <c r="S924" s="474">
        <v>3054.9059999999999</v>
      </c>
      <c r="T924" s="290">
        <v>-0.32540000000000002</v>
      </c>
      <c r="U924" s="290">
        <v>-0.32590000000000002</v>
      </c>
      <c r="V924" s="290">
        <v>30.007982999999999</v>
      </c>
      <c r="W924" s="290">
        <v>30.006836999999997</v>
      </c>
      <c r="X924" s="290">
        <v>34.95663545173629</v>
      </c>
      <c r="Y924" s="290">
        <v>34.955702372113826</v>
      </c>
      <c r="Z924">
        <v>1.4335</v>
      </c>
      <c r="AA924" s="447">
        <v>6.5242034038676513</v>
      </c>
      <c r="AB924" s="447">
        <v>80.734742687991627</v>
      </c>
      <c r="AC924" s="447">
        <v>2.5932519200000004E-2</v>
      </c>
      <c r="AD924" s="290">
        <v>4.2900000000000001E-2</v>
      </c>
      <c r="AE924" s="447">
        <v>89.717699999999994</v>
      </c>
      <c r="AF924">
        <v>4.5835999999999997</v>
      </c>
      <c r="AG924" s="447">
        <v>2.0749</v>
      </c>
      <c r="AH924">
        <v>0.15</v>
      </c>
      <c r="AI924" s="447">
        <v>6.3701999999999995E-2</v>
      </c>
      <c r="AJ924" s="447">
        <v>98.53</v>
      </c>
      <c r="AK924" s="447">
        <v>9.9144000000000005</v>
      </c>
      <c r="AL924" s="429">
        <v>34.954719543457031</v>
      </c>
      <c r="AM924" s="433" t="s">
        <v>139</v>
      </c>
      <c r="AN924" s="434"/>
      <c r="AO924" s="438">
        <v>0.3</v>
      </c>
      <c r="AP924" s="439">
        <v>6.5309999999999997</v>
      </c>
      <c r="AQ924" s="431" t="s">
        <v>139</v>
      </c>
      <c r="AR924" s="440"/>
      <c r="AS924" s="469">
        <v>14.874658469026805</v>
      </c>
      <c r="AT924" s="431"/>
      <c r="AU924" s="469">
        <v>13.8558452300587</v>
      </c>
      <c r="AV924" s="431"/>
      <c r="AW924" s="442">
        <v>1.0069999999999999</v>
      </c>
      <c r="AX924" s="431"/>
      <c r="AY924" s="443"/>
      <c r="AZ924" s="469" t="s">
        <v>139</v>
      </c>
      <c r="BA924" s="431" t="s">
        <v>139</v>
      </c>
      <c r="BB924" s="440"/>
      <c r="BC924" s="469" t="s">
        <v>139</v>
      </c>
      <c r="BD924" s="445" t="s">
        <v>139</v>
      </c>
      <c r="BE924" s="469" t="s">
        <v>139</v>
      </c>
      <c r="BF924" s="445" t="s">
        <v>139</v>
      </c>
      <c r="BG924" s="445"/>
      <c r="BH924" s="469" t="s">
        <v>139</v>
      </c>
      <c r="BI924" s="431" t="s">
        <v>139</v>
      </c>
      <c r="BJ924" s="440"/>
      <c r="BK924" s="441" t="s">
        <v>139</v>
      </c>
      <c r="BL924" s="431" t="s">
        <v>139</v>
      </c>
      <c r="BM924" s="446"/>
      <c r="BN924" s="447" t="s">
        <v>139</v>
      </c>
      <c r="BO924" t="s">
        <v>139</v>
      </c>
    </row>
    <row r="925" spans="1:67" ht="15.75" customHeight="1">
      <c r="A925" s="7" t="s">
        <v>1030</v>
      </c>
      <c r="B925" s="453">
        <v>43</v>
      </c>
      <c r="C925" s="436" t="s">
        <v>228</v>
      </c>
      <c r="D925" s="454" t="s">
        <v>229</v>
      </c>
      <c r="E925" s="436">
        <v>75</v>
      </c>
      <c r="F925" s="436">
        <v>34.070000000000391</v>
      </c>
      <c r="G925" s="436" t="s">
        <v>61</v>
      </c>
      <c r="H925" s="430">
        <v>75.56783333333334</v>
      </c>
      <c r="I925" s="436">
        <v>145</v>
      </c>
      <c r="J925" s="436">
        <v>0.74999999999931788</v>
      </c>
      <c r="K925" s="436" t="s">
        <v>62</v>
      </c>
      <c r="L925" s="430">
        <v>145.01249999999999</v>
      </c>
      <c r="M925" s="430">
        <v>-145.01249999999999</v>
      </c>
      <c r="N925" s="427">
        <v>957</v>
      </c>
      <c r="Q925" s="428" t="s">
        <v>156</v>
      </c>
      <c r="R925">
        <v>3</v>
      </c>
      <c r="S925" s="474">
        <v>2542.98</v>
      </c>
      <c r="T925" s="290">
        <v>-0.37690000000000001</v>
      </c>
      <c r="U925" s="290">
        <v>-0.37730000000000002</v>
      </c>
      <c r="V925" s="290">
        <v>29.765166000000001</v>
      </c>
      <c r="W925" s="290">
        <v>29.763969999999997</v>
      </c>
      <c r="X925" s="290">
        <v>34.952491709514923</v>
      </c>
      <c r="Y925" s="290">
        <v>34.951375280003482</v>
      </c>
      <c r="Z925">
        <v>1.5136000000000001</v>
      </c>
      <c r="AA925" s="447">
        <v>6.5940866175756723</v>
      </c>
      <c r="AB925" s="447">
        <v>81.486918376707578</v>
      </c>
      <c r="AC925" s="447">
        <v>2.5467256000000001E-2</v>
      </c>
      <c r="AD925" s="290">
        <v>4.19E-2</v>
      </c>
      <c r="AE925" s="447">
        <v>89.745599999999996</v>
      </c>
      <c r="AF925">
        <v>4.5850999999999997</v>
      </c>
      <c r="AG925" s="447">
        <v>1.9575</v>
      </c>
      <c r="AH925">
        <v>0.14530000000000001</v>
      </c>
      <c r="AI925" s="447">
        <v>6.3701999999999995E-2</v>
      </c>
      <c r="AJ925" s="447">
        <v>98.54</v>
      </c>
      <c r="AK925" s="447">
        <v>10.067</v>
      </c>
      <c r="AL925" s="429">
        <v>34.951278686523438</v>
      </c>
      <c r="AM925" s="433" t="s">
        <v>139</v>
      </c>
      <c r="AN925" s="434"/>
      <c r="AO925" s="438">
        <v>0.3</v>
      </c>
      <c r="AP925" s="439">
        <v>6.5960000000000001</v>
      </c>
      <c r="AQ925" s="431" t="s">
        <v>139</v>
      </c>
      <c r="AR925" s="440"/>
      <c r="AS925" s="469">
        <v>14.792609042082562</v>
      </c>
      <c r="AT925" s="431"/>
      <c r="AU925" s="469">
        <v>12.935635551980374</v>
      </c>
      <c r="AV925" s="431"/>
      <c r="AW925" s="442">
        <v>1.008</v>
      </c>
      <c r="AX925" s="431"/>
      <c r="AY925" s="443"/>
      <c r="AZ925" s="469" t="s">
        <v>139</v>
      </c>
      <c r="BA925" s="431" t="s">
        <v>139</v>
      </c>
      <c r="BB925" s="440"/>
      <c r="BC925" s="469" t="s">
        <v>139</v>
      </c>
      <c r="BD925" s="445" t="s">
        <v>139</v>
      </c>
      <c r="BE925" s="469" t="s">
        <v>139</v>
      </c>
      <c r="BF925" s="445" t="s">
        <v>139</v>
      </c>
      <c r="BG925" s="445"/>
      <c r="BH925" s="469" t="s">
        <v>139</v>
      </c>
      <c r="BI925" s="431" t="s">
        <v>139</v>
      </c>
      <c r="BJ925" s="440"/>
      <c r="BK925" s="441" t="s">
        <v>139</v>
      </c>
      <c r="BL925" s="431" t="s">
        <v>139</v>
      </c>
      <c r="BM925" s="446"/>
      <c r="BN925" s="447" t="s">
        <v>139</v>
      </c>
      <c r="BO925" t="s">
        <v>139</v>
      </c>
    </row>
    <row r="926" spans="1:67" ht="15.75" customHeight="1">
      <c r="A926" s="7" t="s">
        <v>1030</v>
      </c>
      <c r="B926" s="453">
        <v>43</v>
      </c>
      <c r="C926" s="436" t="s">
        <v>228</v>
      </c>
      <c r="D926" s="454" t="s">
        <v>229</v>
      </c>
      <c r="E926" s="436">
        <v>75</v>
      </c>
      <c r="F926" s="436">
        <v>34.070000000000391</v>
      </c>
      <c r="G926" s="436" t="s">
        <v>61</v>
      </c>
      <c r="H926" s="430">
        <v>75.56783333333334</v>
      </c>
      <c r="I926" s="436">
        <v>145</v>
      </c>
      <c r="J926" s="436">
        <v>0.74999999999931788</v>
      </c>
      <c r="K926" s="436" t="s">
        <v>62</v>
      </c>
      <c r="L926" s="430">
        <v>145.01249999999999</v>
      </c>
      <c r="M926" s="430">
        <v>-145.01249999999999</v>
      </c>
      <c r="N926" s="427">
        <v>958</v>
      </c>
      <c r="Q926" s="428" t="s">
        <v>156</v>
      </c>
      <c r="R926">
        <v>4</v>
      </c>
      <c r="S926" s="474">
        <v>2032.4870000000001</v>
      </c>
      <c r="T926" s="290">
        <v>-0.40210000000000001</v>
      </c>
      <c r="U926" s="290">
        <v>-0.40250000000000002</v>
      </c>
      <c r="V926" s="290">
        <v>29.531482</v>
      </c>
      <c r="W926" s="290">
        <v>29.530248999999998</v>
      </c>
      <c r="X926" s="290">
        <v>34.94007510085941</v>
      </c>
      <c r="Y926" s="290">
        <v>34.938903228629634</v>
      </c>
      <c r="Z926">
        <v>1.6076999999999999</v>
      </c>
      <c r="AA926" s="447">
        <v>6.7064725650736738</v>
      </c>
      <c r="AB926" s="447">
        <v>82.813659941996434</v>
      </c>
      <c r="AC926" s="447">
        <v>2.5297905600000004E-2</v>
      </c>
      <c r="AD926" s="290">
        <v>4.1500000000000002E-2</v>
      </c>
      <c r="AE926" s="447">
        <v>89.766099999999994</v>
      </c>
      <c r="AF926">
        <v>4.5861000000000001</v>
      </c>
      <c r="AG926" s="447">
        <v>1.9575</v>
      </c>
      <c r="AH926">
        <v>0.14530000000000001</v>
      </c>
      <c r="AI926" s="447">
        <v>6.3701999999999995E-2</v>
      </c>
      <c r="AJ926" s="447">
        <v>98.53</v>
      </c>
      <c r="AK926" s="447">
        <v>9.9144000000000005</v>
      </c>
      <c r="AL926" s="429">
        <v>34.939765930175781</v>
      </c>
      <c r="AM926" s="433" t="s">
        <v>139</v>
      </c>
      <c r="AN926" s="434"/>
      <c r="AO926" s="438">
        <v>0.3</v>
      </c>
      <c r="AP926" s="439">
        <v>6.7039999999999997</v>
      </c>
      <c r="AQ926" s="431" t="s">
        <v>139</v>
      </c>
      <c r="AR926" s="440"/>
      <c r="AS926" s="469">
        <v>14.458477971711684</v>
      </c>
      <c r="AT926" s="431"/>
      <c r="AU926" s="469">
        <v>11.3633877801356</v>
      </c>
      <c r="AV926" s="431"/>
      <c r="AW926" s="442">
        <v>0.98</v>
      </c>
      <c r="AX926" s="431"/>
      <c r="AY926" s="443"/>
      <c r="AZ926" s="469" t="s">
        <v>139</v>
      </c>
      <c r="BA926" s="431" t="s">
        <v>139</v>
      </c>
      <c r="BB926" s="440"/>
      <c r="BC926" s="469" t="s">
        <v>139</v>
      </c>
      <c r="BD926" s="445" t="s">
        <v>139</v>
      </c>
      <c r="BE926" s="469" t="s">
        <v>139</v>
      </c>
      <c r="BF926" s="445" t="s">
        <v>139</v>
      </c>
      <c r="BG926" s="445"/>
      <c r="BH926" s="469" t="s">
        <v>139</v>
      </c>
      <c r="BI926" s="431" t="s">
        <v>139</v>
      </c>
      <c r="BJ926" s="440"/>
      <c r="BK926" s="441" t="s">
        <v>139</v>
      </c>
      <c r="BL926" s="431" t="s">
        <v>139</v>
      </c>
      <c r="BM926" s="446"/>
      <c r="BN926" s="447" t="s">
        <v>139</v>
      </c>
      <c r="BO926" t="s">
        <v>139</v>
      </c>
    </row>
    <row r="927" spans="1:67" ht="15.75" customHeight="1">
      <c r="A927" s="7" t="s">
        <v>1030</v>
      </c>
      <c r="B927" s="453">
        <v>43</v>
      </c>
      <c r="C927" s="436" t="s">
        <v>228</v>
      </c>
      <c r="D927" s="454" t="s">
        <v>229</v>
      </c>
      <c r="E927" s="436">
        <v>75</v>
      </c>
      <c r="F927" s="436">
        <v>34.070000000000391</v>
      </c>
      <c r="G927" s="436" t="s">
        <v>61</v>
      </c>
      <c r="H927" s="430">
        <v>75.56783333333334</v>
      </c>
      <c r="I927" s="436">
        <v>145</v>
      </c>
      <c r="J927" s="436">
        <v>0.74999999999931788</v>
      </c>
      <c r="K927" s="436" t="s">
        <v>62</v>
      </c>
      <c r="L927" s="430">
        <v>145.01249999999999</v>
      </c>
      <c r="M927" s="430">
        <v>-145.01249999999999</v>
      </c>
      <c r="N927" s="427">
        <v>959</v>
      </c>
      <c r="Q927" s="428" t="s">
        <v>156</v>
      </c>
      <c r="R927">
        <v>5</v>
      </c>
      <c r="S927" s="474">
        <v>1522.8109999999999</v>
      </c>
      <c r="T927" s="290">
        <v>-0.28739999999999999</v>
      </c>
      <c r="U927" s="290">
        <v>-0.28810000000000002</v>
      </c>
      <c r="V927" s="290">
        <v>29.397013999999999</v>
      </c>
      <c r="W927" s="290">
        <v>29.395429999999998</v>
      </c>
      <c r="X927" s="290">
        <v>34.910449454262746</v>
      </c>
      <c r="Y927" s="290">
        <v>34.909150912721216</v>
      </c>
      <c r="Z927">
        <v>1.7215</v>
      </c>
      <c r="AA927" s="447">
        <v>6.8529429982460295</v>
      </c>
      <c r="AB927" s="447">
        <v>84.859781354966174</v>
      </c>
      <c r="AC927" s="447">
        <v>2.6017194399999999E-2</v>
      </c>
      <c r="AD927" s="290">
        <v>4.3099999999999999E-2</v>
      </c>
      <c r="AE927" s="447">
        <v>89.769800000000004</v>
      </c>
      <c r="AF927">
        <v>4.5862999999999996</v>
      </c>
      <c r="AG927" s="447">
        <v>2.0773000000000001</v>
      </c>
      <c r="AH927">
        <v>0.15010000000000001</v>
      </c>
      <c r="AI927" s="447">
        <v>6.3701999999999995E-2</v>
      </c>
      <c r="AJ927" s="447">
        <v>39.53</v>
      </c>
      <c r="AK927" s="447">
        <v>9.9144000000000005</v>
      </c>
      <c r="AL927" s="429">
        <v>34.908428192138672</v>
      </c>
      <c r="AM927" s="433" t="s">
        <v>139</v>
      </c>
      <c r="AN927" s="434"/>
      <c r="AO927" s="438">
        <v>0.5</v>
      </c>
      <c r="AP927" s="439">
        <v>6.8570000000000002</v>
      </c>
      <c r="AQ927" s="431" t="s">
        <v>139</v>
      </c>
      <c r="AR927" s="440"/>
      <c r="AS927" s="469">
        <v>13.564205028276</v>
      </c>
      <c r="AT927" s="431"/>
      <c r="AU927" s="469">
        <v>8.7319447142816475</v>
      </c>
      <c r="AV927" s="431"/>
      <c r="AW927" s="442">
        <v>0.91400000000000003</v>
      </c>
      <c r="AX927" s="431"/>
      <c r="AY927" s="443"/>
      <c r="AZ927" s="469" t="s">
        <v>139</v>
      </c>
      <c r="BA927" s="431" t="s">
        <v>139</v>
      </c>
      <c r="BB927" s="440"/>
      <c r="BC927" s="469" t="s">
        <v>139</v>
      </c>
      <c r="BD927" s="445" t="s">
        <v>139</v>
      </c>
      <c r="BE927" s="469" t="s">
        <v>139</v>
      </c>
      <c r="BF927" s="445" t="s">
        <v>139</v>
      </c>
      <c r="BG927" s="445"/>
      <c r="BH927" s="469" t="s">
        <v>139</v>
      </c>
      <c r="BI927" s="431" t="s">
        <v>139</v>
      </c>
      <c r="BJ927" s="440"/>
      <c r="BK927" s="441" t="s">
        <v>139</v>
      </c>
      <c r="BL927" s="431" t="s">
        <v>139</v>
      </c>
      <c r="BM927" s="446"/>
      <c r="BN927" s="447" t="s">
        <v>139</v>
      </c>
      <c r="BO927" t="s">
        <v>139</v>
      </c>
    </row>
    <row r="928" spans="1:67" ht="15.75" customHeight="1">
      <c r="A928" s="7" t="s">
        <v>1030</v>
      </c>
      <c r="B928" s="453">
        <v>43</v>
      </c>
      <c r="C928" s="436" t="s">
        <v>228</v>
      </c>
      <c r="D928" s="454" t="s">
        <v>229</v>
      </c>
      <c r="E928" s="436">
        <v>75</v>
      </c>
      <c r="F928" s="436">
        <v>34.070000000000391</v>
      </c>
      <c r="G928" s="436" t="s">
        <v>61</v>
      </c>
      <c r="H928" s="430">
        <v>75.56783333333334</v>
      </c>
      <c r="I928" s="436">
        <v>145</v>
      </c>
      <c r="J928" s="436">
        <v>0.74999999999931788</v>
      </c>
      <c r="K928" s="436" t="s">
        <v>62</v>
      </c>
      <c r="L928" s="430">
        <v>145.01249999999999</v>
      </c>
      <c r="M928" s="430">
        <v>-145.01249999999999</v>
      </c>
      <c r="N928" s="427">
        <v>960</v>
      </c>
      <c r="Q928" s="428" t="s">
        <v>156</v>
      </c>
      <c r="R928">
        <v>6</v>
      </c>
      <c r="S928" s="474">
        <v>1013.874</v>
      </c>
      <c r="T928" s="290">
        <v>5.8299999999999998E-2</v>
      </c>
      <c r="U928" s="290">
        <v>5.7799999999999997E-2</v>
      </c>
      <c r="V928" s="290">
        <v>29.448802999999998</v>
      </c>
      <c r="W928" s="290">
        <v>29.446992999999999</v>
      </c>
      <c r="X928" s="290">
        <v>34.874982698578251</v>
      </c>
      <c r="Y928" s="290">
        <v>34.87317033899113</v>
      </c>
      <c r="Z928">
        <v>1.8294999999999999</v>
      </c>
      <c r="AA928" s="447">
        <v>6.8643266245092622</v>
      </c>
      <c r="AB928" s="447">
        <v>85.750847015339474</v>
      </c>
      <c r="AC928" s="447">
        <v>2.6778370400000001E-2</v>
      </c>
      <c r="AD928" s="290">
        <v>4.48E-2</v>
      </c>
      <c r="AE928" s="447">
        <v>89.782899999999998</v>
      </c>
      <c r="AF928">
        <v>4.5869</v>
      </c>
      <c r="AG928" s="447">
        <v>2.1053999999999999</v>
      </c>
      <c r="AH928">
        <v>0.1512</v>
      </c>
      <c r="AI928" s="447">
        <v>6.3701999999999995E-2</v>
      </c>
      <c r="AJ928" s="447">
        <v>98.53</v>
      </c>
      <c r="AK928" s="447">
        <v>9.9144000000000005</v>
      </c>
      <c r="AL928" s="429">
        <v>34.875358581542969</v>
      </c>
      <c r="AM928" s="433" t="s">
        <v>139</v>
      </c>
      <c r="AN928" s="434"/>
      <c r="AO928" s="438">
        <v>0.9</v>
      </c>
      <c r="AP928" s="439">
        <v>6.8609999999999998</v>
      </c>
      <c r="AQ928" s="431" t="s">
        <v>139</v>
      </c>
      <c r="AR928" s="440"/>
      <c r="AS928" s="469">
        <v>12.989863797020725</v>
      </c>
      <c r="AT928" s="431"/>
      <c r="AU928" s="469">
        <v>7.3743451412636238</v>
      </c>
      <c r="AV928" s="431"/>
      <c r="AW928" s="442">
        <v>0.87</v>
      </c>
      <c r="AX928" s="431"/>
      <c r="AY928" s="443"/>
      <c r="AZ928" s="469" t="s">
        <v>139</v>
      </c>
      <c r="BA928" s="431" t="s">
        <v>139</v>
      </c>
      <c r="BB928" s="440"/>
      <c r="BC928" s="469" t="s">
        <v>139</v>
      </c>
      <c r="BD928" s="445" t="s">
        <v>139</v>
      </c>
      <c r="BE928" s="469" t="s">
        <v>139</v>
      </c>
      <c r="BF928" s="445" t="s">
        <v>139</v>
      </c>
      <c r="BG928" s="445"/>
      <c r="BH928" s="469" t="s">
        <v>139</v>
      </c>
      <c r="BI928" s="431" t="s">
        <v>139</v>
      </c>
      <c r="BJ928" s="440"/>
      <c r="BK928" s="441" t="s">
        <v>139</v>
      </c>
      <c r="BL928" s="431" t="s">
        <v>139</v>
      </c>
      <c r="BM928" s="446"/>
      <c r="BN928" s="447" t="s">
        <v>139</v>
      </c>
      <c r="BO928" t="s">
        <v>139</v>
      </c>
    </row>
    <row r="929" spans="1:67" ht="15.75" customHeight="1">
      <c r="A929" s="7" t="s">
        <v>1030</v>
      </c>
      <c r="B929" s="453">
        <v>43</v>
      </c>
      <c r="C929" s="436" t="s">
        <v>228</v>
      </c>
      <c r="D929" s="454" t="s">
        <v>229</v>
      </c>
      <c r="E929" s="436">
        <v>75</v>
      </c>
      <c r="F929" s="436">
        <v>34.070000000000391</v>
      </c>
      <c r="G929" s="436" t="s">
        <v>61</v>
      </c>
      <c r="H929" s="430">
        <v>75.56783333333334</v>
      </c>
      <c r="I929" s="436">
        <v>145</v>
      </c>
      <c r="J929" s="436">
        <v>0.74999999999931788</v>
      </c>
      <c r="K929" s="436" t="s">
        <v>62</v>
      </c>
      <c r="L929" s="430">
        <v>145.01249999999999</v>
      </c>
      <c r="M929" s="430">
        <v>-145.01249999999999</v>
      </c>
      <c r="N929" s="427">
        <v>961</v>
      </c>
      <c r="Q929" s="428" t="s">
        <v>156</v>
      </c>
      <c r="R929">
        <v>7</v>
      </c>
      <c r="S929" s="474">
        <v>811.27599999999995</v>
      </c>
      <c r="T929" s="290">
        <v>0.30640000000000001</v>
      </c>
      <c r="U929" s="290">
        <v>0.30599999999999999</v>
      </c>
      <c r="V929" s="290">
        <v>29.563003999999999</v>
      </c>
      <c r="W929" s="290">
        <v>29.561232999999998</v>
      </c>
      <c r="X929" s="290">
        <v>34.861527876686026</v>
      </c>
      <c r="Y929" s="290">
        <v>34.859664015819369</v>
      </c>
      <c r="Z929">
        <v>1.8747</v>
      </c>
      <c r="AA929" s="447">
        <v>6.8376492061025953</v>
      </c>
      <c r="AB929" s="447">
        <v>85.962057746857084</v>
      </c>
      <c r="AC929" s="447">
        <v>2.6905383200000001E-2</v>
      </c>
      <c r="AD929" s="290">
        <v>4.5100000000000001E-2</v>
      </c>
      <c r="AE929" s="447">
        <v>89.771699999999996</v>
      </c>
      <c r="AF929">
        <v>4.5864000000000003</v>
      </c>
      <c r="AG929" s="447">
        <v>1.9458</v>
      </c>
      <c r="AH929">
        <v>0.14480000000000001</v>
      </c>
      <c r="AI929" s="447">
        <v>6.3701999999999995E-2</v>
      </c>
      <c r="AJ929" s="447">
        <v>98.54</v>
      </c>
      <c r="AK929" s="447">
        <v>9.9144000000000005</v>
      </c>
      <c r="AL929" s="429">
        <v>34.862434387207031</v>
      </c>
      <c r="AM929" s="433" t="s">
        <v>139</v>
      </c>
      <c r="AN929" s="434"/>
      <c r="AO929" s="438">
        <v>1</v>
      </c>
      <c r="AP929" s="439">
        <v>6.84</v>
      </c>
      <c r="AQ929" s="431" t="s">
        <v>139</v>
      </c>
      <c r="AR929" s="440"/>
      <c r="AS929" s="469">
        <v>12.913718641658022</v>
      </c>
      <c r="AT929" s="431"/>
      <c r="AU929" s="469">
        <v>7.0974072228259866</v>
      </c>
      <c r="AV929" s="431"/>
      <c r="AW929" s="442">
        <v>0.85599999999999998</v>
      </c>
      <c r="AX929" s="431"/>
      <c r="AY929" s="443"/>
      <c r="AZ929" s="469" t="s">
        <v>139</v>
      </c>
      <c r="BA929" s="431" t="s">
        <v>139</v>
      </c>
      <c r="BB929" s="440"/>
      <c r="BC929" s="469" t="s">
        <v>139</v>
      </c>
      <c r="BD929" s="445" t="s">
        <v>139</v>
      </c>
      <c r="BE929" s="469" t="s">
        <v>139</v>
      </c>
      <c r="BF929" s="445" t="s">
        <v>139</v>
      </c>
      <c r="BG929" s="445"/>
      <c r="BH929" s="469" t="s">
        <v>139</v>
      </c>
      <c r="BI929" s="431" t="s">
        <v>139</v>
      </c>
      <c r="BJ929" s="440"/>
      <c r="BK929" s="441" t="s">
        <v>139</v>
      </c>
      <c r="BL929" s="431" t="s">
        <v>139</v>
      </c>
      <c r="BM929" s="446"/>
      <c r="BN929" s="447" t="s">
        <v>139</v>
      </c>
      <c r="BO929" t="s">
        <v>139</v>
      </c>
    </row>
    <row r="930" spans="1:67" ht="15.75" customHeight="1">
      <c r="A930" s="7" t="s">
        <v>1030</v>
      </c>
      <c r="B930" s="453">
        <v>43</v>
      </c>
      <c r="C930" s="436" t="s">
        <v>228</v>
      </c>
      <c r="D930" s="454" t="s">
        <v>229</v>
      </c>
      <c r="E930" s="436">
        <v>75</v>
      </c>
      <c r="F930" s="436">
        <v>34.070000000000391</v>
      </c>
      <c r="G930" s="436" t="s">
        <v>61</v>
      </c>
      <c r="H930" s="430">
        <v>75.56783333333334</v>
      </c>
      <c r="I930" s="436">
        <v>145</v>
      </c>
      <c r="J930" s="436">
        <v>0.74999999999931788</v>
      </c>
      <c r="K930" s="436" t="s">
        <v>62</v>
      </c>
      <c r="L930" s="430">
        <v>145.01249999999999</v>
      </c>
      <c r="M930" s="430">
        <v>-145.01249999999999</v>
      </c>
      <c r="N930" s="427">
        <v>962</v>
      </c>
      <c r="Q930" s="428" t="s">
        <v>156</v>
      </c>
      <c r="R930">
        <v>8</v>
      </c>
      <c r="S930" s="474">
        <v>608.47199999999998</v>
      </c>
      <c r="T930" s="290">
        <v>0.62960000000000005</v>
      </c>
      <c r="U930" s="290">
        <v>0.62829999999999997</v>
      </c>
      <c r="V930" s="290">
        <v>29.740413999999998</v>
      </c>
      <c r="W930" s="290">
        <v>29.738098999999998</v>
      </c>
      <c r="X930" s="290">
        <v>34.847074774983561</v>
      </c>
      <c r="Y930" s="290">
        <v>34.84552678022397</v>
      </c>
      <c r="Z930">
        <v>1.9144000000000001</v>
      </c>
      <c r="AA930" s="447">
        <v>6.7631880787098329</v>
      </c>
      <c r="AB930" s="447">
        <v>85.730671398187539</v>
      </c>
      <c r="AC930" s="447">
        <v>2.65247952E-2</v>
      </c>
      <c r="AD930" s="290">
        <v>4.4299999999999999E-2</v>
      </c>
      <c r="AE930" s="447">
        <v>89.756799999999998</v>
      </c>
      <c r="AF930">
        <v>4.5856000000000003</v>
      </c>
      <c r="AG930" s="447">
        <v>2.0467</v>
      </c>
      <c r="AH930">
        <v>0.1489</v>
      </c>
      <c r="AI930" s="447">
        <v>6.3701999999999995E-2</v>
      </c>
      <c r="AJ930" s="447">
        <v>98.54</v>
      </c>
      <c r="AK930" s="447">
        <v>9.9144000000000005</v>
      </c>
      <c r="AL930" s="429">
        <v>34.8486328125</v>
      </c>
      <c r="AM930" s="433" t="s">
        <v>139</v>
      </c>
      <c r="AN930" s="434"/>
      <c r="AO930" s="438">
        <v>1.2</v>
      </c>
      <c r="AP930" s="439">
        <v>6.7590000000000003</v>
      </c>
      <c r="AQ930" s="431" t="s">
        <v>139</v>
      </c>
      <c r="AR930" s="440"/>
      <c r="AS930" s="469">
        <v>12.945543555854334</v>
      </c>
      <c r="AT930" s="431"/>
      <c r="AU930" s="469">
        <v>7.1089302789156203</v>
      </c>
      <c r="AV930" s="431"/>
      <c r="AW930" s="442">
        <v>0.84899999999999998</v>
      </c>
      <c r="AX930" s="431"/>
      <c r="AY930" s="443"/>
      <c r="AZ930" s="469" t="s">
        <v>139</v>
      </c>
      <c r="BA930" s="431" t="s">
        <v>139</v>
      </c>
      <c r="BB930" s="440"/>
      <c r="BC930" s="469" t="s">
        <v>139</v>
      </c>
      <c r="BD930" s="445" t="s">
        <v>139</v>
      </c>
      <c r="BE930" s="469" t="s">
        <v>139</v>
      </c>
      <c r="BF930" s="445" t="s">
        <v>139</v>
      </c>
      <c r="BG930" s="445"/>
      <c r="BH930" s="469" t="s">
        <v>139</v>
      </c>
      <c r="BI930" s="431" t="s">
        <v>139</v>
      </c>
      <c r="BJ930" s="440"/>
      <c r="BK930" s="441" t="s">
        <v>139</v>
      </c>
      <c r="BL930" s="431" t="s">
        <v>139</v>
      </c>
      <c r="BM930" s="446"/>
      <c r="BN930" s="447" t="s">
        <v>139</v>
      </c>
      <c r="BO930" t="s">
        <v>139</v>
      </c>
    </row>
    <row r="931" spans="1:67" ht="15.75" customHeight="1">
      <c r="A931" s="7" t="s">
        <v>1030</v>
      </c>
      <c r="B931" s="453">
        <v>43</v>
      </c>
      <c r="C931" s="436" t="s">
        <v>228</v>
      </c>
      <c r="D931" s="454" t="s">
        <v>229</v>
      </c>
      <c r="E931" s="436">
        <v>75</v>
      </c>
      <c r="F931" s="436">
        <v>34.070000000000391</v>
      </c>
      <c r="G931" s="436" t="s">
        <v>61</v>
      </c>
      <c r="H931" s="430">
        <v>75.56783333333334</v>
      </c>
      <c r="I931" s="436">
        <v>145</v>
      </c>
      <c r="J931" s="436">
        <v>0.74999999999931788</v>
      </c>
      <c r="K931" s="436" t="s">
        <v>62</v>
      </c>
      <c r="L931" s="430">
        <v>145.01249999999999</v>
      </c>
      <c r="M931" s="430">
        <v>-145.01249999999999</v>
      </c>
      <c r="N931" s="427">
        <v>963</v>
      </c>
      <c r="Q931" s="428" t="s">
        <v>156</v>
      </c>
      <c r="R931">
        <v>9</v>
      </c>
      <c r="S931" s="474">
        <v>507.89600000000002</v>
      </c>
      <c r="T931" s="290">
        <v>0.75390000000000001</v>
      </c>
      <c r="U931" s="290">
        <v>0.75329999999999997</v>
      </c>
      <c r="V931" s="290">
        <v>29.789780999999998</v>
      </c>
      <c r="W931" s="290">
        <v>29.788008999999999</v>
      </c>
      <c r="X931" s="290">
        <v>34.830345163028696</v>
      </c>
      <c r="Y931" s="290">
        <v>34.828722473030226</v>
      </c>
      <c r="Z931">
        <v>1.929</v>
      </c>
      <c r="AA931" s="447">
        <v>6.7101795809391982</v>
      </c>
      <c r="AB931" s="447">
        <v>85.321404129997063</v>
      </c>
      <c r="AC931" s="447">
        <v>2.6651807999999999E-2</v>
      </c>
      <c r="AD931" s="290">
        <v>4.4600000000000001E-2</v>
      </c>
      <c r="AE931" s="447">
        <v>89.7624</v>
      </c>
      <c r="AF931">
        <v>4.5858999999999996</v>
      </c>
      <c r="AG931" s="447">
        <v>1.9363999999999999</v>
      </c>
      <c r="AH931">
        <v>0.14449999999999999</v>
      </c>
      <c r="AI931" s="447">
        <v>6.3701999999999995E-2</v>
      </c>
      <c r="AJ931" s="447">
        <v>98.54</v>
      </c>
      <c r="AK931" s="447">
        <v>9.9144000000000005</v>
      </c>
      <c r="AL931" s="429">
        <v>34.82733154296875</v>
      </c>
      <c r="AM931" s="433" t="s">
        <v>139</v>
      </c>
      <c r="AN931" s="434"/>
      <c r="AO931" s="438">
        <v>1.4</v>
      </c>
      <c r="AP931" s="439">
        <v>6.71</v>
      </c>
      <c r="AQ931" s="431" t="s">
        <v>139</v>
      </c>
      <c r="AR931" s="440"/>
      <c r="AS931" s="469">
        <v>12.908355234357867</v>
      </c>
      <c r="AT931" s="431"/>
      <c r="AU931" s="469">
        <v>7.0819559706485853</v>
      </c>
      <c r="AV931" s="431"/>
      <c r="AW931" s="442">
        <v>0.84599999999999997</v>
      </c>
      <c r="AX931" s="431"/>
      <c r="AY931" s="443"/>
      <c r="AZ931" s="469" t="s">
        <v>139</v>
      </c>
      <c r="BA931" s="431" t="s">
        <v>139</v>
      </c>
      <c r="BB931" s="440"/>
      <c r="BC931" s="469" t="s">
        <v>139</v>
      </c>
      <c r="BD931" s="445" t="s">
        <v>139</v>
      </c>
      <c r="BE931" s="469" t="s">
        <v>139</v>
      </c>
      <c r="BF931" s="445" t="s">
        <v>139</v>
      </c>
      <c r="BG931" s="445"/>
      <c r="BH931" s="469" t="s">
        <v>139</v>
      </c>
      <c r="BI931" s="431" t="s">
        <v>139</v>
      </c>
      <c r="BJ931" s="440"/>
      <c r="BK931" s="441" t="s">
        <v>139</v>
      </c>
      <c r="BL931" s="431" t="s">
        <v>139</v>
      </c>
      <c r="BM931" s="446"/>
      <c r="BN931" s="447" t="s">
        <v>139</v>
      </c>
      <c r="BO931" t="s">
        <v>139</v>
      </c>
    </row>
    <row r="932" spans="1:67" ht="15.75" customHeight="1">
      <c r="A932" s="7" t="s">
        <v>1030</v>
      </c>
      <c r="B932" s="453">
        <v>43</v>
      </c>
      <c r="C932" s="436" t="s">
        <v>228</v>
      </c>
      <c r="D932" s="454" t="s">
        <v>229</v>
      </c>
      <c r="E932" s="436">
        <v>75</v>
      </c>
      <c r="F932" s="436">
        <v>34.070000000000391</v>
      </c>
      <c r="G932" s="436" t="s">
        <v>61</v>
      </c>
      <c r="H932" s="430">
        <v>75.56783333333334</v>
      </c>
      <c r="I932" s="436">
        <v>145</v>
      </c>
      <c r="J932" s="436">
        <v>0.74999999999931788</v>
      </c>
      <c r="K932" s="436" t="s">
        <v>62</v>
      </c>
      <c r="L932" s="430">
        <v>145.01249999999999</v>
      </c>
      <c r="M932" s="430">
        <v>-145.01249999999999</v>
      </c>
      <c r="N932" s="427">
        <v>964</v>
      </c>
      <c r="Q932" s="428" t="s">
        <v>156</v>
      </c>
      <c r="R932">
        <v>10</v>
      </c>
      <c r="S932" s="474">
        <v>504.25700000000001</v>
      </c>
      <c r="T932" s="290">
        <v>0.75370000000000004</v>
      </c>
      <c r="U932" s="290">
        <v>0.75329999999999997</v>
      </c>
      <c r="V932" s="290">
        <v>29.787935999999998</v>
      </c>
      <c r="W932" s="290">
        <v>29.786270999999999</v>
      </c>
      <c r="X932" s="290">
        <v>34.830297368333113</v>
      </c>
      <c r="Y932" s="290">
        <v>34.828589474924769</v>
      </c>
      <c r="Z932">
        <v>1.9292</v>
      </c>
      <c r="AA932" s="447">
        <v>6.7073650659561688</v>
      </c>
      <c r="AB932" s="447">
        <v>85.285149980831605</v>
      </c>
      <c r="AC932" s="447">
        <v>2.6863045600000003E-2</v>
      </c>
      <c r="AD932" s="290">
        <v>4.4999999999999998E-2</v>
      </c>
      <c r="AE932" s="447">
        <v>89.764200000000002</v>
      </c>
      <c r="AF932">
        <v>4.5860000000000003</v>
      </c>
      <c r="AG932" s="447">
        <v>1.9926999999999999</v>
      </c>
      <c r="AH932">
        <v>0.1467</v>
      </c>
      <c r="AI932" s="447">
        <v>6.3701999999999995E-2</v>
      </c>
      <c r="AJ932" s="447">
        <v>98.55</v>
      </c>
      <c r="AK932" s="447">
        <v>9.9144000000000005</v>
      </c>
      <c r="AL932" s="429">
        <v>34.829872131347656</v>
      </c>
      <c r="AM932" s="433" t="s">
        <v>139</v>
      </c>
      <c r="AN932" s="434"/>
      <c r="AO932" s="438">
        <v>1.4</v>
      </c>
      <c r="AP932" s="439">
        <v>6.7130000000000001</v>
      </c>
      <c r="AQ932" s="431" t="s">
        <v>139</v>
      </c>
      <c r="AR932" s="440"/>
      <c r="AS932" s="469">
        <v>12.904356053741537</v>
      </c>
      <c r="AT932" s="431"/>
      <c r="AU932" s="469">
        <v>7.09584425358997</v>
      </c>
      <c r="AV932" s="431"/>
      <c r="AW932" s="442">
        <v>0.84899999999999998</v>
      </c>
      <c r="AX932" s="431"/>
      <c r="AY932" s="443"/>
      <c r="AZ932" s="469" t="s">
        <v>139</v>
      </c>
      <c r="BA932" s="431" t="s">
        <v>139</v>
      </c>
      <c r="BB932" s="440"/>
      <c r="BC932" s="469" t="s">
        <v>139</v>
      </c>
      <c r="BD932" s="445" t="s">
        <v>139</v>
      </c>
      <c r="BE932" s="469" t="s">
        <v>139</v>
      </c>
      <c r="BF932" s="445" t="s">
        <v>139</v>
      </c>
      <c r="BG932" s="445"/>
      <c r="BH932" s="469" t="s">
        <v>139</v>
      </c>
      <c r="BI932" s="431" t="s">
        <v>139</v>
      </c>
      <c r="BJ932" s="440"/>
      <c r="BK932" s="441" t="s">
        <v>139</v>
      </c>
      <c r="BL932" s="431" t="s">
        <v>139</v>
      </c>
      <c r="BM932" s="446"/>
      <c r="BN932" s="447" t="s">
        <v>139</v>
      </c>
      <c r="BO932" t="s">
        <v>139</v>
      </c>
    </row>
    <row r="933" spans="1:67" ht="15.75" customHeight="1">
      <c r="A933" s="7" t="s">
        <v>1030</v>
      </c>
      <c r="B933" s="453">
        <v>43</v>
      </c>
      <c r="C933" s="436" t="s">
        <v>228</v>
      </c>
      <c r="D933" s="454" t="s">
        <v>229</v>
      </c>
      <c r="E933" s="436">
        <v>75</v>
      </c>
      <c r="F933" s="436">
        <v>34.070000000000391</v>
      </c>
      <c r="G933" s="436" t="s">
        <v>61</v>
      </c>
      <c r="H933" s="430">
        <v>75.56783333333334</v>
      </c>
      <c r="I933" s="436">
        <v>145</v>
      </c>
      <c r="J933" s="436">
        <v>0.74999999999931788</v>
      </c>
      <c r="K933" s="436" t="s">
        <v>62</v>
      </c>
      <c r="L933" s="430">
        <v>145.01249999999999</v>
      </c>
      <c r="M933" s="430">
        <v>-145.01249999999999</v>
      </c>
      <c r="N933" s="427">
        <v>965</v>
      </c>
      <c r="Q933" s="428" t="s">
        <v>156</v>
      </c>
      <c r="R933">
        <v>11</v>
      </c>
      <c r="S933" s="474">
        <v>420.24400000000003</v>
      </c>
      <c r="T933" s="290">
        <v>0.63639999999999997</v>
      </c>
      <c r="U933" s="290">
        <v>0.63690000000000002</v>
      </c>
      <c r="V933" s="290">
        <v>29.613388</v>
      </c>
      <c r="W933" s="290">
        <v>29.612625999999999</v>
      </c>
      <c r="X933" s="290">
        <v>34.78428076315025</v>
      </c>
      <c r="Y933" s="290">
        <v>34.782730343841926</v>
      </c>
      <c r="Z933">
        <v>1.9200999999999999</v>
      </c>
      <c r="AA933" s="447">
        <v>6.6161284834017735</v>
      </c>
      <c r="AB933" s="447">
        <v>83.844535296014783</v>
      </c>
      <c r="AC933" s="447">
        <v>2.8047597600000002E-2</v>
      </c>
      <c r="AD933" s="290">
        <v>4.7600000000000003E-2</v>
      </c>
      <c r="AE933" s="447">
        <v>89.7196</v>
      </c>
      <c r="AF933">
        <v>4.5837000000000003</v>
      </c>
      <c r="AG933" s="447">
        <v>2.0537999999999998</v>
      </c>
      <c r="AH933">
        <v>0.1492</v>
      </c>
      <c r="AI933" s="447">
        <v>6.3701999999999995E-2</v>
      </c>
      <c r="AJ933" s="447">
        <v>88</v>
      </c>
      <c r="AK933" s="447">
        <v>9.9144000000000005</v>
      </c>
      <c r="AL933" s="429">
        <v>34.780536651611328</v>
      </c>
      <c r="AM933" s="433" t="s">
        <v>139</v>
      </c>
      <c r="AN933" s="434"/>
      <c r="AO933" s="438">
        <v>1.3</v>
      </c>
      <c r="AP933" s="439">
        <v>6.6280000000000001</v>
      </c>
      <c r="AQ933" s="431" t="s">
        <v>139</v>
      </c>
      <c r="AR933" s="440"/>
      <c r="AS933" s="469">
        <v>12.833841969021526</v>
      </c>
      <c r="AT933" s="431"/>
      <c r="AU933" s="469">
        <v>7.5950439249953732</v>
      </c>
      <c r="AV933" s="431"/>
      <c r="AW933" s="442">
        <v>0.85199999999999998</v>
      </c>
      <c r="AX933" s="431"/>
      <c r="AY933" s="443"/>
      <c r="AZ933" s="469" t="s">
        <v>139</v>
      </c>
      <c r="BA933" s="431" t="s">
        <v>139</v>
      </c>
      <c r="BB933" s="440"/>
      <c r="BC933" s="469" t="s">
        <v>139</v>
      </c>
      <c r="BD933" s="445" t="s">
        <v>139</v>
      </c>
      <c r="BE933" s="469" t="s">
        <v>139</v>
      </c>
      <c r="BF933" s="445" t="s">
        <v>139</v>
      </c>
      <c r="BG933" s="445"/>
      <c r="BH933" s="469" t="s">
        <v>139</v>
      </c>
      <c r="BI933" s="431" t="s">
        <v>139</v>
      </c>
      <c r="BJ933" s="440"/>
      <c r="BK933" s="441" t="s">
        <v>139</v>
      </c>
      <c r="BL933" s="431" t="s">
        <v>139</v>
      </c>
      <c r="BM933" s="446"/>
      <c r="BN933" s="447" t="s">
        <v>139</v>
      </c>
      <c r="BO933" t="s">
        <v>139</v>
      </c>
    </row>
    <row r="934" spans="1:67" ht="15.75" customHeight="1">
      <c r="A934" s="7" t="s">
        <v>1030</v>
      </c>
      <c r="B934" s="453">
        <v>43</v>
      </c>
      <c r="C934" s="436" t="s">
        <v>228</v>
      </c>
      <c r="D934" s="454" t="s">
        <v>229</v>
      </c>
      <c r="E934" s="436">
        <v>75</v>
      </c>
      <c r="F934" s="436">
        <v>34.070000000000391</v>
      </c>
      <c r="G934" s="436" t="s">
        <v>61</v>
      </c>
      <c r="H934" s="430">
        <v>75.56783333333334</v>
      </c>
      <c r="I934" s="436">
        <v>145</v>
      </c>
      <c r="J934" s="436">
        <v>0.74999999999931788</v>
      </c>
      <c r="K934" s="436" t="s">
        <v>62</v>
      </c>
      <c r="L934" s="430">
        <v>145.01249999999999</v>
      </c>
      <c r="M934" s="430">
        <v>-145.01249999999999</v>
      </c>
      <c r="N934" s="427">
        <v>966</v>
      </c>
      <c r="Q934" s="428" t="s">
        <v>156</v>
      </c>
      <c r="R934">
        <v>12</v>
      </c>
      <c r="S934" s="474">
        <v>375.87599999999998</v>
      </c>
      <c r="T934" s="290">
        <v>0.44950000000000001</v>
      </c>
      <c r="U934" s="290">
        <v>0.45829999999999999</v>
      </c>
      <c r="V934" s="290">
        <v>29.378577</v>
      </c>
      <c r="W934" s="290">
        <v>29.387397</v>
      </c>
      <c r="X934" s="290">
        <v>34.71394838880591</v>
      </c>
      <c r="Y934" s="290">
        <v>34.715599279269654</v>
      </c>
      <c r="Z934">
        <v>1.8928</v>
      </c>
      <c r="AA934" s="447">
        <v>6.4976920725180607</v>
      </c>
      <c r="AB934" s="447">
        <v>81.90699667392667</v>
      </c>
      <c r="AC934" s="447">
        <v>2.8555198400000002E-2</v>
      </c>
      <c r="AD934" s="290">
        <v>4.87E-2</v>
      </c>
      <c r="AE934" s="447">
        <v>89.741900000000001</v>
      </c>
      <c r="AF934">
        <v>4.5849000000000002</v>
      </c>
      <c r="AG934" s="447">
        <v>2.2627000000000002</v>
      </c>
      <c r="AH934">
        <v>0.1575</v>
      </c>
      <c r="AI934" s="447">
        <v>6.3701999999999995E-2</v>
      </c>
      <c r="AJ934" s="447">
        <v>98.54</v>
      </c>
      <c r="AK934" s="447">
        <v>9.9144000000000005</v>
      </c>
      <c r="AL934" s="429">
        <v>34.707469940185547</v>
      </c>
      <c r="AM934" s="433">
        <v>2</v>
      </c>
      <c r="AN934" s="434"/>
      <c r="AO934" s="438">
        <v>1.2</v>
      </c>
      <c r="AP934" s="439">
        <v>6.4859999999999998</v>
      </c>
      <c r="AQ934" s="431" t="s">
        <v>139</v>
      </c>
      <c r="AR934" s="440"/>
      <c r="AS934" s="469">
        <v>12.889020510246956</v>
      </c>
      <c r="AT934" s="431"/>
      <c r="AU934" s="469">
        <v>9.2322356082840873</v>
      </c>
      <c r="AV934" s="431"/>
      <c r="AW934" s="442">
        <v>0.88900000000000001</v>
      </c>
      <c r="AX934" s="431"/>
      <c r="AY934" s="443"/>
      <c r="AZ934" s="469" t="s">
        <v>139</v>
      </c>
      <c r="BA934" s="431" t="s">
        <v>139</v>
      </c>
      <c r="BB934" s="440"/>
      <c r="BC934" s="469" t="s">
        <v>139</v>
      </c>
      <c r="BD934" s="445" t="s">
        <v>139</v>
      </c>
      <c r="BE934" s="469" t="s">
        <v>139</v>
      </c>
      <c r="BF934" s="445" t="s">
        <v>139</v>
      </c>
      <c r="BG934" s="445"/>
      <c r="BH934" s="469">
        <v>2167.5200315269467</v>
      </c>
      <c r="BI934" s="431" t="s">
        <v>139</v>
      </c>
      <c r="BJ934" s="440"/>
      <c r="BK934" s="441">
        <v>2294.2434182090242</v>
      </c>
      <c r="BL934" s="431" t="s">
        <v>139</v>
      </c>
      <c r="BM934" s="446"/>
      <c r="BN934" s="447" t="s">
        <v>139</v>
      </c>
      <c r="BO934" t="s">
        <v>139</v>
      </c>
    </row>
    <row r="935" spans="1:67" ht="15.75" customHeight="1">
      <c r="A935" s="7" t="s">
        <v>1030</v>
      </c>
      <c r="B935" s="453">
        <v>43</v>
      </c>
      <c r="C935" s="436" t="s">
        <v>228</v>
      </c>
      <c r="D935" s="454" t="s">
        <v>229</v>
      </c>
      <c r="E935" s="436">
        <v>75</v>
      </c>
      <c r="F935" s="436">
        <v>34.070000000000391</v>
      </c>
      <c r="G935" s="436" t="s">
        <v>61</v>
      </c>
      <c r="H935" s="430">
        <v>75.56783333333334</v>
      </c>
      <c r="I935" s="436">
        <v>145</v>
      </c>
      <c r="J935" s="436">
        <v>0.74999999999931788</v>
      </c>
      <c r="K935" s="436" t="s">
        <v>62</v>
      </c>
      <c r="L935" s="430">
        <v>145.01249999999999</v>
      </c>
      <c r="M935" s="430">
        <v>-145.01249999999999</v>
      </c>
      <c r="N935" s="427">
        <v>967</v>
      </c>
      <c r="Q935" s="428" t="s">
        <v>156</v>
      </c>
      <c r="R935">
        <v>13</v>
      </c>
      <c r="S935" s="474">
        <v>309.88099999999997</v>
      </c>
      <c r="T935" s="290">
        <v>-0.2046</v>
      </c>
      <c r="U935" s="290">
        <v>-0.2213</v>
      </c>
      <c r="V935" s="290">
        <v>28.592495</v>
      </c>
      <c r="W935" s="290">
        <v>28.572088999999998</v>
      </c>
      <c r="X935" s="290">
        <v>34.452325174659805</v>
      </c>
      <c r="Y935" s="290">
        <v>34.443985616460473</v>
      </c>
      <c r="Z935">
        <v>1.8447</v>
      </c>
      <c r="AA935" s="447">
        <v>6.363734131282806</v>
      </c>
      <c r="AB935" s="447">
        <v>78.71935669204214</v>
      </c>
      <c r="AC935" s="447">
        <v>3.1051315200000006E-2</v>
      </c>
      <c r="AD935" s="290">
        <v>5.4300000000000001E-2</v>
      </c>
      <c r="AE935" s="447">
        <v>89.717699999999994</v>
      </c>
      <c r="AF935">
        <v>4.5835999999999997</v>
      </c>
      <c r="AG935" s="447">
        <v>2.5703</v>
      </c>
      <c r="AH935">
        <v>0.16980000000000001</v>
      </c>
      <c r="AI935" s="447">
        <v>6.3701999999999995E-2</v>
      </c>
      <c r="AJ935" s="447">
        <v>98.54</v>
      </c>
      <c r="AK935" s="447">
        <v>9.9144000000000005</v>
      </c>
      <c r="AL935" s="429">
        <v>34.443351745605469</v>
      </c>
      <c r="AM935" s="433" t="s">
        <v>139</v>
      </c>
      <c r="AN935" s="434"/>
      <c r="AO935" s="438">
        <v>0.7</v>
      </c>
      <c r="AP935" s="439">
        <v>6.3760000000000003</v>
      </c>
      <c r="AQ935" s="431" t="s">
        <v>139</v>
      </c>
      <c r="AR935" s="440"/>
      <c r="AS935" s="469">
        <v>12.330385619106879</v>
      </c>
      <c r="AT935" s="431"/>
      <c r="AU935" s="469">
        <v>12.105581619797549</v>
      </c>
      <c r="AV935" s="431"/>
      <c r="AW935" s="442">
        <v>0.94099999999999995</v>
      </c>
      <c r="AX935" s="431"/>
      <c r="AY935" s="443"/>
      <c r="AZ935" s="469" t="s">
        <v>139</v>
      </c>
      <c r="BA935" s="431" t="s">
        <v>139</v>
      </c>
      <c r="BB935" s="440"/>
      <c r="BC935" s="469" t="s">
        <v>139</v>
      </c>
      <c r="BD935" s="445" t="s">
        <v>139</v>
      </c>
      <c r="BE935" s="469" t="s">
        <v>139</v>
      </c>
      <c r="BF935" s="445" t="s">
        <v>139</v>
      </c>
      <c r="BG935" s="445"/>
      <c r="BH935" s="469">
        <v>2174.7871088646207</v>
      </c>
      <c r="BI935" s="431" t="s">
        <v>139</v>
      </c>
      <c r="BJ935" s="440"/>
      <c r="BK935" s="441">
        <v>2284.116772279051</v>
      </c>
      <c r="BL935" s="431" t="s">
        <v>139</v>
      </c>
      <c r="BM935" s="446"/>
      <c r="BN935" s="447" t="s">
        <v>139</v>
      </c>
      <c r="BO935" t="s">
        <v>139</v>
      </c>
    </row>
    <row r="936" spans="1:67" ht="15.75" customHeight="1">
      <c r="A936" s="7" t="s">
        <v>1030</v>
      </c>
      <c r="B936" s="453">
        <v>43</v>
      </c>
      <c r="C936" s="436" t="s">
        <v>228</v>
      </c>
      <c r="D936" s="454" t="s">
        <v>229</v>
      </c>
      <c r="E936" s="436">
        <v>75</v>
      </c>
      <c r="F936" s="436">
        <v>34.070000000000391</v>
      </c>
      <c r="G936" s="436" t="s">
        <v>61</v>
      </c>
      <c r="H936" s="430">
        <v>75.56783333333334</v>
      </c>
      <c r="I936" s="436">
        <v>145</v>
      </c>
      <c r="J936" s="436">
        <v>0.74999999999931788</v>
      </c>
      <c r="K936" s="436" t="s">
        <v>62</v>
      </c>
      <c r="L936" s="430">
        <v>145.01249999999999</v>
      </c>
      <c r="M936" s="430">
        <v>-145.01249999999999</v>
      </c>
      <c r="N936" s="427">
        <v>968</v>
      </c>
      <c r="Q936" s="428" t="s">
        <v>156</v>
      </c>
      <c r="R936">
        <v>14</v>
      </c>
      <c r="S936" s="474">
        <v>280.72800000000001</v>
      </c>
      <c r="T936" s="290">
        <v>-0.67749999999999999</v>
      </c>
      <c r="U936" s="290">
        <v>-0.68179999999999996</v>
      </c>
      <c r="V936" s="290">
        <v>28.004753000000001</v>
      </c>
      <c r="W936" s="290">
        <v>27.997741999999999</v>
      </c>
      <c r="X936" s="290">
        <v>34.21621055183499</v>
      </c>
      <c r="Y936" s="290">
        <v>34.211612344148563</v>
      </c>
      <c r="Z936">
        <v>1.802</v>
      </c>
      <c r="AA936" s="447">
        <v>6.2356820436425533</v>
      </c>
      <c r="AB936" s="447">
        <v>76.054210393240524</v>
      </c>
      <c r="AC936" s="447">
        <v>3.27011304E-2</v>
      </c>
      <c r="AD936" s="290">
        <v>5.8000000000000003E-2</v>
      </c>
      <c r="AE936" s="447">
        <v>89.6935</v>
      </c>
      <c r="AF936">
        <v>4.5823999999999998</v>
      </c>
      <c r="AG936" s="447">
        <v>3.0869</v>
      </c>
      <c r="AH936">
        <v>0.1905</v>
      </c>
      <c r="AI936" s="447">
        <v>6.3701999999999995E-2</v>
      </c>
      <c r="AJ936" s="447">
        <v>98.54</v>
      </c>
      <c r="AK936" s="447">
        <v>9.9144000000000005</v>
      </c>
      <c r="AL936" s="429">
        <v>34.197052001953125</v>
      </c>
      <c r="AM936" s="433" t="s">
        <v>139</v>
      </c>
      <c r="AN936" s="434"/>
      <c r="AO936" s="438">
        <v>0.3</v>
      </c>
      <c r="AP936" s="439">
        <v>6.2779999999999996</v>
      </c>
      <c r="AQ936" s="431" t="s">
        <v>139</v>
      </c>
      <c r="AR936" s="440"/>
      <c r="AS936" s="469">
        <v>12.662693675089921</v>
      </c>
      <c r="AT936" s="431"/>
      <c r="AU936" s="469">
        <v>16.263905693751983</v>
      </c>
      <c r="AV936" s="431"/>
      <c r="AW936" s="442">
        <v>1.075</v>
      </c>
      <c r="AX936" s="431"/>
      <c r="AY936" s="443"/>
      <c r="AZ936" s="469" t="s">
        <v>139</v>
      </c>
      <c r="BA936" s="431" t="s">
        <v>139</v>
      </c>
      <c r="BB936" s="440"/>
      <c r="BC936" s="469" t="s">
        <v>139</v>
      </c>
      <c r="BD936" s="445" t="s">
        <v>139</v>
      </c>
      <c r="BE936" s="469" t="s">
        <v>139</v>
      </c>
      <c r="BF936" s="445" t="s">
        <v>139</v>
      </c>
      <c r="BG936" s="445"/>
      <c r="BH936" s="469">
        <v>2191.477711322756</v>
      </c>
      <c r="BI936" s="431" t="s">
        <v>139</v>
      </c>
      <c r="BJ936" s="440"/>
      <c r="BK936" s="441">
        <v>2281.9776550414595</v>
      </c>
      <c r="BL936" s="431" t="s">
        <v>139</v>
      </c>
      <c r="BM936" s="446"/>
      <c r="BN936" s="447" t="s">
        <v>139</v>
      </c>
      <c r="BO936" t="s">
        <v>139</v>
      </c>
    </row>
    <row r="937" spans="1:67" ht="15.75" customHeight="1">
      <c r="A937" s="7" t="s">
        <v>1030</v>
      </c>
      <c r="B937" s="453">
        <v>43</v>
      </c>
      <c r="C937" s="436" t="s">
        <v>228</v>
      </c>
      <c r="D937" s="454" t="s">
        <v>229</v>
      </c>
      <c r="E937" s="436">
        <v>75</v>
      </c>
      <c r="F937" s="436">
        <v>34.070000000000391</v>
      </c>
      <c r="G937" s="436" t="s">
        <v>61</v>
      </c>
      <c r="H937" s="430">
        <v>75.56783333333334</v>
      </c>
      <c r="I937" s="436">
        <v>145</v>
      </c>
      <c r="J937" s="436">
        <v>0.74999999999931788</v>
      </c>
      <c r="K937" s="436" t="s">
        <v>62</v>
      </c>
      <c r="L937" s="430">
        <v>145.01249999999999</v>
      </c>
      <c r="M937" s="430">
        <v>-145.01249999999999</v>
      </c>
      <c r="N937" s="427">
        <v>969</v>
      </c>
      <c r="Q937" s="428" t="s">
        <v>156</v>
      </c>
      <c r="R937">
        <v>15</v>
      </c>
      <c r="S937" s="474">
        <v>251.9</v>
      </c>
      <c r="T937" s="290">
        <v>-1.2393000000000001</v>
      </c>
      <c r="U937" s="290">
        <v>-1.2432000000000001</v>
      </c>
      <c r="V937" s="290">
        <v>27.115939000000001</v>
      </c>
      <c r="W937" s="290">
        <v>27.107272999999999</v>
      </c>
      <c r="X937" s="290">
        <v>33.659199783214611</v>
      </c>
      <c r="Y937" s="290">
        <v>33.651720823654131</v>
      </c>
      <c r="Z937">
        <v>1.7870999999999999</v>
      </c>
      <c r="AA937" s="447">
        <v>6.2243990646165841</v>
      </c>
      <c r="AB937" s="447">
        <v>74.49562440362169</v>
      </c>
      <c r="AC937" s="447">
        <v>3.4308607999999997E-2</v>
      </c>
      <c r="AD937" s="290">
        <v>6.1600000000000002E-2</v>
      </c>
      <c r="AE937" s="447">
        <v>89.66</v>
      </c>
      <c r="AF937">
        <v>4.5807000000000002</v>
      </c>
      <c r="AG937" s="447">
        <v>3.4415</v>
      </c>
      <c r="AH937">
        <v>0.2046</v>
      </c>
      <c r="AI937" s="447">
        <v>6.3701999999999995E-2</v>
      </c>
      <c r="AJ937" s="447">
        <v>98.53</v>
      </c>
      <c r="AK937" s="447">
        <v>9.9144000000000005</v>
      </c>
      <c r="AL937" s="429">
        <v>33.729343414306641</v>
      </c>
      <c r="AM937" s="433" t="s">
        <v>139</v>
      </c>
      <c r="AN937" s="434"/>
      <c r="AO937" s="438">
        <v>-0.3</v>
      </c>
      <c r="AP937" s="439">
        <v>6.2039999999999997</v>
      </c>
      <c r="AQ937" s="431">
        <v>2</v>
      </c>
      <c r="AR937" s="440"/>
      <c r="AS937" s="469">
        <v>14.668731861365961</v>
      </c>
      <c r="AT937" s="431"/>
      <c r="AU937" s="469">
        <v>27.501784968787476</v>
      </c>
      <c r="AV937" s="431"/>
      <c r="AW937" s="442">
        <v>1.5149999999999999</v>
      </c>
      <c r="AX937" s="431"/>
      <c r="AY937" s="443"/>
      <c r="AZ937" s="469" t="s">
        <v>139</v>
      </c>
      <c r="BA937" s="431" t="s">
        <v>139</v>
      </c>
      <c r="BB937" s="440"/>
      <c r="BC937" s="469" t="s">
        <v>139</v>
      </c>
      <c r="BD937" s="445" t="s">
        <v>139</v>
      </c>
      <c r="BE937" s="469" t="s">
        <v>139</v>
      </c>
      <c r="BF937" s="445" t="s">
        <v>139</v>
      </c>
      <c r="BG937" s="445"/>
      <c r="BH937" s="469">
        <v>2219.953345370734</v>
      </c>
      <c r="BI937" s="431" t="s">
        <v>139</v>
      </c>
      <c r="BJ937" s="440"/>
      <c r="BK937" s="441">
        <v>2287.7243300758118</v>
      </c>
      <c r="BL937" s="431" t="s">
        <v>139</v>
      </c>
      <c r="BM937" s="446"/>
      <c r="BN937" s="447" t="s">
        <v>139</v>
      </c>
      <c r="BO937" t="s">
        <v>139</v>
      </c>
    </row>
    <row r="938" spans="1:67" ht="15.75" customHeight="1">
      <c r="A938" s="7" t="s">
        <v>1030</v>
      </c>
      <c r="B938" s="453">
        <v>43</v>
      </c>
      <c r="C938" s="436" t="s">
        <v>228</v>
      </c>
      <c r="D938" s="454" t="s">
        <v>229</v>
      </c>
      <c r="E938" s="436">
        <v>75</v>
      </c>
      <c r="F938" s="436">
        <v>34.070000000000391</v>
      </c>
      <c r="G938" s="436" t="s">
        <v>61</v>
      </c>
      <c r="H938" s="430">
        <v>75.56783333333334</v>
      </c>
      <c r="I938" s="436">
        <v>145</v>
      </c>
      <c r="J938" s="436">
        <v>0.74999999999931788</v>
      </c>
      <c r="K938" s="436" t="s">
        <v>62</v>
      </c>
      <c r="L938" s="430">
        <v>145.01249999999999</v>
      </c>
      <c r="M938" s="430">
        <v>-145.01249999999999</v>
      </c>
      <c r="N938" s="427">
        <v>970</v>
      </c>
      <c r="Q938" s="428" t="s">
        <v>156</v>
      </c>
      <c r="R938">
        <v>16</v>
      </c>
      <c r="S938" s="474">
        <v>225.75399999999999</v>
      </c>
      <c r="T938" s="290">
        <v>-1.4654</v>
      </c>
      <c r="U938" s="290">
        <v>-1.4656</v>
      </c>
      <c r="V938" s="290">
        <v>26.538844999999998</v>
      </c>
      <c r="W938" s="290">
        <v>26.540893999999998</v>
      </c>
      <c r="X938" s="290">
        <v>33.136120787783597</v>
      </c>
      <c r="Y938" s="290">
        <v>33.139159589759913</v>
      </c>
      <c r="Z938">
        <v>1.8102</v>
      </c>
      <c r="AA938" s="447">
        <v>6.3511266290026294</v>
      </c>
      <c r="AB938" s="447">
        <v>75.272151487322731</v>
      </c>
      <c r="AC938" s="447">
        <v>3.4689195999999999E-2</v>
      </c>
      <c r="AD938" s="290">
        <v>6.2399999999999997E-2</v>
      </c>
      <c r="AE938" s="447">
        <v>89.648799999999994</v>
      </c>
      <c r="AF938">
        <v>4.5801999999999996</v>
      </c>
      <c r="AG938" s="447">
        <v>3.371</v>
      </c>
      <c r="AH938">
        <v>0.20180000000000001</v>
      </c>
      <c r="AI938" s="447">
        <v>6.3701999999999995E-2</v>
      </c>
      <c r="AJ938" s="447">
        <v>98.54</v>
      </c>
      <c r="AK938" s="447">
        <v>9.9144000000000005</v>
      </c>
      <c r="AL938" s="429">
        <v>33.247169494628906</v>
      </c>
      <c r="AM938" s="433" t="s">
        <v>139</v>
      </c>
      <c r="AN938" s="434"/>
      <c r="AO938" s="438">
        <v>-0.5</v>
      </c>
      <c r="AP938" s="439">
        <v>6.3259999999999996</v>
      </c>
      <c r="AQ938" s="431" t="s">
        <v>139</v>
      </c>
      <c r="AR938" s="440"/>
      <c r="AS938" s="469">
        <v>15.69153945666816</v>
      </c>
      <c r="AT938" s="431"/>
      <c r="AU938" s="469">
        <v>33.886802802197927</v>
      </c>
      <c r="AV938" s="431"/>
      <c r="AW938" s="442">
        <v>1.79</v>
      </c>
      <c r="AX938" s="431"/>
      <c r="AY938" s="443"/>
      <c r="AZ938" s="469" t="s">
        <v>139</v>
      </c>
      <c r="BA938" s="431" t="s">
        <v>139</v>
      </c>
      <c r="BB938" s="440"/>
      <c r="BC938" s="469" t="s">
        <v>139</v>
      </c>
      <c r="BD938" s="445" t="s">
        <v>139</v>
      </c>
      <c r="BE938" s="469" t="s">
        <v>139</v>
      </c>
      <c r="BF938" s="445" t="s">
        <v>139</v>
      </c>
      <c r="BG938" s="445"/>
      <c r="BH938" s="469">
        <v>2227.5194249146543</v>
      </c>
      <c r="BI938" s="431" t="s">
        <v>139</v>
      </c>
      <c r="BJ938" s="440"/>
      <c r="BK938" s="441">
        <v>2276.4144744446021</v>
      </c>
      <c r="BL938" s="431" t="s">
        <v>139</v>
      </c>
      <c r="BM938" s="446"/>
      <c r="BN938" s="447" t="s">
        <v>139</v>
      </c>
      <c r="BO938" t="s">
        <v>139</v>
      </c>
    </row>
    <row r="939" spans="1:67" ht="15.75" customHeight="1">
      <c r="A939" s="7" t="s">
        <v>1030</v>
      </c>
      <c r="B939" s="453">
        <v>43</v>
      </c>
      <c r="C939" s="436" t="s">
        <v>228</v>
      </c>
      <c r="D939" s="454" t="s">
        <v>229</v>
      </c>
      <c r="E939" s="436">
        <v>75</v>
      </c>
      <c r="F939" s="436">
        <v>34.070000000000391</v>
      </c>
      <c r="G939" s="436" t="s">
        <v>61</v>
      </c>
      <c r="H939" s="430">
        <v>75.56783333333334</v>
      </c>
      <c r="I939" s="436">
        <v>145</v>
      </c>
      <c r="J939" s="436">
        <v>0.74999999999931788</v>
      </c>
      <c r="K939" s="436" t="s">
        <v>62</v>
      </c>
      <c r="L939" s="430">
        <v>145.01249999999999</v>
      </c>
      <c r="M939" s="430">
        <v>-145.01249999999999</v>
      </c>
      <c r="N939" s="427">
        <v>971</v>
      </c>
      <c r="Q939" s="428" t="s">
        <v>156</v>
      </c>
      <c r="R939">
        <v>17</v>
      </c>
      <c r="S939" s="474">
        <v>207.66300000000001</v>
      </c>
      <c r="T939" s="290">
        <v>-1.4691000000000001</v>
      </c>
      <c r="U939" s="290">
        <v>-1.4678</v>
      </c>
      <c r="V939" s="290">
        <v>26.389136999999998</v>
      </c>
      <c r="W939" s="290">
        <v>26.385745</v>
      </c>
      <c r="X939" s="290">
        <v>32.945474686845017</v>
      </c>
      <c r="Y939" s="290">
        <v>32.939379014620478</v>
      </c>
      <c r="Z939">
        <v>1.8268</v>
      </c>
      <c r="AA939" s="447">
        <v>6.4085282147632086</v>
      </c>
      <c r="AB939" s="447">
        <v>75.842074488103592</v>
      </c>
      <c r="AC939" s="447">
        <v>3.4858546400000003E-2</v>
      </c>
      <c r="AD939" s="290">
        <v>6.2799999999999995E-2</v>
      </c>
      <c r="AE939" s="447">
        <v>89.630200000000002</v>
      </c>
      <c r="AF939">
        <v>4.5792999999999999</v>
      </c>
      <c r="AG939" s="447">
        <v>3.5072000000000001</v>
      </c>
      <c r="AH939">
        <v>0.20730000000000001</v>
      </c>
      <c r="AI939" s="447">
        <v>6.3701999999999995E-2</v>
      </c>
      <c r="AJ939" s="447">
        <v>47.61</v>
      </c>
      <c r="AK939" s="447">
        <v>9.9144000000000005</v>
      </c>
      <c r="AL939" s="429">
        <v>32.984542846679688</v>
      </c>
      <c r="AM939" s="433" t="s">
        <v>139</v>
      </c>
      <c r="AN939" s="434"/>
      <c r="AO939" s="438">
        <v>-0.6</v>
      </c>
      <c r="AP939" s="439">
        <v>6.4130000000000003</v>
      </c>
      <c r="AQ939" s="431" t="s">
        <v>139</v>
      </c>
      <c r="AR939" s="440"/>
      <c r="AS939" s="469">
        <v>15.621602620007501</v>
      </c>
      <c r="AT939" s="431"/>
      <c r="AU939" s="469">
        <v>33.839645781045618</v>
      </c>
      <c r="AV939" s="431"/>
      <c r="AW939" s="442">
        <v>1.833</v>
      </c>
      <c r="AX939" s="431"/>
      <c r="AY939" s="443"/>
      <c r="AZ939" s="469" t="s">
        <v>139</v>
      </c>
      <c r="BA939" s="431" t="s">
        <v>139</v>
      </c>
      <c r="BB939" s="440"/>
      <c r="BC939" s="469">
        <v>3.4813192066205979E-3</v>
      </c>
      <c r="BD939" s="445" t="s">
        <v>139</v>
      </c>
      <c r="BE939" s="469">
        <v>1.1366654307610902E-2</v>
      </c>
      <c r="BF939" s="445" t="s">
        <v>139</v>
      </c>
      <c r="BG939" s="445"/>
      <c r="BH939" s="469">
        <v>2220.0249419138604</v>
      </c>
      <c r="BI939" s="431" t="s">
        <v>139</v>
      </c>
      <c r="BJ939" s="440"/>
      <c r="BK939" s="441">
        <v>2266.6009996419866</v>
      </c>
      <c r="BL939" s="431" t="s">
        <v>139</v>
      </c>
      <c r="BM939" s="446"/>
      <c r="BN939" s="447" t="s">
        <v>139</v>
      </c>
      <c r="BO939" t="s">
        <v>139</v>
      </c>
    </row>
    <row r="940" spans="1:67" ht="15.75" customHeight="1">
      <c r="A940" s="7" t="s">
        <v>1030</v>
      </c>
      <c r="B940" s="453">
        <v>43</v>
      </c>
      <c r="C940" s="436" t="s">
        <v>228</v>
      </c>
      <c r="D940" s="454" t="s">
        <v>229</v>
      </c>
      <c r="E940" s="436">
        <v>75</v>
      </c>
      <c r="F940" s="436">
        <v>34.070000000000391</v>
      </c>
      <c r="G940" s="436" t="s">
        <v>61</v>
      </c>
      <c r="H940" s="430">
        <v>75.56783333333334</v>
      </c>
      <c r="I940" s="436">
        <v>145</v>
      </c>
      <c r="J940" s="436">
        <v>0.74999999999931788</v>
      </c>
      <c r="K940" s="436" t="s">
        <v>62</v>
      </c>
      <c r="L940" s="430">
        <v>145.01249999999999</v>
      </c>
      <c r="M940" s="430">
        <v>-145.01249999999999</v>
      </c>
      <c r="N940" s="427">
        <v>972</v>
      </c>
      <c r="Q940" s="428" t="s">
        <v>156</v>
      </c>
      <c r="R940">
        <v>18</v>
      </c>
      <c r="S940" s="474">
        <v>176.10900000000001</v>
      </c>
      <c r="T940" s="290">
        <v>-1.3947000000000001</v>
      </c>
      <c r="U940" s="290">
        <v>-1.3927</v>
      </c>
      <c r="V940" s="290">
        <v>26.203976000000001</v>
      </c>
      <c r="W940" s="290">
        <v>26.198746</v>
      </c>
      <c r="X940" s="290">
        <v>32.628858254192544</v>
      </c>
      <c r="Y940" s="290">
        <v>32.619509386090044</v>
      </c>
      <c r="Z940">
        <v>1.8917999999999999</v>
      </c>
      <c r="AA940" s="447">
        <v>6.685274792513713</v>
      </c>
      <c r="AB940" s="447">
        <v>79.097875274868329</v>
      </c>
      <c r="AC940" s="447">
        <v>3.41392576E-2</v>
      </c>
      <c r="AD940" s="290">
        <v>6.1199999999999997E-2</v>
      </c>
      <c r="AE940" s="447">
        <v>89.604100000000003</v>
      </c>
      <c r="AF940">
        <v>4.5778999999999996</v>
      </c>
      <c r="AG940" s="447">
        <v>3.3452000000000002</v>
      </c>
      <c r="AH940">
        <v>0.20080000000000001</v>
      </c>
      <c r="AI940" s="447">
        <v>6.3701999999999995E-2</v>
      </c>
      <c r="AJ940" s="447">
        <v>98.53</v>
      </c>
      <c r="AK940" s="447">
        <v>9.9144000000000005</v>
      </c>
      <c r="AL940" s="429">
        <v>32.627197265625</v>
      </c>
      <c r="AM940" s="433" t="s">
        <v>139</v>
      </c>
      <c r="AN940" s="434"/>
      <c r="AO940" s="438">
        <v>-0.4</v>
      </c>
      <c r="AP940" s="439">
        <v>6.67</v>
      </c>
      <c r="AQ940" s="431" t="s">
        <v>139</v>
      </c>
      <c r="AR940" s="440"/>
      <c r="AS940" s="469">
        <v>13.791826654180914</v>
      </c>
      <c r="AT940" s="431"/>
      <c r="AU940" s="469">
        <v>29.203320566415879</v>
      </c>
      <c r="AV940" s="431"/>
      <c r="AW940" s="442">
        <v>1.738</v>
      </c>
      <c r="AX940" s="431"/>
      <c r="AY940" s="443"/>
      <c r="AZ940" s="469" t="s">
        <v>139</v>
      </c>
      <c r="BA940" s="431" t="s">
        <v>139</v>
      </c>
      <c r="BB940" s="440"/>
      <c r="BC940" s="469">
        <v>6.3493098222317393E-3</v>
      </c>
      <c r="BD940" s="445" t="s">
        <v>139</v>
      </c>
      <c r="BE940" s="469">
        <v>1.0787625046339689E-2</v>
      </c>
      <c r="BF940" s="445" t="s">
        <v>139</v>
      </c>
      <c r="BG940" s="445"/>
      <c r="BH940" s="469">
        <v>2193.8011430706129</v>
      </c>
      <c r="BI940" s="431">
        <v>6</v>
      </c>
      <c r="BJ940" s="440"/>
      <c r="BK940" s="441">
        <v>2242.7532340723337</v>
      </c>
      <c r="BL940" s="431">
        <v>6</v>
      </c>
      <c r="BM940" s="446"/>
      <c r="BN940" s="447" t="s">
        <v>139</v>
      </c>
      <c r="BO940" t="s">
        <v>139</v>
      </c>
    </row>
    <row r="941" spans="1:67" ht="15.75" customHeight="1">
      <c r="A941" s="7" t="s">
        <v>1030</v>
      </c>
      <c r="B941" s="453">
        <v>43</v>
      </c>
      <c r="C941" s="436" t="s">
        <v>228</v>
      </c>
      <c r="D941" s="454" t="s">
        <v>229</v>
      </c>
      <c r="E941" s="436">
        <v>75</v>
      </c>
      <c r="F941" s="436">
        <v>34.070000000000391</v>
      </c>
      <c r="G941" s="436" t="s">
        <v>61</v>
      </c>
      <c r="H941" s="430">
        <v>75.56783333333334</v>
      </c>
      <c r="I941" s="436">
        <v>145</v>
      </c>
      <c r="J941" s="436">
        <v>0.74999999999931788</v>
      </c>
      <c r="K941" s="436" t="s">
        <v>62</v>
      </c>
      <c r="L941" s="430">
        <v>145.01249999999999</v>
      </c>
      <c r="M941" s="430">
        <v>-145.01249999999999</v>
      </c>
      <c r="N941" s="427">
        <v>973</v>
      </c>
      <c r="Q941" s="428" t="s">
        <v>156</v>
      </c>
      <c r="R941">
        <v>19</v>
      </c>
      <c r="S941" s="474">
        <v>146.596</v>
      </c>
      <c r="T941" s="290">
        <v>-1.274</v>
      </c>
      <c r="U941" s="290">
        <v>-1.272</v>
      </c>
      <c r="V941" s="290">
        <v>26.074821999999998</v>
      </c>
      <c r="W941" s="290">
        <v>26.071750999999999</v>
      </c>
      <c r="X941" s="290">
        <v>32.338918115744853</v>
      </c>
      <c r="Y941" s="290">
        <v>32.332568097830546</v>
      </c>
      <c r="Z941">
        <v>1.9587000000000001</v>
      </c>
      <c r="AA941" s="447">
        <v>6.9608688857136913</v>
      </c>
      <c r="AB941" s="447">
        <v>82.456700652230424</v>
      </c>
      <c r="AC941" s="447">
        <v>3.57043976E-2</v>
      </c>
      <c r="AD941" s="290">
        <v>6.4600000000000005E-2</v>
      </c>
      <c r="AE941" s="447">
        <v>89.598600000000005</v>
      </c>
      <c r="AF941">
        <v>4.5776000000000003</v>
      </c>
      <c r="AG941" s="447">
        <v>3.2559999999999998</v>
      </c>
      <c r="AH941">
        <v>0.19719999999999999</v>
      </c>
      <c r="AI941" s="447">
        <v>6.3701999999999995E-2</v>
      </c>
      <c r="AJ941" s="447">
        <v>98.55</v>
      </c>
      <c r="AK941" s="447">
        <v>9.9144000000000005</v>
      </c>
      <c r="AL941" s="429">
        <v>32.335922241210938</v>
      </c>
      <c r="AM941" s="433" t="s">
        <v>139</v>
      </c>
      <c r="AN941" s="434"/>
      <c r="AO941" s="438">
        <v>-0.3</v>
      </c>
      <c r="AP941" s="439">
        <v>6.9569999999999999</v>
      </c>
      <c r="AQ941" s="431" t="s">
        <v>139</v>
      </c>
      <c r="AR941" s="440"/>
      <c r="AS941" s="469">
        <v>11.937198888653882</v>
      </c>
      <c r="AT941" s="431"/>
      <c r="AU941" s="469">
        <v>24.863600764724417</v>
      </c>
      <c r="AV941" s="431"/>
      <c r="AW941" s="442">
        <v>1.613</v>
      </c>
      <c r="AX941" s="431"/>
      <c r="AY941" s="443"/>
      <c r="AZ941" s="469" t="s">
        <v>139</v>
      </c>
      <c r="BA941" s="431" t="s">
        <v>139</v>
      </c>
      <c r="BB941" s="440"/>
      <c r="BC941" s="469">
        <v>9.0787735876137771E-3</v>
      </c>
      <c r="BD941" s="445" t="s">
        <v>139</v>
      </c>
      <c r="BE941" s="469">
        <v>1.2137405877789068E-2</v>
      </c>
      <c r="BF941" s="445" t="s">
        <v>139</v>
      </c>
      <c r="BG941" s="445"/>
      <c r="BH941" s="469">
        <v>2165.0239591824684</v>
      </c>
      <c r="BI941" s="431" t="s">
        <v>139</v>
      </c>
      <c r="BJ941" s="440"/>
      <c r="BK941" s="441">
        <v>2228.6377950382648</v>
      </c>
      <c r="BL941" s="431" t="s">
        <v>139</v>
      </c>
      <c r="BM941" s="446"/>
      <c r="BN941" s="447" t="s">
        <v>139</v>
      </c>
      <c r="BO941" t="s">
        <v>139</v>
      </c>
    </row>
    <row r="942" spans="1:67" ht="15.75" customHeight="1">
      <c r="A942" s="7" t="s">
        <v>1030</v>
      </c>
      <c r="B942" s="453">
        <v>43</v>
      </c>
      <c r="C942" s="436" t="s">
        <v>228</v>
      </c>
      <c r="D942" s="454" t="s">
        <v>229</v>
      </c>
      <c r="E942" s="436">
        <v>75</v>
      </c>
      <c r="F942" s="436">
        <v>34.070000000000391</v>
      </c>
      <c r="G942" s="436" t="s">
        <v>61</v>
      </c>
      <c r="H942" s="430">
        <v>75.56783333333334</v>
      </c>
      <c r="I942" s="436">
        <v>145</v>
      </c>
      <c r="J942" s="436">
        <v>0.74999999999931788</v>
      </c>
      <c r="K942" s="436" t="s">
        <v>62</v>
      </c>
      <c r="L942" s="430">
        <v>145.01249999999999</v>
      </c>
      <c r="M942" s="430">
        <v>-145.01249999999999</v>
      </c>
      <c r="N942" s="427">
        <v>974</v>
      </c>
      <c r="Q942" s="428" t="s">
        <v>156</v>
      </c>
      <c r="R942">
        <v>20</v>
      </c>
      <c r="S942" s="474">
        <v>111.227</v>
      </c>
      <c r="T942" s="290">
        <v>-0.79849999999999999</v>
      </c>
      <c r="U942" s="290">
        <v>-0.79310000000000003</v>
      </c>
      <c r="V942" s="290">
        <v>26.073412999999999</v>
      </c>
      <c r="W942" s="290">
        <v>26.072603999999998</v>
      </c>
      <c r="X942" s="290">
        <v>31.850083389678336</v>
      </c>
      <c r="Y942" s="290">
        <v>31.843296820807236</v>
      </c>
      <c r="Z942">
        <v>2.0951</v>
      </c>
      <c r="AA942" s="447">
        <v>7.451131138795164</v>
      </c>
      <c r="AB942" s="447">
        <v>89.086801620866069</v>
      </c>
      <c r="AC942" s="447">
        <v>5.2288576000000003E-2</v>
      </c>
      <c r="AD942" s="290">
        <v>0.1014</v>
      </c>
      <c r="AE942" s="447">
        <v>89.568799999999996</v>
      </c>
      <c r="AF942">
        <v>4.5761000000000003</v>
      </c>
      <c r="AG942" s="447">
        <v>3.2113</v>
      </c>
      <c r="AH942">
        <v>0.19550000000000001</v>
      </c>
      <c r="AI942" s="447">
        <v>6.3701999999999995E-2</v>
      </c>
      <c r="AJ942" s="447">
        <v>98.54</v>
      </c>
      <c r="AK942" s="447">
        <v>9.9144000000000005</v>
      </c>
      <c r="AL942" s="429">
        <v>31.837547302246094</v>
      </c>
      <c r="AM942" s="433" t="s">
        <v>139</v>
      </c>
      <c r="AN942" s="434"/>
      <c r="AO942" s="438">
        <v>0.3</v>
      </c>
      <c r="AP942" s="439">
        <v>7.5030000000000001</v>
      </c>
      <c r="AQ942" s="431" t="s">
        <v>139</v>
      </c>
      <c r="AR942" s="440"/>
      <c r="AS942" s="469">
        <v>7.3357013630870123</v>
      </c>
      <c r="AT942" s="431"/>
      <c r="AU942" s="469">
        <v>14.63135262971606</v>
      </c>
      <c r="AV942" s="431"/>
      <c r="AW942" s="442">
        <v>1.266</v>
      </c>
      <c r="AX942" s="431"/>
      <c r="AY942" s="443"/>
      <c r="AZ942" s="469" t="s">
        <v>139</v>
      </c>
      <c r="BA942" s="431" t="s">
        <v>139</v>
      </c>
      <c r="BB942" s="440"/>
      <c r="BC942" s="469">
        <v>4.2208137469726688E-2</v>
      </c>
      <c r="BD942" s="445" t="s">
        <v>139</v>
      </c>
      <c r="BE942" s="469">
        <v>4.7924558940529736E-2</v>
      </c>
      <c r="BF942" s="445" t="s">
        <v>139</v>
      </c>
      <c r="BG942" s="445"/>
      <c r="BH942" s="469">
        <v>2113.0152670920133</v>
      </c>
      <c r="BI942" s="431" t="s">
        <v>139</v>
      </c>
      <c r="BJ942" s="440"/>
      <c r="BK942" s="441">
        <v>2210.8812762572579</v>
      </c>
      <c r="BL942" s="431" t="s">
        <v>139</v>
      </c>
      <c r="BM942" s="446"/>
      <c r="BN942" s="447" t="s">
        <v>139</v>
      </c>
      <c r="BO942" t="s">
        <v>139</v>
      </c>
    </row>
    <row r="943" spans="1:67" ht="15.75" customHeight="1">
      <c r="A943" s="7" t="s">
        <v>1030</v>
      </c>
      <c r="B943" s="453">
        <v>43</v>
      </c>
      <c r="C943" s="436" t="s">
        <v>228</v>
      </c>
      <c r="D943" s="454" t="s">
        <v>229</v>
      </c>
      <c r="E943" s="436">
        <v>75</v>
      </c>
      <c r="F943" s="436">
        <v>34.070000000000391</v>
      </c>
      <c r="G943" s="436" t="s">
        <v>61</v>
      </c>
      <c r="H943" s="430">
        <v>75.56783333333334</v>
      </c>
      <c r="I943" s="436">
        <v>145</v>
      </c>
      <c r="J943" s="436">
        <v>0.74999999999931788</v>
      </c>
      <c r="K943" s="436" t="s">
        <v>62</v>
      </c>
      <c r="L943" s="430">
        <v>145.01249999999999</v>
      </c>
      <c r="M943" s="430">
        <v>-145.01249999999999</v>
      </c>
      <c r="N943" s="427">
        <v>975</v>
      </c>
      <c r="Q943" s="428" t="s">
        <v>156</v>
      </c>
      <c r="R943">
        <v>21</v>
      </c>
      <c r="S943" s="474">
        <v>82.694000000000003</v>
      </c>
      <c r="T943" s="290">
        <v>-9.11E-2</v>
      </c>
      <c r="U943" s="290">
        <v>-0.10539999999999999</v>
      </c>
      <c r="V943" s="290">
        <v>26.096598999999998</v>
      </c>
      <c r="W943" s="290">
        <v>26.096027999999997</v>
      </c>
      <c r="X943" s="290">
        <v>31.16300000530984</v>
      </c>
      <c r="Y943" s="290">
        <v>31.176847280198835</v>
      </c>
      <c r="Z943">
        <v>2.3245</v>
      </c>
      <c r="AA943" s="447">
        <v>8.3864754536044401</v>
      </c>
      <c r="AB943" s="447">
        <v>101.67627969002308</v>
      </c>
      <c r="AC943" s="447">
        <v>0.18084624799999999</v>
      </c>
      <c r="AD943" s="290">
        <v>0.38690000000000002</v>
      </c>
      <c r="AE943" s="447">
        <v>89.166700000000006</v>
      </c>
      <c r="AF943">
        <v>4.5559000000000003</v>
      </c>
      <c r="AG943" s="447">
        <v>2.7252999999999998</v>
      </c>
      <c r="AH943">
        <v>0.17599999999999999</v>
      </c>
      <c r="AI943" s="447">
        <v>6.3701999999999995E-2</v>
      </c>
      <c r="AJ943" s="447">
        <v>98.54</v>
      </c>
      <c r="AK943" s="447">
        <v>9.9144000000000005</v>
      </c>
      <c r="AL943" s="429">
        <v>31.089176177978516</v>
      </c>
      <c r="AM943" s="433" t="s">
        <v>139</v>
      </c>
      <c r="AN943" s="434"/>
      <c r="AO943" s="438">
        <v>1.2</v>
      </c>
      <c r="AP943" s="439">
        <v>8.3780000000000001</v>
      </c>
      <c r="AQ943" s="431" t="s">
        <v>139</v>
      </c>
      <c r="AR943" s="440"/>
      <c r="AS943" s="469">
        <v>0.71107726298181995</v>
      </c>
      <c r="AT943" s="431"/>
      <c r="AU943" s="469">
        <v>6.1887362010387257</v>
      </c>
      <c r="AV943" s="431"/>
      <c r="AW943" s="442">
        <v>0.82799999999999996</v>
      </c>
      <c r="AX943" s="431"/>
      <c r="AY943" s="443"/>
      <c r="AZ943" s="469" t="s">
        <v>139</v>
      </c>
      <c r="BA943" s="431" t="s">
        <v>139</v>
      </c>
      <c r="BB943" s="440"/>
      <c r="BC943" s="469">
        <v>0.13201244817515553</v>
      </c>
      <c r="BD943" s="445" t="s">
        <v>139</v>
      </c>
      <c r="BE943" s="469">
        <v>0.31585852476713405</v>
      </c>
      <c r="BF943" s="445" t="s">
        <v>139</v>
      </c>
      <c r="BG943" s="445"/>
      <c r="BH943" s="469">
        <v>2058.0678622351884</v>
      </c>
      <c r="BI943" s="431" t="s">
        <v>139</v>
      </c>
      <c r="BJ943" s="440"/>
      <c r="BK943" s="441">
        <v>2180.2189037177213</v>
      </c>
      <c r="BL943" s="431" t="s">
        <v>139</v>
      </c>
      <c r="BM943" s="446"/>
      <c r="BN943" s="447" t="s">
        <v>139</v>
      </c>
      <c r="BO943" t="s">
        <v>139</v>
      </c>
    </row>
    <row r="944" spans="1:67" ht="15.75" customHeight="1">
      <c r="A944" s="7" t="s">
        <v>1030</v>
      </c>
      <c r="B944" s="453">
        <v>43</v>
      </c>
      <c r="C944" s="436" t="s">
        <v>228</v>
      </c>
      <c r="D944" s="454" t="s">
        <v>229</v>
      </c>
      <c r="E944" s="436">
        <v>75</v>
      </c>
      <c r="F944" s="436">
        <v>34.070000000000391</v>
      </c>
      <c r="G944" s="436" t="s">
        <v>61</v>
      </c>
      <c r="H944" s="430">
        <v>75.56783333333334</v>
      </c>
      <c r="I944" s="436">
        <v>145</v>
      </c>
      <c r="J944" s="436">
        <v>0.74999999999931788</v>
      </c>
      <c r="K944" s="436" t="s">
        <v>62</v>
      </c>
      <c r="L944" s="430">
        <v>145.01249999999999</v>
      </c>
      <c r="M944" s="430">
        <v>-145.01249999999999</v>
      </c>
      <c r="N944" s="427">
        <v>976</v>
      </c>
      <c r="Q944" s="428" t="s">
        <v>156</v>
      </c>
      <c r="R944">
        <v>22</v>
      </c>
      <c r="S944" s="474">
        <v>41.109000000000002</v>
      </c>
      <c r="T944" s="290">
        <v>-0.9758</v>
      </c>
      <c r="U944" s="290">
        <v>-0.97109999999999996</v>
      </c>
      <c r="V944" s="290">
        <v>23.478959</v>
      </c>
      <c r="W944" s="290">
        <v>23.486853</v>
      </c>
      <c r="X944" s="290">
        <v>28.593852594173324</v>
      </c>
      <c r="Y944" s="290">
        <v>28.59990999574725</v>
      </c>
      <c r="Z944">
        <v>2.3671000000000002</v>
      </c>
      <c r="AA944" s="447">
        <v>8.9901476743048434</v>
      </c>
      <c r="AB944" s="447">
        <v>104.54460929131002</v>
      </c>
      <c r="AC944" s="447">
        <v>0.101823568</v>
      </c>
      <c r="AD944" s="290">
        <v>0.2114</v>
      </c>
      <c r="AE944" s="447">
        <v>89.250500000000002</v>
      </c>
      <c r="AF944">
        <v>4.5599999999999996</v>
      </c>
      <c r="AG944" s="447">
        <v>1.7156</v>
      </c>
      <c r="AH944">
        <v>0.1356</v>
      </c>
      <c r="AI944" s="447">
        <v>6.3701999999999995E-2</v>
      </c>
      <c r="AJ944" s="447">
        <v>98.53</v>
      </c>
      <c r="AK944" s="447">
        <v>9.9144000000000005</v>
      </c>
      <c r="AL944" s="429">
        <v>28.561214447021484</v>
      </c>
      <c r="AM944" s="433" t="s">
        <v>139</v>
      </c>
      <c r="AN944" s="434"/>
      <c r="AO944" s="438">
        <v>0.5</v>
      </c>
      <c r="AP944" s="439">
        <v>9.0329999999999995</v>
      </c>
      <c r="AQ944" s="431" t="s">
        <v>139</v>
      </c>
      <c r="AR944" s="440"/>
      <c r="AS944" s="469">
        <v>0</v>
      </c>
      <c r="AT944" s="431"/>
      <c r="AU944" s="469">
        <v>3.0506921088356878</v>
      </c>
      <c r="AV944" s="431"/>
      <c r="AW944" s="442">
        <v>0.56299999999999994</v>
      </c>
      <c r="AX944" s="431"/>
      <c r="AY944" s="443"/>
      <c r="AZ944" s="469" t="s">
        <v>139</v>
      </c>
      <c r="BA944" s="431" t="s">
        <v>139</v>
      </c>
      <c r="BB944" s="440"/>
      <c r="BC944" s="469">
        <v>0.10146851863840808</v>
      </c>
      <c r="BD944" s="445" t="s">
        <v>139</v>
      </c>
      <c r="BE944" s="469">
        <v>6.3486666134319192E-2</v>
      </c>
      <c r="BF944" s="445" t="s">
        <v>139</v>
      </c>
      <c r="BG944" s="445"/>
      <c r="BH944" s="469">
        <v>1966.3496460861406</v>
      </c>
      <c r="BI944" s="431" t="s">
        <v>139</v>
      </c>
      <c r="BJ944" s="440"/>
      <c r="BK944" s="441">
        <v>2057.2117749369654</v>
      </c>
      <c r="BL944" s="431" t="s">
        <v>139</v>
      </c>
      <c r="BM944" s="446"/>
      <c r="BN944" s="447" t="s">
        <v>139</v>
      </c>
      <c r="BO944" t="s">
        <v>139</v>
      </c>
    </row>
    <row r="945" spans="1:67" ht="15.75" customHeight="1">
      <c r="A945" s="7" t="s">
        <v>1030</v>
      </c>
      <c r="B945" s="453">
        <v>43</v>
      </c>
      <c r="C945" s="436" t="s">
        <v>228</v>
      </c>
      <c r="D945" s="454" t="s">
        <v>229</v>
      </c>
      <c r="E945" s="436">
        <v>75</v>
      </c>
      <c r="F945" s="436">
        <v>34.070000000000391</v>
      </c>
      <c r="G945" s="436" t="s">
        <v>61</v>
      </c>
      <c r="H945" s="430">
        <v>75.56783333333334</v>
      </c>
      <c r="I945" s="436">
        <v>145</v>
      </c>
      <c r="J945" s="436">
        <v>0.74999999999931788</v>
      </c>
      <c r="K945" s="436" t="s">
        <v>62</v>
      </c>
      <c r="L945" s="430">
        <v>145.01249999999999</v>
      </c>
      <c r="M945" s="430">
        <v>-145.01249999999999</v>
      </c>
      <c r="N945" s="427">
        <v>977</v>
      </c>
      <c r="Q945" s="428" t="s">
        <v>156</v>
      </c>
      <c r="R945">
        <v>23</v>
      </c>
      <c r="S945" s="474">
        <v>21.181000000000001</v>
      </c>
      <c r="T945" s="290">
        <v>-0.82930000000000004</v>
      </c>
      <c r="U945" s="290">
        <v>-0.8296</v>
      </c>
      <c r="V945" s="290">
        <v>22.381042999999998</v>
      </c>
      <c r="W945" s="290">
        <v>22.365660999999999</v>
      </c>
      <c r="X945" s="290">
        <v>27.011851746748651</v>
      </c>
      <c r="Y945" s="290">
        <v>26.99181598753691</v>
      </c>
      <c r="Z945">
        <v>2.2955999999999999</v>
      </c>
      <c r="AA945" s="447">
        <v>8.7032311621291978</v>
      </c>
      <c r="AB945" s="447">
        <v>100.48023507906294</v>
      </c>
      <c r="AC945" s="447">
        <v>7.7542503999999998E-2</v>
      </c>
      <c r="AD945" s="290">
        <v>0.1575</v>
      </c>
      <c r="AE945" s="447">
        <v>89.257900000000006</v>
      </c>
      <c r="AF945">
        <v>4.5603999999999996</v>
      </c>
      <c r="AG945" s="447">
        <v>1.2836000000000001</v>
      </c>
      <c r="AH945">
        <v>0.1183</v>
      </c>
      <c r="AI945" s="447">
        <v>6.3701999999999995E-2</v>
      </c>
      <c r="AJ945" s="447">
        <v>98.54</v>
      </c>
      <c r="AK945" s="447">
        <v>9.9144000000000005</v>
      </c>
      <c r="AL945" s="429">
        <v>27.031169891357422</v>
      </c>
      <c r="AM945" s="433" t="s">
        <v>139</v>
      </c>
      <c r="AN945" s="434"/>
      <c r="AO945" s="438">
        <v>0.6</v>
      </c>
      <c r="AP945" s="439">
        <v>8.7409999999999997</v>
      </c>
      <c r="AQ945" s="431" t="s">
        <v>139</v>
      </c>
      <c r="AR945" s="440"/>
      <c r="AS945" s="469">
        <v>0</v>
      </c>
      <c r="AT945" s="431"/>
      <c r="AU945" s="469">
        <v>2.8462171767220497</v>
      </c>
      <c r="AV945" s="431"/>
      <c r="AW945" s="442">
        <v>0.51500000000000001</v>
      </c>
      <c r="AX945" s="431"/>
      <c r="AY945" s="443"/>
      <c r="AZ945" s="469" t="s">
        <v>139</v>
      </c>
      <c r="BA945" s="431" t="s">
        <v>139</v>
      </c>
      <c r="BB945" s="440"/>
      <c r="BC945" s="469">
        <v>6.3863647738868212E-2</v>
      </c>
      <c r="BD945" s="445" t="s">
        <v>139</v>
      </c>
      <c r="BE945" s="469">
        <v>3.9679958116645118E-2</v>
      </c>
      <c r="BF945" s="445" t="s">
        <v>139</v>
      </c>
      <c r="BG945" s="445"/>
      <c r="BH945" s="469">
        <v>1878.5099103819223</v>
      </c>
      <c r="BI945" s="431" t="s">
        <v>139</v>
      </c>
      <c r="BJ945" s="440"/>
      <c r="BK945" s="441">
        <v>1951.7445863700821</v>
      </c>
      <c r="BL945" s="431" t="s">
        <v>139</v>
      </c>
      <c r="BM945" s="446"/>
      <c r="BN945" s="447" t="s">
        <v>139</v>
      </c>
      <c r="BO945" t="s">
        <v>139</v>
      </c>
    </row>
    <row r="946" spans="1:67" ht="15.75" customHeight="1">
      <c r="A946" s="7" t="s">
        <v>1030</v>
      </c>
      <c r="B946" s="453">
        <v>43</v>
      </c>
      <c r="C946" s="436" t="s">
        <v>228</v>
      </c>
      <c r="D946" s="454" t="s">
        <v>229</v>
      </c>
      <c r="E946" s="436">
        <v>75</v>
      </c>
      <c r="F946" s="436">
        <v>34.070000000000391</v>
      </c>
      <c r="G946" s="436" t="s">
        <v>61</v>
      </c>
      <c r="H946" s="430">
        <v>75.56783333333334</v>
      </c>
      <c r="I946" s="436">
        <v>145</v>
      </c>
      <c r="J946" s="436">
        <v>0.74999999999931788</v>
      </c>
      <c r="K946" s="436" t="s">
        <v>62</v>
      </c>
      <c r="L946" s="430">
        <v>145.01249999999999</v>
      </c>
      <c r="M946" s="430">
        <v>-145.01249999999999</v>
      </c>
      <c r="N946" s="427">
        <v>978</v>
      </c>
      <c r="Q946" s="428" t="s">
        <v>184</v>
      </c>
      <c r="R946">
        <v>24</v>
      </c>
      <c r="S946" s="474">
        <v>3.9329999999999998</v>
      </c>
      <c r="T946" s="290">
        <v>-0.74590000000000001</v>
      </c>
      <c r="U946" s="290">
        <v>-0.75180000000000002</v>
      </c>
      <c r="V946" s="290">
        <v>22.3522</v>
      </c>
      <c r="W946" s="290">
        <v>22.344875999999999</v>
      </c>
      <c r="X946" s="290">
        <v>26.907998489743306</v>
      </c>
      <c r="Y946" s="290">
        <v>26.90362126419889</v>
      </c>
      <c r="Z946">
        <v>2.2968000000000002</v>
      </c>
      <c r="AA946" s="447">
        <v>8.6921475484744484</v>
      </c>
      <c r="AB946" s="447">
        <v>100.50483978904757</v>
      </c>
      <c r="AC946" s="447">
        <v>6.2949543999999996E-2</v>
      </c>
      <c r="AD946" s="290">
        <v>0.12509999999999999</v>
      </c>
      <c r="AE946" s="447">
        <v>89.257900000000006</v>
      </c>
      <c r="AF946">
        <v>4.5603999999999996</v>
      </c>
      <c r="AG946" s="447">
        <v>1.4948999999999999</v>
      </c>
      <c r="AH946">
        <v>0.1268</v>
      </c>
      <c r="AI946" s="447">
        <v>9.3173000000000006E-2</v>
      </c>
      <c r="AJ946" s="447">
        <v>98.54</v>
      </c>
      <c r="AK946" s="447">
        <v>9.9144000000000005</v>
      </c>
      <c r="AL946" s="429">
        <v>26.909988403320313</v>
      </c>
      <c r="AM946" s="433" t="s">
        <v>139</v>
      </c>
      <c r="AN946" s="434"/>
      <c r="AO946" s="438">
        <v>0.3</v>
      </c>
      <c r="AP946" s="439">
        <v>8.6820000000000004</v>
      </c>
      <c r="AQ946" s="431" t="s">
        <v>139</v>
      </c>
      <c r="AR946" s="440"/>
      <c r="AS946" s="469">
        <v>0</v>
      </c>
      <c r="AT946" s="431"/>
      <c r="AU946" s="469">
        <v>2.7940019770969626</v>
      </c>
      <c r="AV946" s="431"/>
      <c r="AW946" s="442">
        <v>0.50900000000000001</v>
      </c>
      <c r="AX946" s="431"/>
      <c r="AY946" s="443"/>
      <c r="AZ946" s="469" t="s">
        <v>139</v>
      </c>
      <c r="BA946" s="431" t="s">
        <v>139</v>
      </c>
      <c r="BB946" s="440"/>
      <c r="BC946" s="469">
        <v>5.5243469100364428E-2</v>
      </c>
      <c r="BD946" s="445" t="s">
        <v>139</v>
      </c>
      <c r="BE946" s="469">
        <v>3.3059457085593831E-2</v>
      </c>
      <c r="BF946" s="445" t="s">
        <v>139</v>
      </c>
      <c r="BG946" s="445"/>
      <c r="BH946" s="469">
        <v>1867.7892657234299</v>
      </c>
      <c r="BI946" s="431" t="s">
        <v>139</v>
      </c>
      <c r="BJ946" s="440"/>
      <c r="BK946" s="441">
        <v>1935.2007313661704</v>
      </c>
      <c r="BL946" s="431" t="s">
        <v>139</v>
      </c>
      <c r="BM946" s="446"/>
      <c r="BN946" s="447">
        <v>-3.6543947566116457</v>
      </c>
      <c r="BO946" t="s">
        <v>139</v>
      </c>
    </row>
    <row r="947" spans="1:67" ht="15.75" customHeight="1">
      <c r="A947" s="7" t="s">
        <v>1030</v>
      </c>
      <c r="B947" s="453">
        <v>44</v>
      </c>
      <c r="C947" s="436" t="s">
        <v>230</v>
      </c>
      <c r="D947" s="454" t="s">
        <v>231</v>
      </c>
      <c r="E947" s="436">
        <v>73</v>
      </c>
      <c r="F947" s="436">
        <v>0.22999999999996135</v>
      </c>
      <c r="G947" s="436" t="s">
        <v>61</v>
      </c>
      <c r="H947" s="430">
        <v>73.003833333333333</v>
      </c>
      <c r="I947" s="436">
        <v>140</v>
      </c>
      <c r="J947" s="436">
        <v>3.999999999962256E-2</v>
      </c>
      <c r="K947" s="436" t="s">
        <v>62</v>
      </c>
      <c r="L947" s="430">
        <v>140.00066666666666</v>
      </c>
      <c r="M947" s="430">
        <v>-140.00066666666666</v>
      </c>
      <c r="N947" s="427">
        <v>979</v>
      </c>
      <c r="Q947" s="428" t="s">
        <v>156</v>
      </c>
      <c r="R947">
        <v>1</v>
      </c>
      <c r="S947" s="474">
        <v>3054.6410000000001</v>
      </c>
      <c r="T947" s="290">
        <v>-0.32400000000000001</v>
      </c>
      <c r="U947" s="290">
        <v>-0.32469999999999999</v>
      </c>
      <c r="V947" s="290">
        <v>30.009045</v>
      </c>
      <c r="W947" s="290">
        <v>30.008008</v>
      </c>
      <c r="X947" s="290">
        <v>34.956589120772257</v>
      </c>
      <c r="Y947" s="290">
        <v>34.95601967845743</v>
      </c>
      <c r="Z947">
        <v>1.4320999999999999</v>
      </c>
      <c r="AA947" s="447">
        <v>6.5149364806869086</v>
      </c>
      <c r="AB947" s="447">
        <v>80.623002605912077</v>
      </c>
      <c r="AC947" s="447">
        <v>2.6101869600000001E-2</v>
      </c>
      <c r="AD947" s="290">
        <v>4.3299999999999998E-2</v>
      </c>
      <c r="AE947" s="447">
        <v>89.695400000000006</v>
      </c>
      <c r="AF947">
        <v>4.5824999999999996</v>
      </c>
      <c r="AG947" s="447">
        <v>1.9528000000000001</v>
      </c>
      <c r="AH947">
        <v>0.14510000000000001</v>
      </c>
      <c r="AI947" s="447">
        <v>6.3701999999999995E-2</v>
      </c>
      <c r="AJ947" s="447">
        <v>65</v>
      </c>
      <c r="AK947" s="447">
        <v>13.88</v>
      </c>
      <c r="AL947" s="429">
        <v>34.955253601074219</v>
      </c>
      <c r="AM947" s="433" t="s">
        <v>139</v>
      </c>
      <c r="AN947" s="434"/>
      <c r="AO947" s="438">
        <v>0.5</v>
      </c>
      <c r="AP947" s="439">
        <v>6.5129999999999999</v>
      </c>
      <c r="AQ947" s="431" t="s">
        <v>139</v>
      </c>
      <c r="AR947" s="440"/>
      <c r="AS947" s="469">
        <v>14.901654670908638</v>
      </c>
      <c r="AT947" s="431"/>
      <c r="AU947" s="469">
        <v>14.164984579977137</v>
      </c>
      <c r="AV947" s="431"/>
      <c r="AW947" s="442">
        <v>1.0129999999999999</v>
      </c>
      <c r="AX947" s="431"/>
      <c r="AY947" s="443"/>
      <c r="AZ947" s="469" t="s">
        <v>139</v>
      </c>
      <c r="BA947" s="431" t="s">
        <v>139</v>
      </c>
      <c r="BB947" s="440"/>
      <c r="BC947" s="469" t="s">
        <v>139</v>
      </c>
      <c r="BD947" s="445" t="s">
        <v>139</v>
      </c>
      <c r="BE947" s="469" t="s">
        <v>139</v>
      </c>
      <c r="BF947" s="445" t="s">
        <v>139</v>
      </c>
      <c r="BG947" s="445"/>
      <c r="BH947" s="469">
        <v>2150.5783831054846</v>
      </c>
      <c r="BI947" s="431">
        <v>6</v>
      </c>
      <c r="BJ947" s="440"/>
      <c r="BK947" s="441">
        <v>2298.208765094897</v>
      </c>
      <c r="BL947" s="431">
        <v>6</v>
      </c>
      <c r="BM947" s="446"/>
      <c r="BN947" s="447">
        <v>0.29630399351757269</v>
      </c>
      <c r="BO947" t="s">
        <v>139</v>
      </c>
    </row>
    <row r="948" spans="1:67" ht="15.75" customHeight="1">
      <c r="A948" s="7" t="s">
        <v>1030</v>
      </c>
      <c r="B948" s="453">
        <v>44</v>
      </c>
      <c r="C948" s="436" t="s">
        <v>230</v>
      </c>
      <c r="D948" s="454" t="s">
        <v>231</v>
      </c>
      <c r="E948" s="436">
        <v>73</v>
      </c>
      <c r="F948" s="436">
        <v>0.22999999999996135</v>
      </c>
      <c r="G948" s="436" t="s">
        <v>61</v>
      </c>
      <c r="H948" s="430">
        <v>73.003833333333333</v>
      </c>
      <c r="I948" s="436">
        <v>140</v>
      </c>
      <c r="J948" s="436">
        <v>3.999999999962256E-2</v>
      </c>
      <c r="K948" s="436" t="s">
        <v>62</v>
      </c>
      <c r="L948" s="430">
        <v>140.00066666666666</v>
      </c>
      <c r="M948" s="430">
        <v>-140.00066666666666</v>
      </c>
      <c r="N948" s="427">
        <v>980</v>
      </c>
      <c r="Q948" s="428" t="s">
        <v>156</v>
      </c>
      <c r="R948">
        <v>2</v>
      </c>
      <c r="S948" s="474">
        <v>2031.9960000000001</v>
      </c>
      <c r="T948" s="290">
        <v>-0.40189999999999998</v>
      </c>
      <c r="U948" s="290">
        <v>-0.40260000000000001</v>
      </c>
      <c r="V948" s="290">
        <v>29.531547</v>
      </c>
      <c r="W948" s="290">
        <v>29.530848000000002</v>
      </c>
      <c r="X948" s="290">
        <v>34.940197061020775</v>
      </c>
      <c r="Y948" s="290">
        <v>34.940064358994313</v>
      </c>
      <c r="Z948">
        <v>1.6074999999999999</v>
      </c>
      <c r="AA948" s="447">
        <v>6.7050799126344458</v>
      </c>
      <c r="AB948" s="447">
        <v>82.796969167537597</v>
      </c>
      <c r="AC948" s="447">
        <v>2.5424918400000003E-2</v>
      </c>
      <c r="AD948" s="290">
        <v>4.1799999999999997E-2</v>
      </c>
      <c r="AE948" s="447">
        <v>89.741900000000001</v>
      </c>
      <c r="AF948">
        <v>4.5849000000000002</v>
      </c>
      <c r="AG948" s="447">
        <v>1.9575</v>
      </c>
      <c r="AH948">
        <v>0.14530000000000001</v>
      </c>
      <c r="AI948" s="447">
        <v>6.3701999999999995E-2</v>
      </c>
      <c r="AJ948" s="447">
        <v>98.53</v>
      </c>
      <c r="AK948" s="447">
        <v>11.897</v>
      </c>
      <c r="AL948" s="429">
        <v>34.9383544921875</v>
      </c>
      <c r="AM948" s="433" t="s">
        <v>139</v>
      </c>
      <c r="AN948" s="434"/>
      <c r="AO948" s="438">
        <v>0.4</v>
      </c>
      <c r="AP948" s="439">
        <v>6.6980000000000004</v>
      </c>
      <c r="AQ948" s="431" t="s">
        <v>139</v>
      </c>
      <c r="AR948" s="440"/>
      <c r="AS948" s="469">
        <v>14.434480497899713</v>
      </c>
      <c r="AT948" s="431"/>
      <c r="AU948" s="469">
        <v>11.469263486989032</v>
      </c>
      <c r="AV948" s="431"/>
      <c r="AW948" s="442">
        <v>0.98299999999999998</v>
      </c>
      <c r="AX948" s="431"/>
      <c r="AY948" s="443"/>
      <c r="AZ948" s="469" t="s">
        <v>139</v>
      </c>
      <c r="BA948" s="431" t="s">
        <v>139</v>
      </c>
      <c r="BB948" s="440"/>
      <c r="BC948" s="469" t="s">
        <v>139</v>
      </c>
      <c r="BD948" s="445" t="s">
        <v>139</v>
      </c>
      <c r="BE948" s="469" t="s">
        <v>139</v>
      </c>
      <c r="BF948" s="445" t="s">
        <v>139</v>
      </c>
      <c r="BG948" s="445"/>
      <c r="BH948" s="469">
        <v>2142.5455232561058</v>
      </c>
      <c r="BI948" s="431" t="s">
        <v>139</v>
      </c>
      <c r="BJ948" s="440"/>
      <c r="BK948" s="441">
        <v>2296.5572789100679</v>
      </c>
      <c r="BL948" s="431" t="s">
        <v>139</v>
      </c>
      <c r="BM948" s="446"/>
      <c r="BN948" s="447">
        <v>0.3121273084660362</v>
      </c>
      <c r="BO948" t="s">
        <v>139</v>
      </c>
    </row>
    <row r="949" spans="1:67" ht="15.75" customHeight="1">
      <c r="A949" s="7" t="s">
        <v>1030</v>
      </c>
      <c r="B949" s="453">
        <v>44</v>
      </c>
      <c r="C949" s="436" t="s">
        <v>230</v>
      </c>
      <c r="D949" s="454" t="s">
        <v>231</v>
      </c>
      <c r="E949" s="436">
        <v>73</v>
      </c>
      <c r="F949" s="436">
        <v>0.22999999999996135</v>
      </c>
      <c r="G949" s="436" t="s">
        <v>61</v>
      </c>
      <c r="H949" s="430">
        <v>73.003833333333333</v>
      </c>
      <c r="I949" s="436">
        <v>140</v>
      </c>
      <c r="J949" s="436">
        <v>3.999999999962256E-2</v>
      </c>
      <c r="K949" s="436" t="s">
        <v>62</v>
      </c>
      <c r="L949" s="430">
        <v>140.00066666666666</v>
      </c>
      <c r="M949" s="430">
        <v>-140.00066666666666</v>
      </c>
      <c r="N949" s="427">
        <v>981</v>
      </c>
      <c r="Q949" s="428" t="s">
        <v>156</v>
      </c>
      <c r="R949">
        <v>3</v>
      </c>
      <c r="S949" s="474">
        <v>1522.8620000000001</v>
      </c>
      <c r="T949" s="290">
        <v>-0.28179999999999999</v>
      </c>
      <c r="U949" s="290">
        <v>-0.28270000000000001</v>
      </c>
      <c r="V949" s="290">
        <v>29.401741999999999</v>
      </c>
      <c r="W949" s="290">
        <v>29.401006000000002</v>
      </c>
      <c r="X949" s="290">
        <v>34.910341080597462</v>
      </c>
      <c r="Y949" s="290">
        <v>34.910385423970929</v>
      </c>
      <c r="Z949">
        <v>1.7192000000000001</v>
      </c>
      <c r="AA949" s="447">
        <v>6.8419717246765757</v>
      </c>
      <c r="AB949" s="447">
        <v>84.736299990507405</v>
      </c>
      <c r="AC949" s="447">
        <v>2.6059532000000003E-2</v>
      </c>
      <c r="AD949" s="290">
        <v>4.3200000000000002E-2</v>
      </c>
      <c r="AE949" s="447">
        <v>89.741900000000001</v>
      </c>
      <c r="AF949">
        <v>4.5849000000000002</v>
      </c>
      <c r="AG949" s="447">
        <v>2.0608</v>
      </c>
      <c r="AH949">
        <v>0.14940000000000001</v>
      </c>
      <c r="AI949" s="447">
        <v>6.3701999999999995E-2</v>
      </c>
      <c r="AJ949" s="447">
        <v>94.46</v>
      </c>
      <c r="AK949" s="447">
        <v>9.9144000000000005</v>
      </c>
      <c r="AL949" s="429">
        <v>34.912696838378906</v>
      </c>
      <c r="AM949" s="433" t="s">
        <v>139</v>
      </c>
      <c r="AN949" s="434"/>
      <c r="AO949" s="438">
        <v>0.5</v>
      </c>
      <c r="AP949" s="439">
        <v>6.8460000000000001</v>
      </c>
      <c r="AQ949" s="431" t="s">
        <v>139</v>
      </c>
      <c r="AR949" s="440"/>
      <c r="AS949" s="469">
        <v>13.571204102077999</v>
      </c>
      <c r="AT949" s="431"/>
      <c r="AU949" s="469">
        <v>8.9426498002517558</v>
      </c>
      <c r="AV949" s="431"/>
      <c r="AW949" s="442">
        <v>0.92</v>
      </c>
      <c r="AX949" s="431"/>
      <c r="AY949" s="443"/>
      <c r="AZ949" s="469" t="s">
        <v>139</v>
      </c>
      <c r="BA949" s="431" t="s">
        <v>139</v>
      </c>
      <c r="BB949" s="440"/>
      <c r="BC949" s="469" t="s">
        <v>139</v>
      </c>
      <c r="BD949" s="445" t="s">
        <v>139</v>
      </c>
      <c r="BE949" s="469" t="s">
        <v>139</v>
      </c>
      <c r="BF949" s="445" t="s">
        <v>139</v>
      </c>
      <c r="BG949" s="445"/>
      <c r="BH949" s="469">
        <v>2144.7350550298547</v>
      </c>
      <c r="BI949" s="431" t="s">
        <v>139</v>
      </c>
      <c r="BJ949" s="440"/>
      <c r="BK949" s="441">
        <v>2293.6150998304997</v>
      </c>
      <c r="BL949" s="431" t="s">
        <v>139</v>
      </c>
      <c r="BM949" s="446"/>
      <c r="BN949" s="447">
        <v>0.26070389263101884</v>
      </c>
      <c r="BO949" t="s">
        <v>139</v>
      </c>
    </row>
    <row r="950" spans="1:67" ht="15.75" customHeight="1">
      <c r="A950" s="7" t="s">
        <v>1030</v>
      </c>
      <c r="B950" s="453">
        <v>44</v>
      </c>
      <c r="C950" s="436" t="s">
        <v>230</v>
      </c>
      <c r="D950" s="454" t="s">
        <v>231</v>
      </c>
      <c r="E950" s="436">
        <v>73</v>
      </c>
      <c r="F950" s="436">
        <v>0.22999999999996135</v>
      </c>
      <c r="G950" s="436" t="s">
        <v>61</v>
      </c>
      <c r="H950" s="430">
        <v>73.003833333333333</v>
      </c>
      <c r="I950" s="436">
        <v>140</v>
      </c>
      <c r="J950" s="436">
        <v>3.999999999962256E-2</v>
      </c>
      <c r="K950" s="436" t="s">
        <v>62</v>
      </c>
      <c r="L950" s="430">
        <v>140.00066666666666</v>
      </c>
      <c r="M950" s="430">
        <v>-140.00066666666666</v>
      </c>
      <c r="N950" s="427">
        <v>982</v>
      </c>
      <c r="Q950" s="428" t="s">
        <v>156</v>
      </c>
      <c r="R950">
        <v>4</v>
      </c>
      <c r="S950" s="474">
        <v>1014.769</v>
      </c>
      <c r="T950" s="290">
        <v>3.0300000000000001E-2</v>
      </c>
      <c r="U950" s="290">
        <v>3.0499999999999999E-2</v>
      </c>
      <c r="V950" s="290">
        <v>29.425314999999998</v>
      </c>
      <c r="W950" s="290">
        <v>29.425404</v>
      </c>
      <c r="X950" s="290">
        <v>34.875168939158826</v>
      </c>
      <c r="Y950" s="290">
        <v>34.875060540823092</v>
      </c>
      <c r="Z950">
        <v>1.8264</v>
      </c>
      <c r="AA950" s="447">
        <v>6.8544734179903894</v>
      </c>
      <c r="AB950" s="447">
        <v>85.565417656117788</v>
      </c>
      <c r="AC950" s="447">
        <v>2.6609470400000002E-2</v>
      </c>
      <c r="AD950" s="290">
        <v>4.4499999999999998E-2</v>
      </c>
      <c r="AE950" s="447">
        <v>89.669300000000007</v>
      </c>
      <c r="AF950">
        <v>4.5811999999999999</v>
      </c>
      <c r="AG950" s="447">
        <v>2.0749</v>
      </c>
      <c r="AH950">
        <v>0.15</v>
      </c>
      <c r="AI950" s="447">
        <v>6.3701999999999995E-2</v>
      </c>
      <c r="AJ950" s="447">
        <v>98.54</v>
      </c>
      <c r="AK950" s="447">
        <v>9.9144000000000005</v>
      </c>
      <c r="AL950" s="429">
        <v>34.876541137695313</v>
      </c>
      <c r="AM950" s="433" t="s">
        <v>139</v>
      </c>
      <c r="AN950" s="434"/>
      <c r="AO950" s="438">
        <v>0.7</v>
      </c>
      <c r="AP950" s="439">
        <v>6.8559999999999999</v>
      </c>
      <c r="AQ950" s="431" t="s">
        <v>139</v>
      </c>
      <c r="AR950" s="440"/>
      <c r="AS950" s="469">
        <v>13.021860892687256</v>
      </c>
      <c r="AT950" s="431"/>
      <c r="AU950" s="469">
        <v>7.7312504977167329</v>
      </c>
      <c r="AV950" s="431"/>
      <c r="AW950" s="442">
        <v>0.876</v>
      </c>
      <c r="AX950" s="431"/>
      <c r="AY950" s="443"/>
      <c r="AZ950" s="469" t="s">
        <v>139</v>
      </c>
      <c r="BA950" s="431" t="s">
        <v>139</v>
      </c>
      <c r="BB950" s="440"/>
      <c r="BC950" s="469" t="s">
        <v>139</v>
      </c>
      <c r="BD950" s="445" t="s">
        <v>139</v>
      </c>
      <c r="BE950" s="469" t="s">
        <v>139</v>
      </c>
      <c r="BF950" s="445" t="s">
        <v>139</v>
      </c>
      <c r="BG950" s="445"/>
      <c r="BH950" s="469">
        <v>2148.5891304662728</v>
      </c>
      <c r="BI950" s="431" t="s">
        <v>139</v>
      </c>
      <c r="BJ950" s="440"/>
      <c r="BK950" s="441">
        <v>2290.6670585349862</v>
      </c>
      <c r="BL950" s="431" t="s">
        <v>139</v>
      </c>
      <c r="BM950" s="446"/>
      <c r="BN950" s="447">
        <v>0.29234863632995461</v>
      </c>
      <c r="BO950" t="s">
        <v>139</v>
      </c>
    </row>
    <row r="951" spans="1:67" ht="15.75" customHeight="1">
      <c r="A951" s="7" t="s">
        <v>1030</v>
      </c>
      <c r="B951" s="453">
        <v>44</v>
      </c>
      <c r="C951" s="436" t="s">
        <v>230</v>
      </c>
      <c r="D951" s="454" t="s">
        <v>231</v>
      </c>
      <c r="E951" s="436">
        <v>73</v>
      </c>
      <c r="F951" s="436">
        <v>0.22999999999996135</v>
      </c>
      <c r="G951" s="436" t="s">
        <v>61</v>
      </c>
      <c r="H951" s="430">
        <v>73.003833333333333</v>
      </c>
      <c r="I951" s="436">
        <v>140</v>
      </c>
      <c r="J951" s="436">
        <v>3.999999999962256E-2</v>
      </c>
      <c r="K951" s="436" t="s">
        <v>62</v>
      </c>
      <c r="L951" s="430">
        <v>140.00066666666666</v>
      </c>
      <c r="M951" s="430">
        <v>-140.00066666666666</v>
      </c>
      <c r="N951" s="427">
        <v>983</v>
      </c>
      <c r="Q951" s="428" t="s">
        <v>156</v>
      </c>
      <c r="R951">
        <v>5</v>
      </c>
      <c r="S951" s="474">
        <v>811.45500000000004</v>
      </c>
      <c r="T951" s="290">
        <v>0.27060000000000001</v>
      </c>
      <c r="U951" s="290">
        <v>0.27150000000000002</v>
      </c>
      <c r="V951" s="290">
        <v>29.533096999999998</v>
      </c>
      <c r="W951" s="290">
        <v>29.533818</v>
      </c>
      <c r="X951" s="290">
        <v>34.862574665239741</v>
      </c>
      <c r="Y951" s="290">
        <v>34.862505585288716</v>
      </c>
      <c r="Z951">
        <v>1.8669</v>
      </c>
      <c r="AA951" s="447">
        <v>6.8105352313110945</v>
      </c>
      <c r="AB951" s="447">
        <v>85.542339630353567</v>
      </c>
      <c r="AC951" s="447">
        <v>2.6482457600000002E-2</v>
      </c>
      <c r="AD951" s="290">
        <v>4.4200000000000003E-2</v>
      </c>
      <c r="AE951" s="447">
        <v>89.635800000000003</v>
      </c>
      <c r="AF951">
        <v>4.5795000000000003</v>
      </c>
      <c r="AG951" s="447">
        <v>2.1124000000000001</v>
      </c>
      <c r="AH951">
        <v>0.1515</v>
      </c>
      <c r="AI951" s="447">
        <v>6.3701999999999995E-2</v>
      </c>
      <c r="AJ951" s="447">
        <v>98.53</v>
      </c>
      <c r="AK951" s="447">
        <v>9.9144000000000005</v>
      </c>
      <c r="AL951" s="429">
        <v>34.860511779785156</v>
      </c>
      <c r="AM951" s="433" t="s">
        <v>139</v>
      </c>
      <c r="AN951" s="434"/>
      <c r="AO951" s="438">
        <v>1</v>
      </c>
      <c r="AP951" s="439">
        <v>6.8079999999999998</v>
      </c>
      <c r="AQ951" s="431" t="s">
        <v>139</v>
      </c>
      <c r="AR951" s="440"/>
      <c r="AS951" s="469">
        <v>12.993716251707861</v>
      </c>
      <c r="AT951" s="431"/>
      <c r="AU951" s="469">
        <v>7.6852864887825421</v>
      </c>
      <c r="AV951" s="431"/>
      <c r="AW951" s="442">
        <v>0.871</v>
      </c>
      <c r="AX951" s="431"/>
      <c r="AY951" s="443"/>
      <c r="AZ951" s="469" t="s">
        <v>139</v>
      </c>
      <c r="BA951" s="431" t="s">
        <v>139</v>
      </c>
      <c r="BB951" s="440"/>
      <c r="BC951" s="469" t="s">
        <v>139</v>
      </c>
      <c r="BD951" s="445" t="s">
        <v>139</v>
      </c>
      <c r="BE951" s="469" t="s">
        <v>139</v>
      </c>
      <c r="BF951" s="445" t="s">
        <v>139</v>
      </c>
      <c r="BG951" s="445"/>
      <c r="BH951" s="469">
        <v>2151.3869163014033</v>
      </c>
      <c r="BI951" s="431" t="s">
        <v>139</v>
      </c>
      <c r="BJ951" s="440"/>
      <c r="BK951" s="441">
        <v>2290.4425139445016</v>
      </c>
      <c r="BL951" s="431" t="s">
        <v>139</v>
      </c>
      <c r="BM951" s="446"/>
      <c r="BN951" s="447">
        <v>0.30817100817942256</v>
      </c>
      <c r="BO951" t="s">
        <v>139</v>
      </c>
    </row>
    <row r="952" spans="1:67" ht="15.75" customHeight="1">
      <c r="A952" s="7" t="s">
        <v>1030</v>
      </c>
      <c r="B952" s="453">
        <v>44</v>
      </c>
      <c r="C952" s="436" t="s">
        <v>230</v>
      </c>
      <c r="D952" s="454" t="s">
        <v>231</v>
      </c>
      <c r="E952" s="436">
        <v>73</v>
      </c>
      <c r="F952" s="436">
        <v>0.22999999999996135</v>
      </c>
      <c r="G952" s="436" t="s">
        <v>61</v>
      </c>
      <c r="H952" s="430">
        <v>73.003833333333333</v>
      </c>
      <c r="I952" s="436">
        <v>140</v>
      </c>
      <c r="J952" s="436">
        <v>3.999999999962256E-2</v>
      </c>
      <c r="K952" s="436" t="s">
        <v>62</v>
      </c>
      <c r="L952" s="430">
        <v>140.00066666666666</v>
      </c>
      <c r="M952" s="430">
        <v>-140.00066666666666</v>
      </c>
      <c r="N952" s="427">
        <v>984</v>
      </c>
      <c r="Q952" s="428" t="s">
        <v>156</v>
      </c>
      <c r="R952">
        <v>6</v>
      </c>
      <c r="S952" s="474">
        <v>608.42700000000002</v>
      </c>
      <c r="T952" s="290">
        <v>0.55600000000000005</v>
      </c>
      <c r="U952" s="290">
        <v>0.55649999999999999</v>
      </c>
      <c r="V952" s="290">
        <v>29.675388999999999</v>
      </c>
      <c r="W952" s="290">
        <v>29.675641000000002</v>
      </c>
      <c r="X952" s="290">
        <v>34.845106049900089</v>
      </c>
      <c r="Y952" s="290">
        <v>34.844873174109409</v>
      </c>
      <c r="Z952">
        <v>1.8973</v>
      </c>
      <c r="AA952" s="447">
        <v>6.700848215080879</v>
      </c>
      <c r="AB952" s="447">
        <v>84.778201232243859</v>
      </c>
      <c r="AC952" s="447">
        <v>2.7032396E-2</v>
      </c>
      <c r="AD952" s="290">
        <v>4.5400000000000003E-2</v>
      </c>
      <c r="AE952" s="447">
        <v>89.647000000000006</v>
      </c>
      <c r="AF952">
        <v>4.5800999999999998</v>
      </c>
      <c r="AG952" s="447">
        <v>1.9716</v>
      </c>
      <c r="AH952">
        <v>0.1459</v>
      </c>
      <c r="AI952" s="447">
        <v>6.3701999999999995E-2</v>
      </c>
      <c r="AJ952" s="447">
        <v>98.53</v>
      </c>
      <c r="AK952" s="447">
        <v>9.9144000000000005</v>
      </c>
      <c r="AL952" s="429">
        <v>34.847469329833984</v>
      </c>
      <c r="AM952" s="433" t="s">
        <v>139</v>
      </c>
      <c r="AN952" s="434"/>
      <c r="AO952" s="438">
        <v>1.2</v>
      </c>
      <c r="AP952" s="439">
        <v>6.6950000000000003</v>
      </c>
      <c r="AQ952" s="431" t="s">
        <v>139</v>
      </c>
      <c r="AR952" s="440"/>
      <c r="AS952" s="469">
        <v>13.150480949930088</v>
      </c>
      <c r="AT952" s="431"/>
      <c r="AU952" s="469">
        <v>8.033917955299863</v>
      </c>
      <c r="AV952" s="431"/>
      <c r="AW952" s="442">
        <v>0.88</v>
      </c>
      <c r="AX952" s="431"/>
      <c r="AY952" s="443"/>
      <c r="AZ952" s="469" t="s">
        <v>139</v>
      </c>
      <c r="BA952" s="431" t="s">
        <v>139</v>
      </c>
      <c r="BB952" s="440"/>
      <c r="BC952" s="469" t="s">
        <v>139</v>
      </c>
      <c r="BD952" s="445" t="s">
        <v>139</v>
      </c>
      <c r="BE952" s="469" t="s">
        <v>139</v>
      </c>
      <c r="BF952" s="445" t="s">
        <v>139</v>
      </c>
      <c r="BG952" s="445"/>
      <c r="BH952" s="469">
        <v>2152.2205301871386</v>
      </c>
      <c r="BI952" s="431" t="s">
        <v>139</v>
      </c>
      <c r="BJ952" s="440"/>
      <c r="BK952" s="441">
        <v>2290.5146460855826</v>
      </c>
      <c r="BL952" s="431" t="s">
        <v>139</v>
      </c>
      <c r="BM952" s="446"/>
      <c r="BN952" s="447">
        <v>0.25575922459699846</v>
      </c>
      <c r="BO952" t="s">
        <v>139</v>
      </c>
    </row>
    <row r="953" spans="1:67" ht="15.75" customHeight="1">
      <c r="A953" s="7" t="s">
        <v>1030</v>
      </c>
      <c r="B953" s="453">
        <v>44</v>
      </c>
      <c r="C953" s="436" t="s">
        <v>230</v>
      </c>
      <c r="D953" s="454" t="s">
        <v>231</v>
      </c>
      <c r="E953" s="436">
        <v>73</v>
      </c>
      <c r="F953" s="436">
        <v>0.22999999999996135</v>
      </c>
      <c r="G953" s="436" t="s">
        <v>61</v>
      </c>
      <c r="H953" s="430">
        <v>73.003833333333333</v>
      </c>
      <c r="I953" s="436">
        <v>140</v>
      </c>
      <c r="J953" s="436">
        <v>3.999999999962256E-2</v>
      </c>
      <c r="K953" s="436" t="s">
        <v>62</v>
      </c>
      <c r="L953" s="430">
        <v>140.00066666666666</v>
      </c>
      <c r="M953" s="430">
        <v>-140.00066666666666</v>
      </c>
      <c r="N953" s="427">
        <v>985</v>
      </c>
      <c r="Q953" s="428" t="s">
        <v>156</v>
      </c>
      <c r="R953">
        <v>7</v>
      </c>
      <c r="S953" s="474">
        <v>507.38400000000001</v>
      </c>
      <c r="T953" s="290">
        <v>0.70169999999999999</v>
      </c>
      <c r="U953" s="290">
        <v>0.70069999999999999</v>
      </c>
      <c r="V953" s="290">
        <v>29.743465999999998</v>
      </c>
      <c r="W953" s="290">
        <v>29.742730000000002</v>
      </c>
      <c r="X953" s="290">
        <v>34.829043986754428</v>
      </c>
      <c r="Y953" s="290">
        <v>34.829209061950444</v>
      </c>
      <c r="Z953">
        <v>1.9181999999999999</v>
      </c>
      <c r="AA953" s="447">
        <v>6.6740084428624256</v>
      </c>
      <c r="AB953" s="447">
        <v>84.746827056784753</v>
      </c>
      <c r="AC953" s="447">
        <v>2.7412984000000001E-2</v>
      </c>
      <c r="AD953" s="290">
        <v>4.6199999999999998E-2</v>
      </c>
      <c r="AE953" s="447">
        <v>89.74</v>
      </c>
      <c r="AF953">
        <v>4.5848000000000004</v>
      </c>
      <c r="AG953" s="447">
        <v>2.0373000000000001</v>
      </c>
      <c r="AH953">
        <v>0.14849999999999999</v>
      </c>
      <c r="AI953" s="447">
        <v>6.3701999999999995E-2</v>
      </c>
      <c r="AJ953" s="447">
        <v>98.54</v>
      </c>
      <c r="AK953" s="447">
        <v>9.9144000000000005</v>
      </c>
      <c r="AL953" s="429">
        <v>34.831092834472656</v>
      </c>
      <c r="AM953" s="433" t="s">
        <v>139</v>
      </c>
      <c r="AN953" s="434"/>
      <c r="AO953" s="438">
        <v>1.3</v>
      </c>
      <c r="AP953" s="439">
        <v>6.7089999999999996</v>
      </c>
      <c r="AQ953" s="431" t="s">
        <v>139</v>
      </c>
      <c r="AR953" s="440"/>
      <c r="AS953" s="469">
        <v>12.928337179656044</v>
      </c>
      <c r="AT953" s="431"/>
      <c r="AU953" s="469">
        <v>7.1304862637464117</v>
      </c>
      <c r="AV953" s="431"/>
      <c r="AW953" s="442">
        <v>0.84699999999999998</v>
      </c>
      <c r="AX953" s="431"/>
      <c r="AY953" s="443"/>
      <c r="AZ953" s="469" t="s">
        <v>139</v>
      </c>
      <c r="BA953" s="431" t="s">
        <v>139</v>
      </c>
      <c r="BB953" s="440"/>
      <c r="BC953" s="469" t="s">
        <v>139</v>
      </c>
      <c r="BD953" s="445" t="s">
        <v>139</v>
      </c>
      <c r="BE953" s="469" t="s">
        <v>139</v>
      </c>
      <c r="BF953" s="445" t="s">
        <v>139</v>
      </c>
      <c r="BG953" s="445"/>
      <c r="BH953" s="469">
        <v>2146.3349504287103</v>
      </c>
      <c r="BI953" s="431" t="s">
        <v>139</v>
      </c>
      <c r="BJ953" s="440"/>
      <c r="BK953" s="441">
        <v>2288.4957925836634</v>
      </c>
      <c r="BL953" s="431" t="s">
        <v>139</v>
      </c>
      <c r="BM953" s="446"/>
      <c r="BN953" s="447">
        <v>0.25180386740938038</v>
      </c>
      <c r="BO953" t="s">
        <v>139</v>
      </c>
    </row>
    <row r="954" spans="1:67" ht="15.75" customHeight="1">
      <c r="A954" s="7" t="s">
        <v>1030</v>
      </c>
      <c r="B954" s="453">
        <v>44</v>
      </c>
      <c r="C954" s="436" t="s">
        <v>230</v>
      </c>
      <c r="D954" s="454" t="s">
        <v>231</v>
      </c>
      <c r="E954" s="436">
        <v>73</v>
      </c>
      <c r="F954" s="436">
        <v>0.22999999999996135</v>
      </c>
      <c r="G954" s="436" t="s">
        <v>61</v>
      </c>
      <c r="H954" s="430">
        <v>73.003833333333333</v>
      </c>
      <c r="I954" s="436">
        <v>140</v>
      </c>
      <c r="J954" s="436">
        <v>3.999999999962256E-2</v>
      </c>
      <c r="K954" s="436" t="s">
        <v>62</v>
      </c>
      <c r="L954" s="430">
        <v>140.00066666666666</v>
      </c>
      <c r="M954" s="430">
        <v>-140.00066666666666</v>
      </c>
      <c r="N954" s="427">
        <v>986</v>
      </c>
      <c r="Q954" s="428" t="s">
        <v>156</v>
      </c>
      <c r="R954">
        <v>8</v>
      </c>
      <c r="S954" s="474">
        <v>492.98399999999998</v>
      </c>
      <c r="T954" s="290">
        <v>0.71060000000000001</v>
      </c>
      <c r="U954" s="290">
        <v>0.70989999999999998</v>
      </c>
      <c r="V954" s="290">
        <v>29.744888</v>
      </c>
      <c r="W954" s="290">
        <v>29.744456</v>
      </c>
      <c r="X954" s="290">
        <v>34.829318677397765</v>
      </c>
      <c r="Y954" s="290">
        <v>34.829542151767967</v>
      </c>
      <c r="Z954">
        <v>1.9213</v>
      </c>
      <c r="AA954" s="447">
        <v>6.6729272157418045</v>
      </c>
      <c r="AB954" s="447">
        <v>84.752670769168276</v>
      </c>
      <c r="AC954" s="447">
        <v>2.6693695199999999E-2</v>
      </c>
      <c r="AD954" s="290">
        <v>4.4600000000000001E-2</v>
      </c>
      <c r="AE954" s="447">
        <v>89.721400000000003</v>
      </c>
      <c r="AF954">
        <v>4.5838000000000001</v>
      </c>
      <c r="AG954" s="447">
        <v>2.0701999999999998</v>
      </c>
      <c r="AH954">
        <v>0.14979999999999999</v>
      </c>
      <c r="AI954" s="447">
        <v>6.3701999999999995E-2</v>
      </c>
      <c r="AJ954" s="447">
        <v>98.54</v>
      </c>
      <c r="AK954" s="447">
        <v>9.9144000000000005</v>
      </c>
      <c r="AL954" s="429">
        <v>34.832054138183594</v>
      </c>
      <c r="AM954" s="433" t="s">
        <v>139</v>
      </c>
      <c r="AN954" s="434"/>
      <c r="AO954" s="438">
        <v>1.3</v>
      </c>
      <c r="AP954" s="439">
        <v>6.7050000000000001</v>
      </c>
      <c r="AQ954" s="431" t="s">
        <v>139</v>
      </c>
      <c r="AR954" s="440"/>
      <c r="AS954" s="469">
        <v>12.92834066889243</v>
      </c>
      <c r="AT954" s="431"/>
      <c r="AU954" s="469">
        <v>7.1602767629737514</v>
      </c>
      <c r="AV954" s="431"/>
      <c r="AW954" s="442">
        <v>0.85099999999999998</v>
      </c>
      <c r="AX954" s="431"/>
      <c r="AY954" s="443"/>
      <c r="AZ954" s="469" t="s">
        <v>139</v>
      </c>
      <c r="BA954" s="431" t="s">
        <v>139</v>
      </c>
      <c r="BB954" s="440"/>
      <c r="BC954" s="469" t="s">
        <v>139</v>
      </c>
      <c r="BD954" s="445" t="s">
        <v>139</v>
      </c>
      <c r="BE954" s="469" t="s">
        <v>139</v>
      </c>
      <c r="BF954" s="445" t="s">
        <v>139</v>
      </c>
      <c r="BG954" s="445"/>
      <c r="BH954" s="469">
        <v>2150.3636903091015</v>
      </c>
      <c r="BI954" s="431" t="s">
        <v>139</v>
      </c>
      <c r="BJ954" s="440"/>
      <c r="BK954" s="441">
        <v>2291.224839065319</v>
      </c>
      <c r="BL954" s="431" t="s">
        <v>139</v>
      </c>
      <c r="BM954" s="446"/>
      <c r="BN954" s="447">
        <v>0.23993685274753057</v>
      </c>
      <c r="BO954" t="s">
        <v>139</v>
      </c>
    </row>
    <row r="955" spans="1:67" ht="15.75" customHeight="1">
      <c r="A955" s="7" t="s">
        <v>1030</v>
      </c>
      <c r="B955" s="453">
        <v>44</v>
      </c>
      <c r="C955" s="436" t="s">
        <v>230</v>
      </c>
      <c r="D955" s="454" t="s">
        <v>231</v>
      </c>
      <c r="E955" s="436">
        <v>73</v>
      </c>
      <c r="F955" s="436">
        <v>0.22999999999996135</v>
      </c>
      <c r="G955" s="436" t="s">
        <v>61</v>
      </c>
      <c r="H955" s="430">
        <v>73.003833333333333</v>
      </c>
      <c r="I955" s="436">
        <v>140</v>
      </c>
      <c r="J955" s="436">
        <v>3.999999999962256E-2</v>
      </c>
      <c r="K955" s="436" t="s">
        <v>62</v>
      </c>
      <c r="L955" s="430">
        <v>140.00066666666666</v>
      </c>
      <c r="M955" s="430">
        <v>-140.00066666666666</v>
      </c>
      <c r="N955" s="427">
        <v>987</v>
      </c>
      <c r="Q955" s="428" t="s">
        <v>156</v>
      </c>
      <c r="R955">
        <v>9</v>
      </c>
      <c r="S955" s="474">
        <v>415.27600000000001</v>
      </c>
      <c r="T955" s="290">
        <v>0.58640000000000003</v>
      </c>
      <c r="U955" s="290">
        <v>0.58679999999999999</v>
      </c>
      <c r="V955" s="290">
        <v>29.565964999999998</v>
      </c>
      <c r="W955" s="290">
        <v>29.566364</v>
      </c>
      <c r="X955" s="290">
        <v>34.781551693435297</v>
      </c>
      <c r="Y955" s="290">
        <v>34.781622580758921</v>
      </c>
      <c r="Z955">
        <v>1.9077</v>
      </c>
      <c r="AA955" s="447">
        <v>6.5642013331250118</v>
      </c>
      <c r="AB955" s="447">
        <v>83.077712231926313</v>
      </c>
      <c r="AC955" s="447">
        <v>2.8132272800000004E-2</v>
      </c>
      <c r="AD955" s="290">
        <v>4.7800000000000002E-2</v>
      </c>
      <c r="AE955" s="447">
        <v>89.661900000000003</v>
      </c>
      <c r="AF955">
        <v>4.5808</v>
      </c>
      <c r="AG955" s="447">
        <v>2.2204999999999999</v>
      </c>
      <c r="AH955">
        <v>0.15579999999999999</v>
      </c>
      <c r="AI955" s="447">
        <v>6.3701999999999995E-2</v>
      </c>
      <c r="AJ955" s="447">
        <v>82.02</v>
      </c>
      <c r="AK955" s="447">
        <v>9.9144000000000005</v>
      </c>
      <c r="AL955" s="429">
        <v>34.784233093261719</v>
      </c>
      <c r="AM955" s="433" t="s">
        <v>139</v>
      </c>
      <c r="AN955" s="434"/>
      <c r="AO955" s="438">
        <v>1.2</v>
      </c>
      <c r="AP955" s="439">
        <v>6.52</v>
      </c>
      <c r="AQ955" s="431" t="s">
        <v>139</v>
      </c>
      <c r="AR955" s="440"/>
      <c r="AS955" s="469">
        <v>13.290696268611384</v>
      </c>
      <c r="AT955" s="431"/>
      <c r="AU955" s="469">
        <v>8.8464811607234832</v>
      </c>
      <c r="AV955" s="431"/>
      <c r="AW955" s="442">
        <v>0.89900000000000002</v>
      </c>
      <c r="AX955" s="431"/>
      <c r="AY955" s="443"/>
      <c r="AZ955" s="469" t="s">
        <v>139</v>
      </c>
      <c r="BA955" s="431" t="s">
        <v>139</v>
      </c>
      <c r="BB955" s="440"/>
      <c r="BC955" s="469" t="s">
        <v>139</v>
      </c>
      <c r="BD955" s="445" t="s">
        <v>139</v>
      </c>
      <c r="BE955" s="469" t="s">
        <v>139</v>
      </c>
      <c r="BF955" s="445" t="s">
        <v>139</v>
      </c>
      <c r="BG955" s="445"/>
      <c r="BH955" s="469">
        <v>2155.0496175573739</v>
      </c>
      <c r="BI955" s="431" t="s">
        <v>139</v>
      </c>
      <c r="BJ955" s="440"/>
      <c r="BK955" s="441">
        <v>2288.452855441988</v>
      </c>
      <c r="BL955" s="431" t="s">
        <v>139</v>
      </c>
      <c r="BM955" s="446"/>
      <c r="BN955" s="447">
        <v>0.26663692841244596</v>
      </c>
      <c r="BO955" t="s">
        <v>139</v>
      </c>
    </row>
    <row r="956" spans="1:67" ht="15.75" customHeight="1">
      <c r="A956" s="7" t="s">
        <v>1030</v>
      </c>
      <c r="B956" s="453">
        <v>44</v>
      </c>
      <c r="C956" s="436" t="s">
        <v>230</v>
      </c>
      <c r="D956" s="454" t="s">
        <v>231</v>
      </c>
      <c r="E956" s="436">
        <v>73</v>
      </c>
      <c r="F956" s="436">
        <v>0.22999999999996135</v>
      </c>
      <c r="G956" s="436" t="s">
        <v>61</v>
      </c>
      <c r="H956" s="430">
        <v>73.003833333333333</v>
      </c>
      <c r="I956" s="436">
        <v>140</v>
      </c>
      <c r="J956" s="436">
        <v>3.999999999962256E-2</v>
      </c>
      <c r="K956" s="436" t="s">
        <v>62</v>
      </c>
      <c r="L956" s="430">
        <v>140.00066666666666</v>
      </c>
      <c r="M956" s="430">
        <v>-140.00066666666666</v>
      </c>
      <c r="N956" s="427">
        <v>988</v>
      </c>
      <c r="Q956" s="428" t="s">
        <v>156</v>
      </c>
      <c r="R956">
        <v>10</v>
      </c>
      <c r="S956" s="474">
        <v>367.96199999999999</v>
      </c>
      <c r="T956" s="290">
        <v>0.40039999999999998</v>
      </c>
      <c r="U956" s="290">
        <v>0.4037</v>
      </c>
      <c r="V956" s="290">
        <v>29.332128000000001</v>
      </c>
      <c r="W956" s="290">
        <v>29.33653</v>
      </c>
      <c r="X956" s="290">
        <v>34.713010064310943</v>
      </c>
      <c r="Y956" s="290">
        <v>34.715064647103858</v>
      </c>
      <c r="Z956">
        <v>1.8877999999999999</v>
      </c>
      <c r="AA956" s="447">
        <v>6.4717228436394274</v>
      </c>
      <c r="AB956" s="447">
        <v>81.475502749894929</v>
      </c>
      <c r="AC956" s="447">
        <v>2.8385848000000005E-2</v>
      </c>
      <c r="AD956" s="290">
        <v>4.8300000000000003E-2</v>
      </c>
      <c r="AE956" s="447">
        <v>89.669300000000007</v>
      </c>
      <c r="AF956">
        <v>4.5811999999999999</v>
      </c>
      <c r="AG956" s="447">
        <v>2.3214999999999999</v>
      </c>
      <c r="AH956">
        <v>0.15989999999999999</v>
      </c>
      <c r="AI956" s="447">
        <v>6.3701999999999995E-2</v>
      </c>
      <c r="AJ956" s="447">
        <v>98.54</v>
      </c>
      <c r="AK956" s="447">
        <v>9.9144000000000005</v>
      </c>
      <c r="AL956" s="429">
        <v>34.706981658935547</v>
      </c>
      <c r="AM956" s="433" t="s">
        <v>139</v>
      </c>
      <c r="AN956" s="434"/>
      <c r="AO956" s="438">
        <v>1.1000000000000001</v>
      </c>
      <c r="AP956" s="439">
        <v>6.3659999999999997</v>
      </c>
      <c r="AQ956" s="431">
        <v>3</v>
      </c>
      <c r="AR956" s="449" t="s">
        <v>1109</v>
      </c>
      <c r="AS956" s="469">
        <v>13.527813692812176</v>
      </c>
      <c r="AT956" s="431"/>
      <c r="AU956" s="469">
        <v>10.749851372172927</v>
      </c>
      <c r="AV956" s="431"/>
      <c r="AW956" s="442">
        <v>0.95</v>
      </c>
      <c r="AX956" s="431"/>
      <c r="AY956" s="443"/>
      <c r="AZ956" s="469" t="s">
        <v>139</v>
      </c>
      <c r="BA956" s="431" t="s">
        <v>139</v>
      </c>
      <c r="BB956" s="440"/>
      <c r="BC956" s="469" t="s">
        <v>139</v>
      </c>
      <c r="BD956" s="445" t="s">
        <v>139</v>
      </c>
      <c r="BE956" s="469" t="s">
        <v>139</v>
      </c>
      <c r="BF956" s="445" t="s">
        <v>139</v>
      </c>
      <c r="BG956" s="445"/>
      <c r="BH956" s="469">
        <v>2158.9703840662191</v>
      </c>
      <c r="BI956" s="431" t="s">
        <v>139</v>
      </c>
      <c r="BJ956" s="440"/>
      <c r="BK956" s="441">
        <v>2280.929236488646</v>
      </c>
      <c r="BL956" s="431" t="s">
        <v>139</v>
      </c>
      <c r="BM956" s="446"/>
      <c r="BN956" s="447">
        <v>0.17862410084447239</v>
      </c>
      <c r="BO956" t="s">
        <v>139</v>
      </c>
    </row>
    <row r="957" spans="1:67" ht="15.75" customHeight="1">
      <c r="A957" s="7" t="s">
        <v>1030</v>
      </c>
      <c r="B957" s="453">
        <v>44</v>
      </c>
      <c r="C957" s="436" t="s">
        <v>230</v>
      </c>
      <c r="D957" s="454" t="s">
        <v>231</v>
      </c>
      <c r="E957" s="436">
        <v>73</v>
      </c>
      <c r="F957" s="436">
        <v>0.22999999999996135</v>
      </c>
      <c r="G957" s="436" t="s">
        <v>61</v>
      </c>
      <c r="H957" s="430">
        <v>73.003833333333333</v>
      </c>
      <c r="I957" s="436">
        <v>140</v>
      </c>
      <c r="J957" s="436">
        <v>3.999999999962256E-2</v>
      </c>
      <c r="K957" s="436" t="s">
        <v>62</v>
      </c>
      <c r="L957" s="430">
        <v>140.00066666666666</v>
      </c>
      <c r="M957" s="430">
        <v>-140.00066666666666</v>
      </c>
      <c r="N957" s="427">
        <v>989</v>
      </c>
      <c r="Q957" s="428" t="s">
        <v>156</v>
      </c>
      <c r="R957">
        <v>11</v>
      </c>
      <c r="S957" s="474">
        <v>300.70600000000002</v>
      </c>
      <c r="T957" s="290">
        <v>-0.23780000000000001</v>
      </c>
      <c r="U957" s="290">
        <v>-0.24229999999999999</v>
      </c>
      <c r="V957" s="290">
        <v>28.541173000000001</v>
      </c>
      <c r="W957" s="290">
        <v>28.535641999999999</v>
      </c>
      <c r="X957" s="290">
        <v>34.426943081843525</v>
      </c>
      <c r="Y957" s="290">
        <v>34.424646615441191</v>
      </c>
      <c r="Z957">
        <v>1.8582000000000001</v>
      </c>
      <c r="AA957" s="447">
        <v>6.40118707840562</v>
      </c>
      <c r="AB957" s="447">
        <v>79.099652993873136</v>
      </c>
      <c r="AC957" s="447">
        <v>3.1262552800000003E-2</v>
      </c>
      <c r="AD957" s="290">
        <v>5.4699999999999999E-2</v>
      </c>
      <c r="AE957" s="447">
        <v>89.702799999999996</v>
      </c>
      <c r="AF957">
        <v>4.5829000000000004</v>
      </c>
      <c r="AG957" s="447">
        <v>2.5680000000000001</v>
      </c>
      <c r="AH957">
        <v>0.16969999999999999</v>
      </c>
      <c r="AI957" s="447">
        <v>6.3701999999999995E-2</v>
      </c>
      <c r="AJ957" s="447">
        <v>98.54</v>
      </c>
      <c r="AK957" s="447">
        <v>9.9144000000000005</v>
      </c>
      <c r="AL957" s="429">
        <v>34.416881561279297</v>
      </c>
      <c r="AM957" s="433" t="s">
        <v>139</v>
      </c>
      <c r="AN957" s="434"/>
      <c r="AO957" s="438">
        <v>0.7</v>
      </c>
      <c r="AP957" s="439">
        <v>6.39</v>
      </c>
      <c r="AQ957" s="431" t="s">
        <v>139</v>
      </c>
      <c r="AR957" s="440"/>
      <c r="AS957" s="469">
        <v>12.264155227040927</v>
      </c>
      <c r="AT957" s="431"/>
      <c r="AU957" s="469">
        <v>11.904514550584937</v>
      </c>
      <c r="AV957" s="431"/>
      <c r="AW957" s="442">
        <v>0.93799999999999994</v>
      </c>
      <c r="AX957" s="431"/>
      <c r="AY957" s="443"/>
      <c r="AZ957" s="469" t="s">
        <v>139</v>
      </c>
      <c r="BA957" s="431" t="s">
        <v>139</v>
      </c>
      <c r="BB957" s="440"/>
      <c r="BC957" s="469" t="s">
        <v>139</v>
      </c>
      <c r="BD957" s="445" t="s">
        <v>139</v>
      </c>
      <c r="BE957" s="469" t="s">
        <v>139</v>
      </c>
      <c r="BF957" s="445" t="s">
        <v>139</v>
      </c>
      <c r="BG957" s="445"/>
      <c r="BH957" s="469">
        <v>2172.3219827594539</v>
      </c>
      <c r="BI957" s="431" t="s">
        <v>139</v>
      </c>
      <c r="BJ957" s="440"/>
      <c r="BK957" s="441">
        <v>2278.2363752626661</v>
      </c>
      <c r="BL957" s="431" t="s">
        <v>139</v>
      </c>
      <c r="BM957" s="446"/>
      <c r="BN957" s="447">
        <v>-1.1247190646129175E-2</v>
      </c>
      <c r="BO957" t="s">
        <v>139</v>
      </c>
    </row>
    <row r="958" spans="1:67" ht="15.75" customHeight="1">
      <c r="A958" s="7" t="s">
        <v>1030</v>
      </c>
      <c r="B958" s="453">
        <v>44</v>
      </c>
      <c r="C958" s="436" t="s">
        <v>230</v>
      </c>
      <c r="D958" s="454" t="s">
        <v>231</v>
      </c>
      <c r="E958" s="436">
        <v>73</v>
      </c>
      <c r="F958" s="436">
        <v>0.22999999999996135</v>
      </c>
      <c r="G958" s="436" t="s">
        <v>61</v>
      </c>
      <c r="H958" s="430">
        <v>73.003833333333333</v>
      </c>
      <c r="I958" s="436">
        <v>140</v>
      </c>
      <c r="J958" s="436">
        <v>3.999999999962256E-2</v>
      </c>
      <c r="K958" s="436" t="s">
        <v>62</v>
      </c>
      <c r="L958" s="430">
        <v>140.00066666666666</v>
      </c>
      <c r="M958" s="430">
        <v>-140.00066666666666</v>
      </c>
      <c r="N958" s="427">
        <v>990</v>
      </c>
      <c r="Q958" s="428" t="s">
        <v>156</v>
      </c>
      <c r="R958">
        <v>12</v>
      </c>
      <c r="S958" s="474">
        <v>273.78699999999998</v>
      </c>
      <c r="T958" s="290">
        <v>-0.60360000000000003</v>
      </c>
      <c r="U958" s="290">
        <v>-0.65669999999999995</v>
      </c>
      <c r="V958" s="290">
        <v>28.058833</v>
      </c>
      <c r="W958" s="290">
        <v>27.991948000000001</v>
      </c>
      <c r="X958" s="290">
        <v>34.209884613206313</v>
      </c>
      <c r="Y958" s="290">
        <v>34.179704160594397</v>
      </c>
      <c r="Z958">
        <v>1.7963</v>
      </c>
      <c r="AA958" s="447">
        <v>6.1786911682114365</v>
      </c>
      <c r="AB958" s="447">
        <v>75.503145764004145</v>
      </c>
      <c r="AC958" s="447">
        <v>3.2616455200000005E-2</v>
      </c>
      <c r="AD958" s="290">
        <v>5.7799999999999997E-2</v>
      </c>
      <c r="AE958" s="447">
        <v>89.525999999999996</v>
      </c>
      <c r="AF958">
        <v>4.5739999999999998</v>
      </c>
      <c r="AG958" s="447">
        <v>3.0093999999999999</v>
      </c>
      <c r="AH958">
        <v>0.18740000000000001</v>
      </c>
      <c r="AI958" s="447">
        <v>6.3701999999999995E-2</v>
      </c>
      <c r="AJ958" s="447">
        <v>64.17</v>
      </c>
      <c r="AK958" s="447">
        <v>9.9144000000000005</v>
      </c>
      <c r="AL958" s="429">
        <v>34.236053466796875</v>
      </c>
      <c r="AM958" s="433" t="s">
        <v>139</v>
      </c>
      <c r="AN958" s="434"/>
      <c r="AO958" s="438">
        <v>0.5</v>
      </c>
      <c r="AP958" s="439" t="s">
        <v>139</v>
      </c>
      <c r="AQ958" s="431">
        <v>5</v>
      </c>
      <c r="AR958" s="449" t="s">
        <v>1110</v>
      </c>
      <c r="AS958" s="469">
        <v>13.04134638319721</v>
      </c>
      <c r="AT958" s="431"/>
      <c r="AU958" s="469">
        <v>16.896540883585168</v>
      </c>
      <c r="AV958" s="431"/>
      <c r="AW958" s="442">
        <v>1.113</v>
      </c>
      <c r="AX958" s="431"/>
      <c r="AY958" s="443"/>
      <c r="AZ958" s="469" t="s">
        <v>139</v>
      </c>
      <c r="BA958" s="431" t="s">
        <v>139</v>
      </c>
      <c r="BB958" s="440"/>
      <c r="BC958" s="469" t="s">
        <v>139</v>
      </c>
      <c r="BD958" s="445" t="s">
        <v>139</v>
      </c>
      <c r="BE958" s="469" t="s">
        <v>139</v>
      </c>
      <c r="BF958" s="445" t="s">
        <v>139</v>
      </c>
      <c r="BG958" s="445"/>
      <c r="BH958" s="469">
        <v>2180.1216682671475</v>
      </c>
      <c r="BI958" s="431" t="s">
        <v>139</v>
      </c>
      <c r="BJ958" s="440"/>
      <c r="BK958" s="441">
        <v>2277.2171016766069</v>
      </c>
      <c r="BL958" s="431" t="s">
        <v>139</v>
      </c>
      <c r="BM958" s="446"/>
      <c r="BN958" s="447">
        <v>-0.18430585634186492</v>
      </c>
      <c r="BO958" t="s">
        <v>139</v>
      </c>
    </row>
    <row r="959" spans="1:67" ht="15.75" customHeight="1">
      <c r="A959" s="7" t="s">
        <v>1030</v>
      </c>
      <c r="B959" s="453">
        <v>44</v>
      </c>
      <c r="C959" s="436" t="s">
        <v>230</v>
      </c>
      <c r="D959" s="454" t="s">
        <v>231</v>
      </c>
      <c r="E959" s="436">
        <v>73</v>
      </c>
      <c r="F959" s="436">
        <v>0.22999999999996135</v>
      </c>
      <c r="G959" s="436" t="s">
        <v>61</v>
      </c>
      <c r="H959" s="430">
        <v>73.003833333333333</v>
      </c>
      <c r="I959" s="436">
        <v>140</v>
      </c>
      <c r="J959" s="436">
        <v>3.999999999962256E-2</v>
      </c>
      <c r="K959" s="436" t="s">
        <v>62</v>
      </c>
      <c r="L959" s="430">
        <v>140.00066666666666</v>
      </c>
      <c r="M959" s="430">
        <v>-140.00066666666666</v>
      </c>
      <c r="N959" s="427">
        <v>991</v>
      </c>
      <c r="Q959" s="428" t="s">
        <v>156</v>
      </c>
      <c r="R959">
        <v>13</v>
      </c>
      <c r="S959" s="474">
        <v>248.65</v>
      </c>
      <c r="T959" s="290">
        <v>-1.2254</v>
      </c>
      <c r="U959" s="290">
        <v>-1.2279</v>
      </c>
      <c r="V959" s="290">
        <v>27.144448000000001</v>
      </c>
      <c r="W959" s="290">
        <v>27.139308</v>
      </c>
      <c r="X959" s="290">
        <v>33.684583306190966</v>
      </c>
      <c r="Y959" s="290">
        <v>33.680360641234465</v>
      </c>
      <c r="Z959">
        <v>1.7883</v>
      </c>
      <c r="AA959" s="447">
        <v>6.2225166108991932</v>
      </c>
      <c r="AB959" s="447">
        <v>74.514229348245195</v>
      </c>
      <c r="AC959" s="447">
        <v>3.4181595200000005E-2</v>
      </c>
      <c r="AD959" s="290">
        <v>6.13E-2</v>
      </c>
      <c r="AE959" s="447">
        <v>89.661900000000003</v>
      </c>
      <c r="AF959">
        <v>4.5808</v>
      </c>
      <c r="AG959" s="447">
        <v>3.3803999999999998</v>
      </c>
      <c r="AH959">
        <v>0.20219999999999999</v>
      </c>
      <c r="AI959" s="447">
        <v>6.3701999999999995E-2</v>
      </c>
      <c r="AJ959" s="447">
        <v>98.54</v>
      </c>
      <c r="AK959" s="447">
        <v>9.9144000000000005</v>
      </c>
      <c r="AL959" s="429">
        <v>33.684581756591797</v>
      </c>
      <c r="AM959" s="433" t="s">
        <v>139</v>
      </c>
      <c r="AN959" s="434"/>
      <c r="AO959" s="438">
        <v>-0.1</v>
      </c>
      <c r="AP959" s="439">
        <v>6.1879999999999997</v>
      </c>
      <c r="AQ959" s="431">
        <v>2</v>
      </c>
      <c r="AR959" s="440"/>
      <c r="AS959" s="469">
        <v>14.926717207236711</v>
      </c>
      <c r="AT959" s="431"/>
      <c r="AU959" s="469">
        <v>28.87906427064755</v>
      </c>
      <c r="AV959" s="431"/>
      <c r="AW959" s="442">
        <v>1.577</v>
      </c>
      <c r="AX959" s="431"/>
      <c r="AY959" s="443"/>
      <c r="AZ959" s="469" t="s">
        <v>139</v>
      </c>
      <c r="BA959" s="431" t="s">
        <v>139</v>
      </c>
      <c r="BB959" s="440"/>
      <c r="BC959" s="469" t="s">
        <v>139</v>
      </c>
      <c r="BD959" s="445" t="s">
        <v>139</v>
      </c>
      <c r="BE959" s="469" t="s">
        <v>139</v>
      </c>
      <c r="BF959" s="445" t="s">
        <v>139</v>
      </c>
      <c r="BG959" s="445"/>
      <c r="BH959" s="469">
        <v>2213.1976336343068</v>
      </c>
      <c r="BI959" s="431" t="s">
        <v>139</v>
      </c>
      <c r="BJ959" s="440"/>
      <c r="BK959" s="441">
        <v>2278.6377177865079</v>
      </c>
      <c r="BL959" s="431" t="s">
        <v>139</v>
      </c>
      <c r="BM959" s="446"/>
      <c r="BN959" s="447">
        <v>-0.95664546161453212</v>
      </c>
      <c r="BO959" t="s">
        <v>139</v>
      </c>
    </row>
    <row r="960" spans="1:67" ht="15.75" customHeight="1">
      <c r="A960" s="7" t="s">
        <v>1030</v>
      </c>
      <c r="B960" s="453">
        <v>44</v>
      </c>
      <c r="C960" s="436" t="s">
        <v>230</v>
      </c>
      <c r="D960" s="454" t="s">
        <v>231</v>
      </c>
      <c r="E960" s="436">
        <v>73</v>
      </c>
      <c r="F960" s="436">
        <v>0.22999999999996135</v>
      </c>
      <c r="G960" s="436" t="s">
        <v>61</v>
      </c>
      <c r="H960" s="430">
        <v>73.003833333333333</v>
      </c>
      <c r="I960" s="436">
        <v>140</v>
      </c>
      <c r="J960" s="436">
        <v>3.999999999962256E-2</v>
      </c>
      <c r="K960" s="436" t="s">
        <v>62</v>
      </c>
      <c r="L960" s="430">
        <v>140.00066666666666</v>
      </c>
      <c r="M960" s="430">
        <v>-140.00066666666666</v>
      </c>
      <c r="N960" s="427">
        <v>992</v>
      </c>
      <c r="Q960" s="428" t="s">
        <v>156</v>
      </c>
      <c r="R960">
        <v>14</v>
      </c>
      <c r="S960" s="474">
        <v>220.36600000000001</v>
      </c>
      <c r="T960" s="290">
        <v>-1.4543999999999999</v>
      </c>
      <c r="U960" s="290">
        <v>-1.4523999999999999</v>
      </c>
      <c r="V960" s="290">
        <v>26.588280999999998</v>
      </c>
      <c r="W960" s="290">
        <v>26.594098000000002</v>
      </c>
      <c r="X960" s="290">
        <v>33.195156788261556</v>
      </c>
      <c r="Y960" s="290">
        <v>33.200930082153796</v>
      </c>
      <c r="Z960">
        <v>1.8051999999999999</v>
      </c>
      <c r="AA960" s="447">
        <v>6.31657210625891</v>
      </c>
      <c r="AB960" s="447">
        <v>74.916216993081392</v>
      </c>
      <c r="AC960" s="447">
        <v>3.4308607999999997E-2</v>
      </c>
      <c r="AD960" s="290">
        <v>6.1600000000000002E-2</v>
      </c>
      <c r="AE960" s="447">
        <v>89.667400000000001</v>
      </c>
      <c r="AF960">
        <v>4.5811000000000002</v>
      </c>
      <c r="AG960" s="447">
        <v>3.3123</v>
      </c>
      <c r="AH960">
        <v>0.19950000000000001</v>
      </c>
      <c r="AI960" s="447">
        <v>6.3701999999999995E-2</v>
      </c>
      <c r="AJ960" s="447">
        <v>98.54</v>
      </c>
      <c r="AK960" s="447">
        <v>9.9144000000000005</v>
      </c>
      <c r="AL960" s="429">
        <v>33.190849304199219</v>
      </c>
      <c r="AM960" s="433" t="s">
        <v>139</v>
      </c>
      <c r="AN960" s="434"/>
      <c r="AO960" s="438">
        <v>-0.4</v>
      </c>
      <c r="AP960" s="439">
        <v>6.3090000000000002</v>
      </c>
      <c r="AQ960" s="431" t="s">
        <v>139</v>
      </c>
      <c r="AR960" s="440"/>
      <c r="AS960" s="469">
        <v>16.032672871704513</v>
      </c>
      <c r="AT960" s="431"/>
      <c r="AU960" s="469">
        <v>35.248994926933314</v>
      </c>
      <c r="AV960" s="431"/>
      <c r="AW960" s="442">
        <v>1.843</v>
      </c>
      <c r="AX960" s="431"/>
      <c r="AY960" s="443"/>
      <c r="AZ960" s="469" t="s">
        <v>139</v>
      </c>
      <c r="BA960" s="431" t="s">
        <v>139</v>
      </c>
      <c r="BB960" s="440"/>
      <c r="BC960" s="469" t="s">
        <v>139</v>
      </c>
      <c r="BD960" s="445" t="s">
        <v>139</v>
      </c>
      <c r="BE960" s="469" t="s">
        <v>139</v>
      </c>
      <c r="BF960" s="445" t="s">
        <v>139</v>
      </c>
      <c r="BG960" s="445"/>
      <c r="BH960" s="469">
        <v>2224.623387384735</v>
      </c>
      <c r="BI960" s="431" t="s">
        <v>139</v>
      </c>
      <c r="BJ960" s="440"/>
      <c r="BK960" s="441">
        <v>2270.2126914568362</v>
      </c>
      <c r="BL960" s="431" t="s">
        <v>139</v>
      </c>
      <c r="BM960" s="446"/>
      <c r="BN960" s="447">
        <v>-1.2879306751019337</v>
      </c>
      <c r="BO960" t="s">
        <v>139</v>
      </c>
    </row>
    <row r="961" spans="1:67" ht="15.75" customHeight="1">
      <c r="A961" s="7" t="s">
        <v>1030</v>
      </c>
      <c r="B961" s="453">
        <v>44</v>
      </c>
      <c r="C961" s="436" t="s">
        <v>230</v>
      </c>
      <c r="D961" s="454" t="s">
        <v>231</v>
      </c>
      <c r="E961" s="436">
        <v>73</v>
      </c>
      <c r="F961" s="436">
        <v>0.22999999999996135</v>
      </c>
      <c r="G961" s="436" t="s">
        <v>61</v>
      </c>
      <c r="H961" s="430">
        <v>73.003833333333333</v>
      </c>
      <c r="I961" s="436">
        <v>140</v>
      </c>
      <c r="J961" s="436">
        <v>3.999999999962256E-2</v>
      </c>
      <c r="K961" s="436" t="s">
        <v>62</v>
      </c>
      <c r="L961" s="430">
        <v>140.00066666666666</v>
      </c>
      <c r="M961" s="430">
        <v>-140.00066666666666</v>
      </c>
      <c r="N961" s="427">
        <v>993</v>
      </c>
      <c r="Q961" s="428" t="s">
        <v>156</v>
      </c>
      <c r="R961">
        <v>15</v>
      </c>
      <c r="S961" s="474">
        <v>200.833</v>
      </c>
      <c r="T961" s="290">
        <v>-1.4592000000000001</v>
      </c>
      <c r="U961" s="290">
        <v>-1.4592000000000001</v>
      </c>
      <c r="V961" s="290">
        <v>26.406597999999999</v>
      </c>
      <c r="W961" s="290">
        <v>26.408242000000001</v>
      </c>
      <c r="X961" s="290">
        <v>32.962697065202526</v>
      </c>
      <c r="Y961" s="290">
        <v>32.964955937453077</v>
      </c>
      <c r="Z961">
        <v>1.8210999999999999</v>
      </c>
      <c r="AA961" s="447">
        <v>6.3742799720794494</v>
      </c>
      <c r="AB961" s="447">
        <v>75.466121630496687</v>
      </c>
      <c r="AC961" s="447">
        <v>3.4054582400000005E-2</v>
      </c>
      <c r="AD961" s="290">
        <v>6.0999999999999999E-2</v>
      </c>
      <c r="AE961" s="447">
        <v>89.673000000000002</v>
      </c>
      <c r="AF961">
        <v>4.5814000000000004</v>
      </c>
      <c r="AG961" s="447">
        <v>3.4767000000000001</v>
      </c>
      <c r="AH961">
        <v>0.20610000000000001</v>
      </c>
      <c r="AI961" s="447">
        <v>6.3701999999999995E-2</v>
      </c>
      <c r="AJ961" s="447">
        <v>98.54</v>
      </c>
      <c r="AK961" s="447">
        <v>9.9144000000000005</v>
      </c>
      <c r="AL961" s="429">
        <v>33.055530548095703</v>
      </c>
      <c r="AM961" s="433" t="s">
        <v>139</v>
      </c>
      <c r="AN961" s="434"/>
      <c r="AO961" s="438">
        <v>-0.3</v>
      </c>
      <c r="AP961" s="439">
        <v>6.3239999999999998</v>
      </c>
      <c r="AQ961" s="431" t="s">
        <v>139</v>
      </c>
      <c r="AR961" s="440"/>
      <c r="AS961" s="469">
        <v>15.87136531631319</v>
      </c>
      <c r="AT961" s="431"/>
      <c r="AU961" s="469">
        <v>34.481714872924151</v>
      </c>
      <c r="AV961" s="431"/>
      <c r="AW961" s="442">
        <v>1.851</v>
      </c>
      <c r="AX961" s="431"/>
      <c r="AY961" s="443"/>
      <c r="AZ961" s="469" t="s">
        <v>139</v>
      </c>
      <c r="BA961" s="431" t="s">
        <v>139</v>
      </c>
      <c r="BB961" s="440"/>
      <c r="BC961" s="469">
        <v>3.4519058163226101E-3</v>
      </c>
      <c r="BD961" s="445" t="s">
        <v>139</v>
      </c>
      <c r="BE961" s="469">
        <v>1.1650231209318417E-2</v>
      </c>
      <c r="BF961" s="445" t="s">
        <v>139</v>
      </c>
      <c r="BG961" s="445"/>
      <c r="BH961" s="469">
        <v>2224.9813521803644</v>
      </c>
      <c r="BI961" s="431" t="s">
        <v>139</v>
      </c>
      <c r="BJ961" s="440"/>
      <c r="BK961" s="441">
        <v>2273.2327389060379</v>
      </c>
      <c r="BL961" s="431" t="s">
        <v>139</v>
      </c>
      <c r="BM961" s="446"/>
      <c r="BN961" s="447">
        <v>-1.3334210551555239</v>
      </c>
      <c r="BO961" t="s">
        <v>139</v>
      </c>
    </row>
    <row r="962" spans="1:67" ht="15.75" customHeight="1">
      <c r="A962" s="7" t="s">
        <v>1030</v>
      </c>
      <c r="B962" s="453">
        <v>44</v>
      </c>
      <c r="C962" s="436" t="s">
        <v>230</v>
      </c>
      <c r="D962" s="454" t="s">
        <v>231</v>
      </c>
      <c r="E962" s="436">
        <v>73</v>
      </c>
      <c r="F962" s="436">
        <v>0.22999999999996135</v>
      </c>
      <c r="G962" s="436" t="s">
        <v>61</v>
      </c>
      <c r="H962" s="430">
        <v>73.003833333333333</v>
      </c>
      <c r="I962" s="436">
        <v>140</v>
      </c>
      <c r="J962" s="436">
        <v>3.999999999962256E-2</v>
      </c>
      <c r="K962" s="436" t="s">
        <v>62</v>
      </c>
      <c r="L962" s="430">
        <v>140.00066666666666</v>
      </c>
      <c r="M962" s="430">
        <v>-140.00066666666666</v>
      </c>
      <c r="N962" s="427">
        <v>994</v>
      </c>
      <c r="Q962" s="428" t="s">
        <v>156</v>
      </c>
      <c r="R962">
        <v>16</v>
      </c>
      <c r="S962" s="474">
        <v>169.44399999999999</v>
      </c>
      <c r="T962" s="290">
        <v>-1.3962000000000001</v>
      </c>
      <c r="U962" s="290">
        <v>-1.3983000000000001</v>
      </c>
      <c r="V962" s="290">
        <v>26.214707999999998</v>
      </c>
      <c r="W962" s="290">
        <v>26.215942000000002</v>
      </c>
      <c r="X962" s="290">
        <v>32.649228612713202</v>
      </c>
      <c r="Y962" s="290">
        <v>32.653214895756449</v>
      </c>
      <c r="Z962">
        <v>1.9012</v>
      </c>
      <c r="AA962" s="447">
        <v>6.7249412785624791</v>
      </c>
      <c r="AB962" s="447">
        <v>79.575491121297262</v>
      </c>
      <c r="AC962" s="447">
        <v>3.3801007200000004E-2</v>
      </c>
      <c r="AD962" s="290">
        <v>6.0400000000000002E-2</v>
      </c>
      <c r="AE962" s="447">
        <v>89.617199999999997</v>
      </c>
      <c r="AF962">
        <v>4.5785999999999998</v>
      </c>
      <c r="AG962" s="447">
        <v>3.4062999999999999</v>
      </c>
      <c r="AH962">
        <v>0.20330000000000001</v>
      </c>
      <c r="AI962" s="447">
        <v>6.3701999999999995E-2</v>
      </c>
      <c r="AJ962" s="447">
        <v>98.54</v>
      </c>
      <c r="AK962" s="447">
        <v>9.9144000000000005</v>
      </c>
      <c r="AL962" s="429">
        <v>32.663642883300781</v>
      </c>
      <c r="AM962" s="433" t="s">
        <v>139</v>
      </c>
      <c r="AN962" s="434"/>
      <c r="AO962" s="438">
        <v>-0.4</v>
      </c>
      <c r="AP962" s="439">
        <v>6.625</v>
      </c>
      <c r="AQ962" s="431" t="s">
        <v>139</v>
      </c>
      <c r="AR962" s="440"/>
      <c r="AS962" s="469">
        <v>13.983644049638885</v>
      </c>
      <c r="AT962" s="431"/>
      <c r="AU962" s="469">
        <v>29.844462738744028</v>
      </c>
      <c r="AV962" s="431"/>
      <c r="AW962" s="442">
        <v>1.7569999999999999</v>
      </c>
      <c r="AX962" s="431"/>
      <c r="AY962" s="443"/>
      <c r="AZ962" s="469" t="s">
        <v>139</v>
      </c>
      <c r="BA962" s="431" t="s">
        <v>139</v>
      </c>
      <c r="BB962" s="440"/>
      <c r="BC962" s="469">
        <v>5.3445604721358494E-3</v>
      </c>
      <c r="BD962" s="445" t="s">
        <v>139</v>
      </c>
      <c r="BE962" s="469">
        <v>1.0855210924448589E-2</v>
      </c>
      <c r="BF962" s="445" t="s">
        <v>139</v>
      </c>
      <c r="BG962" s="445"/>
      <c r="BH962" s="469">
        <v>2196.1856748091454</v>
      </c>
      <c r="BI962" s="431">
        <v>6</v>
      </c>
      <c r="BJ962" s="440"/>
      <c r="BK962" s="441">
        <v>2247.1491172881188</v>
      </c>
      <c r="BL962" s="431">
        <v>6</v>
      </c>
      <c r="BM962" s="446"/>
      <c r="BN962" s="447">
        <v>-1.4392339331667745</v>
      </c>
      <c r="BO962" t="s">
        <v>139</v>
      </c>
    </row>
    <row r="963" spans="1:67" ht="15.75" customHeight="1">
      <c r="A963" s="7" t="s">
        <v>1030</v>
      </c>
      <c r="B963" s="453">
        <v>44</v>
      </c>
      <c r="C963" s="436" t="s">
        <v>230</v>
      </c>
      <c r="D963" s="454" t="s">
        <v>231</v>
      </c>
      <c r="E963" s="436">
        <v>73</v>
      </c>
      <c r="F963" s="436">
        <v>0.22999999999996135</v>
      </c>
      <c r="G963" s="436" t="s">
        <v>61</v>
      </c>
      <c r="H963" s="430">
        <v>73.003833333333333</v>
      </c>
      <c r="I963" s="436">
        <v>140</v>
      </c>
      <c r="J963" s="436">
        <v>3.999999999962256E-2</v>
      </c>
      <c r="K963" s="436" t="s">
        <v>62</v>
      </c>
      <c r="L963" s="430">
        <v>140.00066666666666</v>
      </c>
      <c r="M963" s="430">
        <v>-140.00066666666666</v>
      </c>
      <c r="N963" s="427">
        <v>995</v>
      </c>
      <c r="Q963" s="428" t="s">
        <v>156</v>
      </c>
      <c r="R963">
        <v>17</v>
      </c>
      <c r="S963" s="474">
        <v>142.26</v>
      </c>
      <c r="T963" s="290">
        <v>-1.2673000000000001</v>
      </c>
      <c r="U963" s="290">
        <v>-1.2776000000000001</v>
      </c>
      <c r="V963" s="290">
        <v>26.091487999999998</v>
      </c>
      <c r="W963" s="290">
        <v>26.091562</v>
      </c>
      <c r="X963" s="290">
        <v>32.357008508001464</v>
      </c>
      <c r="Y963" s="290">
        <v>32.368246708337956</v>
      </c>
      <c r="Z963">
        <v>1.96</v>
      </c>
      <c r="AA963" s="447">
        <v>6.9636166843402796</v>
      </c>
      <c r="AB963" s="447">
        <v>82.514696832045246</v>
      </c>
      <c r="AC963" s="447">
        <v>3.4900884E-2</v>
      </c>
      <c r="AD963" s="290">
        <v>6.2799999999999995E-2</v>
      </c>
      <c r="AE963" s="447">
        <v>89.596699999999998</v>
      </c>
      <c r="AF963">
        <v>4.5774999999999997</v>
      </c>
      <c r="AG963" s="447">
        <v>3.4415</v>
      </c>
      <c r="AH963">
        <v>0.2046</v>
      </c>
      <c r="AI963" s="447">
        <v>6.3701999999999995E-2</v>
      </c>
      <c r="AJ963" s="447">
        <v>98.54</v>
      </c>
      <c r="AK963" s="447">
        <v>9.9144000000000005</v>
      </c>
      <c r="AL963" s="429">
        <v>32.346614837646484</v>
      </c>
      <c r="AM963" s="433" t="s">
        <v>139</v>
      </c>
      <c r="AN963" s="434"/>
      <c r="AO963" s="438">
        <v>-0.3</v>
      </c>
      <c r="AP963" s="439">
        <v>6.9770000000000003</v>
      </c>
      <c r="AQ963" s="431" t="s">
        <v>139</v>
      </c>
      <c r="AR963" s="440"/>
      <c r="AS963" s="469">
        <v>11.968265240311421</v>
      </c>
      <c r="AT963" s="431"/>
      <c r="AU963" s="469">
        <v>25.15432731811951</v>
      </c>
      <c r="AV963" s="431"/>
      <c r="AW963" s="442">
        <v>1.619</v>
      </c>
      <c r="AX963" s="431"/>
      <c r="AY963" s="443"/>
      <c r="AZ963" s="469" t="s">
        <v>139</v>
      </c>
      <c r="BA963" s="431" t="s">
        <v>139</v>
      </c>
      <c r="BB963" s="440"/>
      <c r="BC963" s="469">
        <v>1.0450386863440318E-2</v>
      </c>
      <c r="BD963" s="445" t="s">
        <v>139</v>
      </c>
      <c r="BE963" s="469">
        <v>1.3074740264521774E-2</v>
      </c>
      <c r="BF963" s="445" t="s">
        <v>139</v>
      </c>
      <c r="BG963" s="445"/>
      <c r="BH963" s="469">
        <v>2164.0621703719867</v>
      </c>
      <c r="BI963" s="431" t="s">
        <v>139</v>
      </c>
      <c r="BJ963" s="440"/>
      <c r="BK963" s="441">
        <v>2233.0619527106055</v>
      </c>
      <c r="BL963" s="431" t="s">
        <v>139</v>
      </c>
      <c r="BM963" s="446"/>
      <c r="BN963" s="447">
        <v>-1.6488838967934576</v>
      </c>
      <c r="BO963" t="s">
        <v>139</v>
      </c>
    </row>
    <row r="964" spans="1:67" ht="15.75" customHeight="1">
      <c r="A964" s="7" t="s">
        <v>1030</v>
      </c>
      <c r="B964" s="453">
        <v>44</v>
      </c>
      <c r="C964" s="436" t="s">
        <v>230</v>
      </c>
      <c r="D964" s="454" t="s">
        <v>231</v>
      </c>
      <c r="E964" s="436">
        <v>73</v>
      </c>
      <c r="F964" s="436">
        <v>0.22999999999996135</v>
      </c>
      <c r="G964" s="436" t="s">
        <v>61</v>
      </c>
      <c r="H964" s="430">
        <v>73.003833333333333</v>
      </c>
      <c r="I964" s="436">
        <v>140</v>
      </c>
      <c r="J964" s="436">
        <v>3.999999999962256E-2</v>
      </c>
      <c r="K964" s="436" t="s">
        <v>62</v>
      </c>
      <c r="L964" s="430">
        <v>140.00066666666666</v>
      </c>
      <c r="M964" s="430">
        <v>-140.00066666666666</v>
      </c>
      <c r="N964" s="427">
        <v>997</v>
      </c>
      <c r="Q964" s="428" t="s">
        <v>156</v>
      </c>
      <c r="R964">
        <v>19</v>
      </c>
      <c r="S964" s="474">
        <v>84.77</v>
      </c>
      <c r="T964" s="290">
        <v>-8.1500000000000003E-2</v>
      </c>
      <c r="U964" s="290">
        <v>-8.2000000000000003E-2</v>
      </c>
      <c r="V964" s="290">
        <v>26.050056999999999</v>
      </c>
      <c r="W964" s="290">
        <v>26.050492999999999</v>
      </c>
      <c r="X964" s="290">
        <v>31.090947686797517</v>
      </c>
      <c r="Y964" s="290">
        <v>31.092028871659846</v>
      </c>
      <c r="Z964">
        <v>2.3315000000000001</v>
      </c>
      <c r="AA964" s="447">
        <v>8.362939484603098</v>
      </c>
      <c r="AB964" s="447">
        <v>101.36537640906104</v>
      </c>
      <c r="AC964" s="447">
        <v>0.16908630400000002</v>
      </c>
      <c r="AD964" s="290">
        <v>0.36080000000000001</v>
      </c>
      <c r="AE964" s="447">
        <v>89.176000000000002</v>
      </c>
      <c r="AF964">
        <v>4.5563000000000002</v>
      </c>
      <c r="AG964" s="447">
        <v>2.7652000000000001</v>
      </c>
      <c r="AH964">
        <v>0.17760000000000001</v>
      </c>
      <c r="AI964" s="447">
        <v>6.3701999999999995E-2</v>
      </c>
      <c r="AJ964" s="447">
        <v>98.55</v>
      </c>
      <c r="AK964" s="447">
        <v>9.9144000000000005</v>
      </c>
      <c r="AL964" s="429">
        <v>31.068286895751953</v>
      </c>
      <c r="AM964" s="433" t="s">
        <v>139</v>
      </c>
      <c r="AN964" s="434"/>
      <c r="AO964" s="438">
        <v>1</v>
      </c>
      <c r="AP964" s="439">
        <v>8.4090000000000007</v>
      </c>
      <c r="AQ964" s="431" t="s">
        <v>139</v>
      </c>
      <c r="AR964" s="440"/>
      <c r="AS964" s="469">
        <v>0.70706481063373994</v>
      </c>
      <c r="AT964" s="431"/>
      <c r="AU964" s="469">
        <v>6.1632147717462615</v>
      </c>
      <c r="AV964" s="431"/>
      <c r="AW964" s="442">
        <v>0.81799999999999995</v>
      </c>
      <c r="AX964" s="431"/>
      <c r="AY964" s="443"/>
      <c r="AZ964" s="469" t="s">
        <v>139</v>
      </c>
      <c r="BA964" s="431" t="s">
        <v>139</v>
      </c>
      <c r="BB964" s="440"/>
      <c r="BC964" s="469">
        <v>0.14016136472917748</v>
      </c>
      <c r="BD964" s="445" t="s">
        <v>139</v>
      </c>
      <c r="BE964" s="469">
        <v>0.20335132325568536</v>
      </c>
      <c r="BF964" s="445" t="s">
        <v>139</v>
      </c>
      <c r="BG964" s="445"/>
      <c r="BH964" s="469">
        <v>2055.4603086611701</v>
      </c>
      <c r="BI964" s="431" t="s">
        <v>139</v>
      </c>
      <c r="BJ964" s="440"/>
      <c r="BK964" s="441">
        <v>2177.2354843096041</v>
      </c>
      <c r="BL964" s="431" t="s">
        <v>139</v>
      </c>
      <c r="BM964" s="446"/>
      <c r="BN964" s="447">
        <v>-2.3322213636517488</v>
      </c>
      <c r="BO964" t="s">
        <v>139</v>
      </c>
    </row>
    <row r="965" spans="1:67" ht="15.75" customHeight="1">
      <c r="A965" s="7" t="s">
        <v>1030</v>
      </c>
      <c r="B965" s="453">
        <v>44</v>
      </c>
      <c r="C965" s="436" t="s">
        <v>230</v>
      </c>
      <c r="D965" s="454" t="s">
        <v>231</v>
      </c>
      <c r="E965" s="436">
        <v>73</v>
      </c>
      <c r="F965" s="436">
        <v>0.22999999999996135</v>
      </c>
      <c r="G965" s="436" t="s">
        <v>61</v>
      </c>
      <c r="H965" s="430">
        <v>73.003833333333333</v>
      </c>
      <c r="I965" s="436">
        <v>140</v>
      </c>
      <c r="J965" s="436">
        <v>3.999999999962256E-2</v>
      </c>
      <c r="K965" s="436" t="s">
        <v>62</v>
      </c>
      <c r="L965" s="430">
        <v>140.00066666666666</v>
      </c>
      <c r="M965" s="430">
        <v>-140.00066666666666</v>
      </c>
      <c r="N965" s="427">
        <v>998</v>
      </c>
      <c r="Q965" s="428" t="s">
        <v>156</v>
      </c>
      <c r="R965">
        <v>20</v>
      </c>
      <c r="S965" s="474">
        <v>83.656000000000006</v>
      </c>
      <c r="T965" s="290">
        <v>-8.09E-2</v>
      </c>
      <c r="U965" s="290">
        <v>-0.08</v>
      </c>
      <c r="V965" s="290">
        <v>26.029199999999999</v>
      </c>
      <c r="W965" s="290">
        <v>26.018782000000002</v>
      </c>
      <c r="X965" s="290">
        <v>31.063589305392508</v>
      </c>
      <c r="Y965" s="290">
        <v>31.049003134270624</v>
      </c>
      <c r="Z965">
        <v>2.3386</v>
      </c>
      <c r="AA965" s="447">
        <v>8.397012219038622</v>
      </c>
      <c r="AB965" s="447">
        <v>101.7604524680155</v>
      </c>
      <c r="AC965" s="447">
        <v>0.176954792</v>
      </c>
      <c r="AD965" s="290">
        <v>0.37819999999999998</v>
      </c>
      <c r="AE965" s="447">
        <v>89.135000000000005</v>
      </c>
      <c r="AF965">
        <v>4.5541999999999998</v>
      </c>
      <c r="AG965" s="447">
        <v>2.7675999999999998</v>
      </c>
      <c r="AH965">
        <v>0.1777</v>
      </c>
      <c r="AI965" s="447">
        <v>6.3701999999999995E-2</v>
      </c>
      <c r="AJ965" s="447">
        <v>98.54</v>
      </c>
      <c r="AK965" s="447">
        <v>9.9144000000000005</v>
      </c>
      <c r="AL965" s="429">
        <v>30.983928680419922</v>
      </c>
      <c r="AM965" s="433" t="s">
        <v>139</v>
      </c>
      <c r="AN965" s="434"/>
      <c r="AO965" s="438" t="s">
        <v>139</v>
      </c>
      <c r="AP965" s="439" t="s">
        <v>139</v>
      </c>
      <c r="AQ965" s="431" t="s">
        <v>139</v>
      </c>
      <c r="AR965" s="440"/>
      <c r="AS965" s="469" t="s">
        <v>139</v>
      </c>
      <c r="AT965" s="431" t="s">
        <v>139</v>
      </c>
      <c r="AU965" s="469" t="s">
        <v>139</v>
      </c>
      <c r="AV965" s="431" t="s">
        <v>139</v>
      </c>
      <c r="AW965" s="442" t="s">
        <v>139</v>
      </c>
      <c r="AX965" s="431" t="s">
        <v>139</v>
      </c>
      <c r="AY965" s="443"/>
      <c r="AZ965" s="469" t="s">
        <v>139</v>
      </c>
      <c r="BA965" s="431" t="s">
        <v>139</v>
      </c>
      <c r="BB965" s="440"/>
      <c r="BC965" s="469" t="s">
        <v>139</v>
      </c>
      <c r="BD965" s="445" t="s">
        <v>139</v>
      </c>
      <c r="BE965" s="469" t="s">
        <v>139</v>
      </c>
      <c r="BF965" s="445" t="s">
        <v>139</v>
      </c>
      <c r="BG965" s="445"/>
      <c r="BH965" s="469" t="s">
        <v>139</v>
      </c>
      <c r="BI965" s="431" t="s">
        <v>139</v>
      </c>
      <c r="BJ965" s="440"/>
      <c r="BK965" s="441" t="s">
        <v>139</v>
      </c>
      <c r="BL965" s="431" t="s">
        <v>139</v>
      </c>
      <c r="BM965" s="446"/>
      <c r="BN965" s="447" t="s">
        <v>139</v>
      </c>
      <c r="BO965" t="s">
        <v>139</v>
      </c>
    </row>
    <row r="966" spans="1:67" ht="15.75" customHeight="1">
      <c r="A966" s="7" t="s">
        <v>1030</v>
      </c>
      <c r="B966" s="453">
        <v>44</v>
      </c>
      <c r="C966" s="436" t="s">
        <v>230</v>
      </c>
      <c r="D966" s="454" t="s">
        <v>231</v>
      </c>
      <c r="E966" s="436">
        <v>73</v>
      </c>
      <c r="F966" s="436">
        <v>0.22999999999996135</v>
      </c>
      <c r="G966" s="436" t="s">
        <v>61</v>
      </c>
      <c r="H966" s="430">
        <v>73.003833333333333</v>
      </c>
      <c r="I966" s="436">
        <v>140</v>
      </c>
      <c r="J966" s="436">
        <v>3.999999999962256E-2</v>
      </c>
      <c r="K966" s="436" t="s">
        <v>62</v>
      </c>
      <c r="L966" s="430">
        <v>140.00066666666666</v>
      </c>
      <c r="M966" s="430">
        <v>-140.00066666666666</v>
      </c>
      <c r="N966" s="427">
        <v>999</v>
      </c>
      <c r="Q966" s="428" t="s">
        <v>156</v>
      </c>
      <c r="R966">
        <v>21</v>
      </c>
      <c r="S966" s="474">
        <v>41.387</v>
      </c>
      <c r="T966" s="290">
        <v>-1.0610999999999999</v>
      </c>
      <c r="U966" s="290">
        <v>-1.0703</v>
      </c>
      <c r="V966" s="290">
        <v>23.127354</v>
      </c>
      <c r="W966" s="290">
        <v>23.128024</v>
      </c>
      <c r="X966" s="290">
        <v>28.205103148733375</v>
      </c>
      <c r="Y966" s="290">
        <v>28.214650895494586</v>
      </c>
      <c r="Z966">
        <v>2.3696000000000002</v>
      </c>
      <c r="AA966" s="447">
        <v>9.0398086084126437</v>
      </c>
      <c r="AB966" s="447">
        <v>104.59216189898856</v>
      </c>
      <c r="AC966" s="447">
        <v>9.251830400000001E-2</v>
      </c>
      <c r="AD966" s="290">
        <v>0.1908</v>
      </c>
      <c r="AE966" s="447">
        <v>89.224400000000003</v>
      </c>
      <c r="AF966">
        <v>4.5587</v>
      </c>
      <c r="AG966" s="447">
        <v>1.4574</v>
      </c>
      <c r="AH966">
        <v>0.12529999999999999</v>
      </c>
      <c r="AI966" s="447">
        <v>6.3701999999999995E-2</v>
      </c>
      <c r="AJ966" s="447">
        <v>91.36</v>
      </c>
      <c r="AK966" s="447">
        <v>9.9144000000000005</v>
      </c>
      <c r="AL966" s="429">
        <v>28.20806884765625</v>
      </c>
      <c r="AM966" s="433" t="s">
        <v>139</v>
      </c>
      <c r="AN966" s="434"/>
      <c r="AO966" s="438">
        <v>0</v>
      </c>
      <c r="AP966" s="439">
        <v>9.0540000000000003</v>
      </c>
      <c r="AQ966" s="431" t="s">
        <v>139</v>
      </c>
      <c r="AR966" s="440"/>
      <c r="AS966" s="469">
        <v>0</v>
      </c>
      <c r="AT966" s="431"/>
      <c r="AU966" s="469">
        <v>2.7925405651989434</v>
      </c>
      <c r="AV966" s="431"/>
      <c r="AW966" s="442">
        <v>0.55200000000000005</v>
      </c>
      <c r="AX966" s="431"/>
      <c r="AY966" s="443"/>
      <c r="AZ966" s="469" t="s">
        <v>139</v>
      </c>
      <c r="BA966" s="431" t="s">
        <v>139</v>
      </c>
      <c r="BB966" s="440"/>
      <c r="BC966" s="469">
        <v>7.7977414644950269E-2</v>
      </c>
      <c r="BD966" s="445" t="s">
        <v>139</v>
      </c>
      <c r="BE966" s="469">
        <v>3.0179217059595212E-2</v>
      </c>
      <c r="BF966" s="445" t="s">
        <v>139</v>
      </c>
      <c r="BG966" s="445"/>
      <c r="BH966" s="469">
        <v>1945.3442983225748</v>
      </c>
      <c r="BI966" s="431" t="s">
        <v>139</v>
      </c>
      <c r="BJ966" s="440"/>
      <c r="BK966" s="441">
        <v>2030.5607025625516</v>
      </c>
      <c r="BL966" s="431" t="s">
        <v>139</v>
      </c>
      <c r="BM966" s="446"/>
      <c r="BN966" s="447">
        <v>-3.7335075589579811</v>
      </c>
      <c r="BO966" t="s">
        <v>139</v>
      </c>
    </row>
    <row r="967" spans="1:67" ht="15.75" customHeight="1">
      <c r="A967" s="7" t="s">
        <v>1030</v>
      </c>
      <c r="B967" s="453">
        <v>44</v>
      </c>
      <c r="C967" s="436" t="s">
        <v>230</v>
      </c>
      <c r="D967" s="454" t="s">
        <v>231</v>
      </c>
      <c r="E967" s="436">
        <v>73</v>
      </c>
      <c r="F967" s="436">
        <v>0.22999999999996135</v>
      </c>
      <c r="G967" s="436" t="s">
        <v>61</v>
      </c>
      <c r="H967" s="430">
        <v>73.003833333333333</v>
      </c>
      <c r="I967" s="436">
        <v>140</v>
      </c>
      <c r="J967" s="436">
        <v>3.999999999962256E-2</v>
      </c>
      <c r="K967" s="436" t="s">
        <v>62</v>
      </c>
      <c r="L967" s="430">
        <v>140.00066666666666</v>
      </c>
      <c r="M967" s="430">
        <v>-140.00066666666666</v>
      </c>
      <c r="N967" s="427">
        <v>1000</v>
      </c>
      <c r="Q967" s="428" t="s">
        <v>156</v>
      </c>
      <c r="R967">
        <v>22</v>
      </c>
      <c r="S967" s="474">
        <v>20.942</v>
      </c>
      <c r="T967" s="290">
        <v>-0.99229999999999996</v>
      </c>
      <c r="U967" s="290">
        <v>-0.8982</v>
      </c>
      <c r="V967" s="290">
        <v>21.525987999999998</v>
      </c>
      <c r="W967" s="290">
        <v>21.846547000000001</v>
      </c>
      <c r="X967" s="290">
        <v>26.026661281839353</v>
      </c>
      <c r="Y967" s="290">
        <v>26.367753574158506</v>
      </c>
      <c r="Z967">
        <v>2.3290999999999999</v>
      </c>
      <c r="AA967" s="447">
        <v>9.0305197436246125</v>
      </c>
      <c r="AB967" s="447">
        <v>103.07972749430718</v>
      </c>
      <c r="AC967" s="447">
        <v>5.9819264000000004E-2</v>
      </c>
      <c r="AD967" s="290">
        <v>0.1182</v>
      </c>
      <c r="AE967" s="447">
        <v>89.001000000000005</v>
      </c>
      <c r="AF967">
        <v>4.5475000000000003</v>
      </c>
      <c r="AG967" s="447">
        <v>1.5278</v>
      </c>
      <c r="AH967">
        <v>0.12809999999999999</v>
      </c>
      <c r="AI967" s="447">
        <v>6.3701999999999995E-2</v>
      </c>
      <c r="AJ967" s="447">
        <v>54.05</v>
      </c>
      <c r="AK967" s="447">
        <v>9.9144000000000005</v>
      </c>
      <c r="AL967" s="429">
        <v>26.496028900146484</v>
      </c>
      <c r="AM967" s="433" t="s">
        <v>139</v>
      </c>
      <c r="AN967" s="434"/>
      <c r="AO967" s="438">
        <v>0.7</v>
      </c>
      <c r="AP967" s="439">
        <v>8.92</v>
      </c>
      <c r="AQ967" s="431" t="s">
        <v>139</v>
      </c>
      <c r="AR967" s="440"/>
      <c r="AS967" s="469">
        <v>0</v>
      </c>
      <c r="AT967" s="431"/>
      <c r="AU967" s="469">
        <v>2.6270280445942742</v>
      </c>
      <c r="AV967" s="431"/>
      <c r="AW967" s="442">
        <v>0.50700000000000001</v>
      </c>
      <c r="AX967" s="431"/>
      <c r="AY967" s="443"/>
      <c r="AZ967" s="469" t="s">
        <v>139</v>
      </c>
      <c r="BA967" s="431" t="s">
        <v>139</v>
      </c>
      <c r="BB967" s="440"/>
      <c r="BC967" s="469">
        <v>4.6907916070427783E-2</v>
      </c>
      <c r="BD967" s="445" t="s">
        <v>139</v>
      </c>
      <c r="BE967" s="469">
        <v>2.0245914214202194E-2</v>
      </c>
      <c r="BF967" s="445" t="s">
        <v>139</v>
      </c>
      <c r="BG967" s="445"/>
      <c r="BH967" s="469">
        <v>1865.3888431367905</v>
      </c>
      <c r="BI967" s="431" t="s">
        <v>139</v>
      </c>
      <c r="BJ967" s="440"/>
      <c r="BK967" s="441">
        <v>1945.3756380051209</v>
      </c>
      <c r="BL967" s="431" t="s">
        <v>139</v>
      </c>
      <c r="BM967" s="446"/>
      <c r="BN967" s="447">
        <v>-3.6425277419497961</v>
      </c>
      <c r="BO967" t="s">
        <v>139</v>
      </c>
    </row>
    <row r="968" spans="1:67" ht="15.75" customHeight="1">
      <c r="A968" s="7" t="s">
        <v>1030</v>
      </c>
      <c r="B968" s="453">
        <v>44</v>
      </c>
      <c r="C968" s="436" t="s">
        <v>230</v>
      </c>
      <c r="D968" s="454" t="s">
        <v>231</v>
      </c>
      <c r="E968" s="436">
        <v>73</v>
      </c>
      <c r="F968" s="436">
        <v>0.22999999999996135</v>
      </c>
      <c r="G968" s="436" t="s">
        <v>61</v>
      </c>
      <c r="H968" s="430">
        <v>73.003833333333333</v>
      </c>
      <c r="I968" s="436">
        <v>140</v>
      </c>
      <c r="J968" s="436">
        <v>3.999999999962256E-2</v>
      </c>
      <c r="K968" s="436" t="s">
        <v>62</v>
      </c>
      <c r="L968" s="430">
        <v>140.00066666666666</v>
      </c>
      <c r="M968" s="430">
        <v>-140.00066666666666</v>
      </c>
      <c r="N968" s="427">
        <v>1001</v>
      </c>
      <c r="Q968" s="428" t="s">
        <v>184</v>
      </c>
      <c r="R968">
        <v>23</v>
      </c>
      <c r="S968" s="474">
        <v>4.3979999999999997</v>
      </c>
      <c r="T968" s="290">
        <v>-0.44500000000000001</v>
      </c>
      <c r="U968" s="290">
        <v>-0.44500000000000001</v>
      </c>
      <c r="V968" s="290">
        <v>21.438635999999999</v>
      </c>
      <c r="W968" s="290">
        <v>21.439340000000001</v>
      </c>
      <c r="X968" s="290">
        <v>25.453317778975848</v>
      </c>
      <c r="Y968" s="290">
        <v>25.454230854575506</v>
      </c>
      <c r="Z968">
        <v>2.3016999999999999</v>
      </c>
      <c r="AA968" s="447">
        <v>8.7150308760708892</v>
      </c>
      <c r="AB968" s="447">
        <v>100.55481710348475</v>
      </c>
      <c r="AC968" s="447">
        <v>5.5968344000000003E-2</v>
      </c>
      <c r="AD968" s="290">
        <v>0.1096</v>
      </c>
      <c r="AE968" s="447">
        <v>89.278400000000005</v>
      </c>
      <c r="AF968">
        <v>4.5614999999999997</v>
      </c>
      <c r="AG968" s="447">
        <v>1.3447</v>
      </c>
      <c r="AH968">
        <v>0.1208</v>
      </c>
      <c r="AI968" s="447">
        <v>0.10413</v>
      </c>
      <c r="AJ968" s="447">
        <v>98.53</v>
      </c>
      <c r="AK968" s="447">
        <v>9.9144000000000005</v>
      </c>
      <c r="AL968" s="429">
        <v>25.458244323730469</v>
      </c>
      <c r="AM968" s="433" t="s">
        <v>139</v>
      </c>
      <c r="AN968" s="434"/>
      <c r="AO968" s="438" t="s">
        <v>139</v>
      </c>
      <c r="AP968" s="439" t="s">
        <v>139</v>
      </c>
      <c r="AQ968" s="431" t="s">
        <v>139</v>
      </c>
      <c r="AR968" s="440"/>
      <c r="AS968" s="469" t="s">
        <v>139</v>
      </c>
      <c r="AT968" s="431" t="s">
        <v>139</v>
      </c>
      <c r="AU968" s="469" t="s">
        <v>139</v>
      </c>
      <c r="AV968" s="431" t="s">
        <v>139</v>
      </c>
      <c r="AW968" s="442" t="s">
        <v>139</v>
      </c>
      <c r="AX968" s="431" t="s">
        <v>139</v>
      </c>
      <c r="AY968" s="443"/>
      <c r="AZ968" s="469" t="s">
        <v>139</v>
      </c>
      <c r="BA968" s="431" t="s">
        <v>139</v>
      </c>
      <c r="BB968" s="440"/>
      <c r="BC968" s="469" t="s">
        <v>139</v>
      </c>
      <c r="BD968" s="445" t="s">
        <v>139</v>
      </c>
      <c r="BE968" s="469" t="s">
        <v>139</v>
      </c>
      <c r="BF968" s="445" t="s">
        <v>139</v>
      </c>
      <c r="BG968" s="445"/>
      <c r="BH968" s="469" t="s">
        <v>139</v>
      </c>
      <c r="BI968" s="431" t="s">
        <v>139</v>
      </c>
      <c r="BJ968" s="440"/>
      <c r="BK968" s="441" t="s">
        <v>139</v>
      </c>
      <c r="BL968" s="431" t="s">
        <v>139</v>
      </c>
      <c r="BM968" s="446"/>
      <c r="BN968" s="447" t="s">
        <v>139</v>
      </c>
      <c r="BO968" t="s">
        <v>139</v>
      </c>
    </row>
    <row r="969" spans="1:67" ht="15.75" customHeight="1">
      <c r="A969" s="7" t="s">
        <v>1030</v>
      </c>
      <c r="B969" s="453">
        <v>44</v>
      </c>
      <c r="C969" s="436" t="s">
        <v>230</v>
      </c>
      <c r="D969" s="454" t="s">
        <v>231</v>
      </c>
      <c r="E969" s="436">
        <v>73</v>
      </c>
      <c r="F969" s="436">
        <v>0.22999999999996135</v>
      </c>
      <c r="G969" s="436" t="s">
        <v>61</v>
      </c>
      <c r="H969" s="430">
        <v>73.003833333333333</v>
      </c>
      <c r="I969" s="436">
        <v>140</v>
      </c>
      <c r="J969" s="436">
        <v>3.999999999962256E-2</v>
      </c>
      <c r="K969" s="436" t="s">
        <v>62</v>
      </c>
      <c r="L969" s="430">
        <v>140.00066666666666</v>
      </c>
      <c r="M969" s="430">
        <v>-140.00066666666666</v>
      </c>
      <c r="N969" s="427">
        <v>1002</v>
      </c>
      <c r="Q969" s="428" t="s">
        <v>184</v>
      </c>
      <c r="R969">
        <v>24</v>
      </c>
      <c r="S969" s="474">
        <v>4.226</v>
      </c>
      <c r="T969" s="290">
        <v>-0.44550000000000001</v>
      </c>
      <c r="U969" s="290">
        <v>-0.44540000000000002</v>
      </c>
      <c r="V969" s="290">
        <v>21.438369999999999</v>
      </c>
      <c r="W969" s="290">
        <v>21.439087000000001</v>
      </c>
      <c r="X969" s="290">
        <v>25.453475519146252</v>
      </c>
      <c r="Y969" s="290">
        <v>25.454321468390393</v>
      </c>
      <c r="Z969">
        <v>2.3016999999999999</v>
      </c>
      <c r="AA969" s="447">
        <v>8.7150308760708892</v>
      </c>
      <c r="AB969" s="447">
        <v>100.55357489081322</v>
      </c>
      <c r="AC969" s="447">
        <v>5.8504096000000005E-2</v>
      </c>
      <c r="AD969" s="290">
        <v>0.1152</v>
      </c>
      <c r="AE969" s="447">
        <v>89.274699999999996</v>
      </c>
      <c r="AF969">
        <v>4.5613000000000001</v>
      </c>
      <c r="AG969" s="447">
        <v>1.347</v>
      </c>
      <c r="AH969">
        <v>0.12089999999999999</v>
      </c>
      <c r="AI969" s="447">
        <v>0.11785</v>
      </c>
      <c r="AJ969" s="447">
        <v>98.54</v>
      </c>
      <c r="AK969" s="447">
        <v>9.9144000000000005</v>
      </c>
      <c r="AL969" s="429">
        <v>25.459260940551758</v>
      </c>
      <c r="AM969" s="433" t="s">
        <v>139</v>
      </c>
      <c r="AN969" s="434"/>
      <c r="AO969" s="438">
        <v>0.6</v>
      </c>
      <c r="AP969" s="439">
        <v>8.6890000000000001</v>
      </c>
      <c r="AQ969" s="431" t="s">
        <v>139</v>
      </c>
      <c r="AR969" s="440"/>
      <c r="AS969" s="469">
        <v>0</v>
      </c>
      <c r="AT969" s="431"/>
      <c r="AU969" s="469">
        <v>2.5944467323747804</v>
      </c>
      <c r="AV969" s="431"/>
      <c r="AW969" s="442">
        <v>0.47699999999999998</v>
      </c>
      <c r="AX969" s="431"/>
      <c r="AY969" s="443"/>
      <c r="AZ969" s="469" t="s">
        <v>139</v>
      </c>
      <c r="BA969" s="431" t="s">
        <v>139</v>
      </c>
      <c r="BB969" s="440"/>
      <c r="BC969" s="469">
        <v>4.677478102008599E-2</v>
      </c>
      <c r="BD969" s="445" t="s">
        <v>139</v>
      </c>
      <c r="BE969" s="469">
        <v>2.497153988814485E-2</v>
      </c>
      <c r="BF969" s="445" t="s">
        <v>139</v>
      </c>
      <c r="BG969" s="445"/>
      <c r="BH969" s="469">
        <v>1774.0243784659999</v>
      </c>
      <c r="BI969" s="431" t="s">
        <v>139</v>
      </c>
      <c r="BJ969" s="440"/>
      <c r="BK969" s="441">
        <v>1843.0611691435765</v>
      </c>
      <c r="BL969" s="431" t="s">
        <v>139</v>
      </c>
      <c r="BM969" s="446"/>
      <c r="BN969" s="447">
        <v>-3.7592192668754896</v>
      </c>
      <c r="BO969" t="s">
        <v>139</v>
      </c>
    </row>
    <row r="970" spans="1:67" ht="15.75" customHeight="1">
      <c r="A970" s="7" t="s">
        <v>1030</v>
      </c>
      <c r="B970" s="453">
        <v>45</v>
      </c>
      <c r="C970" s="436" t="s">
        <v>232</v>
      </c>
      <c r="D970" s="454" t="s">
        <v>233</v>
      </c>
      <c r="E970" s="436">
        <v>73</v>
      </c>
      <c r="F970" s="436">
        <v>27.089999999999748</v>
      </c>
      <c r="G970" s="436" t="s">
        <v>61</v>
      </c>
      <c r="H970" s="430">
        <v>73.451499999999996</v>
      </c>
      <c r="I970" s="436">
        <v>138</v>
      </c>
      <c r="J970" s="436">
        <v>1.2000000000006139</v>
      </c>
      <c r="K970" s="436" t="s">
        <v>62</v>
      </c>
      <c r="L970" s="430">
        <v>138.02000000000001</v>
      </c>
      <c r="M970" s="430">
        <v>-138.02000000000001</v>
      </c>
      <c r="N970" s="427">
        <v>1003</v>
      </c>
      <c r="Q970" s="428" t="s">
        <v>156</v>
      </c>
      <c r="R970">
        <v>1</v>
      </c>
      <c r="S970" s="474">
        <v>3054.6860000000001</v>
      </c>
      <c r="T970" s="290">
        <v>-0.32300000000000001</v>
      </c>
      <c r="U970" s="290">
        <v>-0.32369999999999999</v>
      </c>
      <c r="V970" s="290">
        <v>30.009647999999999</v>
      </c>
      <c r="W970" s="290">
        <v>30.008850000000002</v>
      </c>
      <c r="X970" s="290">
        <v>34.956240000230331</v>
      </c>
      <c r="Y970" s="290">
        <v>34.955980929917914</v>
      </c>
      <c r="Z970">
        <v>1.4313</v>
      </c>
      <c r="AA970" s="447">
        <v>6.5096729709837922</v>
      </c>
      <c r="AB970" s="447">
        <v>80.55978177600845</v>
      </c>
      <c r="AC970" s="447">
        <v>2.5340243200000001E-2</v>
      </c>
      <c r="AD970" s="290">
        <v>4.1599999999999998E-2</v>
      </c>
      <c r="AE970" s="447">
        <v>89.687899999999999</v>
      </c>
      <c r="AF970">
        <v>4.5820999999999996</v>
      </c>
      <c r="AG970" s="447">
        <v>2.0185</v>
      </c>
      <c r="AH970">
        <v>0.1477</v>
      </c>
      <c r="AI970" s="447">
        <v>6.3701999999999995E-2</v>
      </c>
      <c r="AJ970" s="447">
        <v>98.53</v>
      </c>
      <c r="AK970" s="447">
        <v>9.9144000000000005</v>
      </c>
      <c r="AL970" s="429">
        <v>34.954135894775391</v>
      </c>
      <c r="AM970" s="433" t="s">
        <v>139</v>
      </c>
      <c r="AN970" s="434"/>
      <c r="AO970" s="438">
        <v>0.4</v>
      </c>
      <c r="AP970" s="439">
        <v>6.5090000000000003</v>
      </c>
      <c r="AQ970" s="431">
        <v>2</v>
      </c>
      <c r="AR970" s="440"/>
      <c r="AS970" s="469">
        <v>14.905651582672961</v>
      </c>
      <c r="AT970" s="431"/>
      <c r="AU970" s="469">
        <v>14.245848091528497</v>
      </c>
      <c r="AV970" s="431"/>
      <c r="AW970" s="442">
        <v>1.02</v>
      </c>
      <c r="AX970" s="431"/>
      <c r="AY970" s="443"/>
      <c r="AZ970" s="469" t="s">
        <v>139</v>
      </c>
      <c r="BA970" s="431" t="s">
        <v>139</v>
      </c>
      <c r="BB970" s="440"/>
      <c r="BC970" s="469" t="s">
        <v>139</v>
      </c>
      <c r="BD970" s="445" t="s">
        <v>139</v>
      </c>
      <c r="BE970" s="469" t="s">
        <v>139</v>
      </c>
      <c r="BF970" s="445" t="s">
        <v>139</v>
      </c>
      <c r="BG970" s="445"/>
      <c r="BH970" s="469" t="s">
        <v>139</v>
      </c>
      <c r="BI970" s="431" t="s">
        <v>139</v>
      </c>
      <c r="BJ970" s="440"/>
      <c r="BK970" s="441" t="s">
        <v>139</v>
      </c>
      <c r="BL970" s="431" t="s">
        <v>139</v>
      </c>
      <c r="BM970" s="446"/>
      <c r="BN970" s="447" t="s">
        <v>139</v>
      </c>
      <c r="BO970" t="s">
        <v>139</v>
      </c>
    </row>
    <row r="971" spans="1:67" ht="15.75" customHeight="1">
      <c r="A971" s="7" t="s">
        <v>1030</v>
      </c>
      <c r="B971" s="453">
        <v>45</v>
      </c>
      <c r="C971" s="436" t="s">
        <v>232</v>
      </c>
      <c r="D971" s="454" t="s">
        <v>233</v>
      </c>
      <c r="E971" s="436">
        <v>73</v>
      </c>
      <c r="F971" s="436">
        <v>27.089999999999748</v>
      </c>
      <c r="G971" s="436" t="s">
        <v>61</v>
      </c>
      <c r="H971" s="430">
        <v>73.451499999999996</v>
      </c>
      <c r="I971" s="436">
        <v>138</v>
      </c>
      <c r="J971" s="436">
        <v>1.2000000000006139</v>
      </c>
      <c r="K971" s="436" t="s">
        <v>62</v>
      </c>
      <c r="L971" s="430">
        <v>138.02000000000001</v>
      </c>
      <c r="M971" s="430">
        <v>-138.02000000000001</v>
      </c>
      <c r="N971" s="427">
        <v>1004</v>
      </c>
      <c r="Q971" s="428" t="s">
        <v>156</v>
      </c>
      <c r="R971">
        <v>2</v>
      </c>
      <c r="S971" s="474">
        <v>2542.991</v>
      </c>
      <c r="T971" s="290">
        <v>-0.37619999999999998</v>
      </c>
      <c r="U971" s="290">
        <v>-0.37690000000000001</v>
      </c>
      <c r="V971" s="290">
        <v>29.765861000000001</v>
      </c>
      <c r="W971" s="290">
        <v>29.765173000000001</v>
      </c>
      <c r="X971" s="290">
        <v>34.952612564954414</v>
      </c>
      <c r="Y971" s="290">
        <v>34.952495258076759</v>
      </c>
      <c r="Z971">
        <v>1.5116000000000001</v>
      </c>
      <c r="AA971" s="447">
        <v>6.5819367789957095</v>
      </c>
      <c r="AB971" s="447">
        <v>81.338340188313339</v>
      </c>
      <c r="AC971" s="447">
        <v>2.5636156E-2</v>
      </c>
      <c r="AD971" s="290">
        <v>4.2200000000000001E-2</v>
      </c>
      <c r="AE971" s="447">
        <v>89.708399999999997</v>
      </c>
      <c r="AF971">
        <v>4.5831</v>
      </c>
      <c r="AG971" s="447">
        <v>2.0114999999999998</v>
      </c>
      <c r="AH971">
        <v>0.1474</v>
      </c>
      <c r="AI971" s="447">
        <v>6.3701999999999995E-2</v>
      </c>
      <c r="AJ971" s="447">
        <v>98.53</v>
      </c>
      <c r="AK971" s="447">
        <v>9.9144000000000005</v>
      </c>
      <c r="AL971" s="429">
        <v>34.950725555419922</v>
      </c>
      <c r="AM971" s="433" t="s">
        <v>139</v>
      </c>
      <c r="AN971" s="434"/>
      <c r="AO971" s="438">
        <v>0.4</v>
      </c>
      <c r="AP971" s="439">
        <v>6.5940000000000003</v>
      </c>
      <c r="AQ971" s="431" t="s">
        <v>139</v>
      </c>
      <c r="AR971" s="440"/>
      <c r="AS971" s="469">
        <v>14.762614562338666</v>
      </c>
      <c r="AT971" s="431"/>
      <c r="AU971" s="469">
        <v>13.201881745786707</v>
      </c>
      <c r="AV971" s="431"/>
      <c r="AW971" s="442">
        <v>1.0109999999999999</v>
      </c>
      <c r="AX971" s="431"/>
      <c r="AY971" s="443"/>
      <c r="AZ971" s="469" t="s">
        <v>139</v>
      </c>
      <c r="BA971" s="431" t="s">
        <v>139</v>
      </c>
      <c r="BB971" s="440"/>
      <c r="BC971" s="469" t="s">
        <v>139</v>
      </c>
      <c r="BD971" s="445" t="s">
        <v>139</v>
      </c>
      <c r="BE971" s="469" t="s">
        <v>139</v>
      </c>
      <c r="BF971" s="445" t="s">
        <v>139</v>
      </c>
      <c r="BG971" s="445"/>
      <c r="BH971" s="469" t="s">
        <v>139</v>
      </c>
      <c r="BI971" s="431" t="s">
        <v>139</v>
      </c>
      <c r="BJ971" s="440"/>
      <c r="BK971" s="441" t="s">
        <v>139</v>
      </c>
      <c r="BL971" s="431" t="s">
        <v>139</v>
      </c>
      <c r="BM971" s="446"/>
      <c r="BN971" s="447" t="s">
        <v>139</v>
      </c>
      <c r="BO971" t="s">
        <v>139</v>
      </c>
    </row>
    <row r="972" spans="1:67" ht="15.75" customHeight="1">
      <c r="A972" s="7" t="s">
        <v>1030</v>
      </c>
      <c r="B972" s="453">
        <v>45</v>
      </c>
      <c r="C972" s="436" t="s">
        <v>232</v>
      </c>
      <c r="D972" s="454" t="s">
        <v>233</v>
      </c>
      <c r="E972" s="436">
        <v>73</v>
      </c>
      <c r="F972" s="436">
        <v>27.089999999999748</v>
      </c>
      <c r="G972" s="436" t="s">
        <v>61</v>
      </c>
      <c r="H972" s="430">
        <v>73.451499999999996</v>
      </c>
      <c r="I972" s="436">
        <v>138</v>
      </c>
      <c r="J972" s="436">
        <v>1.2000000000006139</v>
      </c>
      <c r="K972" s="436" t="s">
        <v>62</v>
      </c>
      <c r="L972" s="430">
        <v>138.02000000000001</v>
      </c>
      <c r="M972" s="430">
        <v>-138.02000000000001</v>
      </c>
      <c r="N972" s="427">
        <v>1005</v>
      </c>
      <c r="Q972" s="428" t="s">
        <v>156</v>
      </c>
      <c r="R972">
        <v>3</v>
      </c>
      <c r="S972" s="474">
        <v>2032.412</v>
      </c>
      <c r="T972" s="290">
        <v>-0.39960000000000001</v>
      </c>
      <c r="U972" s="290">
        <v>-0.40010000000000001</v>
      </c>
      <c r="V972" s="290">
        <v>29.533780999999998</v>
      </c>
      <c r="W972" s="290">
        <v>29.533232000000002</v>
      </c>
      <c r="X972" s="290">
        <v>34.940329278875893</v>
      </c>
      <c r="Y972" s="290">
        <v>34.940169151260335</v>
      </c>
      <c r="Z972">
        <v>1.6035999999999999</v>
      </c>
      <c r="AA972" s="447">
        <v>6.6827848791882651</v>
      </c>
      <c r="AB972" s="447">
        <v>82.526724983330496</v>
      </c>
      <c r="AC972" s="447">
        <v>2.5551931200000003E-2</v>
      </c>
      <c r="AD972" s="290">
        <v>4.2099999999999999E-2</v>
      </c>
      <c r="AE972" s="447">
        <v>89.6935</v>
      </c>
      <c r="AF972">
        <v>4.5823999999999998</v>
      </c>
      <c r="AG972" s="447">
        <v>2.0491000000000001</v>
      </c>
      <c r="AH972">
        <v>0.14899999999999999</v>
      </c>
      <c r="AI972" s="447">
        <v>6.3701999999999995E-2</v>
      </c>
      <c r="AJ972" s="447">
        <v>98.53</v>
      </c>
      <c r="AK972" s="447">
        <v>9.9144000000000005</v>
      </c>
      <c r="AL972" s="429">
        <v>34.940048217773438</v>
      </c>
      <c r="AM972" s="433" t="s">
        <v>139</v>
      </c>
      <c r="AN972" s="434"/>
      <c r="AO972" s="438">
        <v>0.4</v>
      </c>
      <c r="AP972" s="439">
        <v>6.6790000000000003</v>
      </c>
      <c r="AQ972" s="431" t="s">
        <v>139</v>
      </c>
      <c r="AR972" s="440"/>
      <c r="AS972" s="469">
        <v>14.462480191158759</v>
      </c>
      <c r="AT972" s="431"/>
      <c r="AU972" s="469">
        <v>11.738470242377325</v>
      </c>
      <c r="AV972" s="431"/>
      <c r="AW972" s="442">
        <v>0.99</v>
      </c>
      <c r="AX972" s="431"/>
      <c r="AY972" s="443"/>
      <c r="AZ972" s="469" t="s">
        <v>139</v>
      </c>
      <c r="BA972" s="431" t="s">
        <v>139</v>
      </c>
      <c r="BB972" s="440"/>
      <c r="BC972" s="469" t="s">
        <v>139</v>
      </c>
      <c r="BD972" s="445" t="s">
        <v>139</v>
      </c>
      <c r="BE972" s="469" t="s">
        <v>139</v>
      </c>
      <c r="BF972" s="445" t="s">
        <v>139</v>
      </c>
      <c r="BG972" s="445"/>
      <c r="BH972" s="469" t="s">
        <v>139</v>
      </c>
      <c r="BI972" s="431" t="s">
        <v>139</v>
      </c>
      <c r="BJ972" s="440"/>
      <c r="BK972" s="441" t="s">
        <v>139</v>
      </c>
      <c r="BL972" s="431" t="s">
        <v>139</v>
      </c>
      <c r="BM972" s="446"/>
      <c r="BN972" s="447" t="s">
        <v>139</v>
      </c>
      <c r="BO972" t="s">
        <v>139</v>
      </c>
    </row>
    <row r="973" spans="1:67" ht="15.75" customHeight="1">
      <c r="A973" s="7" t="s">
        <v>1030</v>
      </c>
      <c r="B973" s="453">
        <v>45</v>
      </c>
      <c r="C973" s="436" t="s">
        <v>232</v>
      </c>
      <c r="D973" s="454" t="s">
        <v>233</v>
      </c>
      <c r="E973" s="436">
        <v>73</v>
      </c>
      <c r="F973" s="436">
        <v>27.089999999999748</v>
      </c>
      <c r="G973" s="436" t="s">
        <v>61</v>
      </c>
      <c r="H973" s="430">
        <v>73.451499999999996</v>
      </c>
      <c r="I973" s="436">
        <v>138</v>
      </c>
      <c r="J973" s="436">
        <v>1.2000000000006139</v>
      </c>
      <c r="K973" s="436" t="s">
        <v>62</v>
      </c>
      <c r="L973" s="430">
        <v>138.02000000000001</v>
      </c>
      <c r="M973" s="430">
        <v>-138.02000000000001</v>
      </c>
      <c r="N973" s="427">
        <v>1006</v>
      </c>
      <c r="Q973" s="428" t="s">
        <v>156</v>
      </c>
      <c r="R973">
        <v>4</v>
      </c>
      <c r="S973" s="474">
        <v>1522.9179999999999</v>
      </c>
      <c r="T973" s="290">
        <v>-0.2797</v>
      </c>
      <c r="U973" s="290">
        <v>-0.28079999999999999</v>
      </c>
      <c r="V973" s="290">
        <v>29.405428999999998</v>
      </c>
      <c r="W973" s="290">
        <v>29.404579999999999</v>
      </c>
      <c r="X973" s="290">
        <v>34.912801585575792</v>
      </c>
      <c r="Y973" s="290">
        <v>34.912922491169006</v>
      </c>
      <c r="Z973">
        <v>1.7189000000000001</v>
      </c>
      <c r="AA973" s="447">
        <v>6.8400577319330207</v>
      </c>
      <c r="AB973" s="447">
        <v>84.718724583489333</v>
      </c>
      <c r="AC973" s="447">
        <v>2.5847844000000002E-2</v>
      </c>
      <c r="AD973" s="290">
        <v>4.2700000000000002E-2</v>
      </c>
      <c r="AE973" s="447">
        <v>89.7624</v>
      </c>
      <c r="AF973">
        <v>4.5858999999999996</v>
      </c>
      <c r="AG973" s="447">
        <v>2.1970000000000001</v>
      </c>
      <c r="AH973">
        <v>0.15490000000000001</v>
      </c>
      <c r="AI973" s="447">
        <v>6.3701999999999995E-2</v>
      </c>
      <c r="AJ973" s="447">
        <v>97.88</v>
      </c>
      <c r="AK973" s="447">
        <v>9.9144000000000005</v>
      </c>
      <c r="AL973" s="429">
        <v>34.912712097167969</v>
      </c>
      <c r="AM973" s="433" t="s">
        <v>139</v>
      </c>
      <c r="AN973" s="434"/>
      <c r="AO973" s="438">
        <v>0.5</v>
      </c>
      <c r="AP973" s="439">
        <v>6.8520000000000003</v>
      </c>
      <c r="AQ973" s="431" t="s">
        <v>139</v>
      </c>
      <c r="AR973" s="440"/>
      <c r="AS973" s="469">
        <v>13.564234635061691</v>
      </c>
      <c r="AT973" s="431"/>
      <c r="AU973" s="469">
        <v>8.7735255693052707</v>
      </c>
      <c r="AV973" s="431"/>
      <c r="AW973" s="442">
        <v>0.92800000000000005</v>
      </c>
      <c r="AX973" s="431"/>
      <c r="AY973" s="443"/>
      <c r="AZ973" s="469" t="s">
        <v>139</v>
      </c>
      <c r="BA973" s="431" t="s">
        <v>139</v>
      </c>
      <c r="BB973" s="440"/>
      <c r="BC973" s="469" t="s">
        <v>139</v>
      </c>
      <c r="BD973" s="445" t="s">
        <v>139</v>
      </c>
      <c r="BE973" s="469" t="s">
        <v>139</v>
      </c>
      <c r="BF973" s="445" t="s">
        <v>139</v>
      </c>
      <c r="BG973" s="445"/>
      <c r="BH973" s="469" t="s">
        <v>139</v>
      </c>
      <c r="BI973" s="431" t="s">
        <v>139</v>
      </c>
      <c r="BJ973" s="440"/>
      <c r="BK973" s="441" t="s">
        <v>139</v>
      </c>
      <c r="BL973" s="431" t="s">
        <v>139</v>
      </c>
      <c r="BM973" s="446"/>
      <c r="BN973" s="447" t="s">
        <v>139</v>
      </c>
      <c r="BO973" t="s">
        <v>139</v>
      </c>
    </row>
    <row r="974" spans="1:67" ht="15.75" customHeight="1">
      <c r="A974" s="7" t="s">
        <v>1030</v>
      </c>
      <c r="B974" s="453">
        <v>45</v>
      </c>
      <c r="C974" s="436" t="s">
        <v>232</v>
      </c>
      <c r="D974" s="454" t="s">
        <v>233</v>
      </c>
      <c r="E974" s="436">
        <v>73</v>
      </c>
      <c r="F974" s="436">
        <v>27.089999999999748</v>
      </c>
      <c r="G974" s="436" t="s">
        <v>61</v>
      </c>
      <c r="H974" s="430">
        <v>73.451499999999996</v>
      </c>
      <c r="I974" s="436">
        <v>138</v>
      </c>
      <c r="J974" s="436">
        <v>1.2000000000006139</v>
      </c>
      <c r="K974" s="436" t="s">
        <v>62</v>
      </c>
      <c r="L974" s="430">
        <v>138.02000000000001</v>
      </c>
      <c r="M974" s="430">
        <v>-138.02000000000001</v>
      </c>
      <c r="N974" s="427">
        <v>1007</v>
      </c>
      <c r="Q974" s="428" t="s">
        <v>156</v>
      </c>
      <c r="R974">
        <v>5</v>
      </c>
      <c r="S974" s="474">
        <v>1014.707</v>
      </c>
      <c r="T974" s="290">
        <v>1.3599999999999999E-2</v>
      </c>
      <c r="U974" s="290">
        <v>1.34E-2</v>
      </c>
      <c r="V974" s="290">
        <v>29.412374</v>
      </c>
      <c r="W974" s="290">
        <v>29.412483000000002</v>
      </c>
      <c r="X974" s="290">
        <v>34.877018976648266</v>
      </c>
      <c r="Y974" s="290">
        <v>34.877387563062157</v>
      </c>
      <c r="Z974">
        <v>1.8257000000000001</v>
      </c>
      <c r="AA974" s="447">
        <v>6.8549427399314311</v>
      </c>
      <c r="AB974" s="447">
        <v>85.535140414553908</v>
      </c>
      <c r="AC974" s="447">
        <v>2.65247952E-2</v>
      </c>
      <c r="AD974" s="290">
        <v>4.4299999999999999E-2</v>
      </c>
      <c r="AE974" s="447">
        <v>89.723299999999995</v>
      </c>
      <c r="AF974">
        <v>4.5838999999999999</v>
      </c>
      <c r="AG974" s="447">
        <v>2.0724999999999998</v>
      </c>
      <c r="AH974">
        <v>0.14990000000000001</v>
      </c>
      <c r="AI974" s="447">
        <v>6.3701999999999995E-2</v>
      </c>
      <c r="AJ974" s="447">
        <v>98.53</v>
      </c>
      <c r="AK974" s="447">
        <v>9.9144000000000005</v>
      </c>
      <c r="AL974" s="429">
        <v>34.874828338623047</v>
      </c>
      <c r="AM974" s="433" t="s">
        <v>139</v>
      </c>
      <c r="AN974" s="434"/>
      <c r="AO974" s="438">
        <v>0.8</v>
      </c>
      <c r="AP974" s="439">
        <v>6.8550000000000004</v>
      </c>
      <c r="AQ974" s="431">
        <v>2</v>
      </c>
      <c r="AR974" s="440"/>
      <c r="AS974" s="469">
        <v>13.019882435981179</v>
      </c>
      <c r="AT974" s="431"/>
      <c r="AU974" s="469">
        <v>7.621700847741546</v>
      </c>
      <c r="AV974" s="431"/>
      <c r="AW974" s="442">
        <v>0.874</v>
      </c>
      <c r="AX974" s="431"/>
      <c r="AY974" s="443"/>
      <c r="AZ974" s="469" t="s">
        <v>139</v>
      </c>
      <c r="BA974" s="431" t="s">
        <v>139</v>
      </c>
      <c r="BB974" s="440"/>
      <c r="BC974" s="469" t="s">
        <v>139</v>
      </c>
      <c r="BD974" s="445" t="s">
        <v>139</v>
      </c>
      <c r="BE974" s="469" t="s">
        <v>139</v>
      </c>
      <c r="BF974" s="445" t="s">
        <v>139</v>
      </c>
      <c r="BG974" s="445"/>
      <c r="BH974" s="469" t="s">
        <v>139</v>
      </c>
      <c r="BI974" s="431" t="s">
        <v>139</v>
      </c>
      <c r="BJ974" s="440"/>
      <c r="BK974" s="441" t="s">
        <v>139</v>
      </c>
      <c r="BL974" s="431" t="s">
        <v>139</v>
      </c>
      <c r="BM974" s="446"/>
      <c r="BN974" s="447" t="s">
        <v>139</v>
      </c>
      <c r="BO974" t="s">
        <v>139</v>
      </c>
    </row>
    <row r="975" spans="1:67" ht="15.75" customHeight="1">
      <c r="A975" s="7" t="s">
        <v>1030</v>
      </c>
      <c r="B975" s="453">
        <v>45</v>
      </c>
      <c r="C975" s="436" t="s">
        <v>232</v>
      </c>
      <c r="D975" s="454" t="s">
        <v>233</v>
      </c>
      <c r="E975" s="436">
        <v>73</v>
      </c>
      <c r="F975" s="436">
        <v>27.089999999999748</v>
      </c>
      <c r="G975" s="436" t="s">
        <v>61</v>
      </c>
      <c r="H975" s="430">
        <v>73.451499999999996</v>
      </c>
      <c r="I975" s="436">
        <v>138</v>
      </c>
      <c r="J975" s="436">
        <v>1.2000000000006139</v>
      </c>
      <c r="K975" s="436" t="s">
        <v>62</v>
      </c>
      <c r="L975" s="430">
        <v>138.02000000000001</v>
      </c>
      <c r="M975" s="430">
        <v>-138.02000000000001</v>
      </c>
      <c r="N975" s="427">
        <v>1008</v>
      </c>
      <c r="Q975" s="428" t="s">
        <v>156</v>
      </c>
      <c r="R975">
        <v>6</v>
      </c>
      <c r="S975" s="474">
        <v>811.93299999999999</v>
      </c>
      <c r="T975" s="290">
        <v>0.2591</v>
      </c>
      <c r="U975" s="290">
        <v>0.25869999999999999</v>
      </c>
      <c r="V975" s="290">
        <v>29.525407999999999</v>
      </c>
      <c r="W975" s="290">
        <v>29.525227000000001</v>
      </c>
      <c r="X975" s="290">
        <v>34.865174322667706</v>
      </c>
      <c r="Y975" s="290">
        <v>34.865387390084457</v>
      </c>
      <c r="Z975">
        <v>1.8666</v>
      </c>
      <c r="AA975" s="447">
        <v>6.8109757121413805</v>
      </c>
      <c r="AB975" s="447">
        <v>85.523901134289815</v>
      </c>
      <c r="AC975" s="447">
        <v>2.6693695199999999E-2</v>
      </c>
      <c r="AD975" s="290">
        <v>4.4600000000000001E-2</v>
      </c>
      <c r="AE975" s="447">
        <v>89.747500000000002</v>
      </c>
      <c r="AF975">
        <v>4.5852000000000004</v>
      </c>
      <c r="AG975" s="447">
        <v>2.0137999999999998</v>
      </c>
      <c r="AH975">
        <v>0.14749999999999999</v>
      </c>
      <c r="AI975" s="447">
        <v>6.3701999999999995E-2</v>
      </c>
      <c r="AJ975" s="447">
        <v>98.54</v>
      </c>
      <c r="AK975" s="447">
        <v>9.9144000000000005</v>
      </c>
      <c r="AL975" s="429">
        <v>34.866905212402344</v>
      </c>
      <c r="AM975" s="433" t="s">
        <v>139</v>
      </c>
      <c r="AN975" s="434"/>
      <c r="AO975" s="438">
        <v>1</v>
      </c>
      <c r="AP975" s="439">
        <v>6.8159999999999998</v>
      </c>
      <c r="AQ975" s="431" t="s">
        <v>139</v>
      </c>
      <c r="AR975" s="440"/>
      <c r="AS975" s="469">
        <v>12.989748651949261</v>
      </c>
      <c r="AT975" s="431"/>
      <c r="AU975" s="469">
        <v>7.3395777721834827</v>
      </c>
      <c r="AV975" s="431"/>
      <c r="AW975" s="442">
        <v>0.86599999999999999</v>
      </c>
      <c r="AX975" s="431"/>
      <c r="AY975" s="443"/>
      <c r="AZ975" s="469" t="s">
        <v>139</v>
      </c>
      <c r="BA975" s="431" t="s">
        <v>139</v>
      </c>
      <c r="BB975" s="440"/>
      <c r="BC975" s="469" t="s">
        <v>139</v>
      </c>
      <c r="BD975" s="445" t="s">
        <v>139</v>
      </c>
      <c r="BE975" s="469" t="s">
        <v>139</v>
      </c>
      <c r="BF975" s="445" t="s">
        <v>139</v>
      </c>
      <c r="BG975" s="445"/>
      <c r="BH975" s="469" t="s">
        <v>139</v>
      </c>
      <c r="BI975" s="431" t="s">
        <v>139</v>
      </c>
      <c r="BJ975" s="440"/>
      <c r="BK975" s="441" t="s">
        <v>139</v>
      </c>
      <c r="BL975" s="431" t="s">
        <v>139</v>
      </c>
      <c r="BM975" s="446"/>
      <c r="BN975" s="447" t="s">
        <v>139</v>
      </c>
      <c r="BO975" t="s">
        <v>139</v>
      </c>
    </row>
    <row r="976" spans="1:67" ht="15.75" customHeight="1">
      <c r="A976" s="7" t="s">
        <v>1030</v>
      </c>
      <c r="B976" s="453">
        <v>45</v>
      </c>
      <c r="C976" s="436" t="s">
        <v>232</v>
      </c>
      <c r="D976" s="454" t="s">
        <v>233</v>
      </c>
      <c r="E976" s="436">
        <v>73</v>
      </c>
      <c r="F976" s="436">
        <v>27.089999999999748</v>
      </c>
      <c r="G976" s="436" t="s">
        <v>61</v>
      </c>
      <c r="H976" s="430">
        <v>73.451499999999996</v>
      </c>
      <c r="I976" s="436">
        <v>138</v>
      </c>
      <c r="J976" s="436">
        <v>1.2000000000006139</v>
      </c>
      <c r="K976" s="436" t="s">
        <v>62</v>
      </c>
      <c r="L976" s="430">
        <v>138.02000000000001</v>
      </c>
      <c r="M976" s="430">
        <v>-138.02000000000001</v>
      </c>
      <c r="N976" s="427">
        <v>1009</v>
      </c>
      <c r="Q976" s="428" t="s">
        <v>156</v>
      </c>
      <c r="R976">
        <v>7</v>
      </c>
      <c r="S976" s="474">
        <v>710.33199999999999</v>
      </c>
      <c r="T976" s="290">
        <v>0.40560000000000002</v>
      </c>
      <c r="U976" s="290">
        <v>0.4042</v>
      </c>
      <c r="V976" s="290">
        <v>29.601600999999999</v>
      </c>
      <c r="W976" s="290">
        <v>29.600699000000002</v>
      </c>
      <c r="X976" s="290">
        <v>34.858719682650651</v>
      </c>
      <c r="Y976" s="290">
        <v>34.859115463951127</v>
      </c>
      <c r="Z976">
        <v>1.8848</v>
      </c>
      <c r="AA976" s="447">
        <v>6.7682388639869009</v>
      </c>
      <c r="AB976" s="447">
        <v>85.306712606356356</v>
      </c>
      <c r="AC976" s="447">
        <v>2.6355444800000002E-2</v>
      </c>
      <c r="AD976" s="290">
        <v>4.3900000000000002E-2</v>
      </c>
      <c r="AE976" s="447">
        <v>89.741900000000001</v>
      </c>
      <c r="AF976">
        <v>4.5849000000000002</v>
      </c>
      <c r="AG976" s="447">
        <v>1.9716</v>
      </c>
      <c r="AH976">
        <v>0.1459</v>
      </c>
      <c r="AI976" s="447">
        <v>6.3701999999999995E-2</v>
      </c>
      <c r="AJ976" s="447">
        <v>50.12</v>
      </c>
      <c r="AK976" s="447">
        <v>9.9144000000000005</v>
      </c>
      <c r="AL976" s="429">
        <v>34.858192443847656</v>
      </c>
      <c r="AM976" s="433" t="s">
        <v>139</v>
      </c>
      <c r="AN976" s="434"/>
      <c r="AO976" s="438">
        <v>1.1000000000000001</v>
      </c>
      <c r="AP976" s="439">
        <v>6.782</v>
      </c>
      <c r="AQ976" s="431" t="s">
        <v>139</v>
      </c>
      <c r="AR976" s="440"/>
      <c r="AS976" s="469">
        <v>13.010668600463735</v>
      </c>
      <c r="AT976" s="431"/>
      <c r="AU976" s="469">
        <v>7.3575570477597605</v>
      </c>
      <c r="AV976" s="431"/>
      <c r="AW976" s="442">
        <v>0.86</v>
      </c>
      <c r="AX976" s="431"/>
      <c r="AY976" s="443"/>
      <c r="AZ976" s="469" t="s">
        <v>139</v>
      </c>
      <c r="BA976" s="431" t="s">
        <v>139</v>
      </c>
      <c r="BB976" s="440"/>
      <c r="BC976" s="469" t="s">
        <v>139</v>
      </c>
      <c r="BD976" s="445" t="s">
        <v>139</v>
      </c>
      <c r="BE976" s="469" t="s">
        <v>139</v>
      </c>
      <c r="BF976" s="445" t="s">
        <v>139</v>
      </c>
      <c r="BG976" s="445"/>
      <c r="BH976" s="469" t="s">
        <v>139</v>
      </c>
      <c r="BI976" s="431" t="s">
        <v>139</v>
      </c>
      <c r="BJ976" s="440"/>
      <c r="BK976" s="441" t="s">
        <v>139</v>
      </c>
      <c r="BL976" s="431" t="s">
        <v>139</v>
      </c>
      <c r="BM976" s="446"/>
      <c r="BN976" s="447" t="s">
        <v>139</v>
      </c>
      <c r="BO976" t="s">
        <v>139</v>
      </c>
    </row>
    <row r="977" spans="1:67" ht="15.75" customHeight="1">
      <c r="A977" s="7" t="s">
        <v>1030</v>
      </c>
      <c r="B977" s="453">
        <v>45</v>
      </c>
      <c r="C977" s="436" t="s">
        <v>232</v>
      </c>
      <c r="D977" s="454" t="s">
        <v>233</v>
      </c>
      <c r="E977" s="436">
        <v>73</v>
      </c>
      <c r="F977" s="436">
        <v>27.089999999999748</v>
      </c>
      <c r="G977" s="436" t="s">
        <v>61</v>
      </c>
      <c r="H977" s="430">
        <v>73.451499999999996</v>
      </c>
      <c r="I977" s="436">
        <v>138</v>
      </c>
      <c r="J977" s="436">
        <v>1.2000000000006139</v>
      </c>
      <c r="K977" s="436" t="s">
        <v>62</v>
      </c>
      <c r="L977" s="430">
        <v>138.02000000000001</v>
      </c>
      <c r="M977" s="430">
        <v>-138.02000000000001</v>
      </c>
      <c r="N977" s="427">
        <v>1010</v>
      </c>
      <c r="Q977" s="428" t="s">
        <v>156</v>
      </c>
      <c r="R977">
        <v>8</v>
      </c>
      <c r="S977" s="474">
        <v>609.45500000000004</v>
      </c>
      <c r="T977" s="290">
        <v>0.54559999999999997</v>
      </c>
      <c r="U977" s="290">
        <v>0.54590000000000005</v>
      </c>
      <c r="V977" s="290">
        <v>29.668993999999998</v>
      </c>
      <c r="W977" s="290">
        <v>29.669429000000001</v>
      </c>
      <c r="X977" s="290">
        <v>34.847853850395829</v>
      </c>
      <c r="Y977" s="290">
        <v>34.848083157107567</v>
      </c>
      <c r="Z977">
        <v>1.9060999999999999</v>
      </c>
      <c r="AA977" s="447">
        <v>6.7434517943918353</v>
      </c>
      <c r="AB977" s="447">
        <v>85.295951039557579</v>
      </c>
      <c r="AC977" s="447">
        <v>2.6778370400000001E-2</v>
      </c>
      <c r="AD977" s="290">
        <v>4.48E-2</v>
      </c>
      <c r="AE977" s="447">
        <v>89.747500000000002</v>
      </c>
      <c r="AF977">
        <v>4.5852000000000004</v>
      </c>
      <c r="AG977" s="447">
        <v>1.988</v>
      </c>
      <c r="AH977">
        <v>0.14649999999999999</v>
      </c>
      <c r="AI977" s="447">
        <v>6.3701999999999995E-2</v>
      </c>
      <c r="AJ977" s="447">
        <v>98.54</v>
      </c>
      <c r="AK977" s="447">
        <v>9.9144000000000005</v>
      </c>
      <c r="AL977" s="429">
        <v>34.849163055419922</v>
      </c>
      <c r="AM977" s="433" t="s">
        <v>139</v>
      </c>
      <c r="AN977" s="434"/>
      <c r="AO977" s="438">
        <v>1.2</v>
      </c>
      <c r="AP977" s="439">
        <v>6.7430000000000003</v>
      </c>
      <c r="AQ977" s="431" t="s">
        <v>139</v>
      </c>
      <c r="AR977" s="440"/>
      <c r="AS977" s="469">
        <v>12.991544201641565</v>
      </c>
      <c r="AT977" s="431"/>
      <c r="AU977" s="469">
        <v>7.2605709602705115</v>
      </c>
      <c r="AV977" s="431"/>
      <c r="AW977" s="442">
        <v>0.85599999999999998</v>
      </c>
      <c r="AX977" s="431"/>
      <c r="AY977" s="443"/>
      <c r="AZ977" s="469" t="s">
        <v>139</v>
      </c>
      <c r="BA977" s="431" t="s">
        <v>139</v>
      </c>
      <c r="BB977" s="440"/>
      <c r="BC977" s="469" t="s">
        <v>139</v>
      </c>
      <c r="BD977" s="445" t="s">
        <v>139</v>
      </c>
      <c r="BE977" s="469" t="s">
        <v>139</v>
      </c>
      <c r="BF977" s="445" t="s">
        <v>139</v>
      </c>
      <c r="BG977" s="445"/>
      <c r="BH977" s="469" t="s">
        <v>139</v>
      </c>
      <c r="BI977" s="431" t="s">
        <v>139</v>
      </c>
      <c r="BJ977" s="440"/>
      <c r="BK977" s="441" t="s">
        <v>139</v>
      </c>
      <c r="BL977" s="431" t="s">
        <v>139</v>
      </c>
      <c r="BM977" s="446"/>
      <c r="BN977" s="447" t="s">
        <v>139</v>
      </c>
      <c r="BO977" t="s">
        <v>139</v>
      </c>
    </row>
    <row r="978" spans="1:67" ht="15.75" customHeight="1">
      <c r="A978" s="7" t="s">
        <v>1030</v>
      </c>
      <c r="B978" s="453">
        <v>45</v>
      </c>
      <c r="C978" s="436" t="s">
        <v>232</v>
      </c>
      <c r="D978" s="454" t="s">
        <v>233</v>
      </c>
      <c r="E978" s="436">
        <v>73</v>
      </c>
      <c r="F978" s="436">
        <v>27.089999999999748</v>
      </c>
      <c r="G978" s="436" t="s">
        <v>61</v>
      </c>
      <c r="H978" s="430">
        <v>73.451499999999996</v>
      </c>
      <c r="I978" s="436">
        <v>138</v>
      </c>
      <c r="J978" s="436">
        <v>1.2000000000006139</v>
      </c>
      <c r="K978" s="436" t="s">
        <v>62</v>
      </c>
      <c r="L978" s="430">
        <v>138.02000000000001</v>
      </c>
      <c r="M978" s="430">
        <v>-138.02000000000001</v>
      </c>
      <c r="N978" s="427">
        <v>1011</v>
      </c>
      <c r="Q978" s="428" t="s">
        <v>156</v>
      </c>
      <c r="R978">
        <v>9</v>
      </c>
      <c r="S978" s="474">
        <v>508.23899999999998</v>
      </c>
      <c r="T978" s="290">
        <v>0.69569999999999999</v>
      </c>
      <c r="U978" s="290">
        <v>0.69520000000000004</v>
      </c>
      <c r="V978" s="290">
        <v>29.738661999999998</v>
      </c>
      <c r="W978" s="290">
        <v>29.738405</v>
      </c>
      <c r="X978" s="290">
        <v>34.829033280057189</v>
      </c>
      <c r="Y978" s="290">
        <v>34.829259698739264</v>
      </c>
      <c r="Z978">
        <v>1.9231</v>
      </c>
      <c r="AA978" s="447">
        <v>6.6956467245658438</v>
      </c>
      <c r="AB978" s="447">
        <v>85.008454497657098</v>
      </c>
      <c r="AC978" s="447">
        <v>2.7201746399999997E-2</v>
      </c>
      <c r="AD978" s="290">
        <v>4.58E-2</v>
      </c>
      <c r="AE978" s="447">
        <v>89.741900000000001</v>
      </c>
      <c r="AF978">
        <v>4.5849000000000002</v>
      </c>
      <c r="AG978" s="447">
        <v>2.0749</v>
      </c>
      <c r="AH978">
        <v>0.15</v>
      </c>
      <c r="AI978" s="447">
        <v>6.3701999999999995E-2</v>
      </c>
      <c r="AJ978" s="447">
        <v>98.54</v>
      </c>
      <c r="AK978" s="447">
        <v>9.9144000000000005</v>
      </c>
      <c r="AL978" s="429">
        <v>34.830520629882813</v>
      </c>
      <c r="AM978" s="433" t="s">
        <v>139</v>
      </c>
      <c r="AN978" s="434"/>
      <c r="AO978" s="438">
        <v>1.4</v>
      </c>
      <c r="AP978" s="439">
        <v>6.7</v>
      </c>
      <c r="AQ978" s="431" t="s">
        <v>139</v>
      </c>
      <c r="AR978" s="440"/>
      <c r="AS978" s="469">
        <v>12.918339238909269</v>
      </c>
      <c r="AT978" s="431"/>
      <c r="AU978" s="469">
        <v>7.2219709450357126</v>
      </c>
      <c r="AV978" s="431"/>
      <c r="AW978" s="442">
        <v>0.84899999999999998</v>
      </c>
      <c r="AX978" s="431"/>
      <c r="AY978" s="443"/>
      <c r="AZ978" s="469" t="s">
        <v>139</v>
      </c>
      <c r="BA978" s="431" t="s">
        <v>139</v>
      </c>
      <c r="BB978" s="440"/>
      <c r="BC978" s="469" t="s">
        <v>139</v>
      </c>
      <c r="BD978" s="445" t="s">
        <v>139</v>
      </c>
      <c r="BE978" s="469" t="s">
        <v>139</v>
      </c>
      <c r="BF978" s="445" t="s">
        <v>139</v>
      </c>
      <c r="BG978" s="445"/>
      <c r="BH978" s="469" t="s">
        <v>139</v>
      </c>
      <c r="BI978" s="431" t="s">
        <v>139</v>
      </c>
      <c r="BJ978" s="440"/>
      <c r="BK978" s="441" t="s">
        <v>139</v>
      </c>
      <c r="BL978" s="431" t="s">
        <v>139</v>
      </c>
      <c r="BM978" s="446"/>
      <c r="BN978" s="447" t="s">
        <v>139</v>
      </c>
      <c r="BO978" t="s">
        <v>139</v>
      </c>
    </row>
    <row r="979" spans="1:67" ht="15.75" customHeight="1">
      <c r="A979" s="7" t="s">
        <v>1030</v>
      </c>
      <c r="B979" s="453">
        <v>45</v>
      </c>
      <c r="C979" s="436" t="s">
        <v>232</v>
      </c>
      <c r="D979" s="454" t="s">
        <v>233</v>
      </c>
      <c r="E979" s="436">
        <v>73</v>
      </c>
      <c r="F979" s="436">
        <v>27.089999999999748</v>
      </c>
      <c r="G979" s="436" t="s">
        <v>61</v>
      </c>
      <c r="H979" s="430">
        <v>73.451499999999996</v>
      </c>
      <c r="I979" s="436">
        <v>138</v>
      </c>
      <c r="J979" s="436">
        <v>1.2000000000006139</v>
      </c>
      <c r="K979" s="436" t="s">
        <v>62</v>
      </c>
      <c r="L979" s="430">
        <v>138.02000000000001</v>
      </c>
      <c r="M979" s="430">
        <v>-138.02000000000001</v>
      </c>
      <c r="N979" s="427">
        <v>1012</v>
      </c>
      <c r="Q979" s="428" t="s">
        <v>156</v>
      </c>
      <c r="R979">
        <v>10</v>
      </c>
      <c r="S979" s="474">
        <v>496.26900000000001</v>
      </c>
      <c r="T979" s="290">
        <v>0.69899999999999995</v>
      </c>
      <c r="U979" s="290">
        <v>0.69879999999999998</v>
      </c>
      <c r="V979" s="290">
        <v>29.736371999999999</v>
      </c>
      <c r="W979" s="290">
        <v>29.736279</v>
      </c>
      <c r="X979" s="290">
        <v>34.82934709357658</v>
      </c>
      <c r="Y979" s="290">
        <v>34.829450383197823</v>
      </c>
      <c r="Z979">
        <v>1.9254</v>
      </c>
      <c r="AA979" s="447">
        <v>6.6938757156351745</v>
      </c>
      <c r="AB979" s="447">
        <v>84.9933749003375</v>
      </c>
      <c r="AC979" s="447">
        <v>2.6863045600000003E-2</v>
      </c>
      <c r="AD979" s="290">
        <v>4.4999999999999998E-2</v>
      </c>
      <c r="AE979" s="447">
        <v>89.741900000000001</v>
      </c>
      <c r="AF979">
        <v>4.5849000000000002</v>
      </c>
      <c r="AG979" s="447">
        <v>2.0091999999999999</v>
      </c>
      <c r="AH979">
        <v>0.1474</v>
      </c>
      <c r="AI979" s="447">
        <v>6.3701999999999995E-2</v>
      </c>
      <c r="AJ979" s="447">
        <v>40.04</v>
      </c>
      <c r="AK979" s="447">
        <v>9.9144000000000005</v>
      </c>
      <c r="AL979" s="429">
        <v>34.830284118652344</v>
      </c>
      <c r="AM979" s="433" t="s">
        <v>139</v>
      </c>
      <c r="AN979" s="434"/>
      <c r="AO979" s="438">
        <v>1.4</v>
      </c>
      <c r="AP979" s="439">
        <v>6.7050000000000001</v>
      </c>
      <c r="AQ979" s="431" t="s">
        <v>139</v>
      </c>
      <c r="AR979" s="440"/>
      <c r="AS979" s="469">
        <v>12.887347941360897</v>
      </c>
      <c r="AT979" s="431"/>
      <c r="AU979" s="469">
        <v>7.1528287357714069</v>
      </c>
      <c r="AV979" s="431"/>
      <c r="AW979" s="442">
        <v>0.85299999999999998</v>
      </c>
      <c r="AX979" s="431"/>
      <c r="AY979" s="443"/>
      <c r="AZ979" s="469" t="s">
        <v>139</v>
      </c>
      <c r="BA979" s="431" t="s">
        <v>139</v>
      </c>
      <c r="BB979" s="440"/>
      <c r="BC979" s="469" t="s">
        <v>139</v>
      </c>
      <c r="BD979" s="445" t="s">
        <v>139</v>
      </c>
      <c r="BE979" s="469" t="s">
        <v>139</v>
      </c>
      <c r="BF979" s="445" t="s">
        <v>139</v>
      </c>
      <c r="BG979" s="445"/>
      <c r="BH979" s="469" t="s">
        <v>139</v>
      </c>
      <c r="BI979" s="431" t="s">
        <v>139</v>
      </c>
      <c r="BJ979" s="440"/>
      <c r="BK979" s="441" t="s">
        <v>139</v>
      </c>
      <c r="BL979" s="431" t="s">
        <v>139</v>
      </c>
      <c r="BM979" s="446"/>
      <c r="BN979" s="447" t="s">
        <v>139</v>
      </c>
      <c r="BO979" t="s">
        <v>139</v>
      </c>
    </row>
    <row r="980" spans="1:67" ht="15.75" customHeight="1">
      <c r="A980" s="7" t="s">
        <v>1030</v>
      </c>
      <c r="B980" s="453">
        <v>45</v>
      </c>
      <c r="C980" s="436" t="s">
        <v>232</v>
      </c>
      <c r="D980" s="454" t="s">
        <v>233</v>
      </c>
      <c r="E980" s="436">
        <v>73</v>
      </c>
      <c r="F980" s="436">
        <v>27.089999999999748</v>
      </c>
      <c r="G980" s="436" t="s">
        <v>61</v>
      </c>
      <c r="H980" s="430">
        <v>73.451499999999996</v>
      </c>
      <c r="I980" s="436">
        <v>138</v>
      </c>
      <c r="J980" s="436">
        <v>1.2000000000006139</v>
      </c>
      <c r="K980" s="436" t="s">
        <v>62</v>
      </c>
      <c r="L980" s="430">
        <v>138.02000000000001</v>
      </c>
      <c r="M980" s="430">
        <v>-138.02000000000001</v>
      </c>
      <c r="N980" s="427">
        <v>1013</v>
      </c>
      <c r="Q980" s="428" t="s">
        <v>156</v>
      </c>
      <c r="R980">
        <v>11</v>
      </c>
      <c r="S980" s="474">
        <v>410.16399999999999</v>
      </c>
      <c r="T980" s="290">
        <v>0.58960000000000001</v>
      </c>
      <c r="U980" s="290">
        <v>0.5877</v>
      </c>
      <c r="V980" s="290">
        <v>29.569800000000001</v>
      </c>
      <c r="W980" s="290">
        <v>29.567663</v>
      </c>
      <c r="X980" s="290">
        <v>34.785963087656953</v>
      </c>
      <c r="Y980" s="290">
        <v>34.785311978810597</v>
      </c>
      <c r="Z980">
        <v>1.9191</v>
      </c>
      <c r="AA980" s="447">
        <v>6.6114476056475304</v>
      </c>
      <c r="AB980" s="447">
        <v>83.685151001225108</v>
      </c>
      <c r="AC980" s="447">
        <v>2.7243633600000004E-2</v>
      </c>
      <c r="AD980" s="290">
        <v>4.58E-2</v>
      </c>
      <c r="AE980" s="447">
        <v>89.721400000000003</v>
      </c>
      <c r="AF980">
        <v>4.5838000000000001</v>
      </c>
      <c r="AG980" s="447">
        <v>2.1006999999999998</v>
      </c>
      <c r="AH980">
        <v>0.151</v>
      </c>
      <c r="AI980" s="447">
        <v>6.3701999999999995E-2</v>
      </c>
      <c r="AJ980" s="447">
        <v>98.54</v>
      </c>
      <c r="AK980" s="447">
        <v>9.9144000000000005</v>
      </c>
      <c r="AL980" s="429">
        <v>34.785331726074219</v>
      </c>
      <c r="AM980" s="433" t="s">
        <v>139</v>
      </c>
      <c r="AN980" s="434"/>
      <c r="AO980" s="438">
        <v>1.4</v>
      </c>
      <c r="AP980" s="439">
        <v>6.6070000000000002</v>
      </c>
      <c r="AQ980" s="431" t="s">
        <v>139</v>
      </c>
      <c r="AR980" s="440"/>
      <c r="AS980" s="469">
        <v>12.900843947615959</v>
      </c>
      <c r="AT980" s="431"/>
      <c r="AU980" s="469">
        <v>7.8892625451663347</v>
      </c>
      <c r="AV980" s="431"/>
      <c r="AW980" s="442">
        <v>0.86799999999999999</v>
      </c>
      <c r="AX980" s="431"/>
      <c r="AY980" s="443"/>
      <c r="AZ980" s="469" t="s">
        <v>139</v>
      </c>
      <c r="BA980" s="431" t="s">
        <v>139</v>
      </c>
      <c r="BB980" s="440"/>
      <c r="BC980" s="469" t="s">
        <v>139</v>
      </c>
      <c r="BD980" s="445" t="s">
        <v>139</v>
      </c>
      <c r="BE980" s="469" t="s">
        <v>139</v>
      </c>
      <c r="BF980" s="445" t="s">
        <v>139</v>
      </c>
      <c r="BG980" s="445"/>
      <c r="BH980" s="469" t="s">
        <v>139</v>
      </c>
      <c r="BI980" s="431" t="s">
        <v>139</v>
      </c>
      <c r="BJ980" s="440"/>
      <c r="BK980" s="441" t="s">
        <v>139</v>
      </c>
      <c r="BL980" s="431" t="s">
        <v>139</v>
      </c>
      <c r="BM980" s="446"/>
      <c r="BN980" s="447" t="s">
        <v>139</v>
      </c>
      <c r="BO980" t="s">
        <v>139</v>
      </c>
    </row>
    <row r="981" spans="1:67" ht="15.75" customHeight="1">
      <c r="A981" s="7" t="s">
        <v>1030</v>
      </c>
      <c r="B981" s="453">
        <v>45</v>
      </c>
      <c r="C981" s="436" t="s">
        <v>232</v>
      </c>
      <c r="D981" s="454" t="s">
        <v>233</v>
      </c>
      <c r="E981" s="436">
        <v>73</v>
      </c>
      <c r="F981" s="436">
        <v>27.089999999999748</v>
      </c>
      <c r="G981" s="436" t="s">
        <v>61</v>
      </c>
      <c r="H981" s="430">
        <v>73.451499999999996</v>
      </c>
      <c r="I981" s="436">
        <v>138</v>
      </c>
      <c r="J981" s="436">
        <v>1.2000000000006139</v>
      </c>
      <c r="K981" s="436" t="s">
        <v>62</v>
      </c>
      <c r="L981" s="430">
        <v>138.02000000000001</v>
      </c>
      <c r="M981" s="430">
        <v>-138.02000000000001</v>
      </c>
      <c r="N981" s="427">
        <v>1014</v>
      </c>
      <c r="Q981" s="428" t="s">
        <v>156</v>
      </c>
      <c r="R981">
        <v>12</v>
      </c>
      <c r="S981" s="474">
        <v>366.536</v>
      </c>
      <c r="T981" s="290">
        <v>0.4446</v>
      </c>
      <c r="U981" s="290">
        <v>0.44330000000000003</v>
      </c>
      <c r="V981" s="290">
        <v>29.381997999999999</v>
      </c>
      <c r="W981" s="290">
        <v>29.380492</v>
      </c>
      <c r="X981" s="290">
        <v>34.729449022431155</v>
      </c>
      <c r="Y981" s="290">
        <v>34.728939975321119</v>
      </c>
      <c r="Z981">
        <v>1.8993</v>
      </c>
      <c r="AA981" s="447">
        <v>6.5165745085181177</v>
      </c>
      <c r="AB981" s="447">
        <v>82.14349570591547</v>
      </c>
      <c r="AC981" s="447">
        <v>2.8428185600000003E-2</v>
      </c>
      <c r="AD981" s="290">
        <v>4.8399999999999999E-2</v>
      </c>
      <c r="AE981" s="447">
        <v>89.7196</v>
      </c>
      <c r="AF981">
        <v>4.5837000000000003</v>
      </c>
      <c r="AG981" s="447">
        <v>2.1101000000000001</v>
      </c>
      <c r="AH981">
        <v>0.15140000000000001</v>
      </c>
      <c r="AI981" s="447">
        <v>6.3701999999999995E-2</v>
      </c>
      <c r="AJ981" s="447">
        <v>98.54</v>
      </c>
      <c r="AK981" s="447">
        <v>9.9144000000000005</v>
      </c>
      <c r="AL981" s="429">
        <v>34.726478576660156</v>
      </c>
      <c r="AM981" s="433" t="s">
        <v>139</v>
      </c>
      <c r="AN981" s="434"/>
      <c r="AO981" s="438">
        <v>1.3</v>
      </c>
      <c r="AP981" s="439">
        <v>6.5259999999999998</v>
      </c>
      <c r="AQ981" s="431" t="s">
        <v>139</v>
      </c>
      <c r="AR981" s="440"/>
      <c r="AS981" s="469">
        <v>12.8911970899017</v>
      </c>
      <c r="AT981" s="431"/>
      <c r="AU981" s="469">
        <v>8.8401303625254535</v>
      </c>
      <c r="AV981" s="431"/>
      <c r="AW981" s="442">
        <v>0.88600000000000001</v>
      </c>
      <c r="AX981" s="431"/>
      <c r="AY981" s="443"/>
      <c r="AZ981" s="469" t="s">
        <v>139</v>
      </c>
      <c r="BA981" s="431" t="s">
        <v>139</v>
      </c>
      <c r="BB981" s="440"/>
      <c r="BC981" s="469" t="s">
        <v>139</v>
      </c>
      <c r="BD981" s="445" t="s">
        <v>139</v>
      </c>
      <c r="BE981" s="469" t="s">
        <v>139</v>
      </c>
      <c r="BF981" s="445" t="s">
        <v>139</v>
      </c>
      <c r="BG981" s="445"/>
      <c r="BH981" s="469">
        <v>2158.6272898388584</v>
      </c>
      <c r="BI981" s="431" t="s">
        <v>139</v>
      </c>
      <c r="BJ981" s="440"/>
      <c r="BK981" s="441">
        <v>2293.5890864904441</v>
      </c>
      <c r="BL981" s="431" t="s">
        <v>139</v>
      </c>
      <c r="BM981" s="446"/>
      <c r="BN981" s="447" t="s">
        <v>139</v>
      </c>
      <c r="BO981" t="s">
        <v>139</v>
      </c>
    </row>
    <row r="982" spans="1:67" ht="15.75" customHeight="1">
      <c r="A982" s="7" t="s">
        <v>1030</v>
      </c>
      <c r="B982" s="453">
        <v>45</v>
      </c>
      <c r="C982" s="436" t="s">
        <v>232</v>
      </c>
      <c r="D982" s="454" t="s">
        <v>233</v>
      </c>
      <c r="E982" s="436">
        <v>73</v>
      </c>
      <c r="F982" s="436">
        <v>27.089999999999748</v>
      </c>
      <c r="G982" s="436" t="s">
        <v>61</v>
      </c>
      <c r="H982" s="430">
        <v>73.451499999999996</v>
      </c>
      <c r="I982" s="436">
        <v>138</v>
      </c>
      <c r="J982" s="436">
        <v>1.2000000000006139</v>
      </c>
      <c r="K982" s="436" t="s">
        <v>62</v>
      </c>
      <c r="L982" s="430">
        <v>138.02000000000001</v>
      </c>
      <c r="M982" s="430">
        <v>-138.02000000000001</v>
      </c>
      <c r="N982" s="427">
        <v>1015</v>
      </c>
      <c r="Q982" s="428" t="s">
        <v>156</v>
      </c>
      <c r="R982">
        <v>13</v>
      </c>
      <c r="S982" s="474">
        <v>299.18900000000002</v>
      </c>
      <c r="T982" s="290">
        <v>-0.2074</v>
      </c>
      <c r="U982" s="290">
        <v>-0.23</v>
      </c>
      <c r="V982" s="290">
        <v>28.576497</v>
      </c>
      <c r="W982" s="290">
        <v>28.549484</v>
      </c>
      <c r="X982" s="290">
        <v>34.440633511495996</v>
      </c>
      <c r="Y982" s="290">
        <v>34.430137330243987</v>
      </c>
      <c r="Z982">
        <v>1.8559000000000001</v>
      </c>
      <c r="AA982" s="447">
        <v>6.3876907293537668</v>
      </c>
      <c r="AB982" s="447">
        <v>79.003413671027005</v>
      </c>
      <c r="AC982" s="447">
        <v>3.06702768E-2</v>
      </c>
      <c r="AD982" s="290">
        <v>5.3400000000000003E-2</v>
      </c>
      <c r="AE982" s="447">
        <v>89.700900000000004</v>
      </c>
      <c r="AF982">
        <v>4.5827999999999998</v>
      </c>
      <c r="AG982" s="447">
        <v>2.6642999999999999</v>
      </c>
      <c r="AH982">
        <v>0.1736</v>
      </c>
      <c r="AI982" s="447">
        <v>6.3701999999999995E-2</v>
      </c>
      <c r="AJ982" s="447">
        <v>98.53</v>
      </c>
      <c r="AK982" s="447">
        <v>9.9144000000000005</v>
      </c>
      <c r="AL982" s="429">
        <v>34.473636627197266</v>
      </c>
      <c r="AM982" s="433" t="s">
        <v>139</v>
      </c>
      <c r="AN982" s="434"/>
      <c r="AO982" s="438">
        <v>0.8</v>
      </c>
      <c r="AP982" s="439">
        <v>6.4169999999999998</v>
      </c>
      <c r="AQ982" s="431" t="s">
        <v>139</v>
      </c>
      <c r="AR982" s="440"/>
      <c r="AS982" s="469">
        <v>12.242310476234305</v>
      </c>
      <c r="AT982" s="431"/>
      <c r="AU982" s="469">
        <v>11.071621002152195</v>
      </c>
      <c r="AV982" s="431"/>
      <c r="AW982" s="442">
        <v>0.91300000000000003</v>
      </c>
      <c r="AX982" s="431"/>
      <c r="AY982" s="443"/>
      <c r="AZ982" s="469" t="s">
        <v>139</v>
      </c>
      <c r="BA982" s="431" t="s">
        <v>139</v>
      </c>
      <c r="BB982" s="440"/>
      <c r="BC982" s="469" t="s">
        <v>139</v>
      </c>
      <c r="BD982" s="445" t="s">
        <v>139</v>
      </c>
      <c r="BE982" s="469" t="s">
        <v>139</v>
      </c>
      <c r="BF982" s="445" t="s">
        <v>139</v>
      </c>
      <c r="BG982" s="445"/>
      <c r="BH982" s="469">
        <v>2171.8292895500113</v>
      </c>
      <c r="BI982" s="431" t="s">
        <v>139</v>
      </c>
      <c r="BJ982" s="440"/>
      <c r="BK982" s="441">
        <v>2285.5386388366051</v>
      </c>
      <c r="BL982" s="431" t="s">
        <v>139</v>
      </c>
      <c r="BM982" s="446"/>
      <c r="BN982" s="447" t="s">
        <v>139</v>
      </c>
      <c r="BO982" t="s">
        <v>139</v>
      </c>
    </row>
    <row r="983" spans="1:67" ht="15.75" customHeight="1">
      <c r="A983" s="7" t="s">
        <v>1030</v>
      </c>
      <c r="B983" s="453">
        <v>45</v>
      </c>
      <c r="C983" s="436" t="s">
        <v>232</v>
      </c>
      <c r="D983" s="454" t="s">
        <v>233</v>
      </c>
      <c r="E983" s="436">
        <v>73</v>
      </c>
      <c r="F983" s="436">
        <v>27.089999999999748</v>
      </c>
      <c r="G983" s="436" t="s">
        <v>61</v>
      </c>
      <c r="H983" s="430">
        <v>73.451499999999996</v>
      </c>
      <c r="I983" s="436">
        <v>138</v>
      </c>
      <c r="J983" s="436">
        <v>1.2000000000006139</v>
      </c>
      <c r="K983" s="436" t="s">
        <v>62</v>
      </c>
      <c r="L983" s="430">
        <v>138.02000000000001</v>
      </c>
      <c r="M983" s="430">
        <v>-138.02000000000001</v>
      </c>
      <c r="N983" s="427">
        <v>1016</v>
      </c>
      <c r="Q983" s="428" t="s">
        <v>156</v>
      </c>
      <c r="R983">
        <v>14</v>
      </c>
      <c r="S983" s="474">
        <v>273.166</v>
      </c>
      <c r="T983" s="290">
        <v>-0.74309999999999998</v>
      </c>
      <c r="U983" s="290">
        <v>-0.755</v>
      </c>
      <c r="V983" s="290">
        <v>27.903296999999998</v>
      </c>
      <c r="W983" s="290">
        <v>27.883918000000001</v>
      </c>
      <c r="X983" s="290">
        <v>34.157964951424546</v>
      </c>
      <c r="Y983" s="290">
        <v>34.145216160999404</v>
      </c>
      <c r="Z983">
        <v>1.7947</v>
      </c>
      <c r="AA983" s="447">
        <v>6.1702703308447076</v>
      </c>
      <c r="AB983" s="447">
        <v>75.094931802174145</v>
      </c>
      <c r="AC983" s="447">
        <v>3.2277754400000004E-2</v>
      </c>
      <c r="AD983" s="290">
        <v>5.7000000000000002E-2</v>
      </c>
      <c r="AE983" s="447">
        <v>89.689800000000005</v>
      </c>
      <c r="AF983">
        <v>4.5822000000000003</v>
      </c>
      <c r="AG983" s="447">
        <v>3.1315</v>
      </c>
      <c r="AH983">
        <v>0.1923</v>
      </c>
      <c r="AI983" s="447">
        <v>6.3701999999999995E-2</v>
      </c>
      <c r="AJ983" s="447">
        <v>98.68</v>
      </c>
      <c r="AK983" s="447">
        <v>9.9144000000000005</v>
      </c>
      <c r="AL983" s="429">
        <v>34.181549072265625</v>
      </c>
      <c r="AM983" s="433" t="s">
        <v>139</v>
      </c>
      <c r="AN983" s="434"/>
      <c r="AO983" s="438">
        <v>0.5</v>
      </c>
      <c r="AP983" s="439">
        <v>6.2140000000000004</v>
      </c>
      <c r="AQ983" s="431" t="s">
        <v>139</v>
      </c>
      <c r="AR983" s="440"/>
      <c r="AS983" s="469">
        <v>12.937870160134015</v>
      </c>
      <c r="AT983" s="431"/>
      <c r="AU983" s="469">
        <v>17.784570569783416</v>
      </c>
      <c r="AV983" s="431"/>
      <c r="AW983" s="442">
        <v>1.1259999999999999</v>
      </c>
      <c r="AX983" s="431"/>
      <c r="AY983" s="443"/>
      <c r="AZ983" s="469" t="s">
        <v>139</v>
      </c>
      <c r="BA983" s="431" t="s">
        <v>139</v>
      </c>
      <c r="BB983" s="440"/>
      <c r="BC983" s="469" t="s">
        <v>139</v>
      </c>
      <c r="BD983" s="445" t="s">
        <v>139</v>
      </c>
      <c r="BE983" s="469" t="s">
        <v>139</v>
      </c>
      <c r="BF983" s="445" t="s">
        <v>139</v>
      </c>
      <c r="BG983" s="445"/>
      <c r="BH983" s="469">
        <v>2187.2386905320604</v>
      </c>
      <c r="BI983" s="431" t="s">
        <v>139</v>
      </c>
      <c r="BJ983" s="440"/>
      <c r="BK983" s="441">
        <v>2283.8415517057247</v>
      </c>
      <c r="BL983" s="431" t="s">
        <v>139</v>
      </c>
      <c r="BM983" s="446"/>
      <c r="BN983" s="447" t="s">
        <v>139</v>
      </c>
      <c r="BO983" t="s">
        <v>139</v>
      </c>
    </row>
    <row r="984" spans="1:67" ht="15.75" customHeight="1">
      <c r="A984" s="7" t="s">
        <v>1030</v>
      </c>
      <c r="B984" s="453">
        <v>45</v>
      </c>
      <c r="C984" s="436" t="s">
        <v>232</v>
      </c>
      <c r="D984" s="454" t="s">
        <v>233</v>
      </c>
      <c r="E984" s="436">
        <v>73</v>
      </c>
      <c r="F984" s="436">
        <v>27.089999999999748</v>
      </c>
      <c r="G984" s="436" t="s">
        <v>61</v>
      </c>
      <c r="H984" s="430">
        <v>73.451499999999996</v>
      </c>
      <c r="I984" s="436">
        <v>138</v>
      </c>
      <c r="J984" s="436">
        <v>1.2000000000006139</v>
      </c>
      <c r="K984" s="436" t="s">
        <v>62</v>
      </c>
      <c r="L984" s="430">
        <v>138.02000000000001</v>
      </c>
      <c r="M984" s="430">
        <v>-138.02000000000001</v>
      </c>
      <c r="N984" s="427">
        <v>1017</v>
      </c>
      <c r="Q984" s="428" t="s">
        <v>156</v>
      </c>
      <c r="R984">
        <v>15</v>
      </c>
      <c r="S984" s="474">
        <v>245.72499999999999</v>
      </c>
      <c r="T984" s="290">
        <v>-1.2254</v>
      </c>
      <c r="U984" s="290">
        <v>-1.2342</v>
      </c>
      <c r="V984" s="290">
        <v>27.144427</v>
      </c>
      <c r="W984" s="290">
        <v>27.129267000000002</v>
      </c>
      <c r="X984" s="290">
        <v>33.686348682923295</v>
      </c>
      <c r="Y984" s="290">
        <v>33.675494022635576</v>
      </c>
      <c r="Z984">
        <v>1.8035000000000001</v>
      </c>
      <c r="AA984" s="447">
        <v>6.2879976343810471</v>
      </c>
      <c r="AB984" s="447">
        <v>75.299302863662248</v>
      </c>
      <c r="AC984" s="447">
        <v>3.4054582400000005E-2</v>
      </c>
      <c r="AD984" s="290">
        <v>6.0999999999999999E-2</v>
      </c>
      <c r="AE984" s="447">
        <v>89.594800000000006</v>
      </c>
      <c r="AF984">
        <v>4.5773999999999999</v>
      </c>
      <c r="AG984" s="447">
        <v>3.3241000000000001</v>
      </c>
      <c r="AH984">
        <v>0.19989999999999999</v>
      </c>
      <c r="AI984" s="447">
        <v>6.3701999999999995E-2</v>
      </c>
      <c r="AJ984" s="447">
        <v>91.07</v>
      </c>
      <c r="AK984" s="447">
        <v>9.9144000000000005</v>
      </c>
      <c r="AL984" s="429">
        <v>33.71441650390625</v>
      </c>
      <c r="AM984" s="433" t="s">
        <v>139</v>
      </c>
      <c r="AN984" s="434"/>
      <c r="AO984" s="438">
        <v>0.6</v>
      </c>
      <c r="AP984" s="439">
        <v>6.194</v>
      </c>
      <c r="AQ984" s="431">
        <v>3</v>
      </c>
      <c r="AR984" s="449" t="s">
        <v>1111</v>
      </c>
      <c r="AS984" s="469">
        <v>14.656050751485967</v>
      </c>
      <c r="AT984" s="431"/>
      <c r="AU984" s="469">
        <v>27.930696412575621</v>
      </c>
      <c r="AV984" s="431"/>
      <c r="AW984" s="442">
        <v>1.546</v>
      </c>
      <c r="AX984" s="431"/>
      <c r="AY984" s="443"/>
      <c r="AZ984" s="469" t="s">
        <v>139</v>
      </c>
      <c r="BA984" s="431" t="s">
        <v>139</v>
      </c>
      <c r="BB984" s="440"/>
      <c r="BC984" s="469" t="s">
        <v>139</v>
      </c>
      <c r="BD984" s="445" t="s">
        <v>139</v>
      </c>
      <c r="BE984" s="469" t="s">
        <v>139</v>
      </c>
      <c r="BF984" s="445" t="s">
        <v>139</v>
      </c>
      <c r="BG984" s="445"/>
      <c r="BH984" s="469">
        <v>2219.6223342727199</v>
      </c>
      <c r="BI984" s="431">
        <v>6</v>
      </c>
      <c r="BJ984" s="440"/>
      <c r="BK984" s="441">
        <v>2286.1736745879134</v>
      </c>
      <c r="BL984" s="431">
        <v>6</v>
      </c>
      <c r="BM984" s="446"/>
      <c r="BN984" s="447" t="s">
        <v>139</v>
      </c>
      <c r="BO984" t="s">
        <v>139</v>
      </c>
    </row>
    <row r="985" spans="1:67" ht="15.75" customHeight="1">
      <c r="A985" s="7" t="s">
        <v>1030</v>
      </c>
      <c r="B985" s="453">
        <v>45</v>
      </c>
      <c r="C985" s="436" t="s">
        <v>232</v>
      </c>
      <c r="D985" s="454" t="s">
        <v>233</v>
      </c>
      <c r="E985" s="436">
        <v>73</v>
      </c>
      <c r="F985" s="436">
        <v>27.089999999999748</v>
      </c>
      <c r="G985" s="436" t="s">
        <v>61</v>
      </c>
      <c r="H985" s="430">
        <v>73.451499999999996</v>
      </c>
      <c r="I985" s="436">
        <v>138</v>
      </c>
      <c r="J985" s="436">
        <v>1.2000000000006139</v>
      </c>
      <c r="K985" s="436" t="s">
        <v>62</v>
      </c>
      <c r="L985" s="430">
        <v>138.02000000000001</v>
      </c>
      <c r="M985" s="430">
        <v>-138.02000000000001</v>
      </c>
      <c r="N985" s="427">
        <v>1018</v>
      </c>
      <c r="Q985" s="428" t="s">
        <v>156</v>
      </c>
      <c r="R985">
        <v>16</v>
      </c>
      <c r="S985" s="474">
        <v>218.53200000000001</v>
      </c>
      <c r="T985" s="290">
        <v>-1.4441999999999999</v>
      </c>
      <c r="U985" s="290">
        <v>-1.4431</v>
      </c>
      <c r="V985" s="290">
        <v>26.577649999999998</v>
      </c>
      <c r="W985" s="290">
        <v>26.583998000000001</v>
      </c>
      <c r="X985" s="290">
        <v>33.170333523455049</v>
      </c>
      <c r="Y985" s="290">
        <v>33.177835194648871</v>
      </c>
      <c r="Z985">
        <v>1.8131999999999999</v>
      </c>
      <c r="AA985" s="447">
        <v>6.3463213781009982</v>
      </c>
      <c r="AB985" s="447">
        <v>75.276444391318108</v>
      </c>
      <c r="AC985" s="447">
        <v>3.5196796800000006E-2</v>
      </c>
      <c r="AD985" s="290">
        <v>6.3500000000000001E-2</v>
      </c>
      <c r="AE985" s="447">
        <v>89.619</v>
      </c>
      <c r="AF985">
        <v>4.5787000000000004</v>
      </c>
      <c r="AG985" s="447">
        <v>3.3569</v>
      </c>
      <c r="AH985">
        <v>0.20130000000000001</v>
      </c>
      <c r="AI985" s="447">
        <v>6.3701999999999995E-2</v>
      </c>
      <c r="AJ985" s="447">
        <v>98.54</v>
      </c>
      <c r="AK985" s="447">
        <v>9.9144000000000005</v>
      </c>
      <c r="AL985" s="429">
        <v>33.210121154785156</v>
      </c>
      <c r="AM985" s="433" t="s">
        <v>139</v>
      </c>
      <c r="AN985" s="434"/>
      <c r="AO985" s="438">
        <v>-0.2</v>
      </c>
      <c r="AP985" s="439">
        <v>6.327</v>
      </c>
      <c r="AQ985" s="431" t="s">
        <v>139</v>
      </c>
      <c r="AR985" s="440"/>
      <c r="AS985" s="469">
        <v>15.684925550360422</v>
      </c>
      <c r="AT985" s="431"/>
      <c r="AU985" s="469">
        <v>34.222157420433852</v>
      </c>
      <c r="AV985" s="431"/>
      <c r="AW985" s="442">
        <v>1.82</v>
      </c>
      <c r="AX985" s="431"/>
      <c r="AY985" s="443"/>
      <c r="AZ985" s="469" t="s">
        <v>139</v>
      </c>
      <c r="BA985" s="431" t="s">
        <v>139</v>
      </c>
      <c r="BB985" s="440"/>
      <c r="BC985" s="469" t="s">
        <v>139</v>
      </c>
      <c r="BD985" s="445" t="s">
        <v>139</v>
      </c>
      <c r="BE985" s="469" t="s">
        <v>139</v>
      </c>
      <c r="BF985" s="445" t="s">
        <v>139</v>
      </c>
      <c r="BG985" s="445"/>
      <c r="BH985" s="469">
        <v>2227.9466516211933</v>
      </c>
      <c r="BI985" s="431" t="s">
        <v>139</v>
      </c>
      <c r="BJ985" s="440"/>
      <c r="BK985" s="441">
        <v>2278.5725201491227</v>
      </c>
      <c r="BL985" s="431" t="s">
        <v>139</v>
      </c>
      <c r="BM985" s="446"/>
      <c r="BN985" s="447" t="s">
        <v>139</v>
      </c>
      <c r="BO985" t="s">
        <v>139</v>
      </c>
    </row>
    <row r="986" spans="1:67" ht="15.75" customHeight="1">
      <c r="A986" s="7" t="s">
        <v>1030</v>
      </c>
      <c r="B986" s="453">
        <v>45</v>
      </c>
      <c r="C986" s="436" t="s">
        <v>232</v>
      </c>
      <c r="D986" s="454" t="s">
        <v>233</v>
      </c>
      <c r="E986" s="436">
        <v>73</v>
      </c>
      <c r="F986" s="436">
        <v>27.089999999999748</v>
      </c>
      <c r="G986" s="436" t="s">
        <v>61</v>
      </c>
      <c r="H986" s="430">
        <v>73.451499999999996</v>
      </c>
      <c r="I986" s="436">
        <v>138</v>
      </c>
      <c r="J986" s="436">
        <v>1.2000000000006139</v>
      </c>
      <c r="K986" s="436" t="s">
        <v>62</v>
      </c>
      <c r="L986" s="430">
        <v>138.02000000000001</v>
      </c>
      <c r="M986" s="430">
        <v>-138.02000000000001</v>
      </c>
      <c r="N986" s="427">
        <v>1019</v>
      </c>
      <c r="Q986" s="428" t="s">
        <v>156</v>
      </c>
      <c r="R986">
        <v>17</v>
      </c>
      <c r="S986" s="474">
        <v>199.27500000000001</v>
      </c>
      <c r="T986" s="290">
        <v>-1.4278999999999999</v>
      </c>
      <c r="U986" s="290">
        <v>-1.4296</v>
      </c>
      <c r="V986" s="290">
        <v>26.417949999999998</v>
      </c>
      <c r="W986" s="290">
        <v>26.419022000000002</v>
      </c>
      <c r="X986" s="290">
        <v>32.944694914497362</v>
      </c>
      <c r="Y986" s="290">
        <v>32.948041579370866</v>
      </c>
      <c r="Z986">
        <v>1.839</v>
      </c>
      <c r="AA986" s="447">
        <v>6.4468776540148589</v>
      </c>
      <c r="AB986" s="447">
        <v>76.380218009202949</v>
      </c>
      <c r="AC986" s="447">
        <v>3.4604520800000003E-2</v>
      </c>
      <c r="AD986" s="290">
        <v>6.2199999999999998E-2</v>
      </c>
      <c r="AE986" s="447">
        <v>89.589299999999994</v>
      </c>
      <c r="AF986">
        <v>4.5770999999999997</v>
      </c>
      <c r="AG986" s="447">
        <v>3.3123</v>
      </c>
      <c r="AH986">
        <v>0.19950000000000001</v>
      </c>
      <c r="AI986" s="447">
        <v>6.3701999999999995E-2</v>
      </c>
      <c r="AJ986" s="447">
        <v>98.54</v>
      </c>
      <c r="AK986" s="447">
        <v>9.9144000000000005</v>
      </c>
      <c r="AL986" s="429">
        <v>32.952022552490234</v>
      </c>
      <c r="AM986" s="433" t="s">
        <v>139</v>
      </c>
      <c r="AN986" s="434"/>
      <c r="AO986" s="438">
        <v>-0.4</v>
      </c>
      <c r="AP986" s="439">
        <v>6.4379999999999997</v>
      </c>
      <c r="AQ986" s="431" t="s">
        <v>139</v>
      </c>
      <c r="AR986" s="440"/>
      <c r="AS986" s="469">
        <v>15.141405871772983</v>
      </c>
      <c r="AT986" s="431"/>
      <c r="AU986" s="469">
        <v>32.538981906338144</v>
      </c>
      <c r="AV986" s="431"/>
      <c r="AW986" s="442">
        <v>1.8169999999999999</v>
      </c>
      <c r="AX986" s="431"/>
      <c r="AY986" s="443"/>
      <c r="AZ986" s="469" t="s">
        <v>139</v>
      </c>
      <c r="BA986" s="431" t="s">
        <v>139</v>
      </c>
      <c r="BB986" s="440"/>
      <c r="BC986" s="469">
        <v>4.3026279405235894E-3</v>
      </c>
      <c r="BD986" s="445" t="s">
        <v>139</v>
      </c>
      <c r="BE986" s="469">
        <v>1.2351215033932418E-2</v>
      </c>
      <c r="BF986" s="445" t="s">
        <v>139</v>
      </c>
      <c r="BG986" s="445"/>
      <c r="BH986" s="469">
        <v>2213.5133596734231</v>
      </c>
      <c r="BI986" s="431" t="s">
        <v>139</v>
      </c>
      <c r="BJ986" s="440"/>
      <c r="BK986" s="441">
        <v>2267.3006433121955</v>
      </c>
      <c r="BL986" s="431" t="s">
        <v>139</v>
      </c>
      <c r="BM986" s="446"/>
      <c r="BN986" s="447" t="s">
        <v>139</v>
      </c>
      <c r="BO986" t="s">
        <v>139</v>
      </c>
    </row>
    <row r="987" spans="1:67" ht="15.75" customHeight="1">
      <c r="A987" s="7" t="s">
        <v>1030</v>
      </c>
      <c r="B987" s="453">
        <v>45</v>
      </c>
      <c r="C987" s="436" t="s">
        <v>232</v>
      </c>
      <c r="D987" s="454" t="s">
        <v>233</v>
      </c>
      <c r="E987" s="436">
        <v>73</v>
      </c>
      <c r="F987" s="436">
        <v>27.089999999999748</v>
      </c>
      <c r="G987" s="436" t="s">
        <v>61</v>
      </c>
      <c r="H987" s="430">
        <v>73.451499999999996</v>
      </c>
      <c r="I987" s="436">
        <v>138</v>
      </c>
      <c r="J987" s="436">
        <v>1.2000000000006139</v>
      </c>
      <c r="K987" s="436" t="s">
        <v>62</v>
      </c>
      <c r="L987" s="430">
        <v>138.02000000000001</v>
      </c>
      <c r="M987" s="430">
        <v>-138.02000000000001</v>
      </c>
      <c r="N987" s="427">
        <v>1020</v>
      </c>
      <c r="Q987" s="428" t="s">
        <v>156</v>
      </c>
      <c r="R987">
        <v>18</v>
      </c>
      <c r="S987" s="474">
        <v>168.69800000000001</v>
      </c>
      <c r="T987" s="290">
        <v>-1.3428</v>
      </c>
      <c r="U987" s="290">
        <v>-1.3472</v>
      </c>
      <c r="V987" s="290">
        <v>26.246290999999999</v>
      </c>
      <c r="W987" s="290">
        <v>26.253169</v>
      </c>
      <c r="X987" s="290">
        <v>32.634606058512382</v>
      </c>
      <c r="Y987" s="290">
        <v>32.648820268136397</v>
      </c>
      <c r="Z987">
        <v>1.8927</v>
      </c>
      <c r="AA987" s="447">
        <v>6.6847424447795296</v>
      </c>
      <c r="AB987" s="447">
        <v>79.205374439673136</v>
      </c>
      <c r="AC987" s="447">
        <v>3.4689195999999999E-2</v>
      </c>
      <c r="AD987" s="290">
        <v>6.2399999999999997E-2</v>
      </c>
      <c r="AE987" s="447">
        <v>89.524100000000004</v>
      </c>
      <c r="AF987">
        <v>4.5739000000000001</v>
      </c>
      <c r="AG987" s="447">
        <v>3.4133</v>
      </c>
      <c r="AH987">
        <v>0.20349999999999999</v>
      </c>
      <c r="AI987" s="447">
        <v>6.3701999999999995E-2</v>
      </c>
      <c r="AJ987" s="447">
        <v>98.54</v>
      </c>
      <c r="AK987" s="447">
        <v>9.9144000000000005</v>
      </c>
      <c r="AL987" s="429">
        <v>32.620326995849609</v>
      </c>
      <c r="AM987" s="433" t="s">
        <v>139</v>
      </c>
      <c r="AN987" s="434"/>
      <c r="AO987" s="438">
        <v>-0.3</v>
      </c>
      <c r="AP987" s="439">
        <v>6.7409999999999997</v>
      </c>
      <c r="AQ987" s="431" t="s">
        <v>139</v>
      </c>
      <c r="AR987" s="440"/>
      <c r="AS987" s="469">
        <v>13.246909802000852</v>
      </c>
      <c r="AT987" s="431"/>
      <c r="AU987" s="469">
        <v>27.906904211457263</v>
      </c>
      <c r="AV987" s="431"/>
      <c r="AW987" s="442">
        <v>1.712</v>
      </c>
      <c r="AX987" s="431"/>
      <c r="AY987" s="443"/>
      <c r="AZ987" s="469" t="s">
        <v>139</v>
      </c>
      <c r="BA987" s="431" t="s">
        <v>139</v>
      </c>
      <c r="BB987" s="440"/>
      <c r="BC987" s="469">
        <v>5.6007542096250433E-3</v>
      </c>
      <c r="BD987" s="445" t="s">
        <v>139</v>
      </c>
      <c r="BE987" s="469">
        <v>1.1759918309806241E-2</v>
      </c>
      <c r="BF987" s="445" t="s">
        <v>139</v>
      </c>
      <c r="BG987" s="445"/>
      <c r="BH987" s="469">
        <v>2187.3630380176419</v>
      </c>
      <c r="BI987" s="431" t="s">
        <v>139</v>
      </c>
      <c r="BJ987" s="440"/>
      <c r="BK987" s="441">
        <v>2249.9963760047585</v>
      </c>
      <c r="BL987" s="431" t="s">
        <v>139</v>
      </c>
      <c r="BM987" s="446"/>
      <c r="BN987" s="447" t="s">
        <v>139</v>
      </c>
      <c r="BO987" t="s">
        <v>139</v>
      </c>
    </row>
    <row r="988" spans="1:67" ht="15.75" customHeight="1">
      <c r="A988" s="7" t="s">
        <v>1030</v>
      </c>
      <c r="B988" s="453">
        <v>45</v>
      </c>
      <c r="C988" s="436" t="s">
        <v>232</v>
      </c>
      <c r="D988" s="454" t="s">
        <v>233</v>
      </c>
      <c r="E988" s="436">
        <v>73</v>
      </c>
      <c r="F988" s="436">
        <v>27.089999999999748</v>
      </c>
      <c r="G988" s="436" t="s">
        <v>61</v>
      </c>
      <c r="H988" s="430">
        <v>73.451499999999996</v>
      </c>
      <c r="I988" s="436">
        <v>138</v>
      </c>
      <c r="J988" s="436">
        <v>1.2000000000006139</v>
      </c>
      <c r="K988" s="436" t="s">
        <v>62</v>
      </c>
      <c r="L988" s="430">
        <v>138.02000000000001</v>
      </c>
      <c r="M988" s="430">
        <v>-138.02000000000001</v>
      </c>
      <c r="N988" s="427">
        <v>1021</v>
      </c>
      <c r="Q988" s="428" t="s">
        <v>156</v>
      </c>
      <c r="R988">
        <v>19</v>
      </c>
      <c r="S988" s="474">
        <v>141.57300000000001</v>
      </c>
      <c r="T988" s="290">
        <v>-1.2734000000000001</v>
      </c>
      <c r="U988" s="290">
        <v>-1.2762</v>
      </c>
      <c r="V988" s="290">
        <v>26.061499999999999</v>
      </c>
      <c r="W988" s="290">
        <v>26.063946000000001</v>
      </c>
      <c r="X988" s="290">
        <v>32.323102090568014</v>
      </c>
      <c r="Y988" s="290">
        <v>32.329463466936225</v>
      </c>
      <c r="Z988">
        <v>1.9598</v>
      </c>
      <c r="AA988" s="447">
        <v>6.9563323797001466</v>
      </c>
      <c r="AB988" s="447">
        <v>82.395048684017226</v>
      </c>
      <c r="AC988" s="447">
        <v>3.4646858400000001E-2</v>
      </c>
      <c r="AD988" s="290">
        <v>6.2300000000000001E-2</v>
      </c>
      <c r="AE988" s="447">
        <v>89.620900000000006</v>
      </c>
      <c r="AF988">
        <v>4.5788000000000002</v>
      </c>
      <c r="AG988" s="447">
        <v>3.5002</v>
      </c>
      <c r="AH988">
        <v>0.20699999999999999</v>
      </c>
      <c r="AI988" s="447">
        <v>6.3701999999999995E-2</v>
      </c>
      <c r="AJ988" s="447">
        <v>62.45</v>
      </c>
      <c r="AK988" s="447">
        <v>9.9144000000000005</v>
      </c>
      <c r="AL988" s="429">
        <v>32.339542388916016</v>
      </c>
      <c r="AM988" s="433" t="s">
        <v>139</v>
      </c>
      <c r="AN988" s="434"/>
      <c r="AO988" s="438">
        <v>-0.1</v>
      </c>
      <c r="AP988" s="439">
        <v>6.9320000000000004</v>
      </c>
      <c r="AQ988" s="431" t="s">
        <v>139</v>
      </c>
      <c r="AR988" s="440"/>
      <c r="AS988" s="469">
        <v>12.086773121756259</v>
      </c>
      <c r="AT988" s="431"/>
      <c r="AU988" s="469">
        <v>25.432256895193749</v>
      </c>
      <c r="AV988" s="431"/>
      <c r="AW988" s="442">
        <v>1.6259999999999999</v>
      </c>
      <c r="AX988" s="431"/>
      <c r="AY988" s="443"/>
      <c r="AZ988" s="469" t="s">
        <v>139</v>
      </c>
      <c r="BA988" s="431" t="s">
        <v>139</v>
      </c>
      <c r="BB988" s="440"/>
      <c r="BC988" s="469">
        <v>1.325139199630954E-2</v>
      </c>
      <c r="BD988" s="445" t="s">
        <v>139</v>
      </c>
      <c r="BE988" s="469">
        <v>9.6637003113827762E-3</v>
      </c>
      <c r="BF988" s="445" t="s">
        <v>139</v>
      </c>
      <c r="BG988" s="445"/>
      <c r="BH988" s="469">
        <v>2161.7089133377767</v>
      </c>
      <c r="BI988" s="431" t="s">
        <v>139</v>
      </c>
      <c r="BJ988" s="440"/>
      <c r="BK988" s="441">
        <v>2233.9976646428554</v>
      </c>
      <c r="BL988" s="431" t="s">
        <v>139</v>
      </c>
      <c r="BM988" s="446"/>
      <c r="BN988" s="447" t="s">
        <v>139</v>
      </c>
      <c r="BO988" t="s">
        <v>139</v>
      </c>
    </row>
    <row r="989" spans="1:67" ht="15.75" customHeight="1">
      <c r="A989" s="7" t="s">
        <v>1030</v>
      </c>
      <c r="B989" s="453">
        <v>45</v>
      </c>
      <c r="C989" s="436" t="s">
        <v>232</v>
      </c>
      <c r="D989" s="454" t="s">
        <v>233</v>
      </c>
      <c r="E989" s="436">
        <v>73</v>
      </c>
      <c r="F989" s="436">
        <v>27.089999999999748</v>
      </c>
      <c r="G989" s="436" t="s">
        <v>61</v>
      </c>
      <c r="H989" s="430">
        <v>73.451499999999996</v>
      </c>
      <c r="I989" s="436">
        <v>138</v>
      </c>
      <c r="J989" s="436">
        <v>1.2000000000006139</v>
      </c>
      <c r="K989" s="436" t="s">
        <v>62</v>
      </c>
      <c r="L989" s="430">
        <v>138.02000000000001</v>
      </c>
      <c r="M989" s="430">
        <v>-138.02000000000001</v>
      </c>
      <c r="N989" s="427">
        <v>1022</v>
      </c>
      <c r="Q989" s="428" t="s">
        <v>156</v>
      </c>
      <c r="R989">
        <v>20</v>
      </c>
      <c r="S989" s="474">
        <v>108.82</v>
      </c>
      <c r="T989" s="290">
        <v>-0.86770000000000003</v>
      </c>
      <c r="U989" s="290">
        <v>-0.88</v>
      </c>
      <c r="V989" s="290">
        <v>26.066254000000001</v>
      </c>
      <c r="W989" s="290">
        <v>26.069203000000002</v>
      </c>
      <c r="X989" s="290">
        <v>31.915036166286736</v>
      </c>
      <c r="Y989" s="290">
        <v>31.932040787841991</v>
      </c>
      <c r="Z989">
        <v>2.0912000000000002</v>
      </c>
      <c r="AA989" s="447">
        <v>7.4316369720771904</v>
      </c>
      <c r="AB989" s="447">
        <v>88.730436846394056</v>
      </c>
      <c r="AC989" s="447">
        <v>4.4715100000000008E-2</v>
      </c>
      <c r="AD989" s="290">
        <v>8.4599999999999995E-2</v>
      </c>
      <c r="AE989" s="447">
        <v>89.574399999999997</v>
      </c>
      <c r="AF989">
        <v>4.5763999999999996</v>
      </c>
      <c r="AG989" s="447">
        <v>3.1080000000000001</v>
      </c>
      <c r="AH989">
        <v>0.1913</v>
      </c>
      <c r="AI989" s="447">
        <v>6.3701999999999995E-2</v>
      </c>
      <c r="AJ989" s="447">
        <v>98.55</v>
      </c>
      <c r="AK989" s="447">
        <v>9.9144000000000005</v>
      </c>
      <c r="AL989" s="429">
        <v>31.899805068969727</v>
      </c>
      <c r="AM989" s="433" t="s">
        <v>139</v>
      </c>
      <c r="AN989" s="434"/>
      <c r="AO989" s="438">
        <v>0.2</v>
      </c>
      <c r="AP989" s="439">
        <v>7.4349999999999996</v>
      </c>
      <c r="AQ989" s="431" t="s">
        <v>139</v>
      </c>
      <c r="AR989" s="440"/>
      <c r="AS989" s="469">
        <v>8.0223676641734993</v>
      </c>
      <c r="AT989" s="431"/>
      <c r="AU989" s="469">
        <v>16.556085058984245</v>
      </c>
      <c r="AV989" s="431"/>
      <c r="AW989" s="442">
        <v>1.3260000000000001</v>
      </c>
      <c r="AX989" s="431"/>
      <c r="AY989" s="443"/>
      <c r="AZ989" s="469" t="s">
        <v>139</v>
      </c>
      <c r="BA989" s="431" t="s">
        <v>139</v>
      </c>
      <c r="BB989" s="440"/>
      <c r="BC989" s="469">
        <v>3.658646228314414E-2</v>
      </c>
      <c r="BD989" s="445" t="s">
        <v>139</v>
      </c>
      <c r="BE989" s="469">
        <v>3.3230679773998711E-2</v>
      </c>
      <c r="BF989" s="445" t="s">
        <v>139</v>
      </c>
      <c r="BG989" s="445"/>
      <c r="BH989" s="469">
        <v>2116.023383350112</v>
      </c>
      <c r="BI989" s="431" t="s">
        <v>139</v>
      </c>
      <c r="BJ989" s="440"/>
      <c r="BK989" s="441">
        <v>2211.5277423891739</v>
      </c>
      <c r="BL989" s="431" t="s">
        <v>139</v>
      </c>
      <c r="BM989" s="446"/>
      <c r="BN989" s="447" t="s">
        <v>139</v>
      </c>
      <c r="BO989" t="s">
        <v>139</v>
      </c>
    </row>
    <row r="990" spans="1:67" ht="15.75" customHeight="1">
      <c r="A990" s="7" t="s">
        <v>1030</v>
      </c>
      <c r="B990" s="453">
        <v>45</v>
      </c>
      <c r="C990" s="436" t="s">
        <v>232</v>
      </c>
      <c r="D990" s="454" t="s">
        <v>233</v>
      </c>
      <c r="E990" s="436">
        <v>73</v>
      </c>
      <c r="F990" s="436">
        <v>27.089999999999748</v>
      </c>
      <c r="G990" s="436" t="s">
        <v>61</v>
      </c>
      <c r="H990" s="430">
        <v>73.451499999999996</v>
      </c>
      <c r="I990" s="436">
        <v>138</v>
      </c>
      <c r="J990" s="436">
        <v>1.2000000000006139</v>
      </c>
      <c r="K990" s="436" t="s">
        <v>62</v>
      </c>
      <c r="L990" s="430">
        <v>138.02000000000001</v>
      </c>
      <c r="M990" s="430">
        <v>-138.02000000000001</v>
      </c>
      <c r="N990" s="427">
        <v>1023</v>
      </c>
      <c r="Q990" s="428" t="s">
        <v>156</v>
      </c>
      <c r="R990">
        <v>21</v>
      </c>
      <c r="S990" s="474">
        <v>84.986000000000004</v>
      </c>
      <c r="T990" s="290">
        <v>-0.1239</v>
      </c>
      <c r="U990" s="290">
        <v>-0.13020000000000001</v>
      </c>
      <c r="V990" s="290">
        <v>26.021632999999998</v>
      </c>
      <c r="W990" s="290">
        <v>26.031651</v>
      </c>
      <c r="X990" s="290">
        <v>31.096675663624026</v>
      </c>
      <c r="Y990" s="290">
        <v>31.116262825618112</v>
      </c>
      <c r="Z990">
        <v>2.3247</v>
      </c>
      <c r="AA990" s="447">
        <v>8.3250706770416905</v>
      </c>
      <c r="AB990" s="447">
        <v>100.79762652845932</v>
      </c>
      <c r="AC990" s="447">
        <v>0.19336736799999998</v>
      </c>
      <c r="AD990" s="290">
        <v>0.41470000000000001</v>
      </c>
      <c r="AE990" s="447">
        <v>89.071700000000007</v>
      </c>
      <c r="AF990">
        <v>4.5510999999999999</v>
      </c>
      <c r="AG990" s="447">
        <v>2.7018</v>
      </c>
      <c r="AH990">
        <v>0.17510000000000001</v>
      </c>
      <c r="AI990" s="447">
        <v>6.3701999999999995E-2</v>
      </c>
      <c r="AJ990" s="447">
        <v>98.28</v>
      </c>
      <c r="AK990" s="447">
        <v>9.9144000000000005</v>
      </c>
      <c r="AL990" s="429">
        <v>31.02159309387207</v>
      </c>
      <c r="AM990" s="433" t="s">
        <v>139</v>
      </c>
      <c r="AN990" s="434"/>
      <c r="AO990" s="438">
        <v>1.2</v>
      </c>
      <c r="AP990" s="439">
        <v>8.4760000000000009</v>
      </c>
      <c r="AQ990" s="431" t="s">
        <v>139</v>
      </c>
      <c r="AR990" s="440"/>
      <c r="AS990" s="469">
        <v>0.45375926461929705</v>
      </c>
      <c r="AT990" s="431"/>
      <c r="AU990" s="469">
        <v>5.9378150669219121</v>
      </c>
      <c r="AV990" s="431"/>
      <c r="AW990" s="442">
        <v>0.81100000000000005</v>
      </c>
      <c r="AX990" s="431"/>
      <c r="AY990" s="443"/>
      <c r="AZ990" s="469" t="s">
        <v>139</v>
      </c>
      <c r="BA990" s="431" t="s">
        <v>139</v>
      </c>
      <c r="BB990" s="440"/>
      <c r="BC990" s="469">
        <v>0.15363568329687152</v>
      </c>
      <c r="BD990" s="445" t="s">
        <v>139</v>
      </c>
      <c r="BE990" s="469">
        <v>0.29769038387580399</v>
      </c>
      <c r="BF990" s="445" t="s">
        <v>139</v>
      </c>
      <c r="BG990" s="445"/>
      <c r="BH990" s="469">
        <v>2046.3318597639832</v>
      </c>
      <c r="BI990" s="431" t="s">
        <v>139</v>
      </c>
      <c r="BJ990" s="440"/>
      <c r="BK990" s="441">
        <v>2178.5633941416081</v>
      </c>
      <c r="BL990" s="431" t="s">
        <v>139</v>
      </c>
      <c r="BM990" s="446"/>
      <c r="BN990" s="447" t="s">
        <v>139</v>
      </c>
      <c r="BO990" t="s">
        <v>139</v>
      </c>
    </row>
    <row r="991" spans="1:67" ht="15.75" customHeight="1">
      <c r="A991" s="7" t="s">
        <v>1030</v>
      </c>
      <c r="B991" s="453">
        <v>45</v>
      </c>
      <c r="C991" s="436" t="s">
        <v>232</v>
      </c>
      <c r="D991" s="454" t="s">
        <v>233</v>
      </c>
      <c r="E991" s="436">
        <v>73</v>
      </c>
      <c r="F991" s="436">
        <v>27.089999999999748</v>
      </c>
      <c r="G991" s="436" t="s">
        <v>61</v>
      </c>
      <c r="H991" s="430">
        <v>73.451499999999996</v>
      </c>
      <c r="I991" s="436">
        <v>138</v>
      </c>
      <c r="J991" s="436">
        <v>1.2000000000006139</v>
      </c>
      <c r="K991" s="436" t="s">
        <v>62</v>
      </c>
      <c r="L991" s="430">
        <v>138.02000000000001</v>
      </c>
      <c r="M991" s="430">
        <v>-138.02000000000001</v>
      </c>
      <c r="N991" s="427">
        <v>1024</v>
      </c>
      <c r="Q991" s="428" t="s">
        <v>156</v>
      </c>
      <c r="R991">
        <v>22</v>
      </c>
      <c r="S991" s="474">
        <v>41.343000000000004</v>
      </c>
      <c r="T991" s="290">
        <v>-1.0346</v>
      </c>
      <c r="U991" s="290">
        <v>-1.0499000000000001</v>
      </c>
      <c r="V991" s="290">
        <v>23.149411000000001</v>
      </c>
      <c r="W991" s="290">
        <v>23.146568000000002</v>
      </c>
      <c r="X991" s="290">
        <v>28.20965482178687</v>
      </c>
      <c r="Y991" s="290">
        <v>28.220247155070403</v>
      </c>
      <c r="Z991">
        <v>2.3624999999999998</v>
      </c>
      <c r="AA991" s="447">
        <v>9.0038902783699299</v>
      </c>
      <c r="AB991" s="447">
        <v>104.25463987150023</v>
      </c>
      <c r="AC991" s="447">
        <v>8.9428560000000004E-2</v>
      </c>
      <c r="AD991" s="290">
        <v>0.18390000000000001</v>
      </c>
      <c r="AE991" s="447">
        <v>89.2393</v>
      </c>
      <c r="AF991">
        <v>4.5594999999999999</v>
      </c>
      <c r="AG991" s="447">
        <v>1.5137</v>
      </c>
      <c r="AH991">
        <v>0.12759999999999999</v>
      </c>
      <c r="AI991" s="447">
        <v>6.3701999999999995E-2</v>
      </c>
      <c r="AJ991" s="447">
        <v>98.54</v>
      </c>
      <c r="AK991" s="447">
        <v>9.9144000000000005</v>
      </c>
      <c r="AL991" s="429">
        <v>28.229507446289063</v>
      </c>
      <c r="AM991" s="433" t="s">
        <v>139</v>
      </c>
      <c r="AN991" s="434"/>
      <c r="AO991" s="438">
        <v>0.3</v>
      </c>
      <c r="AP991" s="439">
        <v>9.0730000000000004</v>
      </c>
      <c r="AQ991" s="431" t="s">
        <v>139</v>
      </c>
      <c r="AR991" s="440"/>
      <c r="AS991" s="469">
        <v>0</v>
      </c>
      <c r="AT991" s="431"/>
      <c r="AU991" s="469">
        <v>2.8051157744893516</v>
      </c>
      <c r="AV991" s="431"/>
      <c r="AW991" s="442">
        <v>0.55600000000000005</v>
      </c>
      <c r="AX991" s="431"/>
      <c r="AY991" s="443"/>
      <c r="AZ991" s="469" t="s">
        <v>139</v>
      </c>
      <c r="BA991" s="431" t="s">
        <v>139</v>
      </c>
      <c r="BB991" s="440"/>
      <c r="BC991" s="469">
        <v>7.1424248511417932E-2</v>
      </c>
      <c r="BD991" s="445" t="s">
        <v>139</v>
      </c>
      <c r="BE991" s="469">
        <v>2.7126177750441634E-2</v>
      </c>
      <c r="BF991" s="445" t="s">
        <v>139</v>
      </c>
      <c r="BG991" s="445"/>
      <c r="BH991" s="469">
        <v>1947.8305605866185</v>
      </c>
      <c r="BI991" s="431" t="s">
        <v>139</v>
      </c>
      <c r="BJ991" s="440"/>
      <c r="BK991" s="441">
        <v>2036.9022543208366</v>
      </c>
      <c r="BM991" s="446"/>
      <c r="BN991" s="447" t="s">
        <v>139</v>
      </c>
      <c r="BO991" t="s">
        <v>139</v>
      </c>
    </row>
    <row r="992" spans="1:67" ht="15.75" customHeight="1">
      <c r="A992" s="7" t="s">
        <v>1030</v>
      </c>
      <c r="B992" s="453">
        <v>45</v>
      </c>
      <c r="C992" s="436" t="s">
        <v>232</v>
      </c>
      <c r="D992" s="454" t="s">
        <v>233</v>
      </c>
      <c r="E992" s="436">
        <v>73</v>
      </c>
      <c r="F992" s="436">
        <v>27.089999999999748</v>
      </c>
      <c r="G992" s="436" t="s">
        <v>61</v>
      </c>
      <c r="H992" s="430">
        <v>73.451499999999996</v>
      </c>
      <c r="I992" s="436">
        <v>138</v>
      </c>
      <c r="J992" s="436">
        <v>1.2000000000006139</v>
      </c>
      <c r="K992" s="436" t="s">
        <v>62</v>
      </c>
      <c r="L992" s="430">
        <v>138.02000000000001</v>
      </c>
      <c r="M992" s="430">
        <v>-138.02000000000001</v>
      </c>
      <c r="N992" s="427">
        <v>1025</v>
      </c>
      <c r="Q992" s="428" t="s">
        <v>156</v>
      </c>
      <c r="R992">
        <v>23</v>
      </c>
      <c r="S992" s="474">
        <v>21.225999999999999</v>
      </c>
      <c r="T992" s="290">
        <v>-0.32919999999999999</v>
      </c>
      <c r="U992" s="290">
        <v>-0.40479999999999999</v>
      </c>
      <c r="V992" s="290">
        <v>22.311806000000001</v>
      </c>
      <c r="W992" s="290">
        <v>22.427538999999999</v>
      </c>
      <c r="X992" s="290">
        <v>26.478936743905408</v>
      </c>
      <c r="Y992" s="290">
        <v>26.695605686948682</v>
      </c>
      <c r="Z992">
        <v>2.3134999999999999</v>
      </c>
      <c r="AA992" s="447">
        <v>8.6995425104060526</v>
      </c>
      <c r="AB992" s="447">
        <v>101.41710620672191</v>
      </c>
      <c r="AC992" s="447">
        <v>6.1931640000000003E-2</v>
      </c>
      <c r="AD992" s="290">
        <v>0.12280000000000001</v>
      </c>
      <c r="AE992" s="447">
        <v>89.213200000000001</v>
      </c>
      <c r="AF992">
        <v>4.5582000000000003</v>
      </c>
      <c r="AG992" s="447">
        <v>1.4104000000000001</v>
      </c>
      <c r="AH992">
        <v>0.1234</v>
      </c>
      <c r="AI992" s="447">
        <v>6.3701999999999995E-2</v>
      </c>
      <c r="AJ992" s="447">
        <v>98.42</v>
      </c>
      <c r="AK992" s="447">
        <v>9.9144000000000005</v>
      </c>
      <c r="AL992" s="429">
        <v>27.05866813659668</v>
      </c>
      <c r="AM992" s="433" t="s">
        <v>139</v>
      </c>
      <c r="AN992" s="434"/>
      <c r="AO992" s="438">
        <v>0.9</v>
      </c>
      <c r="AP992" s="439">
        <v>8.9700000000000006</v>
      </c>
      <c r="AQ992" s="431" t="s">
        <v>139</v>
      </c>
      <c r="AR992" s="440"/>
      <c r="AS992" s="469">
        <v>0</v>
      </c>
      <c r="AT992" s="431"/>
      <c r="AU992" s="469">
        <v>2.7103121443560774</v>
      </c>
      <c r="AV992" s="431"/>
      <c r="AW992" s="442">
        <v>0.52400000000000002</v>
      </c>
      <c r="AX992" s="431"/>
      <c r="AY992" s="443"/>
      <c r="AZ992" s="469" t="s">
        <v>139</v>
      </c>
      <c r="BA992" s="431" t="s">
        <v>139</v>
      </c>
      <c r="BB992" s="440"/>
      <c r="BC992" s="469">
        <v>4.8333039243411487E-2</v>
      </c>
      <c r="BD992" s="445" t="s">
        <v>139</v>
      </c>
      <c r="BE992" s="469">
        <v>1.5707584604929756E-2</v>
      </c>
      <c r="BF992" s="445" t="s">
        <v>139</v>
      </c>
      <c r="BG992" s="445"/>
      <c r="BH992" s="469">
        <v>1917.5504220591358</v>
      </c>
      <c r="BI992" s="431" t="s">
        <v>139</v>
      </c>
      <c r="BJ992" s="440"/>
      <c r="BK992" s="441">
        <v>2001.350655292405</v>
      </c>
      <c r="BL992" s="431" t="s">
        <v>139</v>
      </c>
      <c r="BM992" s="446"/>
      <c r="BN992" s="447" t="s">
        <v>139</v>
      </c>
      <c r="BO992" t="s">
        <v>139</v>
      </c>
    </row>
    <row r="993" spans="1:67" ht="15.75" customHeight="1">
      <c r="A993" s="7" t="s">
        <v>1030</v>
      </c>
      <c r="B993" s="453">
        <v>45</v>
      </c>
      <c r="C993" s="436" t="s">
        <v>232</v>
      </c>
      <c r="D993" s="454" t="s">
        <v>233</v>
      </c>
      <c r="E993" s="436">
        <v>73</v>
      </c>
      <c r="F993" s="436">
        <v>27.089999999999748</v>
      </c>
      <c r="G993" s="436" t="s">
        <v>61</v>
      </c>
      <c r="H993" s="430">
        <v>73.451499999999996</v>
      </c>
      <c r="I993" s="436">
        <v>138</v>
      </c>
      <c r="J993" s="436">
        <v>1.2000000000006139</v>
      </c>
      <c r="K993" s="436" t="s">
        <v>62</v>
      </c>
      <c r="L993" s="430">
        <v>138.02000000000001</v>
      </c>
      <c r="M993" s="430">
        <v>-138.02000000000001</v>
      </c>
      <c r="N993" s="427">
        <v>1026</v>
      </c>
      <c r="Q993" s="457" t="s">
        <v>184</v>
      </c>
      <c r="R993">
        <v>24</v>
      </c>
      <c r="S993" s="474">
        <v>4.6449999999999996</v>
      </c>
      <c r="T993" s="290">
        <v>-0.89929999999999999</v>
      </c>
      <c r="U993" s="290">
        <v>-0.89990000000000003</v>
      </c>
      <c r="V993" s="290">
        <v>21.396255</v>
      </c>
      <c r="W993" s="290">
        <v>21.396523000000002</v>
      </c>
      <c r="X993" s="290">
        <v>25.783467571291684</v>
      </c>
      <c r="Y993" s="290">
        <v>25.78433504380623</v>
      </c>
      <c r="Z993">
        <v>2.2957000000000001</v>
      </c>
      <c r="AA993" s="447">
        <v>8.7908690112086063</v>
      </c>
      <c r="AB993" s="447">
        <v>100.425238928151</v>
      </c>
      <c r="AC993" s="447">
        <v>5.5882768000000006E-2</v>
      </c>
      <c r="AD993" s="290">
        <v>0.1094</v>
      </c>
      <c r="AE993" s="447">
        <v>89.350999999999999</v>
      </c>
      <c r="AF993">
        <v>4.5651000000000002</v>
      </c>
      <c r="AG993" s="447">
        <v>1.3915999999999999</v>
      </c>
      <c r="AH993">
        <v>0.1227</v>
      </c>
      <c r="AI993" s="447">
        <v>8.3634E-2</v>
      </c>
      <c r="AJ993" s="447">
        <v>77.38</v>
      </c>
      <c r="AK993" s="447">
        <v>9.9144000000000005</v>
      </c>
      <c r="AL993" s="429">
        <v>25.805887222290039</v>
      </c>
      <c r="AM993" s="433" t="s">
        <v>139</v>
      </c>
      <c r="AN993" s="434"/>
      <c r="AO993" s="438">
        <v>0.3</v>
      </c>
      <c r="AP993" s="439">
        <v>8.7539999999999996</v>
      </c>
      <c r="AQ993" s="431" t="s">
        <v>139</v>
      </c>
      <c r="AR993" s="440"/>
      <c r="AS993" s="469">
        <v>0</v>
      </c>
      <c r="AT993" s="431"/>
      <c r="AU993" s="469">
        <v>2.5935680159037382</v>
      </c>
      <c r="AV993" s="431"/>
      <c r="AW993" s="442">
        <v>0.495</v>
      </c>
      <c r="AX993" s="431"/>
      <c r="AY993" s="443"/>
      <c r="AZ993" s="469" t="s">
        <v>139</v>
      </c>
      <c r="BA993" s="431" t="s">
        <v>139</v>
      </c>
      <c r="BB993" s="440"/>
      <c r="BC993" s="469">
        <v>3.9314972655717602E-2</v>
      </c>
      <c r="BD993" s="445" t="s">
        <v>139</v>
      </c>
      <c r="BE993" s="469">
        <v>2.2271197912464222E-2</v>
      </c>
      <c r="BF993" s="445" t="s">
        <v>139</v>
      </c>
      <c r="BG993" s="445"/>
      <c r="BH993" s="469">
        <v>1795.8592999614029</v>
      </c>
      <c r="BI993" s="431" t="s">
        <v>139</v>
      </c>
      <c r="BJ993" s="440"/>
      <c r="BK993" s="441">
        <v>1861.9951501662822</v>
      </c>
      <c r="BL993" s="431" t="s">
        <v>139</v>
      </c>
      <c r="BM993" s="446"/>
      <c r="BN993" s="447" t="s">
        <v>139</v>
      </c>
      <c r="BO993" t="s">
        <v>139</v>
      </c>
    </row>
    <row r="994" spans="1:67" ht="15.75" customHeight="1">
      <c r="A994" s="7" t="s">
        <v>1030</v>
      </c>
      <c r="B994" s="453">
        <v>46</v>
      </c>
      <c r="C994" s="436" t="s">
        <v>234</v>
      </c>
      <c r="D994" s="454" t="s">
        <v>235</v>
      </c>
      <c r="E994" s="436">
        <v>73</v>
      </c>
      <c r="F994" s="436">
        <v>59.910000000000423</v>
      </c>
      <c r="G994" s="436" t="s">
        <v>61</v>
      </c>
      <c r="H994" s="430">
        <v>73.998500000000007</v>
      </c>
      <c r="I994" s="436">
        <v>139</v>
      </c>
      <c r="J994" s="436">
        <v>59.829999999999472</v>
      </c>
      <c r="K994" s="436" t="s">
        <v>62</v>
      </c>
      <c r="L994" s="430">
        <v>139.99716666666666</v>
      </c>
      <c r="M994" s="430">
        <v>-139.99716666666666</v>
      </c>
      <c r="N994" s="427">
        <v>1027</v>
      </c>
      <c r="Q994" s="457" t="s">
        <v>184</v>
      </c>
      <c r="R994">
        <v>1</v>
      </c>
      <c r="S994" s="474">
        <v>1013.217</v>
      </c>
      <c r="T994" s="290">
        <v>5.3900000000000003E-2</v>
      </c>
      <c r="U994" s="290">
        <v>5.3499999999999999E-2</v>
      </c>
      <c r="V994" s="290">
        <v>29.447831000000001</v>
      </c>
      <c r="W994" s="290">
        <v>29.447495</v>
      </c>
      <c r="X994" s="290">
        <v>34.879036195339651</v>
      </c>
      <c r="Y994" s="290">
        <v>34.879045639275297</v>
      </c>
      <c r="Z994">
        <v>1.8289</v>
      </c>
      <c r="AA994" s="447">
        <v>6.8611916671000301</v>
      </c>
      <c r="AB994" s="447">
        <v>85.704294021740395</v>
      </c>
      <c r="AC994" s="447">
        <v>2.6355444800000002E-2</v>
      </c>
      <c r="AD994" s="290">
        <v>4.3900000000000002E-2</v>
      </c>
      <c r="AE994" s="447">
        <v>89.764200000000002</v>
      </c>
      <c r="AF994">
        <v>4.5860000000000003</v>
      </c>
      <c r="AG994" s="447">
        <v>2.0491000000000001</v>
      </c>
      <c r="AH994">
        <v>0.14899999999999999</v>
      </c>
      <c r="AI994" s="447">
        <v>6.3701999999999995E-2</v>
      </c>
      <c r="AJ994" s="447">
        <v>98.54</v>
      </c>
      <c r="AK994" s="447">
        <v>11.897</v>
      </c>
      <c r="AL994" s="429">
        <v>34.880043029785156</v>
      </c>
      <c r="AM994" s="433" t="s">
        <v>139</v>
      </c>
      <c r="AN994" s="434"/>
      <c r="AO994" s="438" t="s">
        <v>139</v>
      </c>
      <c r="AP994" s="439" t="s">
        <v>139</v>
      </c>
      <c r="AQ994" s="431" t="s">
        <v>139</v>
      </c>
      <c r="AR994" s="440"/>
      <c r="AS994" s="469" t="s">
        <v>139</v>
      </c>
      <c r="AT994" s="431" t="s">
        <v>139</v>
      </c>
      <c r="AU994" s="469" t="s">
        <v>139</v>
      </c>
      <c r="AV994" s="431" t="s">
        <v>139</v>
      </c>
      <c r="AW994" s="442" t="s">
        <v>139</v>
      </c>
      <c r="AX994" s="431" t="s">
        <v>139</v>
      </c>
      <c r="AY994" s="443"/>
      <c r="AZ994" s="469" t="s">
        <v>139</v>
      </c>
      <c r="BA994" s="431" t="s">
        <v>139</v>
      </c>
      <c r="BB994" s="440"/>
      <c r="BC994" s="469" t="s">
        <v>139</v>
      </c>
      <c r="BD994" s="445" t="s">
        <v>139</v>
      </c>
      <c r="BE994" s="469" t="s">
        <v>139</v>
      </c>
      <c r="BF994" s="445" t="s">
        <v>139</v>
      </c>
      <c r="BG994" s="445"/>
      <c r="BH994" s="469" t="s">
        <v>139</v>
      </c>
      <c r="BI994" s="431" t="s">
        <v>139</v>
      </c>
      <c r="BJ994" s="440"/>
      <c r="BK994" s="441" t="s">
        <v>139</v>
      </c>
      <c r="BL994" s="431" t="s">
        <v>139</v>
      </c>
      <c r="BM994" s="446"/>
      <c r="BN994" s="447" t="s">
        <v>139</v>
      </c>
      <c r="BO994" t="s">
        <v>139</v>
      </c>
    </row>
    <row r="995" spans="1:67" ht="15.75" customHeight="1">
      <c r="A995" s="7" t="s">
        <v>1030</v>
      </c>
      <c r="B995" s="453">
        <v>46</v>
      </c>
      <c r="C995" s="436" t="s">
        <v>234</v>
      </c>
      <c r="D995" s="454" t="s">
        <v>235</v>
      </c>
      <c r="E995" s="436">
        <v>73</v>
      </c>
      <c r="F995" s="436">
        <v>59.910000000000423</v>
      </c>
      <c r="G995" s="436" t="s">
        <v>61</v>
      </c>
      <c r="H995" s="430">
        <v>73.998500000000007</v>
      </c>
      <c r="I995" s="436">
        <v>139</v>
      </c>
      <c r="J995" s="436">
        <v>59.829999999999472</v>
      </c>
      <c r="K995" s="436" t="s">
        <v>62</v>
      </c>
      <c r="L995" s="430">
        <v>139.99716666666666</v>
      </c>
      <c r="M995" s="430">
        <v>-139.99716666666666</v>
      </c>
      <c r="N995" s="427">
        <v>1028</v>
      </c>
      <c r="Q995" s="457" t="s">
        <v>184</v>
      </c>
      <c r="R995">
        <v>2</v>
      </c>
      <c r="S995" s="474">
        <v>1014.174</v>
      </c>
      <c r="T995" s="290">
        <v>5.3400000000000003E-2</v>
      </c>
      <c r="U995" s="290">
        <v>5.3600000000000002E-2</v>
      </c>
      <c r="V995" s="290">
        <v>29.447789</v>
      </c>
      <c r="W995" s="290">
        <v>29.447907000000001</v>
      </c>
      <c r="X995" s="290">
        <v>34.878998206789454</v>
      </c>
      <c r="Y995" s="290">
        <v>34.878927860698099</v>
      </c>
      <c r="Z995">
        <v>1.8291999999999999</v>
      </c>
      <c r="AA995" s="447">
        <v>6.8636884091519947</v>
      </c>
      <c r="AB995" s="447">
        <v>85.734341609765394</v>
      </c>
      <c r="AC995" s="447">
        <v>2.6355444800000002E-2</v>
      </c>
      <c r="AD995" s="290">
        <v>4.3900000000000002E-2</v>
      </c>
      <c r="AE995" s="447">
        <v>89.760499999999993</v>
      </c>
      <c r="AF995">
        <v>4.5857999999999999</v>
      </c>
      <c r="AG995" s="447">
        <v>1.988</v>
      </c>
      <c r="AH995">
        <v>0.14649999999999999</v>
      </c>
      <c r="AI995" s="447">
        <v>6.3701999999999995E-2</v>
      </c>
      <c r="AJ995" s="447">
        <v>98.54</v>
      </c>
      <c r="AK995" s="447">
        <v>11.897</v>
      </c>
      <c r="AL995" s="429">
        <v>34.879707336425781</v>
      </c>
      <c r="AM995" s="433" t="s">
        <v>139</v>
      </c>
      <c r="AN995" s="434"/>
      <c r="AO995" s="438" t="s">
        <v>139</v>
      </c>
      <c r="AP995" s="439" t="s">
        <v>139</v>
      </c>
      <c r="AQ995" s="431" t="s">
        <v>139</v>
      </c>
      <c r="AR995" s="440"/>
      <c r="AS995" s="469" t="s">
        <v>139</v>
      </c>
      <c r="AT995" s="431" t="s">
        <v>139</v>
      </c>
      <c r="AU995" s="469" t="s">
        <v>139</v>
      </c>
      <c r="AV995" s="431" t="s">
        <v>139</v>
      </c>
      <c r="AW995" s="442" t="s">
        <v>139</v>
      </c>
      <c r="AX995" s="431" t="s">
        <v>139</v>
      </c>
      <c r="AY995" s="443"/>
      <c r="AZ995" s="469" t="s">
        <v>139</v>
      </c>
      <c r="BA995" s="431" t="s">
        <v>139</v>
      </c>
      <c r="BB995" s="440"/>
      <c r="BC995" s="469" t="s">
        <v>139</v>
      </c>
      <c r="BD995" s="445" t="s">
        <v>139</v>
      </c>
      <c r="BE995" s="469" t="s">
        <v>139</v>
      </c>
      <c r="BF995" s="445" t="s">
        <v>139</v>
      </c>
      <c r="BG995" s="445"/>
      <c r="BH995" s="469" t="s">
        <v>139</v>
      </c>
      <c r="BI995" s="431" t="s">
        <v>139</v>
      </c>
      <c r="BJ995" s="440"/>
      <c r="BK995" s="441" t="s">
        <v>139</v>
      </c>
      <c r="BL995" s="431" t="s">
        <v>139</v>
      </c>
      <c r="BM995" s="446"/>
      <c r="BN995" s="447" t="s">
        <v>139</v>
      </c>
      <c r="BO995" t="s">
        <v>139</v>
      </c>
    </row>
    <row r="996" spans="1:67" ht="15.75" customHeight="1">
      <c r="A996" s="7" t="s">
        <v>1030</v>
      </c>
      <c r="B996" s="453">
        <v>46</v>
      </c>
      <c r="C996" s="436" t="s">
        <v>234</v>
      </c>
      <c r="D996" s="454" t="s">
        <v>235</v>
      </c>
      <c r="E996" s="436">
        <v>73</v>
      </c>
      <c r="F996" s="436">
        <v>59.910000000000423</v>
      </c>
      <c r="G996" s="436" t="s">
        <v>61</v>
      </c>
      <c r="H996" s="430">
        <v>73.998500000000007</v>
      </c>
      <c r="I996" s="436">
        <v>139</v>
      </c>
      <c r="J996" s="436">
        <v>59.829999999999472</v>
      </c>
      <c r="K996" s="436" t="s">
        <v>62</v>
      </c>
      <c r="L996" s="430">
        <v>139.99716666666666</v>
      </c>
      <c r="M996" s="430">
        <v>-139.99716666666666</v>
      </c>
      <c r="N996" s="427">
        <v>1029</v>
      </c>
      <c r="Q996" s="457" t="s">
        <v>184</v>
      </c>
      <c r="R996">
        <v>3</v>
      </c>
      <c r="S996" s="474">
        <v>1014.204</v>
      </c>
      <c r="T996" s="290">
        <v>5.3699999999999998E-2</v>
      </c>
      <c r="U996" s="290">
        <v>5.3699999999999998E-2</v>
      </c>
      <c r="V996" s="290">
        <v>29.448108999999999</v>
      </c>
      <c r="W996" s="290">
        <v>29.447844</v>
      </c>
      <c r="X996" s="290">
        <v>34.87906326219877</v>
      </c>
      <c r="Y996" s="290">
        <v>34.878715450481877</v>
      </c>
      <c r="Z996">
        <v>1.8291999999999999</v>
      </c>
      <c r="AA996" s="447">
        <v>6.8636884091519947</v>
      </c>
      <c r="AB996" s="447">
        <v>85.73505077752101</v>
      </c>
      <c r="AC996" s="447">
        <v>2.5890181599999999E-2</v>
      </c>
      <c r="AD996" s="290">
        <v>4.2799999999999998E-2</v>
      </c>
      <c r="AE996" s="447">
        <v>89.758700000000005</v>
      </c>
      <c r="AF996">
        <v>4.5857000000000001</v>
      </c>
      <c r="AG996" s="447">
        <v>2.0326</v>
      </c>
      <c r="AH996">
        <v>0.14829999999999999</v>
      </c>
      <c r="AI996" s="447">
        <v>6.3701999999999995E-2</v>
      </c>
      <c r="AJ996" s="447">
        <v>98.53</v>
      </c>
      <c r="AK996" s="447">
        <v>11.897</v>
      </c>
      <c r="AL996" s="429">
        <v>34.879158020019531</v>
      </c>
      <c r="AM996" s="433" t="s">
        <v>139</v>
      </c>
      <c r="AN996" s="434"/>
      <c r="AO996" s="438" t="s">
        <v>139</v>
      </c>
      <c r="AP996" s="439" t="s">
        <v>139</v>
      </c>
      <c r="AQ996" s="431" t="s">
        <v>139</v>
      </c>
      <c r="AR996" s="440"/>
      <c r="AS996" s="469" t="s">
        <v>139</v>
      </c>
      <c r="AT996" s="431" t="s">
        <v>139</v>
      </c>
      <c r="AU996" s="469" t="s">
        <v>139</v>
      </c>
      <c r="AV996" s="431" t="s">
        <v>139</v>
      </c>
      <c r="AW996" s="442" t="s">
        <v>139</v>
      </c>
      <c r="AX996" s="431" t="s">
        <v>139</v>
      </c>
      <c r="AY996" s="443"/>
      <c r="AZ996" s="469" t="s">
        <v>139</v>
      </c>
      <c r="BA996" s="431" t="s">
        <v>139</v>
      </c>
      <c r="BB996" s="440"/>
      <c r="BC996" s="469" t="s">
        <v>139</v>
      </c>
      <c r="BD996" s="445" t="s">
        <v>139</v>
      </c>
      <c r="BE996" s="469" t="s">
        <v>139</v>
      </c>
      <c r="BF996" s="445" t="s">
        <v>139</v>
      </c>
      <c r="BG996" s="445"/>
      <c r="BH996" s="469" t="s">
        <v>139</v>
      </c>
      <c r="BI996" s="431" t="s">
        <v>139</v>
      </c>
      <c r="BJ996" s="440"/>
      <c r="BK996" s="441" t="s">
        <v>139</v>
      </c>
      <c r="BL996" s="431" t="s">
        <v>139</v>
      </c>
      <c r="BM996" s="446"/>
      <c r="BN996" s="447" t="s">
        <v>139</v>
      </c>
      <c r="BO996" t="s">
        <v>139</v>
      </c>
    </row>
    <row r="997" spans="1:67" ht="15.75" customHeight="1">
      <c r="A997" s="7" t="s">
        <v>1030</v>
      </c>
      <c r="B997" s="453">
        <v>46</v>
      </c>
      <c r="C997" s="436" t="s">
        <v>234</v>
      </c>
      <c r="D997" s="454" t="s">
        <v>235</v>
      </c>
      <c r="E997" s="436">
        <v>73</v>
      </c>
      <c r="F997" s="436">
        <v>59.910000000000423</v>
      </c>
      <c r="G997" s="436" t="s">
        <v>61</v>
      </c>
      <c r="H997" s="430">
        <v>73.998500000000007</v>
      </c>
      <c r="I997" s="436">
        <v>139</v>
      </c>
      <c r="J997" s="436">
        <v>59.829999999999472</v>
      </c>
      <c r="K997" s="436" t="s">
        <v>62</v>
      </c>
      <c r="L997" s="430">
        <v>139.99716666666666</v>
      </c>
      <c r="M997" s="430">
        <v>-139.99716666666666</v>
      </c>
      <c r="N997" s="427">
        <v>1031</v>
      </c>
      <c r="Q997" s="457" t="s">
        <v>184</v>
      </c>
      <c r="R997">
        <v>5</v>
      </c>
      <c r="S997" s="474">
        <v>490.97399999999999</v>
      </c>
      <c r="T997" s="290">
        <v>0.74750000000000005</v>
      </c>
      <c r="U997" s="290">
        <v>0.74750000000000005</v>
      </c>
      <c r="V997" s="290">
        <v>29.777474999999999</v>
      </c>
      <c r="W997" s="290">
        <v>29.777440000000002</v>
      </c>
      <c r="X997" s="290">
        <v>34.83142063262229</v>
      </c>
      <c r="Y997" s="290">
        <v>34.831375314074684</v>
      </c>
      <c r="Z997">
        <v>1.9332</v>
      </c>
      <c r="AA997" s="447">
        <v>6.7142737951739413</v>
      </c>
      <c r="AB997" s="447">
        <v>85.360052631464598</v>
      </c>
      <c r="AC997" s="447">
        <v>2.6482457600000002E-2</v>
      </c>
      <c r="AD997" s="290">
        <v>4.4200000000000003E-2</v>
      </c>
      <c r="AE997" s="447">
        <v>89.745599999999996</v>
      </c>
      <c r="AF997">
        <v>4.5850999999999997</v>
      </c>
      <c r="AG997" s="447">
        <v>2.1688000000000001</v>
      </c>
      <c r="AH997">
        <v>0.1537</v>
      </c>
      <c r="AI997" s="447">
        <v>6.3701999999999995E-2</v>
      </c>
      <c r="AJ997" s="447">
        <v>98.55</v>
      </c>
      <c r="AK997" s="447">
        <v>11.897</v>
      </c>
      <c r="AL997" s="429">
        <v>34.832923889160156</v>
      </c>
      <c r="AM997" s="433" t="s">
        <v>139</v>
      </c>
      <c r="AN997" s="434"/>
      <c r="AO997" s="438" t="s">
        <v>139</v>
      </c>
      <c r="AP997" s="439" t="s">
        <v>139</v>
      </c>
      <c r="AQ997" s="431" t="s">
        <v>139</v>
      </c>
      <c r="AR997" s="440"/>
      <c r="AS997" s="469" t="s">
        <v>139</v>
      </c>
      <c r="AT997" s="431" t="s">
        <v>139</v>
      </c>
      <c r="AU997" s="469" t="s">
        <v>139</v>
      </c>
      <c r="AV997" s="431" t="s">
        <v>139</v>
      </c>
      <c r="AW997" s="442" t="s">
        <v>139</v>
      </c>
      <c r="AX997" s="431" t="s">
        <v>139</v>
      </c>
      <c r="AY997" s="443"/>
      <c r="AZ997" s="469" t="s">
        <v>139</v>
      </c>
      <c r="BA997" s="431" t="s">
        <v>139</v>
      </c>
      <c r="BB997" s="440"/>
      <c r="BC997" s="469" t="s">
        <v>139</v>
      </c>
      <c r="BD997" s="445" t="s">
        <v>139</v>
      </c>
      <c r="BE997" s="469" t="s">
        <v>139</v>
      </c>
      <c r="BF997" s="445" t="s">
        <v>139</v>
      </c>
      <c r="BG997" s="445"/>
      <c r="BH997" s="469" t="s">
        <v>139</v>
      </c>
      <c r="BI997" s="431" t="s">
        <v>139</v>
      </c>
      <c r="BJ997" s="440"/>
      <c r="BK997" s="441" t="s">
        <v>139</v>
      </c>
      <c r="BL997" s="431" t="s">
        <v>139</v>
      </c>
      <c r="BM997" s="446"/>
      <c r="BN997" s="447" t="s">
        <v>139</v>
      </c>
      <c r="BO997" t="s">
        <v>139</v>
      </c>
    </row>
    <row r="998" spans="1:67" ht="15.75" customHeight="1">
      <c r="A998" s="7" t="s">
        <v>1030</v>
      </c>
      <c r="B998" s="453">
        <v>46</v>
      </c>
      <c r="C998" s="436" t="s">
        <v>234</v>
      </c>
      <c r="D998" s="454" t="s">
        <v>235</v>
      </c>
      <c r="E998" s="436">
        <v>73</v>
      </c>
      <c r="F998" s="436">
        <v>59.910000000000423</v>
      </c>
      <c r="G998" s="436" t="s">
        <v>61</v>
      </c>
      <c r="H998" s="430">
        <v>73.998500000000007</v>
      </c>
      <c r="I998" s="436">
        <v>139</v>
      </c>
      <c r="J998" s="436">
        <v>59.829999999999472</v>
      </c>
      <c r="K998" s="436" t="s">
        <v>62</v>
      </c>
      <c r="L998" s="430">
        <v>139.99716666666666</v>
      </c>
      <c r="M998" s="430">
        <v>-139.99716666666666</v>
      </c>
      <c r="N998" s="427">
        <v>1032</v>
      </c>
      <c r="Q998" s="457" t="s">
        <v>184</v>
      </c>
      <c r="R998">
        <v>6</v>
      </c>
      <c r="S998" s="474">
        <v>490.91699999999997</v>
      </c>
      <c r="T998" s="290">
        <v>0.74729999999999996</v>
      </c>
      <c r="U998" s="290">
        <v>0.74719999999999998</v>
      </c>
      <c r="V998" s="290">
        <v>29.77739</v>
      </c>
      <c r="W998" s="290">
        <v>29.777267999999999</v>
      </c>
      <c r="X998" s="290">
        <v>34.831567480090563</v>
      </c>
      <c r="Y998" s="290">
        <v>34.831521364031808</v>
      </c>
      <c r="Z998">
        <v>1.9332</v>
      </c>
      <c r="AA998" s="447">
        <v>6.7142737951739413</v>
      </c>
      <c r="AB998" s="447">
        <v>85.359700854068421</v>
      </c>
      <c r="AC998" s="447">
        <v>2.6355444800000002E-2</v>
      </c>
      <c r="AD998" s="290">
        <v>4.3900000000000002E-2</v>
      </c>
      <c r="AE998" s="447">
        <v>89.743799999999993</v>
      </c>
      <c r="AF998">
        <v>4.585</v>
      </c>
      <c r="AG998" s="447">
        <v>2.0419999999999998</v>
      </c>
      <c r="AH998">
        <v>0.1487</v>
      </c>
      <c r="AI998" s="447">
        <v>6.3701999999999995E-2</v>
      </c>
      <c r="AJ998" s="447">
        <v>59.82</v>
      </c>
      <c r="AK998" s="447">
        <v>11.897</v>
      </c>
      <c r="AL998" s="429">
        <v>34.831764221191406</v>
      </c>
      <c r="AM998" s="433" t="s">
        <v>139</v>
      </c>
      <c r="AN998" s="434"/>
      <c r="AO998" s="438" t="s">
        <v>139</v>
      </c>
      <c r="AP998" s="439" t="s">
        <v>139</v>
      </c>
      <c r="AQ998" s="431" t="s">
        <v>139</v>
      </c>
      <c r="AR998" s="440"/>
      <c r="AS998" s="469" t="s">
        <v>139</v>
      </c>
      <c r="AT998" s="431" t="s">
        <v>139</v>
      </c>
      <c r="AU998" s="469" t="s">
        <v>139</v>
      </c>
      <c r="AV998" s="431" t="s">
        <v>139</v>
      </c>
      <c r="AW998" s="442" t="s">
        <v>139</v>
      </c>
      <c r="AX998" s="431" t="s">
        <v>139</v>
      </c>
      <c r="AY998" s="443"/>
      <c r="AZ998" s="469" t="s">
        <v>139</v>
      </c>
      <c r="BA998" s="431" t="s">
        <v>139</v>
      </c>
      <c r="BB998" s="440"/>
      <c r="BC998" s="469" t="s">
        <v>139</v>
      </c>
      <c r="BD998" s="445" t="s">
        <v>139</v>
      </c>
      <c r="BE998" s="469" t="s">
        <v>139</v>
      </c>
      <c r="BF998" s="445" t="s">
        <v>139</v>
      </c>
      <c r="BG998" s="445"/>
      <c r="BH998" s="469" t="s">
        <v>139</v>
      </c>
      <c r="BI998" s="431" t="s">
        <v>139</v>
      </c>
      <c r="BJ998" s="440"/>
      <c r="BK998" s="441" t="s">
        <v>139</v>
      </c>
      <c r="BL998" s="431" t="s">
        <v>139</v>
      </c>
      <c r="BM998" s="446"/>
      <c r="BN998" s="447" t="s">
        <v>139</v>
      </c>
      <c r="BO998" t="s">
        <v>139</v>
      </c>
    </row>
    <row r="999" spans="1:67" ht="15.75" customHeight="1">
      <c r="A999" s="7" t="s">
        <v>1030</v>
      </c>
      <c r="B999" s="453">
        <v>46</v>
      </c>
      <c r="C999" s="436" t="s">
        <v>234</v>
      </c>
      <c r="D999" s="454" t="s">
        <v>235</v>
      </c>
      <c r="E999" s="436">
        <v>73</v>
      </c>
      <c r="F999" s="436">
        <v>59.910000000000423</v>
      </c>
      <c r="G999" s="436" t="s">
        <v>61</v>
      </c>
      <c r="H999" s="430">
        <v>73.998500000000007</v>
      </c>
      <c r="I999" s="436">
        <v>139</v>
      </c>
      <c r="J999" s="436">
        <v>59.829999999999472</v>
      </c>
      <c r="K999" s="436" t="s">
        <v>62</v>
      </c>
      <c r="L999" s="430">
        <v>139.99716666666666</v>
      </c>
      <c r="M999" s="430">
        <v>-139.99716666666666</v>
      </c>
      <c r="N999" s="427">
        <v>1033</v>
      </c>
      <c r="Q999" s="457" t="s">
        <v>184</v>
      </c>
      <c r="R999">
        <v>7</v>
      </c>
      <c r="S999" s="474">
        <v>490.90899999999999</v>
      </c>
      <c r="T999" s="290">
        <v>0.74739999999999995</v>
      </c>
      <c r="U999" s="290">
        <v>0.74719999999999998</v>
      </c>
      <c r="V999" s="290">
        <v>29.777398999999999</v>
      </c>
      <c r="W999" s="290">
        <v>29.777291000000002</v>
      </c>
      <c r="X999" s="290">
        <v>34.831471941054403</v>
      </c>
      <c r="Y999" s="290">
        <v>34.831555805148213</v>
      </c>
      <c r="Z999">
        <v>1.9332</v>
      </c>
      <c r="AA999" s="447">
        <v>6.7142737951739413</v>
      </c>
      <c r="AB999" s="447">
        <v>85.359863601639802</v>
      </c>
      <c r="AC999" s="447">
        <v>2.6143756800000001E-2</v>
      </c>
      <c r="AD999" s="290">
        <v>4.3400000000000001E-2</v>
      </c>
      <c r="AE999" s="447">
        <v>89.741900000000001</v>
      </c>
      <c r="AF999">
        <v>4.5849000000000002</v>
      </c>
      <c r="AG999" s="447">
        <v>1.9598</v>
      </c>
      <c r="AH999">
        <v>0.1454</v>
      </c>
      <c r="AI999" s="447">
        <v>6.3701999999999995E-2</v>
      </c>
      <c r="AJ999" s="447">
        <v>87.99</v>
      </c>
      <c r="AK999" s="447">
        <v>11.897</v>
      </c>
      <c r="AL999" s="429">
        <v>34.832286834716797</v>
      </c>
      <c r="AM999" s="433" t="s">
        <v>139</v>
      </c>
      <c r="AN999" s="434"/>
      <c r="AO999" s="438" t="s">
        <v>139</v>
      </c>
      <c r="AP999" s="439" t="s">
        <v>139</v>
      </c>
      <c r="AQ999" s="431" t="s">
        <v>139</v>
      </c>
      <c r="AR999" s="440"/>
      <c r="AS999" s="469" t="s">
        <v>139</v>
      </c>
      <c r="AT999" s="431" t="s">
        <v>139</v>
      </c>
      <c r="AU999" s="469" t="s">
        <v>139</v>
      </c>
      <c r="AV999" s="431" t="s">
        <v>139</v>
      </c>
      <c r="AW999" s="442" t="s">
        <v>139</v>
      </c>
      <c r="AX999" s="431" t="s">
        <v>139</v>
      </c>
      <c r="AY999" s="443"/>
      <c r="AZ999" s="469" t="s">
        <v>139</v>
      </c>
      <c r="BA999" s="431" t="s">
        <v>139</v>
      </c>
      <c r="BB999" s="440"/>
      <c r="BC999" s="469" t="s">
        <v>139</v>
      </c>
      <c r="BD999" s="445" t="s">
        <v>139</v>
      </c>
      <c r="BE999" s="469" t="s">
        <v>139</v>
      </c>
      <c r="BF999" s="445" t="s">
        <v>139</v>
      </c>
      <c r="BG999" s="445"/>
      <c r="BH999" s="469" t="s">
        <v>139</v>
      </c>
      <c r="BI999" s="431" t="s">
        <v>139</v>
      </c>
      <c r="BJ999" s="440"/>
      <c r="BK999" s="441" t="s">
        <v>139</v>
      </c>
      <c r="BL999" s="431" t="s">
        <v>139</v>
      </c>
      <c r="BM999" s="446"/>
      <c r="BN999" s="447" t="s">
        <v>139</v>
      </c>
      <c r="BO999" t="s">
        <v>139</v>
      </c>
    </row>
    <row r="1000" spans="1:67" ht="15.75" customHeight="1">
      <c r="A1000" s="7" t="s">
        <v>1030</v>
      </c>
      <c r="B1000" s="453">
        <v>46</v>
      </c>
      <c r="C1000" s="436" t="s">
        <v>234</v>
      </c>
      <c r="D1000" s="454" t="s">
        <v>235</v>
      </c>
      <c r="E1000" s="436">
        <v>73</v>
      </c>
      <c r="F1000" s="436">
        <v>59.910000000000423</v>
      </c>
      <c r="G1000" s="436" t="s">
        <v>61</v>
      </c>
      <c r="H1000" s="430">
        <v>73.998500000000007</v>
      </c>
      <c r="I1000" s="436">
        <v>139</v>
      </c>
      <c r="J1000" s="436">
        <v>59.829999999999472</v>
      </c>
      <c r="K1000" s="436" t="s">
        <v>62</v>
      </c>
      <c r="L1000" s="430">
        <v>139.99716666666666</v>
      </c>
      <c r="M1000" s="430">
        <v>-139.99716666666666</v>
      </c>
      <c r="N1000" s="427">
        <v>1034</v>
      </c>
      <c r="Q1000" s="457" t="s">
        <v>184</v>
      </c>
      <c r="R1000">
        <v>8</v>
      </c>
      <c r="S1000" s="474">
        <v>490.863</v>
      </c>
      <c r="T1000" s="290">
        <v>0.74739999999999995</v>
      </c>
      <c r="U1000" s="290">
        <v>0.74719999999999998</v>
      </c>
      <c r="V1000" s="290">
        <v>29.777384999999999</v>
      </c>
      <c r="W1000" s="290">
        <v>29.777241</v>
      </c>
      <c r="X1000" s="290">
        <v>34.831480608812726</v>
      </c>
      <c r="Y1000" s="290">
        <v>34.831517859172159</v>
      </c>
      <c r="Z1000">
        <v>1.9332</v>
      </c>
      <c r="AA1000" s="447">
        <v>6.7142737951739413</v>
      </c>
      <c r="AB1000" s="447">
        <v>85.359868752099544</v>
      </c>
      <c r="AC1000" s="447">
        <v>2.63977824E-2</v>
      </c>
      <c r="AD1000" s="290">
        <v>4.3999999999999997E-2</v>
      </c>
      <c r="AE1000" s="447">
        <v>89.741900000000001</v>
      </c>
      <c r="AF1000">
        <v>4.5849000000000002</v>
      </c>
      <c r="AG1000" s="447">
        <v>2.0114999999999998</v>
      </c>
      <c r="AH1000">
        <v>0.1474</v>
      </c>
      <c r="AI1000" s="447">
        <v>6.3701999999999995E-2</v>
      </c>
      <c r="AJ1000" s="447">
        <v>91.86</v>
      </c>
      <c r="AK1000" s="447">
        <v>11.897</v>
      </c>
      <c r="AL1000" s="429">
        <v>34.833160400390625</v>
      </c>
      <c r="AM1000" s="433" t="s">
        <v>139</v>
      </c>
      <c r="AN1000" s="434"/>
      <c r="AO1000" s="438" t="s">
        <v>139</v>
      </c>
      <c r="AP1000" s="439" t="s">
        <v>139</v>
      </c>
      <c r="AQ1000" s="431" t="s">
        <v>139</v>
      </c>
      <c r="AR1000" s="440"/>
      <c r="AS1000" s="469" t="s">
        <v>139</v>
      </c>
      <c r="AT1000" s="431" t="s">
        <v>139</v>
      </c>
      <c r="AU1000" s="469" t="s">
        <v>139</v>
      </c>
      <c r="AV1000" s="431" t="s">
        <v>139</v>
      </c>
      <c r="AW1000" s="442" t="s">
        <v>139</v>
      </c>
      <c r="AX1000" s="431" t="s">
        <v>139</v>
      </c>
      <c r="AY1000" s="443"/>
      <c r="AZ1000" s="469" t="s">
        <v>139</v>
      </c>
      <c r="BA1000" s="431" t="s">
        <v>139</v>
      </c>
      <c r="BB1000" s="440"/>
      <c r="BC1000" s="469" t="s">
        <v>139</v>
      </c>
      <c r="BD1000" s="445" t="s">
        <v>139</v>
      </c>
      <c r="BE1000" s="469" t="s">
        <v>139</v>
      </c>
      <c r="BF1000" s="445" t="s">
        <v>139</v>
      </c>
      <c r="BG1000" s="445"/>
      <c r="BH1000" s="469" t="s">
        <v>139</v>
      </c>
      <c r="BI1000" s="431" t="s">
        <v>139</v>
      </c>
      <c r="BJ1000" s="440"/>
      <c r="BK1000" s="441" t="s">
        <v>139</v>
      </c>
      <c r="BL1000" s="431" t="s">
        <v>139</v>
      </c>
      <c r="BM1000" s="446"/>
      <c r="BN1000" s="447" t="s">
        <v>139</v>
      </c>
      <c r="BO1000" t="s">
        <v>139</v>
      </c>
    </row>
    <row r="1001" spans="1:67" ht="15.75" customHeight="1">
      <c r="A1001" s="7" t="s">
        <v>1030</v>
      </c>
      <c r="B1001" s="453">
        <v>46</v>
      </c>
      <c r="C1001" s="436" t="s">
        <v>234</v>
      </c>
      <c r="D1001" s="454" t="s">
        <v>235</v>
      </c>
      <c r="E1001" s="436">
        <v>73</v>
      </c>
      <c r="F1001" s="436">
        <v>59.910000000000423</v>
      </c>
      <c r="G1001" s="436" t="s">
        <v>61</v>
      </c>
      <c r="H1001" s="430">
        <v>73.998500000000007</v>
      </c>
      <c r="I1001" s="436">
        <v>139</v>
      </c>
      <c r="J1001" s="436">
        <v>59.829999999999472</v>
      </c>
      <c r="K1001" s="436" t="s">
        <v>62</v>
      </c>
      <c r="L1001" s="430">
        <v>139.99716666666666</v>
      </c>
      <c r="M1001" s="430">
        <v>-139.99716666666666</v>
      </c>
      <c r="N1001" s="427">
        <v>1035</v>
      </c>
      <c r="Q1001" s="457" t="s">
        <v>240</v>
      </c>
      <c r="R1001">
        <v>9</v>
      </c>
      <c r="S1001" s="474">
        <v>271.822</v>
      </c>
      <c r="T1001" s="290">
        <v>-0.80420000000000003</v>
      </c>
      <c r="U1001" s="290">
        <v>-0.8014</v>
      </c>
      <c r="V1001" s="290">
        <v>27.816658999999998</v>
      </c>
      <c r="W1001" s="290">
        <v>27.820078000000002</v>
      </c>
      <c r="X1001" s="290">
        <v>34.110623467690566</v>
      </c>
      <c r="Y1001" s="290">
        <v>34.112089261645004</v>
      </c>
      <c r="Z1001">
        <v>1.7932999999999999</v>
      </c>
      <c r="AA1001" s="447">
        <v>6.1720751122299271</v>
      </c>
      <c r="AB1001" s="447">
        <v>74.97024232160139</v>
      </c>
      <c r="AC1001" s="447">
        <v>3.2531780000000003E-2</v>
      </c>
      <c r="AD1001" s="290">
        <v>5.7599999999999998E-2</v>
      </c>
      <c r="AE1001" s="447">
        <v>89.669300000000007</v>
      </c>
      <c r="AF1001">
        <v>4.5811999999999999</v>
      </c>
      <c r="AG1001" s="447">
        <v>3.0891999999999999</v>
      </c>
      <c r="AH1001">
        <v>0.19059999999999999</v>
      </c>
      <c r="AI1001" s="447">
        <v>6.3701999999999995E-2</v>
      </c>
      <c r="AJ1001" s="447">
        <v>25.6</v>
      </c>
      <c r="AK1001" s="447">
        <v>11.897</v>
      </c>
      <c r="AL1001" s="429">
        <v>34.131355285644531</v>
      </c>
      <c r="AM1001" s="433" t="s">
        <v>139</v>
      </c>
      <c r="AN1001" s="434"/>
      <c r="AO1001" s="438" t="s">
        <v>139</v>
      </c>
      <c r="AP1001" s="439" t="s">
        <v>139</v>
      </c>
      <c r="AQ1001" s="431" t="s">
        <v>139</v>
      </c>
      <c r="AR1001" s="440"/>
      <c r="AS1001" s="469" t="s">
        <v>139</v>
      </c>
      <c r="AT1001" s="431" t="s">
        <v>139</v>
      </c>
      <c r="AU1001" s="469" t="s">
        <v>139</v>
      </c>
      <c r="AV1001" s="431" t="s">
        <v>139</v>
      </c>
      <c r="AW1001" s="442" t="s">
        <v>139</v>
      </c>
      <c r="AX1001" s="431" t="s">
        <v>139</v>
      </c>
      <c r="AY1001" s="443"/>
      <c r="AZ1001" s="469" t="s">
        <v>139</v>
      </c>
      <c r="BA1001" s="431" t="s">
        <v>139</v>
      </c>
      <c r="BB1001" s="440"/>
      <c r="BC1001" s="469" t="s">
        <v>139</v>
      </c>
      <c r="BD1001" s="445" t="s">
        <v>139</v>
      </c>
      <c r="BE1001" s="469" t="s">
        <v>139</v>
      </c>
      <c r="BF1001" s="445" t="s">
        <v>139</v>
      </c>
      <c r="BG1001" s="445"/>
      <c r="BH1001" s="469" t="s">
        <v>139</v>
      </c>
      <c r="BI1001" s="431" t="s">
        <v>139</v>
      </c>
      <c r="BJ1001" s="440"/>
      <c r="BK1001" s="441" t="s">
        <v>139</v>
      </c>
      <c r="BL1001" s="431" t="s">
        <v>139</v>
      </c>
      <c r="BM1001" s="446"/>
      <c r="BN1001" s="447" t="s">
        <v>139</v>
      </c>
      <c r="BO1001" t="s">
        <v>139</v>
      </c>
    </row>
    <row r="1002" spans="1:67" ht="15.75" customHeight="1">
      <c r="A1002" s="7" t="s">
        <v>1030</v>
      </c>
      <c r="B1002" s="453">
        <v>46</v>
      </c>
      <c r="C1002" s="436" t="s">
        <v>234</v>
      </c>
      <c r="D1002" s="454" t="s">
        <v>235</v>
      </c>
      <c r="E1002" s="436">
        <v>73</v>
      </c>
      <c r="F1002" s="436">
        <v>59.910000000000423</v>
      </c>
      <c r="G1002" s="436" t="s">
        <v>61</v>
      </c>
      <c r="H1002" s="430">
        <v>73.998500000000007</v>
      </c>
      <c r="I1002" s="436">
        <v>139</v>
      </c>
      <c r="J1002" s="436">
        <v>59.829999999999472</v>
      </c>
      <c r="K1002" s="436" t="s">
        <v>62</v>
      </c>
      <c r="L1002" s="430">
        <v>139.99716666666666</v>
      </c>
      <c r="M1002" s="430">
        <v>-139.99716666666666</v>
      </c>
      <c r="N1002" s="427">
        <v>1036</v>
      </c>
      <c r="Q1002" s="457" t="s">
        <v>240</v>
      </c>
      <c r="R1002">
        <v>10</v>
      </c>
      <c r="S1002" s="474">
        <v>271.96100000000001</v>
      </c>
      <c r="T1002" s="290">
        <v>-0.80289999999999995</v>
      </c>
      <c r="U1002" s="290">
        <v>-0.79900000000000004</v>
      </c>
      <c r="V1002" s="290">
        <v>27.81823</v>
      </c>
      <c r="W1002" s="290">
        <v>27.823077000000001</v>
      </c>
      <c r="X1002" s="290">
        <v>34.111196996287539</v>
      </c>
      <c r="Y1002" s="290">
        <v>34.113353084926416</v>
      </c>
      <c r="Z1002">
        <v>1.7932999999999999</v>
      </c>
      <c r="AA1002" s="447">
        <v>6.1720751122299271</v>
      </c>
      <c r="AB1002" s="447">
        <v>74.973131746988656</v>
      </c>
      <c r="AC1002" s="447">
        <v>3.2616455200000005E-2</v>
      </c>
      <c r="AD1002" s="290">
        <v>5.7799999999999997E-2</v>
      </c>
      <c r="AE1002" s="447">
        <v>89.673000000000002</v>
      </c>
      <c r="AF1002">
        <v>4.5814000000000004</v>
      </c>
      <c r="AG1002" s="447">
        <v>3.1032999999999999</v>
      </c>
      <c r="AH1002">
        <v>0.19109999999999999</v>
      </c>
      <c r="AI1002" s="447">
        <v>6.3701999999999995E-2</v>
      </c>
      <c r="AJ1002" s="447">
        <v>98.66</v>
      </c>
      <c r="AK1002" s="447">
        <v>11.897</v>
      </c>
      <c r="AL1002" s="429">
        <v>34.135513305664063</v>
      </c>
      <c r="AM1002" s="433" t="s">
        <v>139</v>
      </c>
      <c r="AN1002" s="434"/>
      <c r="AO1002" s="438" t="s">
        <v>139</v>
      </c>
      <c r="AP1002" s="439" t="s">
        <v>139</v>
      </c>
      <c r="AQ1002" s="431" t="s">
        <v>139</v>
      </c>
      <c r="AR1002" s="440"/>
      <c r="AS1002" s="469" t="s">
        <v>139</v>
      </c>
      <c r="AT1002" s="431" t="s">
        <v>139</v>
      </c>
      <c r="AU1002" s="469" t="s">
        <v>139</v>
      </c>
      <c r="AV1002" s="431" t="s">
        <v>139</v>
      </c>
      <c r="AW1002" s="442" t="s">
        <v>139</v>
      </c>
      <c r="AX1002" s="431" t="s">
        <v>139</v>
      </c>
      <c r="AY1002" s="443"/>
      <c r="AZ1002" s="469" t="s">
        <v>139</v>
      </c>
      <c r="BA1002" s="431" t="s">
        <v>139</v>
      </c>
      <c r="BB1002" s="440"/>
      <c r="BC1002" s="469" t="s">
        <v>139</v>
      </c>
      <c r="BD1002" s="445" t="s">
        <v>139</v>
      </c>
      <c r="BE1002" s="469" t="s">
        <v>139</v>
      </c>
      <c r="BF1002" s="445" t="s">
        <v>139</v>
      </c>
      <c r="BG1002" s="445"/>
      <c r="BH1002" s="469" t="s">
        <v>139</v>
      </c>
      <c r="BI1002" s="431" t="s">
        <v>139</v>
      </c>
      <c r="BJ1002" s="440"/>
      <c r="BK1002" s="441" t="s">
        <v>139</v>
      </c>
      <c r="BL1002" s="431" t="s">
        <v>139</v>
      </c>
      <c r="BM1002" s="446"/>
      <c r="BN1002" s="447" t="s">
        <v>139</v>
      </c>
      <c r="BO1002" t="s">
        <v>139</v>
      </c>
    </row>
    <row r="1003" spans="1:67" ht="15.75" customHeight="1">
      <c r="A1003" s="7" t="s">
        <v>1030</v>
      </c>
      <c r="B1003" s="453">
        <v>46</v>
      </c>
      <c r="C1003" s="436" t="s">
        <v>234</v>
      </c>
      <c r="D1003" s="454" t="s">
        <v>235</v>
      </c>
      <c r="E1003" s="436">
        <v>73</v>
      </c>
      <c r="F1003" s="436">
        <v>59.910000000000423</v>
      </c>
      <c r="G1003" s="436" t="s">
        <v>61</v>
      </c>
      <c r="H1003" s="430">
        <v>73.998500000000007</v>
      </c>
      <c r="I1003" s="436">
        <v>139</v>
      </c>
      <c r="J1003" s="436">
        <v>59.829999999999472</v>
      </c>
      <c r="K1003" s="436" t="s">
        <v>62</v>
      </c>
      <c r="L1003" s="430">
        <v>139.99716666666666</v>
      </c>
      <c r="M1003" s="430">
        <v>-139.99716666666666</v>
      </c>
      <c r="N1003" s="427">
        <v>1037</v>
      </c>
      <c r="Q1003" s="457" t="s">
        <v>240</v>
      </c>
      <c r="R1003">
        <v>11</v>
      </c>
      <c r="S1003" s="474">
        <v>272.09699999999998</v>
      </c>
      <c r="T1003" s="290">
        <v>-0.79420000000000002</v>
      </c>
      <c r="U1003" s="290">
        <v>-0.79530000000000001</v>
      </c>
      <c r="V1003" s="290">
        <v>27.829829999999998</v>
      </c>
      <c r="W1003" s="290">
        <v>27.828298</v>
      </c>
      <c r="X1003" s="290">
        <v>34.116987878166519</v>
      </c>
      <c r="Y1003" s="290">
        <v>34.116157035775643</v>
      </c>
      <c r="Z1003">
        <v>1.7932999999999999</v>
      </c>
      <c r="AA1003" s="447">
        <v>6.1720751122299271</v>
      </c>
      <c r="AB1003" s="447">
        <v>74.993503827165327</v>
      </c>
      <c r="AC1003" s="447">
        <v>3.2616455200000005E-2</v>
      </c>
      <c r="AD1003" s="290">
        <v>5.7799999999999997E-2</v>
      </c>
      <c r="AE1003" s="447">
        <v>89.671199999999999</v>
      </c>
      <c r="AF1003">
        <v>4.5812999999999997</v>
      </c>
      <c r="AG1003" s="447">
        <v>3.1996000000000002</v>
      </c>
      <c r="AH1003">
        <v>0.19500000000000001</v>
      </c>
      <c r="AI1003" s="447">
        <v>6.3701999999999995E-2</v>
      </c>
      <c r="AJ1003" s="447">
        <v>98.54</v>
      </c>
      <c r="AK1003" s="447">
        <v>11.897</v>
      </c>
      <c r="AL1003" s="429">
        <v>34.132789611816406</v>
      </c>
      <c r="AM1003" s="433" t="s">
        <v>139</v>
      </c>
      <c r="AN1003" s="434"/>
      <c r="AO1003" s="438" t="s">
        <v>139</v>
      </c>
      <c r="AP1003" s="439" t="s">
        <v>139</v>
      </c>
      <c r="AQ1003" s="431" t="s">
        <v>139</v>
      </c>
      <c r="AR1003" s="440"/>
      <c r="AS1003" s="469" t="s">
        <v>139</v>
      </c>
      <c r="AT1003" s="431" t="s">
        <v>139</v>
      </c>
      <c r="AU1003" s="469" t="s">
        <v>139</v>
      </c>
      <c r="AV1003" s="431" t="s">
        <v>139</v>
      </c>
      <c r="AW1003" s="442" t="s">
        <v>139</v>
      </c>
      <c r="AX1003" s="431" t="s">
        <v>139</v>
      </c>
      <c r="AY1003" s="443"/>
      <c r="AZ1003" s="469" t="s">
        <v>139</v>
      </c>
      <c r="BA1003" s="431" t="s">
        <v>139</v>
      </c>
      <c r="BB1003" s="440"/>
      <c r="BC1003" s="469" t="s">
        <v>139</v>
      </c>
      <c r="BD1003" s="445" t="s">
        <v>139</v>
      </c>
      <c r="BE1003" s="469" t="s">
        <v>139</v>
      </c>
      <c r="BF1003" s="445" t="s">
        <v>139</v>
      </c>
      <c r="BG1003" s="445"/>
      <c r="BH1003" s="469" t="s">
        <v>139</v>
      </c>
      <c r="BI1003" s="431" t="s">
        <v>139</v>
      </c>
      <c r="BJ1003" s="440"/>
      <c r="BK1003" s="441" t="s">
        <v>139</v>
      </c>
      <c r="BL1003" s="431" t="s">
        <v>139</v>
      </c>
      <c r="BM1003" s="446"/>
      <c r="BN1003" s="447" t="s">
        <v>139</v>
      </c>
      <c r="BO1003" t="s">
        <v>139</v>
      </c>
    </row>
    <row r="1004" spans="1:67" ht="15.75" customHeight="1">
      <c r="A1004" s="7" t="s">
        <v>1030</v>
      </c>
      <c r="B1004" s="453">
        <v>46</v>
      </c>
      <c r="C1004" s="436" t="s">
        <v>234</v>
      </c>
      <c r="D1004" s="454" t="s">
        <v>235</v>
      </c>
      <c r="E1004" s="436">
        <v>73</v>
      </c>
      <c r="F1004" s="436">
        <v>59.910000000000423</v>
      </c>
      <c r="G1004" s="436" t="s">
        <v>61</v>
      </c>
      <c r="H1004" s="430">
        <v>73.998500000000007</v>
      </c>
      <c r="I1004" s="436">
        <v>139</v>
      </c>
      <c r="J1004" s="436">
        <v>59.829999999999472</v>
      </c>
      <c r="K1004" s="436" t="s">
        <v>62</v>
      </c>
      <c r="L1004" s="430">
        <v>139.99716666666666</v>
      </c>
      <c r="M1004" s="430">
        <v>-139.99716666666666</v>
      </c>
      <c r="N1004" s="427">
        <v>1038</v>
      </c>
      <c r="Q1004" s="457" t="s">
        <v>240</v>
      </c>
      <c r="R1004">
        <v>12</v>
      </c>
      <c r="S1004" s="474">
        <v>272.04399999999998</v>
      </c>
      <c r="T1004" s="290">
        <v>-0.79569999999999996</v>
      </c>
      <c r="U1004" s="290">
        <v>-0.79630000000000001</v>
      </c>
      <c r="V1004" s="290">
        <v>27.827528000000001</v>
      </c>
      <c r="W1004" s="290">
        <v>27.826657000000001</v>
      </c>
      <c r="X1004" s="290">
        <v>34.115599272251089</v>
      </c>
      <c r="Y1004" s="290">
        <v>34.115098206645769</v>
      </c>
      <c r="Z1004">
        <v>1.7932999999999999</v>
      </c>
      <c r="AA1004" s="447">
        <v>6.1720751122299271</v>
      </c>
      <c r="AB1004" s="447">
        <v>74.989784611889007</v>
      </c>
      <c r="AC1004" s="447">
        <v>3.2997043199999999E-2</v>
      </c>
      <c r="AD1004" s="290">
        <v>5.8599999999999999E-2</v>
      </c>
      <c r="AE1004" s="447">
        <v>89.674899999999994</v>
      </c>
      <c r="AF1004">
        <v>4.5815000000000001</v>
      </c>
      <c r="AG1004" s="447">
        <v>3.1221000000000001</v>
      </c>
      <c r="AH1004">
        <v>0.19189999999999999</v>
      </c>
      <c r="AI1004" s="447">
        <v>6.3701999999999995E-2</v>
      </c>
      <c r="AJ1004" s="447">
        <v>98.79</v>
      </c>
      <c r="AK1004" s="447">
        <v>11.897</v>
      </c>
      <c r="AL1004" s="429">
        <v>34.143787384033203</v>
      </c>
      <c r="AM1004" s="433" t="s">
        <v>139</v>
      </c>
      <c r="AN1004" s="434"/>
      <c r="AO1004" s="438" t="s">
        <v>139</v>
      </c>
      <c r="AP1004" s="439" t="s">
        <v>139</v>
      </c>
      <c r="AQ1004" s="431" t="s">
        <v>139</v>
      </c>
      <c r="AR1004" s="440"/>
      <c r="AS1004" s="469" t="s">
        <v>139</v>
      </c>
      <c r="AT1004" s="431" t="s">
        <v>139</v>
      </c>
      <c r="AU1004" s="469" t="s">
        <v>139</v>
      </c>
      <c r="AV1004" s="431" t="s">
        <v>139</v>
      </c>
      <c r="AW1004" s="442" t="s">
        <v>139</v>
      </c>
      <c r="AX1004" s="431" t="s">
        <v>139</v>
      </c>
      <c r="AY1004" s="443"/>
      <c r="AZ1004" s="469" t="s">
        <v>139</v>
      </c>
      <c r="BA1004" s="431" t="s">
        <v>139</v>
      </c>
      <c r="BB1004" s="440"/>
      <c r="BC1004" s="469" t="s">
        <v>139</v>
      </c>
      <c r="BD1004" s="445" t="s">
        <v>139</v>
      </c>
      <c r="BE1004" s="469" t="s">
        <v>139</v>
      </c>
      <c r="BF1004" s="445" t="s">
        <v>139</v>
      </c>
      <c r="BG1004" s="445"/>
      <c r="BH1004" s="469" t="s">
        <v>139</v>
      </c>
      <c r="BI1004" s="431" t="s">
        <v>139</v>
      </c>
      <c r="BJ1004" s="440"/>
      <c r="BK1004" s="441" t="s">
        <v>139</v>
      </c>
      <c r="BL1004" s="431" t="s">
        <v>139</v>
      </c>
      <c r="BM1004" s="446"/>
      <c r="BN1004" s="447" t="s">
        <v>139</v>
      </c>
      <c r="BO1004" t="s">
        <v>139</v>
      </c>
    </row>
    <row r="1005" spans="1:67" ht="15.75" customHeight="1">
      <c r="A1005" s="7" t="s">
        <v>1030</v>
      </c>
      <c r="B1005" s="453">
        <v>46</v>
      </c>
      <c r="C1005" s="436" t="s">
        <v>234</v>
      </c>
      <c r="D1005" s="454" t="s">
        <v>235</v>
      </c>
      <c r="E1005" s="436">
        <v>73</v>
      </c>
      <c r="F1005" s="436">
        <v>59.910000000000423</v>
      </c>
      <c r="G1005" s="436" t="s">
        <v>61</v>
      </c>
      <c r="H1005" s="430">
        <v>73.998500000000007</v>
      </c>
      <c r="I1005" s="436">
        <v>139</v>
      </c>
      <c r="J1005" s="436">
        <v>59.829999999999472</v>
      </c>
      <c r="K1005" s="436" t="s">
        <v>62</v>
      </c>
      <c r="L1005" s="430">
        <v>139.99716666666666</v>
      </c>
      <c r="M1005" s="430">
        <v>-139.99716666666666</v>
      </c>
      <c r="N1005" s="427">
        <v>1039</v>
      </c>
      <c r="Q1005" s="457" t="s">
        <v>240</v>
      </c>
      <c r="R1005">
        <v>13</v>
      </c>
      <c r="S1005" s="474">
        <v>215.249</v>
      </c>
      <c r="T1005" s="290">
        <v>-1.4773000000000001</v>
      </c>
      <c r="U1005" s="290">
        <v>-1.4770000000000001</v>
      </c>
      <c r="V1005" s="290">
        <v>26.477453000000001</v>
      </c>
      <c r="W1005" s="290">
        <v>26.477376</v>
      </c>
      <c r="X1005" s="290">
        <v>33.071320070519306</v>
      </c>
      <c r="Y1005" s="290">
        <v>33.070881823156888</v>
      </c>
      <c r="Z1005">
        <v>1.8106</v>
      </c>
      <c r="AA1005" s="447">
        <v>6.3371730042546197</v>
      </c>
      <c r="AB1005" s="447">
        <v>75.048136239911571</v>
      </c>
      <c r="AC1005" s="447">
        <v>3.49427712E-2</v>
      </c>
      <c r="AD1005" s="290">
        <v>6.2899999999999998E-2</v>
      </c>
      <c r="AE1005" s="447">
        <v>89.632099999999994</v>
      </c>
      <c r="AF1005">
        <v>4.5793999999999997</v>
      </c>
      <c r="AG1005" s="447">
        <v>3.4695999999999998</v>
      </c>
      <c r="AH1005">
        <v>0.20569999999999999</v>
      </c>
      <c r="AI1005" s="447">
        <v>6.3701999999999995E-2</v>
      </c>
      <c r="AJ1005" s="447">
        <v>98.54</v>
      </c>
      <c r="AK1005" s="447">
        <v>11.897</v>
      </c>
      <c r="AL1005" s="429">
        <v>33.144077301025391</v>
      </c>
      <c r="AM1005" s="433" t="s">
        <v>139</v>
      </c>
      <c r="AN1005" s="434"/>
      <c r="AO1005" s="438" t="s">
        <v>139</v>
      </c>
      <c r="AP1005" s="439" t="s">
        <v>139</v>
      </c>
      <c r="AQ1005" s="431" t="s">
        <v>139</v>
      </c>
      <c r="AR1005" s="440"/>
      <c r="AS1005" s="469" t="s">
        <v>139</v>
      </c>
      <c r="AT1005" s="431" t="s">
        <v>139</v>
      </c>
      <c r="AU1005" s="469" t="s">
        <v>139</v>
      </c>
      <c r="AV1005" s="431" t="s">
        <v>139</v>
      </c>
      <c r="AW1005" s="442" t="s">
        <v>139</v>
      </c>
      <c r="AX1005" s="431" t="s">
        <v>139</v>
      </c>
      <c r="AY1005" s="443"/>
      <c r="AZ1005" s="469" t="s">
        <v>139</v>
      </c>
      <c r="BA1005" s="431" t="s">
        <v>139</v>
      </c>
      <c r="BB1005" s="440"/>
      <c r="BC1005" s="469" t="s">
        <v>139</v>
      </c>
      <c r="BD1005" s="445" t="s">
        <v>139</v>
      </c>
      <c r="BE1005" s="469" t="s">
        <v>139</v>
      </c>
      <c r="BF1005" s="445" t="s">
        <v>139</v>
      </c>
      <c r="BG1005" s="445"/>
      <c r="BH1005" s="469" t="s">
        <v>139</v>
      </c>
      <c r="BI1005" s="431" t="s">
        <v>139</v>
      </c>
      <c r="BJ1005" s="440"/>
      <c r="BK1005" s="441" t="s">
        <v>139</v>
      </c>
      <c r="BL1005" s="431" t="s">
        <v>139</v>
      </c>
      <c r="BM1005" s="446"/>
      <c r="BN1005" s="447" t="s">
        <v>139</v>
      </c>
      <c r="BO1005" t="s">
        <v>139</v>
      </c>
    </row>
    <row r="1006" spans="1:67" ht="15.75" customHeight="1">
      <c r="A1006" s="7" t="s">
        <v>1030</v>
      </c>
      <c r="B1006" s="453">
        <v>46</v>
      </c>
      <c r="C1006" s="436" t="s">
        <v>234</v>
      </c>
      <c r="D1006" s="454" t="s">
        <v>235</v>
      </c>
      <c r="E1006" s="436">
        <v>73</v>
      </c>
      <c r="F1006" s="436">
        <v>59.910000000000423</v>
      </c>
      <c r="G1006" s="436" t="s">
        <v>61</v>
      </c>
      <c r="H1006" s="430">
        <v>73.998500000000007</v>
      </c>
      <c r="I1006" s="436">
        <v>139</v>
      </c>
      <c r="J1006" s="436">
        <v>59.829999999999472</v>
      </c>
      <c r="K1006" s="436" t="s">
        <v>62</v>
      </c>
      <c r="L1006" s="430">
        <v>139.99716666666666</v>
      </c>
      <c r="M1006" s="430">
        <v>-139.99716666666666</v>
      </c>
      <c r="N1006" s="427">
        <v>1040</v>
      </c>
      <c r="Q1006" s="457" t="s">
        <v>240</v>
      </c>
      <c r="R1006">
        <v>14</v>
      </c>
      <c r="S1006" s="474">
        <v>215.184</v>
      </c>
      <c r="T1006" s="290">
        <v>-1.4767999999999999</v>
      </c>
      <c r="U1006" s="290">
        <v>-1.4771000000000001</v>
      </c>
      <c r="V1006" s="290">
        <v>26.477605999999998</v>
      </c>
      <c r="W1006" s="290">
        <v>26.477971</v>
      </c>
      <c r="X1006" s="290">
        <v>33.071016170488683</v>
      </c>
      <c r="Y1006" s="290">
        <v>33.071850432008318</v>
      </c>
      <c r="Z1006">
        <v>1.8106</v>
      </c>
      <c r="AA1006" s="447">
        <v>6.3371730042546197</v>
      </c>
      <c r="AB1006" s="447">
        <v>75.048985143566981</v>
      </c>
      <c r="AC1006" s="447">
        <v>3.4562183199999999E-2</v>
      </c>
      <c r="AD1006" s="290">
        <v>6.2100000000000002E-2</v>
      </c>
      <c r="AE1006" s="447">
        <v>89.639499999999998</v>
      </c>
      <c r="AF1006">
        <v>4.5796999999999999</v>
      </c>
      <c r="AG1006" s="447">
        <v>3.4485000000000001</v>
      </c>
      <c r="AH1006">
        <v>0.2049</v>
      </c>
      <c r="AI1006" s="447">
        <v>6.3701999999999995E-2</v>
      </c>
      <c r="AJ1006" s="447">
        <v>98.54</v>
      </c>
      <c r="AK1006" s="447">
        <v>11.897</v>
      </c>
      <c r="AL1006" s="429">
        <v>33.100372314453125</v>
      </c>
      <c r="AM1006" s="433" t="s">
        <v>139</v>
      </c>
      <c r="AN1006" s="434"/>
      <c r="AO1006" s="438" t="s">
        <v>139</v>
      </c>
      <c r="AP1006" s="439" t="s">
        <v>139</v>
      </c>
      <c r="AQ1006" s="431" t="s">
        <v>139</v>
      </c>
      <c r="AR1006" s="440"/>
      <c r="AS1006" s="469" t="s">
        <v>139</v>
      </c>
      <c r="AT1006" s="431" t="s">
        <v>139</v>
      </c>
      <c r="AU1006" s="469" t="s">
        <v>139</v>
      </c>
      <c r="AV1006" s="431" t="s">
        <v>139</v>
      </c>
      <c r="AW1006" s="442" t="s">
        <v>139</v>
      </c>
      <c r="AX1006" s="431" t="s">
        <v>139</v>
      </c>
      <c r="AY1006" s="443"/>
      <c r="AZ1006" s="469" t="s">
        <v>139</v>
      </c>
      <c r="BA1006" s="431" t="s">
        <v>139</v>
      </c>
      <c r="BB1006" s="440"/>
      <c r="BC1006" s="469" t="s">
        <v>139</v>
      </c>
      <c r="BD1006" s="445" t="s">
        <v>139</v>
      </c>
      <c r="BE1006" s="469" t="s">
        <v>139</v>
      </c>
      <c r="BF1006" s="445" t="s">
        <v>139</v>
      </c>
      <c r="BG1006" s="445"/>
      <c r="BH1006" s="469" t="s">
        <v>139</v>
      </c>
      <c r="BI1006" s="431" t="s">
        <v>139</v>
      </c>
      <c r="BJ1006" s="440"/>
      <c r="BK1006" s="441" t="s">
        <v>139</v>
      </c>
      <c r="BL1006" s="431" t="s">
        <v>139</v>
      </c>
      <c r="BM1006" s="446"/>
      <c r="BN1006" s="447" t="s">
        <v>139</v>
      </c>
      <c r="BO1006" t="s">
        <v>139</v>
      </c>
    </row>
    <row r="1007" spans="1:67" ht="15.75" customHeight="1">
      <c r="A1007" s="7" t="s">
        <v>1030</v>
      </c>
      <c r="B1007" s="453">
        <v>46</v>
      </c>
      <c r="C1007" s="436" t="s">
        <v>234</v>
      </c>
      <c r="D1007" s="454" t="s">
        <v>235</v>
      </c>
      <c r="E1007" s="436">
        <v>73</v>
      </c>
      <c r="F1007" s="436">
        <v>59.910000000000423</v>
      </c>
      <c r="G1007" s="436" t="s">
        <v>61</v>
      </c>
      <c r="H1007" s="430">
        <v>73.998500000000007</v>
      </c>
      <c r="I1007" s="436">
        <v>139</v>
      </c>
      <c r="J1007" s="436">
        <v>59.829999999999472</v>
      </c>
      <c r="K1007" s="436" t="s">
        <v>62</v>
      </c>
      <c r="L1007" s="430">
        <v>139.99716666666666</v>
      </c>
      <c r="M1007" s="430">
        <v>-139.99716666666666</v>
      </c>
      <c r="N1007" s="427">
        <v>1041</v>
      </c>
      <c r="Q1007" s="457" t="s">
        <v>240</v>
      </c>
      <c r="R1007">
        <v>15</v>
      </c>
      <c r="S1007" s="474">
        <v>215.03100000000001</v>
      </c>
      <c r="T1007" s="290">
        <v>-1.4759</v>
      </c>
      <c r="U1007" s="290">
        <v>-1.4761</v>
      </c>
      <c r="V1007" s="290">
        <v>26.475832</v>
      </c>
      <c r="W1007" s="290">
        <v>26.477789000000001</v>
      </c>
      <c r="X1007" s="290">
        <v>33.067673228844882</v>
      </c>
      <c r="Y1007" s="290">
        <v>33.070585654392687</v>
      </c>
      <c r="Z1007">
        <v>1.8106</v>
      </c>
      <c r="AA1007" s="447">
        <v>6.3371730042546197</v>
      </c>
      <c r="AB1007" s="447">
        <v>75.049021934881125</v>
      </c>
      <c r="AC1007" s="447">
        <v>3.4562183199999999E-2</v>
      </c>
      <c r="AD1007" s="290">
        <v>6.2100000000000002E-2</v>
      </c>
      <c r="AE1007" s="447">
        <v>89.635800000000003</v>
      </c>
      <c r="AF1007">
        <v>4.5795000000000003</v>
      </c>
      <c r="AG1007" s="447">
        <v>3.3147000000000002</v>
      </c>
      <c r="AH1007">
        <v>0.1996</v>
      </c>
      <c r="AI1007" s="447">
        <v>6.3701999999999995E-2</v>
      </c>
      <c r="AJ1007" s="447">
        <v>98.54</v>
      </c>
      <c r="AK1007" s="447">
        <v>11.897</v>
      </c>
      <c r="AL1007" s="429">
        <v>33.114753723144531</v>
      </c>
      <c r="AM1007" s="433" t="s">
        <v>139</v>
      </c>
      <c r="AN1007" s="434"/>
      <c r="AO1007" s="438" t="s">
        <v>139</v>
      </c>
      <c r="AP1007" s="439" t="s">
        <v>139</v>
      </c>
      <c r="AQ1007" s="431" t="s">
        <v>139</v>
      </c>
      <c r="AR1007" s="440"/>
      <c r="AS1007" s="469" t="s">
        <v>139</v>
      </c>
      <c r="AT1007" s="431" t="s">
        <v>139</v>
      </c>
      <c r="AU1007" s="469" t="s">
        <v>139</v>
      </c>
      <c r="AV1007" s="431" t="s">
        <v>139</v>
      </c>
      <c r="AW1007" s="442" t="s">
        <v>139</v>
      </c>
      <c r="AX1007" s="431" t="s">
        <v>139</v>
      </c>
      <c r="AY1007" s="443"/>
      <c r="AZ1007" s="469" t="s">
        <v>139</v>
      </c>
      <c r="BA1007" s="431" t="s">
        <v>139</v>
      </c>
      <c r="BB1007" s="440"/>
      <c r="BC1007" s="469" t="s">
        <v>139</v>
      </c>
      <c r="BD1007" s="445" t="s">
        <v>139</v>
      </c>
      <c r="BE1007" s="469" t="s">
        <v>139</v>
      </c>
      <c r="BF1007" s="445" t="s">
        <v>139</v>
      </c>
      <c r="BG1007" s="445"/>
      <c r="BH1007" s="469" t="s">
        <v>139</v>
      </c>
      <c r="BI1007" s="431" t="s">
        <v>139</v>
      </c>
      <c r="BJ1007" s="440"/>
      <c r="BK1007" s="441" t="s">
        <v>139</v>
      </c>
      <c r="BL1007" s="431" t="s">
        <v>139</v>
      </c>
      <c r="BM1007" s="446"/>
      <c r="BN1007" s="447" t="s">
        <v>139</v>
      </c>
      <c r="BO1007" t="s">
        <v>139</v>
      </c>
    </row>
    <row r="1008" spans="1:67" ht="15.75" customHeight="1">
      <c r="A1008" s="7" t="s">
        <v>1030</v>
      </c>
      <c r="B1008" s="453">
        <v>46</v>
      </c>
      <c r="C1008" s="436" t="s">
        <v>234</v>
      </c>
      <c r="D1008" s="454" t="s">
        <v>235</v>
      </c>
      <c r="E1008" s="436">
        <v>73</v>
      </c>
      <c r="F1008" s="436">
        <v>59.910000000000423</v>
      </c>
      <c r="G1008" s="436" t="s">
        <v>61</v>
      </c>
      <c r="H1008" s="430">
        <v>73.998500000000007</v>
      </c>
      <c r="I1008" s="436">
        <v>139</v>
      </c>
      <c r="J1008" s="436">
        <v>59.829999999999472</v>
      </c>
      <c r="K1008" s="436" t="s">
        <v>62</v>
      </c>
      <c r="L1008" s="430">
        <v>139.99716666666666</v>
      </c>
      <c r="M1008" s="430">
        <v>-139.99716666666666</v>
      </c>
      <c r="N1008" s="427">
        <v>1042</v>
      </c>
      <c r="Q1008" s="457" t="s">
        <v>240</v>
      </c>
      <c r="R1008">
        <v>16</v>
      </c>
      <c r="S1008" s="474">
        <v>214.92500000000001</v>
      </c>
      <c r="T1008" s="290">
        <v>-1.4757</v>
      </c>
      <c r="U1008" s="290">
        <v>-1.4761</v>
      </c>
      <c r="V1008" s="290">
        <v>26.475929999999998</v>
      </c>
      <c r="W1008" s="290">
        <v>26.476687999999999</v>
      </c>
      <c r="X1008" s="290">
        <v>33.067651105202984</v>
      </c>
      <c r="Y1008" s="290">
        <v>33.069136460268574</v>
      </c>
      <c r="Z1008">
        <v>1.8106</v>
      </c>
      <c r="AA1008" s="447">
        <v>6.3371730042546197</v>
      </c>
      <c r="AB1008" s="447">
        <v>75.049414529231711</v>
      </c>
      <c r="AC1008" s="447">
        <v>3.4477508000000004E-2</v>
      </c>
      <c r="AD1008" s="290">
        <v>6.1899999999999997E-2</v>
      </c>
      <c r="AE1008" s="447">
        <v>89.645099999999999</v>
      </c>
      <c r="AF1008">
        <v>4.58</v>
      </c>
      <c r="AG1008" s="447">
        <v>3.4344000000000001</v>
      </c>
      <c r="AH1008">
        <v>0.2044</v>
      </c>
      <c r="AI1008" s="447">
        <v>6.3701999999999995E-2</v>
      </c>
      <c r="AJ1008" s="447">
        <v>35.17</v>
      </c>
      <c r="AK1008" s="447">
        <v>11.897</v>
      </c>
      <c r="AL1008" s="429">
        <v>33.094657897949219</v>
      </c>
      <c r="AM1008" s="433" t="s">
        <v>139</v>
      </c>
      <c r="AN1008" s="434"/>
      <c r="AO1008" s="438" t="s">
        <v>139</v>
      </c>
      <c r="AP1008" s="439" t="s">
        <v>139</v>
      </c>
      <c r="AQ1008" s="431" t="s">
        <v>139</v>
      </c>
      <c r="AR1008" s="440"/>
      <c r="AS1008" s="469" t="s">
        <v>139</v>
      </c>
      <c r="AT1008" s="431" t="s">
        <v>139</v>
      </c>
      <c r="AU1008" s="469" t="s">
        <v>139</v>
      </c>
      <c r="AV1008" s="431" t="s">
        <v>139</v>
      </c>
      <c r="AW1008" s="442" t="s">
        <v>139</v>
      </c>
      <c r="AX1008" s="431" t="s">
        <v>139</v>
      </c>
      <c r="AY1008" s="443"/>
      <c r="AZ1008" s="469" t="s">
        <v>139</v>
      </c>
      <c r="BA1008" s="431" t="s">
        <v>139</v>
      </c>
      <c r="BB1008" s="440"/>
      <c r="BC1008" s="469" t="s">
        <v>139</v>
      </c>
      <c r="BD1008" s="445" t="s">
        <v>139</v>
      </c>
      <c r="BE1008" s="469" t="s">
        <v>139</v>
      </c>
      <c r="BF1008" s="445" t="s">
        <v>139</v>
      </c>
      <c r="BG1008" s="445"/>
      <c r="BH1008" s="469" t="s">
        <v>139</v>
      </c>
      <c r="BI1008" s="431" t="s">
        <v>139</v>
      </c>
      <c r="BJ1008" s="440"/>
      <c r="BK1008" s="441" t="s">
        <v>139</v>
      </c>
      <c r="BL1008" s="431" t="s">
        <v>139</v>
      </c>
      <c r="BM1008" s="446"/>
      <c r="BN1008" s="447" t="s">
        <v>139</v>
      </c>
      <c r="BO1008" t="s">
        <v>139</v>
      </c>
    </row>
    <row r="1009" spans="1:67" ht="15.75" customHeight="1">
      <c r="A1009" s="7" t="s">
        <v>1030</v>
      </c>
      <c r="B1009" s="453">
        <v>46</v>
      </c>
      <c r="C1009" s="436" t="s">
        <v>234</v>
      </c>
      <c r="D1009" s="454" t="s">
        <v>235</v>
      </c>
      <c r="E1009" s="436">
        <v>73</v>
      </c>
      <c r="F1009" s="436">
        <v>59.910000000000423</v>
      </c>
      <c r="G1009" s="436" t="s">
        <v>61</v>
      </c>
      <c r="H1009" s="430">
        <v>73.998500000000007</v>
      </c>
      <c r="I1009" s="436">
        <v>139</v>
      </c>
      <c r="J1009" s="436">
        <v>59.829999999999472</v>
      </c>
      <c r="K1009" s="436" t="s">
        <v>62</v>
      </c>
      <c r="L1009" s="430">
        <v>139.99716666666666</v>
      </c>
      <c r="M1009" s="430">
        <v>-139.99716666666666</v>
      </c>
      <c r="N1009" s="427">
        <v>1043</v>
      </c>
      <c r="Q1009" s="457" t="s">
        <v>240</v>
      </c>
      <c r="R1009">
        <v>17</v>
      </c>
      <c r="S1009" s="474">
        <v>82.563999999999993</v>
      </c>
      <c r="T1009" s="290">
        <v>-0.1265</v>
      </c>
      <c r="U1009" s="290">
        <v>-0.1351</v>
      </c>
      <c r="V1009" s="290">
        <v>25.817447999999999</v>
      </c>
      <c r="W1009" s="290">
        <v>25.809893000000002</v>
      </c>
      <c r="X1009" s="290">
        <v>30.832480643952845</v>
      </c>
      <c r="Y1009" s="290">
        <v>30.831249485296944</v>
      </c>
      <c r="Z1009">
        <v>2.3397000000000001</v>
      </c>
      <c r="AA1009" s="447">
        <v>8.4296774302301021</v>
      </c>
      <c r="AB1009" s="447">
        <v>101.86821359916627</v>
      </c>
      <c r="AC1009" s="447">
        <v>0.171707632</v>
      </c>
      <c r="AD1009" s="290">
        <v>0.36659999999999998</v>
      </c>
      <c r="AE1009" s="447">
        <v>88.986099999999993</v>
      </c>
      <c r="AF1009">
        <v>4.5467000000000004</v>
      </c>
      <c r="AG1009" s="447">
        <v>2.7018</v>
      </c>
      <c r="AH1009">
        <v>0.17499999999999999</v>
      </c>
      <c r="AI1009" s="447">
        <v>6.3701999999999995E-2</v>
      </c>
      <c r="AJ1009" s="447">
        <v>97.61</v>
      </c>
      <c r="AK1009" s="447">
        <v>11.897</v>
      </c>
      <c r="AL1009" s="429">
        <v>30.869155883789063</v>
      </c>
      <c r="AM1009" s="433" t="s">
        <v>139</v>
      </c>
      <c r="AN1009" s="434"/>
      <c r="AO1009" s="438" t="s">
        <v>139</v>
      </c>
      <c r="AP1009" s="439" t="s">
        <v>139</v>
      </c>
      <c r="AQ1009" s="431" t="s">
        <v>139</v>
      </c>
      <c r="AR1009" s="440"/>
      <c r="AS1009" s="469" t="s">
        <v>139</v>
      </c>
      <c r="AT1009" s="431" t="s">
        <v>139</v>
      </c>
      <c r="AU1009" s="469" t="s">
        <v>139</v>
      </c>
      <c r="AV1009" s="431" t="s">
        <v>139</v>
      </c>
      <c r="AW1009" s="442" t="s">
        <v>139</v>
      </c>
      <c r="AX1009" s="431" t="s">
        <v>139</v>
      </c>
      <c r="AY1009" s="443"/>
      <c r="AZ1009" s="469" t="s">
        <v>139</v>
      </c>
      <c r="BA1009" s="431" t="s">
        <v>139</v>
      </c>
      <c r="BB1009" s="440"/>
      <c r="BC1009" s="469" t="s">
        <v>139</v>
      </c>
      <c r="BD1009" s="445" t="s">
        <v>139</v>
      </c>
      <c r="BE1009" s="469" t="s">
        <v>139</v>
      </c>
      <c r="BF1009" s="445" t="s">
        <v>139</v>
      </c>
      <c r="BG1009" s="445"/>
      <c r="BH1009" s="469" t="s">
        <v>139</v>
      </c>
      <c r="BI1009" s="431" t="s">
        <v>139</v>
      </c>
      <c r="BJ1009" s="440"/>
      <c r="BK1009" s="441" t="s">
        <v>139</v>
      </c>
      <c r="BL1009" s="431" t="s">
        <v>139</v>
      </c>
      <c r="BM1009" s="446"/>
      <c r="BN1009" s="447" t="s">
        <v>139</v>
      </c>
      <c r="BO1009" t="s">
        <v>139</v>
      </c>
    </row>
    <row r="1010" spans="1:67" ht="15.75" customHeight="1">
      <c r="A1010" s="7" t="s">
        <v>1030</v>
      </c>
      <c r="B1010" s="453">
        <v>46</v>
      </c>
      <c r="C1010" s="436" t="s">
        <v>234</v>
      </c>
      <c r="D1010" s="454" t="s">
        <v>235</v>
      </c>
      <c r="E1010" s="436">
        <v>73</v>
      </c>
      <c r="F1010" s="436">
        <v>59.910000000000423</v>
      </c>
      <c r="G1010" s="436" t="s">
        <v>61</v>
      </c>
      <c r="H1010" s="430">
        <v>73.998500000000007</v>
      </c>
      <c r="I1010" s="436">
        <v>139</v>
      </c>
      <c r="J1010" s="436">
        <v>59.829999999999472</v>
      </c>
      <c r="K1010" s="436" t="s">
        <v>62</v>
      </c>
      <c r="L1010" s="430">
        <v>139.99716666666666</v>
      </c>
      <c r="M1010" s="430">
        <v>-139.99716666666666</v>
      </c>
      <c r="N1010" s="427">
        <v>1044</v>
      </c>
      <c r="Q1010" s="457" t="s">
        <v>240</v>
      </c>
      <c r="R1010">
        <v>18</v>
      </c>
      <c r="S1010" s="474">
        <v>82.671999999999997</v>
      </c>
      <c r="T1010" s="290">
        <v>-0.1211</v>
      </c>
      <c r="U1010" s="290">
        <v>-0.12970000000000001</v>
      </c>
      <c r="V1010" s="290">
        <v>25.823775999999999</v>
      </c>
      <c r="W1010" s="290">
        <v>25.815391000000002</v>
      </c>
      <c r="X1010" s="290">
        <v>30.835272161387127</v>
      </c>
      <c r="Y1010" s="290">
        <v>30.832952639214504</v>
      </c>
      <c r="Z1010">
        <v>2.3397000000000001</v>
      </c>
      <c r="AA1010" s="447">
        <v>8.4296774302301021</v>
      </c>
      <c r="AB1010" s="447">
        <v>101.88473579606092</v>
      </c>
      <c r="AC1010" s="447">
        <v>0.172468808</v>
      </c>
      <c r="AD1010" s="290">
        <v>0.36830000000000002</v>
      </c>
      <c r="AE1010" s="447">
        <v>88.995400000000004</v>
      </c>
      <c r="AF1010">
        <v>4.5472000000000001</v>
      </c>
      <c r="AG1010" s="447">
        <v>2.5985</v>
      </c>
      <c r="AH1010">
        <v>0.1709</v>
      </c>
      <c r="AI1010" s="447">
        <v>6.3701999999999995E-2</v>
      </c>
      <c r="AJ1010" s="447">
        <v>82.67</v>
      </c>
      <c r="AK1010" s="447">
        <v>11.897</v>
      </c>
      <c r="AL1010" s="429">
        <v>30.852611541748047</v>
      </c>
      <c r="AM1010" s="433" t="s">
        <v>139</v>
      </c>
      <c r="AN1010" s="434"/>
      <c r="AO1010" s="438" t="s">
        <v>139</v>
      </c>
      <c r="AP1010" s="439" t="s">
        <v>139</v>
      </c>
      <c r="AQ1010" s="431" t="s">
        <v>139</v>
      </c>
      <c r="AR1010" s="440"/>
      <c r="AS1010" s="469" t="s">
        <v>139</v>
      </c>
      <c r="AT1010" s="431" t="s">
        <v>139</v>
      </c>
      <c r="AU1010" s="469" t="s">
        <v>139</v>
      </c>
      <c r="AV1010" s="431" t="s">
        <v>139</v>
      </c>
      <c r="AW1010" s="442" t="s">
        <v>139</v>
      </c>
      <c r="AX1010" s="431" t="s">
        <v>139</v>
      </c>
      <c r="AY1010" s="443"/>
      <c r="AZ1010" s="469" t="s">
        <v>139</v>
      </c>
      <c r="BA1010" s="431" t="s">
        <v>139</v>
      </c>
      <c r="BB1010" s="440"/>
      <c r="BC1010" s="469" t="s">
        <v>139</v>
      </c>
      <c r="BD1010" s="445" t="s">
        <v>139</v>
      </c>
      <c r="BE1010" s="469" t="s">
        <v>139</v>
      </c>
      <c r="BF1010" s="445" t="s">
        <v>139</v>
      </c>
      <c r="BG1010" s="445"/>
      <c r="BH1010" s="469" t="s">
        <v>139</v>
      </c>
      <c r="BI1010" s="431" t="s">
        <v>139</v>
      </c>
      <c r="BJ1010" s="440"/>
      <c r="BK1010" s="441" t="s">
        <v>139</v>
      </c>
      <c r="BL1010" s="431" t="s">
        <v>139</v>
      </c>
      <c r="BM1010" s="446"/>
      <c r="BN1010" s="447" t="s">
        <v>139</v>
      </c>
      <c r="BO1010" t="s">
        <v>139</v>
      </c>
    </row>
    <row r="1011" spans="1:67" ht="15.75" customHeight="1">
      <c r="A1011" s="7" t="s">
        <v>1030</v>
      </c>
      <c r="B1011" s="453">
        <v>46</v>
      </c>
      <c r="C1011" s="436" t="s">
        <v>234</v>
      </c>
      <c r="D1011" s="454" t="s">
        <v>235</v>
      </c>
      <c r="E1011" s="436">
        <v>73</v>
      </c>
      <c r="F1011" s="436">
        <v>59.910000000000423</v>
      </c>
      <c r="G1011" s="436" t="s">
        <v>61</v>
      </c>
      <c r="H1011" s="430">
        <v>73.998500000000007</v>
      </c>
      <c r="I1011" s="436">
        <v>139</v>
      </c>
      <c r="J1011" s="436">
        <v>59.829999999999472</v>
      </c>
      <c r="K1011" s="436" t="s">
        <v>62</v>
      </c>
      <c r="L1011" s="430">
        <v>139.99716666666666</v>
      </c>
      <c r="M1011" s="430">
        <v>-139.99716666666666</v>
      </c>
      <c r="N1011" s="427">
        <v>1045</v>
      </c>
      <c r="Q1011" s="457" t="s">
        <v>240</v>
      </c>
      <c r="R1011">
        <v>19</v>
      </c>
      <c r="S1011" s="474">
        <v>82.561999999999998</v>
      </c>
      <c r="T1011" s="290">
        <v>-0.1449</v>
      </c>
      <c r="U1011" s="290">
        <v>-0.1525</v>
      </c>
      <c r="V1011" s="290">
        <v>25.800810999999999</v>
      </c>
      <c r="W1011" s="290">
        <v>25.796509</v>
      </c>
      <c r="X1011" s="290">
        <v>30.829224866335444</v>
      </c>
      <c r="Y1011" s="290">
        <v>30.831253721989395</v>
      </c>
      <c r="Z1011">
        <v>2.3397000000000001</v>
      </c>
      <c r="AA1011" s="447">
        <v>8.4296774302301021</v>
      </c>
      <c r="AB1011" s="447">
        <v>101.81639187392197</v>
      </c>
      <c r="AC1011" s="447">
        <v>0.19463749600000002</v>
      </c>
      <c r="AD1011" s="290">
        <v>0.41749999999999998</v>
      </c>
      <c r="AE1011" s="447">
        <v>88.982399999999998</v>
      </c>
      <c r="AF1011">
        <v>4.5465</v>
      </c>
      <c r="AG1011" s="447">
        <v>2.5186999999999999</v>
      </c>
      <c r="AH1011">
        <v>0.1678</v>
      </c>
      <c r="AI1011" s="447">
        <v>6.3701999999999995E-2</v>
      </c>
      <c r="AJ1011" s="447">
        <v>98.54</v>
      </c>
      <c r="AK1011" s="447">
        <v>12.202</v>
      </c>
      <c r="AL1011" s="429">
        <v>30.847846984863281</v>
      </c>
      <c r="AM1011" s="433" t="s">
        <v>139</v>
      </c>
      <c r="AN1011" s="434"/>
      <c r="AO1011" s="438" t="s">
        <v>139</v>
      </c>
      <c r="AP1011" s="439" t="s">
        <v>139</v>
      </c>
      <c r="AQ1011" s="431" t="s">
        <v>139</v>
      </c>
      <c r="AR1011" s="440"/>
      <c r="AS1011" s="469" t="s">
        <v>139</v>
      </c>
      <c r="AT1011" s="431" t="s">
        <v>139</v>
      </c>
      <c r="AU1011" s="469" t="s">
        <v>139</v>
      </c>
      <c r="AV1011" s="431" t="s">
        <v>139</v>
      </c>
      <c r="AW1011" s="442" t="s">
        <v>139</v>
      </c>
      <c r="AX1011" s="431" t="s">
        <v>139</v>
      </c>
      <c r="AY1011" s="443"/>
      <c r="AZ1011" s="469" t="s">
        <v>139</v>
      </c>
      <c r="BA1011" s="431" t="s">
        <v>139</v>
      </c>
      <c r="BB1011" s="440"/>
      <c r="BC1011" s="469" t="s">
        <v>139</v>
      </c>
      <c r="BD1011" s="445" t="s">
        <v>139</v>
      </c>
      <c r="BE1011" s="469" t="s">
        <v>139</v>
      </c>
      <c r="BF1011" s="445" t="s">
        <v>139</v>
      </c>
      <c r="BG1011" s="445"/>
      <c r="BH1011" s="469" t="s">
        <v>139</v>
      </c>
      <c r="BI1011" s="431" t="s">
        <v>139</v>
      </c>
      <c r="BJ1011" s="440"/>
      <c r="BK1011" s="441" t="s">
        <v>139</v>
      </c>
      <c r="BL1011" s="431" t="s">
        <v>139</v>
      </c>
      <c r="BM1011" s="446"/>
      <c r="BN1011" s="447" t="s">
        <v>139</v>
      </c>
      <c r="BO1011" t="s">
        <v>139</v>
      </c>
    </row>
    <row r="1012" spans="1:67" ht="15.75" customHeight="1">
      <c r="A1012" s="7" t="s">
        <v>1030</v>
      </c>
      <c r="B1012" s="453">
        <v>46</v>
      </c>
      <c r="C1012" s="436" t="s">
        <v>234</v>
      </c>
      <c r="D1012" s="454" t="s">
        <v>235</v>
      </c>
      <c r="E1012" s="436">
        <v>73</v>
      </c>
      <c r="F1012" s="436">
        <v>59.910000000000423</v>
      </c>
      <c r="G1012" s="436" t="s">
        <v>61</v>
      </c>
      <c r="H1012" s="430">
        <v>73.998500000000007</v>
      </c>
      <c r="I1012" s="436">
        <v>139</v>
      </c>
      <c r="J1012" s="436">
        <v>59.829999999999472</v>
      </c>
      <c r="K1012" s="436" t="s">
        <v>62</v>
      </c>
      <c r="L1012" s="430">
        <v>139.99716666666666</v>
      </c>
      <c r="M1012" s="430">
        <v>-139.99716666666666</v>
      </c>
      <c r="N1012" s="427">
        <v>1046</v>
      </c>
      <c r="Q1012" s="457" t="s">
        <v>240</v>
      </c>
      <c r="R1012">
        <v>20</v>
      </c>
      <c r="S1012" s="474">
        <v>82.573999999999998</v>
      </c>
      <c r="T1012" s="290">
        <v>-0.16</v>
      </c>
      <c r="U1012" s="290">
        <v>-0.16500000000000001</v>
      </c>
      <c r="V1012" s="290">
        <v>25.786894999999998</v>
      </c>
      <c r="W1012" s="290">
        <v>25.783644000000002</v>
      </c>
      <c r="X1012" s="290">
        <v>30.826194671507981</v>
      </c>
      <c r="Y1012" s="290">
        <v>30.826975743630161</v>
      </c>
      <c r="Z1012">
        <v>2.3397000000000001</v>
      </c>
      <c r="AA1012" s="447">
        <v>8.4296774302301021</v>
      </c>
      <c r="AB1012" s="447">
        <v>101.7736145977494</v>
      </c>
      <c r="AC1012" s="447">
        <v>0.18934980000000001</v>
      </c>
      <c r="AD1012" s="290">
        <v>0.40579999999999999</v>
      </c>
      <c r="AE1012" s="447">
        <v>88.995400000000004</v>
      </c>
      <c r="AF1012">
        <v>4.5472000000000001</v>
      </c>
      <c r="AG1012" s="447">
        <v>2.5421999999999998</v>
      </c>
      <c r="AH1012">
        <v>0.16869999999999999</v>
      </c>
      <c r="AI1012" s="447">
        <v>6.3701999999999995E-2</v>
      </c>
      <c r="AJ1012" s="447">
        <v>98.54</v>
      </c>
      <c r="AK1012" s="447">
        <v>12.202</v>
      </c>
      <c r="AL1012" s="429">
        <v>30.840898513793945</v>
      </c>
      <c r="AM1012" s="433" t="s">
        <v>139</v>
      </c>
      <c r="AN1012" s="434"/>
      <c r="AO1012" s="438" t="s">
        <v>139</v>
      </c>
      <c r="AP1012" s="439" t="s">
        <v>139</v>
      </c>
      <c r="AQ1012" s="431" t="s">
        <v>139</v>
      </c>
      <c r="AR1012" s="440"/>
      <c r="AS1012" s="469" t="s">
        <v>139</v>
      </c>
      <c r="AT1012" s="431" t="s">
        <v>139</v>
      </c>
      <c r="AU1012" s="469" t="s">
        <v>139</v>
      </c>
      <c r="AV1012" s="431" t="s">
        <v>139</v>
      </c>
      <c r="AW1012" s="442" t="s">
        <v>139</v>
      </c>
      <c r="AX1012" s="431" t="s">
        <v>139</v>
      </c>
      <c r="AY1012" s="443"/>
      <c r="AZ1012" s="469" t="s">
        <v>139</v>
      </c>
      <c r="BA1012" s="431" t="s">
        <v>139</v>
      </c>
      <c r="BB1012" s="440"/>
      <c r="BC1012" s="469" t="s">
        <v>139</v>
      </c>
      <c r="BD1012" s="445" t="s">
        <v>139</v>
      </c>
      <c r="BE1012" s="469" t="s">
        <v>139</v>
      </c>
      <c r="BF1012" s="445" t="s">
        <v>139</v>
      </c>
      <c r="BG1012" s="445"/>
      <c r="BH1012" s="469" t="s">
        <v>139</v>
      </c>
      <c r="BI1012" s="431" t="s">
        <v>139</v>
      </c>
      <c r="BJ1012" s="440"/>
      <c r="BK1012" s="441" t="s">
        <v>139</v>
      </c>
      <c r="BL1012" s="431" t="s">
        <v>139</v>
      </c>
      <c r="BM1012" s="446"/>
      <c r="BN1012" s="447" t="s">
        <v>139</v>
      </c>
      <c r="BO1012" t="s">
        <v>139</v>
      </c>
    </row>
    <row r="1013" spans="1:67" ht="15.75" customHeight="1">
      <c r="A1013" s="7" t="s">
        <v>1030</v>
      </c>
      <c r="B1013" s="453">
        <v>46</v>
      </c>
      <c r="C1013" s="436" t="s">
        <v>234</v>
      </c>
      <c r="D1013" s="454" t="s">
        <v>235</v>
      </c>
      <c r="E1013" s="436">
        <v>73</v>
      </c>
      <c r="F1013" s="436">
        <v>59.910000000000423</v>
      </c>
      <c r="G1013" s="436" t="s">
        <v>61</v>
      </c>
      <c r="H1013" s="430">
        <v>73.998500000000007</v>
      </c>
      <c r="I1013" s="436">
        <v>139</v>
      </c>
      <c r="J1013" s="436">
        <v>59.829999999999472</v>
      </c>
      <c r="K1013" s="436" t="s">
        <v>62</v>
      </c>
      <c r="L1013" s="430">
        <v>139.99716666666666</v>
      </c>
      <c r="M1013" s="430">
        <v>-139.99716666666666</v>
      </c>
      <c r="N1013" s="427">
        <v>1047</v>
      </c>
      <c r="Q1013" s="457" t="s">
        <v>184</v>
      </c>
      <c r="R1013">
        <v>21</v>
      </c>
      <c r="S1013" s="474">
        <v>3.5249999999999999</v>
      </c>
      <c r="T1013" s="290">
        <v>-0.43369999999999997</v>
      </c>
      <c r="U1013" s="290">
        <v>-0.43369999999999997</v>
      </c>
      <c r="V1013" s="290">
        <v>22.135179999999998</v>
      </c>
      <c r="W1013" s="290">
        <v>22.135885999999999</v>
      </c>
      <c r="X1013" s="290">
        <v>26.349092114299626</v>
      </c>
      <c r="Y1013" s="290">
        <v>26.350011025649206</v>
      </c>
      <c r="Z1013">
        <v>2.2978000000000001</v>
      </c>
      <c r="AA1013" s="447">
        <v>8.6280031888366366</v>
      </c>
      <c r="AB1013" s="447">
        <v>100.21003961136242</v>
      </c>
      <c r="AC1013" s="447">
        <v>5.7067320000000005E-2</v>
      </c>
      <c r="AD1013" s="290">
        <v>0.112</v>
      </c>
      <c r="AE1013" s="447">
        <v>89.334199999999996</v>
      </c>
      <c r="AF1013">
        <v>4.5643000000000002</v>
      </c>
      <c r="AG1013" s="447">
        <v>1.3846000000000001</v>
      </c>
      <c r="AH1013">
        <v>0.12239999999999999</v>
      </c>
      <c r="AI1013" s="447">
        <v>0.87631999999999999</v>
      </c>
      <c r="AJ1013" s="447">
        <v>98.54</v>
      </c>
      <c r="AK1013" s="447">
        <v>13.88</v>
      </c>
      <c r="AL1013" s="429">
        <v>26.35107421875</v>
      </c>
      <c r="AM1013" s="433" t="s">
        <v>139</v>
      </c>
      <c r="AN1013" s="434"/>
      <c r="AO1013" s="438" t="s">
        <v>139</v>
      </c>
      <c r="AP1013" s="439" t="s">
        <v>139</v>
      </c>
      <c r="AQ1013" s="431" t="s">
        <v>139</v>
      </c>
      <c r="AR1013" s="440"/>
      <c r="AS1013" s="469" t="s">
        <v>139</v>
      </c>
      <c r="AT1013" s="431" t="s">
        <v>139</v>
      </c>
      <c r="AU1013" s="469" t="s">
        <v>139</v>
      </c>
      <c r="AV1013" s="431" t="s">
        <v>139</v>
      </c>
      <c r="AW1013" s="442" t="s">
        <v>139</v>
      </c>
      <c r="AX1013" s="431" t="s">
        <v>139</v>
      </c>
      <c r="AY1013" s="443"/>
      <c r="AZ1013" s="469" t="s">
        <v>139</v>
      </c>
      <c r="BA1013" s="431" t="s">
        <v>139</v>
      </c>
      <c r="BB1013" s="440"/>
      <c r="BC1013" s="469" t="s">
        <v>139</v>
      </c>
      <c r="BD1013" s="445" t="s">
        <v>139</v>
      </c>
      <c r="BE1013" s="469" t="s">
        <v>139</v>
      </c>
      <c r="BF1013" s="445" t="s">
        <v>139</v>
      </c>
      <c r="BG1013" s="445"/>
      <c r="BH1013" s="469" t="s">
        <v>139</v>
      </c>
      <c r="BI1013" s="431" t="s">
        <v>139</v>
      </c>
      <c r="BJ1013" s="440"/>
      <c r="BK1013" s="441" t="s">
        <v>139</v>
      </c>
      <c r="BL1013" s="431" t="s">
        <v>139</v>
      </c>
      <c r="BM1013" s="446"/>
      <c r="BN1013" s="447" t="s">
        <v>139</v>
      </c>
      <c r="BO1013" t="s">
        <v>139</v>
      </c>
    </row>
    <row r="1014" spans="1:67" ht="15.75" customHeight="1">
      <c r="A1014" s="7" t="s">
        <v>1030</v>
      </c>
      <c r="B1014" s="453">
        <v>46</v>
      </c>
      <c r="C1014" s="436" t="s">
        <v>234</v>
      </c>
      <c r="D1014" s="454" t="s">
        <v>235</v>
      </c>
      <c r="E1014" s="436">
        <v>73</v>
      </c>
      <c r="F1014" s="436">
        <v>59.910000000000423</v>
      </c>
      <c r="G1014" s="436" t="s">
        <v>61</v>
      </c>
      <c r="H1014" s="430">
        <v>73.998500000000007</v>
      </c>
      <c r="I1014" s="436">
        <v>139</v>
      </c>
      <c r="J1014" s="436">
        <v>59.829999999999472</v>
      </c>
      <c r="K1014" s="436" t="s">
        <v>62</v>
      </c>
      <c r="L1014" s="430">
        <v>139.99716666666666</v>
      </c>
      <c r="M1014" s="430">
        <v>-139.99716666666666</v>
      </c>
      <c r="N1014" s="427">
        <v>1048</v>
      </c>
      <c r="Q1014" s="457" t="s">
        <v>184</v>
      </c>
      <c r="R1014">
        <v>22</v>
      </c>
      <c r="S1014" s="474">
        <v>3.6429999999999998</v>
      </c>
      <c r="T1014" s="290">
        <v>-0.43309999999999998</v>
      </c>
      <c r="U1014" s="290">
        <v>-0.43169999999999997</v>
      </c>
      <c r="V1014" s="290">
        <v>22.135587999999998</v>
      </c>
      <c r="W1014" s="290">
        <v>22.137292000000002</v>
      </c>
      <c r="X1014" s="290">
        <v>26.349043129150832</v>
      </c>
      <c r="Y1014" s="290">
        <v>26.350043957577142</v>
      </c>
      <c r="Z1014">
        <v>2.2978000000000001</v>
      </c>
      <c r="AA1014" s="447">
        <v>8.6280031888366366</v>
      </c>
      <c r="AB1014" s="447">
        <v>100.21162008562554</v>
      </c>
      <c r="AC1014" s="447">
        <v>5.7107856000000005E-2</v>
      </c>
      <c r="AD1014" s="290">
        <v>0.11210000000000001</v>
      </c>
      <c r="AE1014" s="447">
        <v>89.336100000000002</v>
      </c>
      <c r="AF1014">
        <v>4.5644</v>
      </c>
      <c r="AG1014" s="447">
        <v>1.5254000000000001</v>
      </c>
      <c r="AH1014">
        <v>0.128</v>
      </c>
      <c r="AI1014" s="447">
        <v>0.93959000000000004</v>
      </c>
      <c r="AJ1014" s="447">
        <v>98.54</v>
      </c>
      <c r="AK1014" s="447">
        <v>13.88</v>
      </c>
      <c r="AL1014" s="429">
        <v>26.351451873779297</v>
      </c>
      <c r="AM1014" s="433" t="s">
        <v>139</v>
      </c>
      <c r="AN1014" s="434"/>
      <c r="AO1014" s="438" t="s">
        <v>139</v>
      </c>
      <c r="AP1014" s="439" t="s">
        <v>139</v>
      </c>
      <c r="AQ1014" s="431" t="s">
        <v>139</v>
      </c>
      <c r="AR1014" s="440"/>
      <c r="AS1014" s="469" t="s">
        <v>139</v>
      </c>
      <c r="AT1014" s="431" t="s">
        <v>139</v>
      </c>
      <c r="AU1014" s="469" t="s">
        <v>139</v>
      </c>
      <c r="AV1014" s="431" t="s">
        <v>139</v>
      </c>
      <c r="AW1014" s="442" t="s">
        <v>139</v>
      </c>
      <c r="AX1014" s="431" t="s">
        <v>139</v>
      </c>
      <c r="AY1014" s="443"/>
      <c r="AZ1014" s="469" t="s">
        <v>139</v>
      </c>
      <c r="BA1014" s="431" t="s">
        <v>139</v>
      </c>
      <c r="BB1014" s="440"/>
      <c r="BC1014" s="469" t="s">
        <v>139</v>
      </c>
      <c r="BD1014" s="445" t="s">
        <v>139</v>
      </c>
      <c r="BE1014" s="469" t="s">
        <v>139</v>
      </c>
      <c r="BF1014" s="445" t="s">
        <v>139</v>
      </c>
      <c r="BG1014" s="445"/>
      <c r="BH1014" s="469" t="s">
        <v>139</v>
      </c>
      <c r="BI1014" s="431" t="s">
        <v>139</v>
      </c>
      <c r="BJ1014" s="440"/>
      <c r="BK1014" s="441"/>
      <c r="BM1014" s="446"/>
      <c r="BN1014" s="447" t="s">
        <v>139</v>
      </c>
      <c r="BO1014" t="s">
        <v>139</v>
      </c>
    </row>
    <row r="1015" spans="1:67" ht="15.75" customHeight="1">
      <c r="A1015" s="7" t="s">
        <v>1030</v>
      </c>
      <c r="B1015" s="453">
        <v>46</v>
      </c>
      <c r="C1015" s="436" t="s">
        <v>234</v>
      </c>
      <c r="D1015" s="454" t="s">
        <v>235</v>
      </c>
      <c r="E1015" s="436">
        <v>73</v>
      </c>
      <c r="F1015" s="436">
        <v>59.910000000000423</v>
      </c>
      <c r="G1015" s="436" t="s">
        <v>61</v>
      </c>
      <c r="H1015" s="430">
        <v>73.998500000000007</v>
      </c>
      <c r="I1015" s="436">
        <v>139</v>
      </c>
      <c r="J1015" s="436">
        <v>59.829999999999472</v>
      </c>
      <c r="K1015" s="436" t="s">
        <v>62</v>
      </c>
      <c r="L1015" s="430">
        <v>139.99716666666666</v>
      </c>
      <c r="M1015" s="430">
        <v>-139.99716666666666</v>
      </c>
      <c r="N1015" s="427">
        <v>1049</v>
      </c>
      <c r="Q1015" s="457" t="s">
        <v>184</v>
      </c>
      <c r="R1015">
        <v>23</v>
      </c>
      <c r="S1015" s="474">
        <v>3.6760000000000002</v>
      </c>
      <c r="T1015" s="290">
        <v>-0.43149999999999999</v>
      </c>
      <c r="U1015" s="290">
        <v>-0.42899999999999999</v>
      </c>
      <c r="V1015" s="290">
        <v>22.136716</v>
      </c>
      <c r="W1015" s="290">
        <v>22.139051000000002</v>
      </c>
      <c r="X1015" s="290">
        <v>26.349104098850166</v>
      </c>
      <c r="Y1015" s="290">
        <v>26.349969893950817</v>
      </c>
      <c r="Z1015">
        <v>2.2978000000000001</v>
      </c>
      <c r="AA1015" s="447">
        <v>8.6280031888366366</v>
      </c>
      <c r="AB1015" s="447">
        <v>100.21596970588031</v>
      </c>
      <c r="AC1015" s="447">
        <v>5.7152896000000009E-2</v>
      </c>
      <c r="AD1015" s="290">
        <v>0.11219999999999999</v>
      </c>
      <c r="AE1015" s="447">
        <v>89.330500000000001</v>
      </c>
      <c r="AF1015">
        <v>4.5640999999999998</v>
      </c>
      <c r="AG1015" s="447">
        <v>1.3211999999999999</v>
      </c>
      <c r="AH1015">
        <v>0.1198</v>
      </c>
      <c r="AI1015" s="447">
        <v>0.88187000000000004</v>
      </c>
      <c r="AJ1015" s="447">
        <v>98.6</v>
      </c>
      <c r="AK1015" s="447">
        <v>13.88</v>
      </c>
      <c r="AL1015" s="429">
        <v>26.351373672485352</v>
      </c>
      <c r="AM1015" s="433" t="s">
        <v>139</v>
      </c>
      <c r="AN1015" s="434"/>
      <c r="AO1015" s="438" t="s">
        <v>139</v>
      </c>
      <c r="AP1015" s="439" t="s">
        <v>139</v>
      </c>
      <c r="AQ1015" s="431" t="s">
        <v>139</v>
      </c>
      <c r="AR1015" s="440"/>
      <c r="AS1015" s="469" t="s">
        <v>139</v>
      </c>
      <c r="AT1015" s="431" t="s">
        <v>139</v>
      </c>
      <c r="AU1015" s="469" t="s">
        <v>139</v>
      </c>
      <c r="AV1015" s="431" t="s">
        <v>139</v>
      </c>
      <c r="AW1015" s="442" t="s">
        <v>139</v>
      </c>
      <c r="AX1015" s="431" t="s">
        <v>139</v>
      </c>
      <c r="AY1015" s="443"/>
      <c r="AZ1015" s="469" t="s">
        <v>139</v>
      </c>
      <c r="BA1015" s="431" t="s">
        <v>139</v>
      </c>
      <c r="BB1015" s="440"/>
      <c r="BC1015" s="469" t="s">
        <v>139</v>
      </c>
      <c r="BD1015" s="445" t="s">
        <v>139</v>
      </c>
      <c r="BE1015" s="469" t="s">
        <v>139</v>
      </c>
      <c r="BF1015" s="445" t="s">
        <v>139</v>
      </c>
      <c r="BG1015" s="445"/>
      <c r="BH1015" s="469" t="s">
        <v>139</v>
      </c>
      <c r="BI1015" s="431" t="s">
        <v>139</v>
      </c>
      <c r="BJ1015" s="440"/>
      <c r="BK1015" s="441" t="s">
        <v>139</v>
      </c>
      <c r="BL1015" s="431" t="s">
        <v>139</v>
      </c>
      <c r="BM1015" s="446"/>
      <c r="BN1015" s="447" t="s">
        <v>139</v>
      </c>
      <c r="BO1015" t="s">
        <v>139</v>
      </c>
    </row>
    <row r="1016" spans="1:67" ht="15.75" customHeight="1">
      <c r="A1016" s="7" t="s">
        <v>1030</v>
      </c>
      <c r="B1016" s="453">
        <v>46</v>
      </c>
      <c r="C1016" s="436" t="s">
        <v>234</v>
      </c>
      <c r="D1016" s="454" t="s">
        <v>235</v>
      </c>
      <c r="E1016" s="436">
        <v>73</v>
      </c>
      <c r="F1016" s="436">
        <v>59.910000000000423</v>
      </c>
      <c r="G1016" s="436" t="s">
        <v>61</v>
      </c>
      <c r="H1016" s="430">
        <v>73.998500000000007</v>
      </c>
      <c r="I1016" s="436">
        <v>139</v>
      </c>
      <c r="J1016" s="436">
        <v>59.829999999999472</v>
      </c>
      <c r="K1016" s="436" t="s">
        <v>62</v>
      </c>
      <c r="L1016" s="430">
        <v>139.99716666666666</v>
      </c>
      <c r="M1016" s="430">
        <v>-139.99716666666666</v>
      </c>
      <c r="N1016" s="427">
        <v>1050</v>
      </c>
      <c r="Q1016" s="457" t="s">
        <v>184</v>
      </c>
      <c r="R1016">
        <v>24</v>
      </c>
      <c r="S1016" s="474">
        <v>3.649</v>
      </c>
      <c r="T1016" s="290">
        <v>-0.42870000000000003</v>
      </c>
      <c r="U1016" s="290">
        <v>-0.42370000000000002</v>
      </c>
      <c r="V1016" s="290">
        <v>22.138580000000001</v>
      </c>
      <c r="W1016" s="290">
        <v>22.142538999999999</v>
      </c>
      <c r="X1016" s="290">
        <v>26.349109554272111</v>
      </c>
      <c r="Y1016" s="290">
        <v>26.349915531806126</v>
      </c>
      <c r="Z1016">
        <v>2.2978000000000001</v>
      </c>
      <c r="AA1016" s="447">
        <v>8.6280031888366366</v>
      </c>
      <c r="AB1016" s="447">
        <v>100.22351034575871</v>
      </c>
      <c r="AC1016" s="447">
        <v>5.5716120000000001E-2</v>
      </c>
      <c r="AD1016" s="290">
        <v>0.109</v>
      </c>
      <c r="AE1016" s="447">
        <v>89.343500000000006</v>
      </c>
      <c r="AF1016">
        <v>4.5647000000000002</v>
      </c>
      <c r="AG1016" s="447">
        <v>1.2531000000000001</v>
      </c>
      <c r="AH1016">
        <v>0.1171</v>
      </c>
      <c r="AI1016" s="447">
        <v>1.0118</v>
      </c>
      <c r="AJ1016" s="447">
        <v>98.54</v>
      </c>
      <c r="AK1016" s="447">
        <v>13.88</v>
      </c>
      <c r="AL1016" s="429">
        <v>26.350811004638672</v>
      </c>
      <c r="AM1016" s="433" t="s">
        <v>139</v>
      </c>
      <c r="AN1016" s="434"/>
      <c r="AO1016" s="438" t="s">
        <v>139</v>
      </c>
      <c r="AP1016" s="439" t="s">
        <v>139</v>
      </c>
      <c r="AQ1016" s="431" t="s">
        <v>139</v>
      </c>
      <c r="AR1016" s="440"/>
      <c r="AS1016" s="469" t="s">
        <v>139</v>
      </c>
      <c r="AT1016" s="431" t="s">
        <v>139</v>
      </c>
      <c r="AU1016" s="469" t="s">
        <v>139</v>
      </c>
      <c r="AV1016" s="431" t="s">
        <v>139</v>
      </c>
      <c r="AW1016" s="442" t="s">
        <v>139</v>
      </c>
      <c r="AX1016" s="431" t="s">
        <v>139</v>
      </c>
      <c r="AY1016" s="443"/>
      <c r="AZ1016" s="469" t="s">
        <v>139</v>
      </c>
      <c r="BA1016" s="431" t="s">
        <v>139</v>
      </c>
      <c r="BB1016" s="440"/>
      <c r="BC1016" s="469" t="s">
        <v>139</v>
      </c>
      <c r="BD1016" s="445" t="s">
        <v>139</v>
      </c>
      <c r="BE1016" s="469" t="s">
        <v>139</v>
      </c>
      <c r="BF1016" s="445" t="s">
        <v>139</v>
      </c>
      <c r="BG1016" s="445"/>
      <c r="BH1016" s="469" t="s">
        <v>139</v>
      </c>
      <c r="BI1016" s="431" t="s">
        <v>139</v>
      </c>
      <c r="BJ1016" s="440"/>
      <c r="BK1016" s="441" t="s">
        <v>139</v>
      </c>
      <c r="BL1016" s="431" t="s">
        <v>139</v>
      </c>
      <c r="BM1016" s="446"/>
      <c r="BN1016" s="447" t="s">
        <v>139</v>
      </c>
      <c r="BO1016" t="s">
        <v>139</v>
      </c>
    </row>
    <row r="1017" spans="1:67" ht="15.75" customHeight="1">
      <c r="A1017" s="7" t="s">
        <v>1030</v>
      </c>
      <c r="B1017" s="453">
        <v>47</v>
      </c>
      <c r="C1017" s="436" t="s">
        <v>236</v>
      </c>
      <c r="D1017" s="454" t="s">
        <v>237</v>
      </c>
      <c r="E1017" s="436">
        <v>74</v>
      </c>
      <c r="F1017" s="436">
        <v>41.679999999999779</v>
      </c>
      <c r="G1017" s="436" t="s">
        <v>61</v>
      </c>
      <c r="H1017" s="430">
        <v>74.694666666666663</v>
      </c>
      <c r="I1017" s="436">
        <v>146</v>
      </c>
      <c r="J1017" s="436">
        <v>39.670000000000414</v>
      </c>
      <c r="K1017" s="436" t="s">
        <v>62</v>
      </c>
      <c r="L1017" s="430">
        <v>146.66116666666667</v>
      </c>
      <c r="M1017" s="430">
        <v>-146.66116666666667</v>
      </c>
      <c r="N1017" s="427">
        <v>1051</v>
      </c>
      <c r="Q1017" s="428" t="s">
        <v>156</v>
      </c>
      <c r="R1017">
        <v>1</v>
      </c>
      <c r="S1017" s="474">
        <v>3750.5940000000001</v>
      </c>
      <c r="T1017" s="290">
        <v>-0.26069999999999999</v>
      </c>
      <c r="U1017" s="290">
        <v>-0.26140000000000002</v>
      </c>
      <c r="V1017" s="290">
        <v>30.317270999999998</v>
      </c>
      <c r="W1017" s="290">
        <v>30.316468</v>
      </c>
      <c r="X1017" s="290">
        <v>34.956861684228969</v>
      </c>
      <c r="Y1017" s="290">
        <v>34.956598591019315</v>
      </c>
      <c r="Z1017">
        <v>1.3478000000000001</v>
      </c>
      <c r="AA1017" s="447">
        <v>6.5330026605355762</v>
      </c>
      <c r="AB1017" s="447">
        <v>80.981016676499067</v>
      </c>
      <c r="AC1017" s="447">
        <v>2.5382580800000006E-2</v>
      </c>
      <c r="AD1017" s="290">
        <v>4.1700000000000001E-2</v>
      </c>
      <c r="AE1017" s="447">
        <v>89.648799999999994</v>
      </c>
      <c r="AF1017">
        <v>4.5801999999999996</v>
      </c>
      <c r="AG1017" s="447">
        <v>2.0419999999999998</v>
      </c>
      <c r="AH1017">
        <v>0.1487</v>
      </c>
      <c r="AI1017" s="447">
        <v>6.3701999999999995E-2</v>
      </c>
      <c r="AJ1017" s="447">
        <v>98.54</v>
      </c>
      <c r="AK1017" s="447">
        <v>9.9144000000000005</v>
      </c>
      <c r="AL1017" s="429">
        <v>34.9561767578125</v>
      </c>
      <c r="AM1017" s="433" t="s">
        <v>139</v>
      </c>
      <c r="AN1017" s="434"/>
      <c r="AO1017" s="438">
        <v>0.5</v>
      </c>
      <c r="AP1017" s="439">
        <v>6.5250000000000004</v>
      </c>
      <c r="AQ1017" s="431" t="s">
        <v>139</v>
      </c>
      <c r="AR1017" s="440"/>
      <c r="AS1017" s="469">
        <v>14.945654800754948</v>
      </c>
      <c r="AT1017" s="431"/>
      <c r="AU1017" s="469">
        <v>13.684644093128837</v>
      </c>
      <c r="AV1017" s="431"/>
      <c r="AW1017" s="442">
        <v>1.0089999999999999</v>
      </c>
      <c r="AX1017" s="431"/>
      <c r="AY1017" s="443"/>
      <c r="AZ1017" s="469" t="s">
        <v>139</v>
      </c>
      <c r="BA1017" s="431" t="s">
        <v>139</v>
      </c>
      <c r="BB1017" s="440"/>
      <c r="BC1017" s="469" t="s">
        <v>139</v>
      </c>
      <c r="BD1017" s="445" t="s">
        <v>139</v>
      </c>
      <c r="BE1017" s="469" t="s">
        <v>139</v>
      </c>
      <c r="BF1017" s="445" t="s">
        <v>139</v>
      </c>
      <c r="BG1017" s="445"/>
      <c r="BH1017" s="469" t="s">
        <v>139</v>
      </c>
      <c r="BI1017" s="431" t="s">
        <v>139</v>
      </c>
      <c r="BJ1017" s="440"/>
      <c r="BK1017" s="441" t="s">
        <v>139</v>
      </c>
      <c r="BL1017" s="431" t="s">
        <v>139</v>
      </c>
      <c r="BM1017" s="446"/>
      <c r="BN1017" s="447" t="s">
        <v>139</v>
      </c>
      <c r="BO1017" t="s">
        <v>139</v>
      </c>
    </row>
    <row r="1018" spans="1:67" ht="15.75" customHeight="1">
      <c r="A1018" s="7" t="s">
        <v>1030</v>
      </c>
      <c r="B1018" s="453">
        <v>47</v>
      </c>
      <c r="C1018" s="436" t="s">
        <v>236</v>
      </c>
      <c r="D1018" s="454" t="s">
        <v>237</v>
      </c>
      <c r="E1018" s="436">
        <v>74</v>
      </c>
      <c r="F1018" s="436">
        <v>41.679999999999779</v>
      </c>
      <c r="G1018" s="436" t="s">
        <v>61</v>
      </c>
      <c r="H1018" s="430">
        <v>74.694666666666663</v>
      </c>
      <c r="I1018" s="436">
        <v>146</v>
      </c>
      <c r="J1018" s="436">
        <v>39.670000000000414</v>
      </c>
      <c r="K1018" s="436" t="s">
        <v>62</v>
      </c>
      <c r="L1018" s="430">
        <v>146.66116666666667</v>
      </c>
      <c r="M1018" s="430">
        <v>-146.66116666666667</v>
      </c>
      <c r="N1018" s="427">
        <v>1052</v>
      </c>
      <c r="Q1018" s="428" t="s">
        <v>156</v>
      </c>
      <c r="R1018">
        <v>2</v>
      </c>
      <c r="S1018" s="474">
        <v>3055.2089999999998</v>
      </c>
      <c r="T1018" s="290">
        <v>-0.32519999999999999</v>
      </c>
      <c r="U1018" s="290">
        <v>-0.32600000000000001</v>
      </c>
      <c r="V1018" s="290">
        <v>30.008282999999999</v>
      </c>
      <c r="W1018" s="290">
        <v>30.007588999999999</v>
      </c>
      <c r="X1018" s="290">
        <v>34.956655534955388</v>
      </c>
      <c r="Y1018" s="290">
        <v>34.956642525578538</v>
      </c>
      <c r="Z1018">
        <v>1.4339999999999999</v>
      </c>
      <c r="AA1018" s="447">
        <v>6.5273765822555561</v>
      </c>
      <c r="AB1018" s="447">
        <v>80.774444895115309</v>
      </c>
      <c r="AC1018" s="447">
        <v>2.5424918400000003E-2</v>
      </c>
      <c r="AD1018" s="290">
        <v>4.1799999999999997E-2</v>
      </c>
      <c r="AE1018" s="447">
        <v>89.695400000000006</v>
      </c>
      <c r="AF1018">
        <v>4.5824999999999996</v>
      </c>
      <c r="AG1018" s="447">
        <v>1.9598</v>
      </c>
      <c r="AH1018">
        <v>0.1454</v>
      </c>
      <c r="AI1018" s="447">
        <v>6.3701999999999995E-2</v>
      </c>
      <c r="AJ1018" s="447">
        <v>98.53</v>
      </c>
      <c r="AK1018" s="447">
        <v>9.9144000000000005</v>
      </c>
      <c r="AL1018" s="429">
        <v>34.955486297607422</v>
      </c>
      <c r="AM1018" s="433" t="s">
        <v>139</v>
      </c>
      <c r="AN1018" s="434"/>
      <c r="AO1018" s="438">
        <v>0.4</v>
      </c>
      <c r="AP1018" s="439">
        <v>6.5250000000000004</v>
      </c>
      <c r="AQ1018" s="431" t="s">
        <v>139</v>
      </c>
      <c r="AR1018" s="440"/>
      <c r="AS1018" s="469">
        <v>14.932653238534977</v>
      </c>
      <c r="AT1018" s="431"/>
      <c r="AU1018" s="469">
        <v>13.729713321279293</v>
      </c>
      <c r="AV1018" s="431"/>
      <c r="AW1018" s="442">
        <v>1.0069999999999999</v>
      </c>
      <c r="AX1018" s="431"/>
      <c r="AY1018" s="443"/>
      <c r="AZ1018" s="469" t="s">
        <v>139</v>
      </c>
      <c r="BA1018" s="431" t="s">
        <v>139</v>
      </c>
      <c r="BB1018" s="440"/>
      <c r="BC1018" s="469" t="s">
        <v>139</v>
      </c>
      <c r="BD1018" s="445" t="s">
        <v>139</v>
      </c>
      <c r="BE1018" s="469" t="s">
        <v>139</v>
      </c>
      <c r="BF1018" s="445" t="s">
        <v>139</v>
      </c>
      <c r="BG1018" s="445"/>
      <c r="BH1018" s="469" t="s">
        <v>139</v>
      </c>
      <c r="BI1018" s="431" t="s">
        <v>139</v>
      </c>
      <c r="BJ1018" s="440"/>
      <c r="BK1018" s="441" t="s">
        <v>139</v>
      </c>
      <c r="BL1018" s="431" t="s">
        <v>139</v>
      </c>
      <c r="BM1018" s="446"/>
      <c r="BN1018" s="447" t="s">
        <v>139</v>
      </c>
      <c r="BO1018" t="s">
        <v>139</v>
      </c>
    </row>
    <row r="1019" spans="1:67" ht="15.75" customHeight="1">
      <c r="A1019" s="7" t="s">
        <v>1030</v>
      </c>
      <c r="B1019" s="453">
        <v>47</v>
      </c>
      <c r="C1019" s="436" t="s">
        <v>236</v>
      </c>
      <c r="D1019" s="454" t="s">
        <v>237</v>
      </c>
      <c r="E1019" s="436">
        <v>74</v>
      </c>
      <c r="F1019" s="436">
        <v>41.679999999999779</v>
      </c>
      <c r="G1019" s="436" t="s">
        <v>61</v>
      </c>
      <c r="H1019" s="430">
        <v>74.694666666666663</v>
      </c>
      <c r="I1019" s="436">
        <v>146</v>
      </c>
      <c r="J1019" s="436">
        <v>39.670000000000414</v>
      </c>
      <c r="K1019" s="436" t="s">
        <v>62</v>
      </c>
      <c r="L1019" s="430">
        <v>146.66116666666667</v>
      </c>
      <c r="M1019" s="430">
        <v>-146.66116666666667</v>
      </c>
      <c r="N1019" s="427">
        <v>1053</v>
      </c>
      <c r="Q1019" s="428" t="s">
        <v>156</v>
      </c>
      <c r="R1019">
        <v>3</v>
      </c>
      <c r="S1019" s="474">
        <v>2542.9940000000001</v>
      </c>
      <c r="T1019" s="290">
        <v>-0.3755</v>
      </c>
      <c r="U1019" s="290">
        <v>-0.37619999999999998</v>
      </c>
      <c r="V1019" s="290">
        <v>29.766493000000001</v>
      </c>
      <c r="W1019" s="290">
        <v>29.765791</v>
      </c>
      <c r="X1019" s="290">
        <v>34.952655141314089</v>
      </c>
      <c r="Y1019" s="290">
        <v>34.952519544981079</v>
      </c>
      <c r="Z1019">
        <v>1.5128999999999999</v>
      </c>
      <c r="AA1019" s="447">
        <v>6.5896146337903216</v>
      </c>
      <c r="AB1019" s="447">
        <v>81.434743016934277</v>
      </c>
      <c r="AC1019" s="447">
        <v>2.5382580800000006E-2</v>
      </c>
      <c r="AD1019" s="290">
        <v>4.1700000000000001E-2</v>
      </c>
      <c r="AE1019" s="447">
        <v>89.717699999999994</v>
      </c>
      <c r="AF1019">
        <v>4.5835999999999997</v>
      </c>
      <c r="AG1019" s="447">
        <v>2.0162</v>
      </c>
      <c r="AH1019">
        <v>0.1477</v>
      </c>
      <c r="AI1019" s="447">
        <v>6.3701999999999995E-2</v>
      </c>
      <c r="AJ1019" s="447">
        <v>98.54</v>
      </c>
      <c r="AK1019" s="447">
        <v>9.9144000000000005</v>
      </c>
      <c r="AL1019" s="429">
        <v>34.952159881591797</v>
      </c>
      <c r="AM1019" s="433" t="s">
        <v>139</v>
      </c>
      <c r="AN1019" s="434"/>
      <c r="AO1019" s="438">
        <v>0.4</v>
      </c>
      <c r="AP1019" s="439">
        <v>6.5910000000000002</v>
      </c>
      <c r="AQ1019" s="431" t="s">
        <v>139</v>
      </c>
      <c r="AR1019" s="440"/>
      <c r="AS1019" s="469">
        <v>14.899603068761776</v>
      </c>
      <c r="AT1019" s="431"/>
      <c r="AU1019" s="469">
        <v>12.816292044412275</v>
      </c>
      <c r="AV1019" s="431"/>
      <c r="AW1019" s="442">
        <v>1.004</v>
      </c>
      <c r="AX1019" s="431"/>
      <c r="AY1019" s="443"/>
      <c r="AZ1019" s="469" t="s">
        <v>139</v>
      </c>
      <c r="BA1019" s="431" t="s">
        <v>139</v>
      </c>
      <c r="BB1019" s="440"/>
      <c r="BC1019" s="469" t="s">
        <v>139</v>
      </c>
      <c r="BD1019" s="445" t="s">
        <v>139</v>
      </c>
      <c r="BE1019" s="469" t="s">
        <v>139</v>
      </c>
      <c r="BF1019" s="445" t="s">
        <v>139</v>
      </c>
      <c r="BG1019" s="445"/>
      <c r="BH1019" s="469" t="s">
        <v>139</v>
      </c>
      <c r="BI1019" s="431" t="s">
        <v>139</v>
      </c>
      <c r="BJ1019" s="440"/>
      <c r="BK1019" s="441" t="s">
        <v>139</v>
      </c>
      <c r="BL1019" s="431" t="s">
        <v>139</v>
      </c>
      <c r="BM1019" s="446"/>
      <c r="BN1019" s="447" t="s">
        <v>139</v>
      </c>
      <c r="BO1019" t="s">
        <v>139</v>
      </c>
    </row>
    <row r="1020" spans="1:67" ht="15.75" customHeight="1">
      <c r="A1020" s="7" t="s">
        <v>1030</v>
      </c>
      <c r="B1020" s="453">
        <v>47</v>
      </c>
      <c r="C1020" s="436" t="s">
        <v>236</v>
      </c>
      <c r="D1020" s="454" t="s">
        <v>237</v>
      </c>
      <c r="E1020" s="436">
        <v>74</v>
      </c>
      <c r="F1020" s="436">
        <v>41.679999999999779</v>
      </c>
      <c r="G1020" s="436" t="s">
        <v>61</v>
      </c>
      <c r="H1020" s="430">
        <v>74.694666666666663</v>
      </c>
      <c r="I1020" s="436">
        <v>146</v>
      </c>
      <c r="J1020" s="436">
        <v>39.670000000000414</v>
      </c>
      <c r="K1020" s="436" t="s">
        <v>62</v>
      </c>
      <c r="L1020" s="430">
        <v>146.66116666666667</v>
      </c>
      <c r="M1020" s="430">
        <v>-146.66116666666667</v>
      </c>
      <c r="N1020" s="427">
        <v>1054</v>
      </c>
      <c r="Q1020" s="428" t="s">
        <v>156</v>
      </c>
      <c r="R1020">
        <v>4</v>
      </c>
      <c r="S1020" s="474">
        <v>2032.675</v>
      </c>
      <c r="T1020" s="290">
        <v>-0.40189999999999998</v>
      </c>
      <c r="U1020" s="290">
        <v>-0.40250000000000002</v>
      </c>
      <c r="V1020" s="290">
        <v>29.532081999999999</v>
      </c>
      <c r="W1020" s="290">
        <v>29.531556000000002</v>
      </c>
      <c r="X1020" s="290">
        <v>34.94053933279028</v>
      </c>
      <c r="Y1020" s="290">
        <v>34.940521768864159</v>
      </c>
      <c r="Z1020">
        <v>1.6061000000000001</v>
      </c>
      <c r="AA1020" s="447">
        <v>6.6982145297382187</v>
      </c>
      <c r="AB1020" s="447">
        <v>82.712391923159728</v>
      </c>
      <c r="AC1020" s="447">
        <v>2.5255567999999999E-2</v>
      </c>
      <c r="AD1020" s="290">
        <v>4.1399999999999999E-2</v>
      </c>
      <c r="AE1020" s="447">
        <v>89.74</v>
      </c>
      <c r="AF1020">
        <v>4.5848000000000004</v>
      </c>
      <c r="AG1020" s="447">
        <v>1.8284</v>
      </c>
      <c r="AH1020">
        <v>0.1401</v>
      </c>
      <c r="AI1020" s="447">
        <v>6.3701999999999995E-2</v>
      </c>
      <c r="AJ1020" s="447">
        <v>81.98</v>
      </c>
      <c r="AK1020" s="447">
        <v>9.9144000000000005</v>
      </c>
      <c r="AL1020" s="429">
        <v>34.941970825195313</v>
      </c>
      <c r="AM1020" s="433" t="s">
        <v>139</v>
      </c>
      <c r="AN1020" s="434"/>
      <c r="AO1020" s="438">
        <v>0.4</v>
      </c>
      <c r="AP1020" s="439">
        <v>6.6989999999999998</v>
      </c>
      <c r="AQ1020" s="431" t="s">
        <v>139</v>
      </c>
      <c r="AR1020" s="440"/>
      <c r="AS1020" s="469">
        <v>14.578470664151149</v>
      </c>
      <c r="AT1020" s="431"/>
      <c r="AU1020" s="469">
        <v>11.28451493075978</v>
      </c>
      <c r="AV1020" s="431"/>
      <c r="AW1020" s="442">
        <v>0.97899999999999998</v>
      </c>
      <c r="AX1020" s="431"/>
      <c r="AY1020" s="443"/>
      <c r="AZ1020" s="469" t="s">
        <v>139</v>
      </c>
      <c r="BA1020" s="431" t="s">
        <v>139</v>
      </c>
      <c r="BB1020" s="440"/>
      <c r="BC1020" s="469" t="s">
        <v>139</v>
      </c>
      <c r="BD1020" s="445" t="s">
        <v>139</v>
      </c>
      <c r="BE1020" s="469" t="s">
        <v>139</v>
      </c>
      <c r="BF1020" s="445" t="s">
        <v>139</v>
      </c>
      <c r="BG1020" s="445"/>
      <c r="BH1020" s="469" t="s">
        <v>139</v>
      </c>
      <c r="BI1020" s="431" t="s">
        <v>139</v>
      </c>
      <c r="BJ1020" s="440"/>
      <c r="BK1020" s="441" t="s">
        <v>139</v>
      </c>
      <c r="BL1020" s="431" t="s">
        <v>139</v>
      </c>
      <c r="BM1020" s="446"/>
      <c r="BN1020" s="447" t="s">
        <v>139</v>
      </c>
      <c r="BO1020" t="s">
        <v>139</v>
      </c>
    </row>
    <row r="1021" spans="1:67" ht="15.75" customHeight="1">
      <c r="A1021" s="7" t="s">
        <v>1030</v>
      </c>
      <c r="B1021" s="453">
        <v>47</v>
      </c>
      <c r="C1021" s="436" t="s">
        <v>236</v>
      </c>
      <c r="D1021" s="454" t="s">
        <v>237</v>
      </c>
      <c r="E1021" s="436">
        <v>74</v>
      </c>
      <c r="F1021" s="436">
        <v>41.679999999999779</v>
      </c>
      <c r="G1021" s="436" t="s">
        <v>61</v>
      </c>
      <c r="H1021" s="430">
        <v>74.694666666666663</v>
      </c>
      <c r="I1021" s="436">
        <v>146</v>
      </c>
      <c r="J1021" s="436">
        <v>39.670000000000414</v>
      </c>
      <c r="K1021" s="436" t="s">
        <v>62</v>
      </c>
      <c r="L1021" s="430">
        <v>146.66116666666667</v>
      </c>
      <c r="M1021" s="430">
        <v>-146.66116666666667</v>
      </c>
      <c r="N1021" s="427">
        <v>1055</v>
      </c>
      <c r="Q1021" s="428" t="s">
        <v>156</v>
      </c>
      <c r="R1021">
        <v>5</v>
      </c>
      <c r="S1021" s="474">
        <v>1522.8309999999999</v>
      </c>
      <c r="T1021" s="290">
        <v>-0.3095</v>
      </c>
      <c r="U1021" s="290">
        <v>-0.31019999999999998</v>
      </c>
      <c r="V1021" s="290">
        <v>29.378619</v>
      </c>
      <c r="W1021" s="290">
        <v>29.378170000000001</v>
      </c>
      <c r="X1021" s="290">
        <v>34.911099018406901</v>
      </c>
      <c r="Y1021" s="290">
        <v>34.911296083776257</v>
      </c>
      <c r="Z1021">
        <v>1.7211000000000001</v>
      </c>
      <c r="AA1021" s="447">
        <v>6.8555206246586726</v>
      </c>
      <c r="AB1021" s="447">
        <v>84.842901170692244</v>
      </c>
      <c r="AC1021" s="447">
        <v>2.5805506399999997E-2</v>
      </c>
      <c r="AD1021" s="290">
        <v>4.2599999999999999E-2</v>
      </c>
      <c r="AE1021" s="447">
        <v>89.738200000000006</v>
      </c>
      <c r="AF1021">
        <v>4.5846999999999998</v>
      </c>
      <c r="AG1021" s="447">
        <v>2.1406000000000001</v>
      </c>
      <c r="AH1021">
        <v>0.15260000000000001</v>
      </c>
      <c r="AI1021" s="447">
        <v>6.3701999999999995E-2</v>
      </c>
      <c r="AJ1021" s="447">
        <v>98.53</v>
      </c>
      <c r="AK1021" s="447">
        <v>9.9144000000000005</v>
      </c>
      <c r="AL1021" s="429">
        <v>34.91094970703125</v>
      </c>
      <c r="AM1021" s="433" t="s">
        <v>139</v>
      </c>
      <c r="AN1021" s="434"/>
      <c r="AO1021" s="438">
        <v>0.5</v>
      </c>
      <c r="AP1021" s="439">
        <v>6.8609306391093066</v>
      </c>
      <c r="AQ1021" s="431">
        <v>2</v>
      </c>
      <c r="AR1021" s="440"/>
      <c r="AS1021" s="469">
        <v>13.711193059129959</v>
      </c>
      <c r="AT1021" s="431"/>
      <c r="AU1021" s="469">
        <v>8.6889920333667767</v>
      </c>
      <c r="AV1021" s="431"/>
      <c r="AW1021" s="442">
        <v>0.92</v>
      </c>
      <c r="AX1021" s="431"/>
      <c r="AY1021" s="443"/>
      <c r="AZ1021" s="469" t="s">
        <v>139</v>
      </c>
      <c r="BA1021" s="431" t="s">
        <v>139</v>
      </c>
      <c r="BB1021" s="440"/>
      <c r="BC1021" s="469" t="s">
        <v>139</v>
      </c>
      <c r="BD1021" s="445" t="s">
        <v>139</v>
      </c>
      <c r="BE1021" s="469" t="s">
        <v>139</v>
      </c>
      <c r="BF1021" s="445" t="s">
        <v>139</v>
      </c>
      <c r="BG1021" s="445"/>
      <c r="BH1021" s="469" t="s">
        <v>139</v>
      </c>
      <c r="BI1021" s="431" t="s">
        <v>139</v>
      </c>
      <c r="BJ1021" s="440"/>
      <c r="BK1021" s="441" t="s">
        <v>139</v>
      </c>
      <c r="BL1021" s="431" t="s">
        <v>139</v>
      </c>
      <c r="BM1021" s="446"/>
      <c r="BN1021" s="447" t="s">
        <v>139</v>
      </c>
      <c r="BO1021" t="s">
        <v>139</v>
      </c>
    </row>
    <row r="1022" spans="1:67" ht="15.75" customHeight="1">
      <c r="A1022" s="7" t="s">
        <v>1030</v>
      </c>
      <c r="B1022" s="453">
        <v>47</v>
      </c>
      <c r="C1022" s="436" t="s">
        <v>236</v>
      </c>
      <c r="D1022" s="454" t="s">
        <v>237</v>
      </c>
      <c r="E1022" s="436">
        <v>74</v>
      </c>
      <c r="F1022" s="436">
        <v>41.679999999999779</v>
      </c>
      <c r="G1022" s="436" t="s">
        <v>61</v>
      </c>
      <c r="H1022" s="430">
        <v>74.694666666666663</v>
      </c>
      <c r="I1022" s="436">
        <v>146</v>
      </c>
      <c r="J1022" s="436">
        <v>39.670000000000414</v>
      </c>
      <c r="K1022" s="436" t="s">
        <v>62</v>
      </c>
      <c r="L1022" s="430">
        <v>146.66116666666667</v>
      </c>
      <c r="M1022" s="430">
        <v>-146.66116666666667</v>
      </c>
      <c r="N1022" s="427">
        <v>1056</v>
      </c>
      <c r="Q1022" s="428" t="s">
        <v>156</v>
      </c>
      <c r="R1022">
        <v>6</v>
      </c>
      <c r="S1022" s="474">
        <v>1013.708</v>
      </c>
      <c r="T1022" s="290">
        <v>9.98E-2</v>
      </c>
      <c r="U1022" s="290">
        <v>9.9299999999999999E-2</v>
      </c>
      <c r="V1022" s="290">
        <v>29.482471</v>
      </c>
      <c r="W1022" s="290">
        <v>29.482295000000001</v>
      </c>
      <c r="X1022" s="290">
        <v>34.872528174021213</v>
      </c>
      <c r="Y1022" s="290">
        <v>34.872859985071841</v>
      </c>
      <c r="Z1022">
        <v>1.8305</v>
      </c>
      <c r="AA1022" s="447">
        <v>6.8597923074772638</v>
      </c>
      <c r="AB1022" s="447">
        <v>85.785386677454881</v>
      </c>
      <c r="AC1022" s="447">
        <v>2.6228432000000003E-2</v>
      </c>
      <c r="AD1022" s="290">
        <v>4.36E-2</v>
      </c>
      <c r="AE1022" s="447">
        <v>89.741900000000001</v>
      </c>
      <c r="AF1022">
        <v>4.5849000000000002</v>
      </c>
      <c r="AG1022" s="447">
        <v>2.0514000000000001</v>
      </c>
      <c r="AH1022">
        <v>0.14910000000000001</v>
      </c>
      <c r="AI1022" s="447">
        <v>6.3701999999999995E-2</v>
      </c>
      <c r="AJ1022" s="447">
        <v>82.7</v>
      </c>
      <c r="AK1022" s="447">
        <v>9.9144000000000005</v>
      </c>
      <c r="AL1022" s="429">
        <v>34.881542205810547</v>
      </c>
      <c r="AM1022" s="433" t="s">
        <v>139</v>
      </c>
      <c r="AN1022" s="434"/>
      <c r="AO1022" s="438">
        <v>0.8</v>
      </c>
      <c r="AP1022" s="439">
        <v>6.86</v>
      </c>
      <c r="AQ1022" s="431" t="s">
        <v>139</v>
      </c>
      <c r="AR1022" s="440"/>
      <c r="AS1022" s="469">
        <v>13.075820074013158</v>
      </c>
      <c r="AT1022" s="431"/>
      <c r="AU1022" s="469">
        <v>7.1441727293105286</v>
      </c>
      <c r="AV1022" s="431"/>
      <c r="AW1022" s="442">
        <v>0.86199999999999999</v>
      </c>
      <c r="AX1022" s="431"/>
      <c r="AY1022" s="443"/>
      <c r="AZ1022" s="469" t="s">
        <v>139</v>
      </c>
      <c r="BA1022" s="431" t="s">
        <v>139</v>
      </c>
      <c r="BB1022" s="440"/>
      <c r="BC1022" s="469" t="s">
        <v>139</v>
      </c>
      <c r="BD1022" s="445" t="s">
        <v>139</v>
      </c>
      <c r="BE1022" s="469" t="s">
        <v>139</v>
      </c>
      <c r="BF1022" s="445" t="s">
        <v>139</v>
      </c>
      <c r="BG1022" s="445"/>
      <c r="BH1022" s="469" t="s">
        <v>139</v>
      </c>
      <c r="BI1022" s="431" t="s">
        <v>139</v>
      </c>
      <c r="BJ1022" s="440"/>
      <c r="BK1022" s="441" t="s">
        <v>139</v>
      </c>
      <c r="BL1022" s="431" t="s">
        <v>139</v>
      </c>
      <c r="BM1022" s="446"/>
      <c r="BN1022" s="447" t="s">
        <v>139</v>
      </c>
      <c r="BO1022" t="s">
        <v>139</v>
      </c>
    </row>
    <row r="1023" spans="1:67" ht="15.75" customHeight="1">
      <c r="A1023" s="7" t="s">
        <v>1030</v>
      </c>
      <c r="B1023" s="453">
        <v>47</v>
      </c>
      <c r="C1023" s="436" t="s">
        <v>236</v>
      </c>
      <c r="D1023" s="454" t="s">
        <v>237</v>
      </c>
      <c r="E1023" s="436">
        <v>74</v>
      </c>
      <c r="F1023" s="436">
        <v>41.679999999999779</v>
      </c>
      <c r="G1023" s="436" t="s">
        <v>61</v>
      </c>
      <c r="H1023" s="430">
        <v>74.694666666666663</v>
      </c>
      <c r="I1023" s="436">
        <v>146</v>
      </c>
      <c r="J1023" s="436">
        <v>39.670000000000414</v>
      </c>
      <c r="K1023" s="436" t="s">
        <v>62</v>
      </c>
      <c r="L1023" s="430">
        <v>146.66116666666667</v>
      </c>
      <c r="M1023" s="430">
        <v>-146.66116666666667</v>
      </c>
      <c r="N1023" s="427">
        <v>1057</v>
      </c>
      <c r="Q1023" s="428" t="s">
        <v>156</v>
      </c>
      <c r="R1023">
        <v>7</v>
      </c>
      <c r="S1023" s="474">
        <v>810.928</v>
      </c>
      <c r="T1023" s="290">
        <v>0.35249999999999998</v>
      </c>
      <c r="U1023" s="290">
        <v>0.35220000000000001</v>
      </c>
      <c r="V1023" s="290">
        <v>29.602193</v>
      </c>
      <c r="W1023" s="290">
        <v>29.602136999999999</v>
      </c>
      <c r="X1023" s="290">
        <v>34.861111329474518</v>
      </c>
      <c r="Y1023" s="290">
        <v>34.861375051169993</v>
      </c>
      <c r="Z1023">
        <v>1.8696999999999999</v>
      </c>
      <c r="AA1023" s="447">
        <v>6.8046201471215442</v>
      </c>
      <c r="AB1023" s="447">
        <v>85.648847216914831</v>
      </c>
      <c r="AC1023" s="447">
        <v>2.63977824E-2</v>
      </c>
      <c r="AD1023" s="290">
        <v>4.3999999999999997E-2</v>
      </c>
      <c r="AE1023" s="447">
        <v>89.745599999999996</v>
      </c>
      <c r="AF1023">
        <v>4.5850999999999997</v>
      </c>
      <c r="AG1023" s="447">
        <v>2.0137999999999998</v>
      </c>
      <c r="AH1023">
        <v>0.14749999999999999</v>
      </c>
      <c r="AI1023" s="447">
        <v>6.3701999999999995E-2</v>
      </c>
      <c r="AJ1023" s="447">
        <v>98.53</v>
      </c>
      <c r="AK1023" s="447">
        <v>9.9144000000000005</v>
      </c>
      <c r="AL1023" s="429">
        <v>34.867630004882813</v>
      </c>
      <c r="AM1023" s="433" t="s">
        <v>139</v>
      </c>
      <c r="AN1023" s="434"/>
      <c r="AO1023" s="438">
        <v>1.1000000000000001</v>
      </c>
      <c r="AP1023" s="439">
        <v>6.8120000000000003</v>
      </c>
      <c r="AQ1023" s="431" t="s">
        <v>139</v>
      </c>
      <c r="AR1023" s="440"/>
      <c r="AS1023" s="469">
        <v>13.073685656130674</v>
      </c>
      <c r="AT1023" s="431"/>
      <c r="AU1023" s="469">
        <v>6.9454878399254865</v>
      </c>
      <c r="AV1023" s="431"/>
      <c r="AW1023" s="442">
        <v>0.85199999999999998</v>
      </c>
      <c r="AX1023" s="431"/>
      <c r="AY1023" s="443"/>
      <c r="AZ1023" s="469" t="s">
        <v>139</v>
      </c>
      <c r="BA1023" s="431" t="s">
        <v>139</v>
      </c>
      <c r="BB1023" s="440"/>
      <c r="BC1023" s="469" t="s">
        <v>139</v>
      </c>
      <c r="BD1023" s="445" t="s">
        <v>139</v>
      </c>
      <c r="BE1023" s="469" t="s">
        <v>139</v>
      </c>
      <c r="BF1023" s="445" t="s">
        <v>139</v>
      </c>
      <c r="BG1023" s="445"/>
      <c r="BH1023" s="469" t="s">
        <v>139</v>
      </c>
      <c r="BI1023" s="431" t="s">
        <v>139</v>
      </c>
      <c r="BJ1023" s="440"/>
      <c r="BK1023" s="441" t="s">
        <v>139</v>
      </c>
      <c r="BL1023" s="431" t="s">
        <v>139</v>
      </c>
      <c r="BM1023" s="446"/>
      <c r="BN1023" s="447" t="s">
        <v>139</v>
      </c>
      <c r="BO1023" t="s">
        <v>139</v>
      </c>
    </row>
    <row r="1024" spans="1:67" ht="15.75" customHeight="1">
      <c r="A1024" s="7" t="s">
        <v>1030</v>
      </c>
      <c r="B1024" s="453">
        <v>47</v>
      </c>
      <c r="C1024" s="436" t="s">
        <v>236</v>
      </c>
      <c r="D1024" s="454" t="s">
        <v>237</v>
      </c>
      <c r="E1024" s="436">
        <v>74</v>
      </c>
      <c r="F1024" s="436">
        <v>41.679999999999779</v>
      </c>
      <c r="G1024" s="436" t="s">
        <v>61</v>
      </c>
      <c r="H1024" s="430">
        <v>74.694666666666663</v>
      </c>
      <c r="I1024" s="436">
        <v>146</v>
      </c>
      <c r="J1024" s="436">
        <v>39.670000000000414</v>
      </c>
      <c r="K1024" s="436" t="s">
        <v>62</v>
      </c>
      <c r="L1024" s="430">
        <v>146.66116666666667</v>
      </c>
      <c r="M1024" s="430">
        <v>-146.66116666666667</v>
      </c>
      <c r="N1024" s="427">
        <v>1058</v>
      </c>
      <c r="Q1024" s="428" t="s">
        <v>156</v>
      </c>
      <c r="R1024">
        <v>8</v>
      </c>
      <c r="S1024" s="474">
        <v>609.35699999999997</v>
      </c>
      <c r="T1024" s="290">
        <v>0.67530000000000001</v>
      </c>
      <c r="U1024" s="290">
        <v>0.6744</v>
      </c>
      <c r="V1024" s="290">
        <v>29.779149999999998</v>
      </c>
      <c r="W1024" s="290">
        <v>29.778573999999999</v>
      </c>
      <c r="X1024" s="290">
        <v>34.845640220015042</v>
      </c>
      <c r="Y1024" s="290">
        <v>34.845900709550293</v>
      </c>
      <c r="Z1024">
        <v>1.9137</v>
      </c>
      <c r="AA1024" s="447">
        <v>6.755603799881615</v>
      </c>
      <c r="AB1024" s="447">
        <v>85.734553995929716</v>
      </c>
      <c r="AC1024" s="447">
        <v>2.6863045600000003E-2</v>
      </c>
      <c r="AD1024" s="290">
        <v>4.4999999999999998E-2</v>
      </c>
      <c r="AE1024" s="447">
        <v>89.741900000000001</v>
      </c>
      <c r="AF1024">
        <v>4.5849000000000002</v>
      </c>
      <c r="AG1024" s="447">
        <v>2.0655000000000001</v>
      </c>
      <c r="AH1024">
        <v>0.14960000000000001</v>
      </c>
      <c r="AI1024" s="447">
        <v>6.3701999999999995E-2</v>
      </c>
      <c r="AJ1024" s="447">
        <v>98.54</v>
      </c>
      <c r="AK1024" s="447">
        <v>9.9144000000000005</v>
      </c>
      <c r="AL1024" s="429">
        <v>34.848434448242188</v>
      </c>
      <c r="AM1024" s="433" t="s">
        <v>139</v>
      </c>
      <c r="AN1024" s="434"/>
      <c r="AO1024" s="438">
        <v>1.3</v>
      </c>
      <c r="AP1024" s="439">
        <v>6.76</v>
      </c>
      <c r="AQ1024" s="431" t="s">
        <v>139</v>
      </c>
      <c r="AR1024" s="440"/>
      <c r="AS1024" s="469">
        <v>13.041507704319987</v>
      </c>
      <c r="AT1024" s="431"/>
      <c r="AU1024" s="469">
        <v>6.9549033237056568</v>
      </c>
      <c r="AV1024" s="431"/>
      <c r="AW1024" s="442">
        <v>0.85299999999999998</v>
      </c>
      <c r="AX1024" s="431"/>
      <c r="AY1024" s="443"/>
      <c r="AZ1024" s="469" t="s">
        <v>139</v>
      </c>
      <c r="BA1024" s="431" t="s">
        <v>139</v>
      </c>
      <c r="BB1024" s="440"/>
      <c r="BC1024" s="469" t="s">
        <v>139</v>
      </c>
      <c r="BD1024" s="445" t="s">
        <v>139</v>
      </c>
      <c r="BE1024" s="469" t="s">
        <v>139</v>
      </c>
      <c r="BF1024" s="445" t="s">
        <v>139</v>
      </c>
      <c r="BG1024" s="445"/>
      <c r="BH1024" s="469" t="s">
        <v>139</v>
      </c>
      <c r="BI1024" s="431" t="s">
        <v>139</v>
      </c>
      <c r="BJ1024" s="440"/>
      <c r="BK1024" s="441" t="s">
        <v>139</v>
      </c>
      <c r="BL1024" s="431" t="s">
        <v>139</v>
      </c>
      <c r="BM1024" s="446"/>
      <c r="BN1024" s="447" t="s">
        <v>139</v>
      </c>
      <c r="BO1024" t="s">
        <v>139</v>
      </c>
    </row>
    <row r="1025" spans="1:67" ht="15.75" customHeight="1">
      <c r="A1025" s="7" t="s">
        <v>1030</v>
      </c>
      <c r="B1025" s="453">
        <v>47</v>
      </c>
      <c r="C1025" s="436" t="s">
        <v>236</v>
      </c>
      <c r="D1025" s="454" t="s">
        <v>237</v>
      </c>
      <c r="E1025" s="436">
        <v>74</v>
      </c>
      <c r="F1025" s="436">
        <v>41.679999999999779</v>
      </c>
      <c r="G1025" s="436" t="s">
        <v>61</v>
      </c>
      <c r="H1025" s="430">
        <v>74.694666666666663</v>
      </c>
      <c r="I1025" s="436">
        <v>146</v>
      </c>
      <c r="J1025" s="436">
        <v>39.670000000000414</v>
      </c>
      <c r="K1025" s="436" t="s">
        <v>62</v>
      </c>
      <c r="L1025" s="430">
        <v>146.66116666666667</v>
      </c>
      <c r="M1025" s="430">
        <v>-146.66116666666667</v>
      </c>
      <c r="N1025" s="427">
        <v>1059</v>
      </c>
      <c r="Q1025" s="428" t="s">
        <v>156</v>
      </c>
      <c r="R1025">
        <v>9</v>
      </c>
      <c r="S1025" s="474">
        <v>516.01099999999997</v>
      </c>
      <c r="T1025" s="290">
        <v>0.75549999999999995</v>
      </c>
      <c r="U1025" s="290">
        <v>0.75460000000000005</v>
      </c>
      <c r="V1025" s="290">
        <v>29.793673999999999</v>
      </c>
      <c r="W1025" s="290">
        <v>29.79325</v>
      </c>
      <c r="X1025" s="290">
        <v>34.828877057885165</v>
      </c>
      <c r="Y1025" s="290">
        <v>34.829334483649554</v>
      </c>
      <c r="Z1025">
        <v>1.9231</v>
      </c>
      <c r="AA1025" s="447">
        <v>6.6908022522500712</v>
      </c>
      <c r="AB1025" s="447">
        <v>85.077647896020068</v>
      </c>
      <c r="AC1025" s="447">
        <v>2.6820707999999999E-2</v>
      </c>
      <c r="AD1025" s="290">
        <v>4.4900000000000002E-2</v>
      </c>
      <c r="AE1025" s="447">
        <v>89.717699999999994</v>
      </c>
      <c r="AF1025">
        <v>4.5835999999999997</v>
      </c>
      <c r="AG1025" s="447">
        <v>2.0865999999999998</v>
      </c>
      <c r="AH1025">
        <v>0.15040000000000001</v>
      </c>
      <c r="AI1025" s="447">
        <v>6.3701999999999995E-2</v>
      </c>
      <c r="AJ1025" s="447">
        <v>98.54</v>
      </c>
      <c r="AK1025" s="447">
        <v>9.9144000000000005</v>
      </c>
      <c r="AL1025" s="429">
        <v>34.831008911132813</v>
      </c>
      <c r="AM1025" s="433" t="s">
        <v>139</v>
      </c>
      <c r="AN1025" s="434"/>
      <c r="AO1025" s="438">
        <v>1.4</v>
      </c>
      <c r="AP1025" s="439">
        <v>6.68</v>
      </c>
      <c r="AQ1025" s="431" t="s">
        <v>139</v>
      </c>
      <c r="AR1025" s="440"/>
      <c r="AS1025" s="469">
        <v>13.08030352558467</v>
      </c>
      <c r="AT1025" s="431"/>
      <c r="AU1025" s="469">
        <v>7.2464778173648732</v>
      </c>
      <c r="AV1025" s="431"/>
      <c r="AW1025" s="442">
        <v>0.85199999999999998</v>
      </c>
      <c r="AX1025" s="431"/>
      <c r="AY1025" s="443"/>
      <c r="AZ1025" s="469" t="s">
        <v>139</v>
      </c>
      <c r="BA1025" s="431" t="s">
        <v>139</v>
      </c>
      <c r="BB1025" s="440"/>
      <c r="BC1025" s="469" t="s">
        <v>139</v>
      </c>
      <c r="BD1025" s="445" t="s">
        <v>139</v>
      </c>
      <c r="BE1025" s="469" t="s">
        <v>139</v>
      </c>
      <c r="BF1025" s="445" t="s">
        <v>139</v>
      </c>
      <c r="BG1025" s="445"/>
      <c r="BH1025" s="469" t="s">
        <v>139</v>
      </c>
      <c r="BI1025" s="431" t="s">
        <v>139</v>
      </c>
      <c r="BJ1025" s="440"/>
      <c r="BK1025" s="441" t="s">
        <v>139</v>
      </c>
      <c r="BL1025" s="431" t="s">
        <v>139</v>
      </c>
      <c r="BM1025" s="446"/>
      <c r="BN1025" s="447" t="s">
        <v>139</v>
      </c>
      <c r="BO1025" t="s">
        <v>139</v>
      </c>
    </row>
    <row r="1026" spans="1:67" ht="15.75" customHeight="1">
      <c r="A1026" s="7" t="s">
        <v>1030</v>
      </c>
      <c r="B1026" s="453">
        <v>47</v>
      </c>
      <c r="C1026" s="436" t="s">
        <v>236</v>
      </c>
      <c r="D1026" s="454" t="s">
        <v>237</v>
      </c>
      <c r="E1026" s="436">
        <v>74</v>
      </c>
      <c r="F1026" s="436">
        <v>41.679999999999779</v>
      </c>
      <c r="G1026" s="436" t="s">
        <v>61</v>
      </c>
      <c r="H1026" s="430">
        <v>74.694666666666663</v>
      </c>
      <c r="I1026" s="436">
        <v>146</v>
      </c>
      <c r="J1026" s="436">
        <v>39.670000000000414</v>
      </c>
      <c r="K1026" s="436" t="s">
        <v>62</v>
      </c>
      <c r="L1026" s="430">
        <v>146.66116666666667</v>
      </c>
      <c r="M1026" s="430">
        <v>-146.66116666666667</v>
      </c>
      <c r="N1026" s="427">
        <v>1060</v>
      </c>
      <c r="Q1026" s="428" t="s">
        <v>156</v>
      </c>
      <c r="R1026">
        <v>10</v>
      </c>
      <c r="S1026" s="474">
        <v>507.47199999999998</v>
      </c>
      <c r="T1026" s="290">
        <v>0.73899999999999999</v>
      </c>
      <c r="U1026" s="290">
        <v>0.73929999999999996</v>
      </c>
      <c r="V1026" s="290">
        <v>29.771426999999999</v>
      </c>
      <c r="W1026" s="290">
        <v>29.771899000000001</v>
      </c>
      <c r="X1026" s="290">
        <v>34.823491620306513</v>
      </c>
      <c r="Y1026" s="290">
        <v>34.823767321358581</v>
      </c>
      <c r="Z1026">
        <v>1.9217</v>
      </c>
      <c r="AA1026" s="447">
        <v>6.6794161859106236</v>
      </c>
      <c r="AB1026" s="447">
        <v>84.893652254959505</v>
      </c>
      <c r="AC1026" s="447">
        <v>2.6905383200000001E-2</v>
      </c>
      <c r="AD1026" s="290">
        <v>4.5100000000000001E-2</v>
      </c>
      <c r="AE1026" s="447">
        <v>89.717699999999994</v>
      </c>
      <c r="AF1026">
        <v>4.5835999999999997</v>
      </c>
      <c r="AG1026" s="447">
        <v>2.0444</v>
      </c>
      <c r="AH1026">
        <v>0.14879999999999999</v>
      </c>
      <c r="AI1026" s="447">
        <v>6.3701999999999995E-2</v>
      </c>
      <c r="AJ1026" s="447">
        <v>66.930000000000007</v>
      </c>
      <c r="AK1026" s="447">
        <v>9.9144000000000005</v>
      </c>
      <c r="AL1026" s="429">
        <v>34.828636169433594</v>
      </c>
      <c r="AM1026" s="433" t="s">
        <v>139</v>
      </c>
      <c r="AN1026" s="434"/>
      <c r="AO1026" s="438">
        <v>1.4</v>
      </c>
      <c r="AP1026" s="439">
        <v>6.6689999999999996</v>
      </c>
      <c r="AQ1026" s="431" t="s">
        <v>139</v>
      </c>
      <c r="AR1026" s="440"/>
      <c r="AS1026" s="469">
        <v>13.091238863199761</v>
      </c>
      <c r="AT1026" s="431"/>
      <c r="AU1026" s="469">
        <v>7.3450993222397445</v>
      </c>
      <c r="AV1026" s="431"/>
      <c r="AW1026" s="442">
        <v>0.85499999999999998</v>
      </c>
      <c r="AX1026" s="431"/>
      <c r="AY1026" s="443"/>
      <c r="AZ1026" s="469" t="s">
        <v>139</v>
      </c>
      <c r="BA1026" s="431" t="s">
        <v>139</v>
      </c>
      <c r="BB1026" s="440"/>
      <c r="BC1026" s="469" t="s">
        <v>139</v>
      </c>
      <c r="BD1026" s="445" t="s">
        <v>139</v>
      </c>
      <c r="BE1026" s="469" t="s">
        <v>139</v>
      </c>
      <c r="BF1026" s="445" t="s">
        <v>139</v>
      </c>
      <c r="BG1026" s="445"/>
      <c r="BH1026" s="469" t="s">
        <v>139</v>
      </c>
      <c r="BI1026" s="431" t="s">
        <v>139</v>
      </c>
      <c r="BJ1026" s="440"/>
      <c r="BK1026" s="441" t="s">
        <v>139</v>
      </c>
      <c r="BL1026" s="431" t="s">
        <v>139</v>
      </c>
      <c r="BM1026" s="446"/>
      <c r="BN1026" s="447" t="s">
        <v>139</v>
      </c>
      <c r="BO1026" t="s">
        <v>139</v>
      </c>
    </row>
    <row r="1027" spans="1:67" ht="15.75" customHeight="1">
      <c r="A1027" s="7" t="s">
        <v>1030</v>
      </c>
      <c r="B1027" s="453">
        <v>47</v>
      </c>
      <c r="C1027" s="436" t="s">
        <v>236</v>
      </c>
      <c r="D1027" s="454" t="s">
        <v>237</v>
      </c>
      <c r="E1027" s="436">
        <v>74</v>
      </c>
      <c r="F1027" s="436">
        <v>41.679999999999779</v>
      </c>
      <c r="G1027" s="436" t="s">
        <v>61</v>
      </c>
      <c r="H1027" s="430">
        <v>74.694666666666663</v>
      </c>
      <c r="I1027" s="436">
        <v>146</v>
      </c>
      <c r="J1027" s="436">
        <v>39.670000000000414</v>
      </c>
      <c r="K1027" s="436" t="s">
        <v>62</v>
      </c>
      <c r="L1027" s="430">
        <v>146.66116666666667</v>
      </c>
      <c r="M1027" s="430">
        <v>-146.66116666666667</v>
      </c>
      <c r="N1027" s="427">
        <v>1061</v>
      </c>
      <c r="Q1027" s="428" t="s">
        <v>156</v>
      </c>
      <c r="R1027">
        <v>11</v>
      </c>
      <c r="S1027" s="474">
        <v>451.95600000000002</v>
      </c>
      <c r="T1027" s="290">
        <v>0.63360000000000005</v>
      </c>
      <c r="U1027" s="290">
        <v>0.63219999999999998</v>
      </c>
      <c r="V1027" s="290">
        <v>29.626947999999999</v>
      </c>
      <c r="W1027" s="290">
        <v>29.625745999999999</v>
      </c>
      <c r="X1027" s="290">
        <v>34.786441279718403</v>
      </c>
      <c r="Y1027" s="290">
        <v>34.786447234547495</v>
      </c>
      <c r="Z1027">
        <v>1.9120999999999999</v>
      </c>
      <c r="AA1027" s="447">
        <v>6.6135738505009822</v>
      </c>
      <c r="AB1027" s="447">
        <v>83.807374482085336</v>
      </c>
      <c r="AC1027" s="447">
        <v>2.7201746399999997E-2</v>
      </c>
      <c r="AD1027" s="290">
        <v>4.58E-2</v>
      </c>
      <c r="AE1027" s="447">
        <v>89.715800000000002</v>
      </c>
      <c r="AF1027">
        <v>4.5834999999999999</v>
      </c>
      <c r="AG1027" s="447">
        <v>1.9857</v>
      </c>
      <c r="AH1027">
        <v>0.1464</v>
      </c>
      <c r="AI1027" s="447">
        <v>6.3701999999999995E-2</v>
      </c>
      <c r="AJ1027" s="447">
        <v>18.93</v>
      </c>
      <c r="AK1027" s="447">
        <v>9.9144000000000005</v>
      </c>
      <c r="AL1027" s="429">
        <v>34.787849426269531</v>
      </c>
      <c r="AM1027" s="433" t="s">
        <v>139</v>
      </c>
      <c r="AN1027" s="434"/>
      <c r="AO1027" s="438">
        <v>1.3</v>
      </c>
      <c r="AP1027" s="439">
        <v>6.6180000000000003</v>
      </c>
      <c r="AQ1027" s="431" t="s">
        <v>139</v>
      </c>
      <c r="AR1027" s="440"/>
      <c r="AS1027" s="469">
        <v>12.99282725740896</v>
      </c>
      <c r="AT1027" s="431"/>
      <c r="AU1027" s="469">
        <v>7.5054129597660006</v>
      </c>
      <c r="AV1027" s="431"/>
      <c r="AW1027" s="442">
        <v>0.85699999999999998</v>
      </c>
      <c r="AX1027" s="431"/>
      <c r="AY1027" s="443"/>
      <c r="AZ1027" s="469" t="s">
        <v>139</v>
      </c>
      <c r="BA1027" s="431" t="s">
        <v>139</v>
      </c>
      <c r="BB1027" s="440"/>
      <c r="BC1027" s="469" t="s">
        <v>139</v>
      </c>
      <c r="BD1027" s="445" t="s">
        <v>139</v>
      </c>
      <c r="BE1027" s="469" t="s">
        <v>139</v>
      </c>
      <c r="BF1027" s="445" t="s">
        <v>139</v>
      </c>
      <c r="BG1027" s="445"/>
      <c r="BH1027" s="469" t="s">
        <v>139</v>
      </c>
      <c r="BI1027" s="431" t="s">
        <v>139</v>
      </c>
      <c r="BJ1027" s="440"/>
      <c r="BK1027" s="441" t="s">
        <v>139</v>
      </c>
      <c r="BL1027" s="431" t="s">
        <v>139</v>
      </c>
      <c r="BM1027" s="446"/>
      <c r="BN1027" s="447" t="s">
        <v>139</v>
      </c>
      <c r="BO1027" t="s">
        <v>139</v>
      </c>
    </row>
    <row r="1028" spans="1:67" ht="15.75" customHeight="1">
      <c r="A1028" s="7" t="s">
        <v>1030</v>
      </c>
      <c r="B1028" s="453">
        <v>47</v>
      </c>
      <c r="C1028" s="436" t="s">
        <v>236</v>
      </c>
      <c r="D1028" s="454" t="s">
        <v>237</v>
      </c>
      <c r="E1028" s="436">
        <v>74</v>
      </c>
      <c r="F1028" s="436">
        <v>41.679999999999779</v>
      </c>
      <c r="G1028" s="436" t="s">
        <v>61</v>
      </c>
      <c r="H1028" s="430">
        <v>74.694666666666663</v>
      </c>
      <c r="I1028" s="436">
        <v>146</v>
      </c>
      <c r="J1028" s="436">
        <v>39.670000000000414</v>
      </c>
      <c r="K1028" s="436" t="s">
        <v>62</v>
      </c>
      <c r="L1028" s="430">
        <v>146.66116666666667</v>
      </c>
      <c r="M1028" s="430">
        <v>-146.66116666666667</v>
      </c>
      <c r="N1028" s="427">
        <v>1062</v>
      </c>
      <c r="Q1028" s="428" t="s">
        <v>156</v>
      </c>
      <c r="R1028">
        <v>12</v>
      </c>
      <c r="S1028" s="474">
        <v>410.21199999999999</v>
      </c>
      <c r="T1028" s="290">
        <v>0.42630000000000001</v>
      </c>
      <c r="U1028" s="290">
        <v>0.43</v>
      </c>
      <c r="V1028" s="290">
        <v>29.374600000000001</v>
      </c>
      <c r="W1028" s="290">
        <v>29.378992</v>
      </c>
      <c r="X1028" s="290">
        <v>34.714492293380346</v>
      </c>
      <c r="Y1028" s="290">
        <v>34.716081423369829</v>
      </c>
      <c r="Z1028">
        <v>1.8829</v>
      </c>
      <c r="AA1028" s="447">
        <v>6.4882112750959502</v>
      </c>
      <c r="AB1028" s="447">
        <v>81.738714020430365</v>
      </c>
      <c r="AC1028" s="447">
        <v>2.8216948000000006E-2</v>
      </c>
      <c r="AD1028" s="290">
        <v>4.8000000000000001E-2</v>
      </c>
      <c r="AE1028" s="447">
        <v>89.699100000000001</v>
      </c>
      <c r="AF1028">
        <v>4.5827</v>
      </c>
      <c r="AG1028" s="447">
        <v>2.2134</v>
      </c>
      <c r="AH1028">
        <v>0.1555</v>
      </c>
      <c r="AI1028" s="447">
        <v>6.3701999999999995E-2</v>
      </c>
      <c r="AJ1028" s="447">
        <v>62.69</v>
      </c>
      <c r="AK1028" s="447">
        <v>9.9144000000000005</v>
      </c>
      <c r="AL1028" s="429">
        <v>34.715625762939453</v>
      </c>
      <c r="AM1028" s="433" t="s">
        <v>139</v>
      </c>
      <c r="AN1028" s="434"/>
      <c r="AO1028" s="438">
        <v>1.2</v>
      </c>
      <c r="AP1028" s="439">
        <v>6.4690000000000003</v>
      </c>
      <c r="AQ1028" s="431" t="s">
        <v>139</v>
      </c>
      <c r="AR1028" s="440"/>
      <c r="AS1028" s="469">
        <v>13.224923831951049</v>
      </c>
      <c r="AT1028" s="431"/>
      <c r="AU1028" s="469">
        <v>9.4918084417286313</v>
      </c>
      <c r="AV1028" s="431"/>
      <c r="AW1028" s="442">
        <v>0.90600000000000003</v>
      </c>
      <c r="AX1028" s="431"/>
      <c r="AY1028" s="443"/>
      <c r="AZ1028" s="469" t="s">
        <v>139</v>
      </c>
      <c r="BA1028" s="431" t="s">
        <v>139</v>
      </c>
      <c r="BB1028" s="440"/>
      <c r="BC1028" s="469" t="s">
        <v>139</v>
      </c>
      <c r="BD1028" s="445" t="s">
        <v>139</v>
      </c>
      <c r="BE1028" s="469" t="s">
        <v>139</v>
      </c>
      <c r="BF1028" s="445" t="s">
        <v>139</v>
      </c>
      <c r="BG1028" s="445"/>
      <c r="BH1028" s="469">
        <v>2163.8568279141869</v>
      </c>
      <c r="BI1028" s="431" t="s">
        <v>139</v>
      </c>
      <c r="BJ1028" s="440"/>
      <c r="BK1028" s="441">
        <v>2289.924720929967</v>
      </c>
      <c r="BL1028" s="431" t="s">
        <v>139</v>
      </c>
      <c r="BM1028" s="446"/>
      <c r="BN1028" s="447" t="s">
        <v>139</v>
      </c>
      <c r="BO1028" t="s">
        <v>139</v>
      </c>
    </row>
    <row r="1029" spans="1:67" ht="15.75" customHeight="1">
      <c r="A1029" s="7" t="s">
        <v>1030</v>
      </c>
      <c r="B1029" s="453">
        <v>47</v>
      </c>
      <c r="C1029" s="436" t="s">
        <v>236</v>
      </c>
      <c r="D1029" s="454" t="s">
        <v>237</v>
      </c>
      <c r="E1029" s="436">
        <v>74</v>
      </c>
      <c r="F1029" s="436">
        <v>41.679999999999779</v>
      </c>
      <c r="G1029" s="436" t="s">
        <v>61</v>
      </c>
      <c r="H1029" s="430">
        <v>74.694666666666663</v>
      </c>
      <c r="I1029" s="436">
        <v>146</v>
      </c>
      <c r="J1029" s="436">
        <v>39.670000000000414</v>
      </c>
      <c r="K1029" s="436" t="s">
        <v>62</v>
      </c>
      <c r="L1029" s="430">
        <v>146.66116666666667</v>
      </c>
      <c r="M1029" s="430">
        <v>-146.66116666666667</v>
      </c>
      <c r="N1029" s="427">
        <v>1063</v>
      </c>
      <c r="Q1029" s="428" t="s">
        <v>156</v>
      </c>
      <c r="R1029">
        <v>13</v>
      </c>
      <c r="S1029" s="474">
        <v>349.51499999999999</v>
      </c>
      <c r="T1029" s="290">
        <v>-0.151</v>
      </c>
      <c r="U1029" s="290">
        <v>-0.15290000000000001</v>
      </c>
      <c r="V1029" s="290">
        <v>28.671453</v>
      </c>
      <c r="W1029" s="290">
        <v>28.668241999999999</v>
      </c>
      <c r="X1029" s="290">
        <v>34.473078632199488</v>
      </c>
      <c r="Y1029" s="290">
        <v>34.470953005073085</v>
      </c>
      <c r="Z1029">
        <v>1.8496999999999999</v>
      </c>
      <c r="AA1029" s="447">
        <v>6.4162008378607887</v>
      </c>
      <c r="AB1029" s="447">
        <v>79.491465763797237</v>
      </c>
      <c r="AC1029" s="447">
        <v>3.0585601600000005E-2</v>
      </c>
      <c r="AD1029" s="290">
        <v>5.3199999999999997E-2</v>
      </c>
      <c r="AE1029" s="447">
        <v>89.715800000000002</v>
      </c>
      <c r="AF1029">
        <v>4.5834999999999999</v>
      </c>
      <c r="AG1029" s="447">
        <v>2.6501999999999999</v>
      </c>
      <c r="AH1029">
        <v>0.17299999999999999</v>
      </c>
      <c r="AI1029" s="447">
        <v>6.3701999999999995E-2</v>
      </c>
      <c r="AJ1029" s="447">
        <v>55.08</v>
      </c>
      <c r="AK1029" s="447">
        <v>9.9144000000000005</v>
      </c>
      <c r="AL1029" s="429">
        <v>34.469749450683594</v>
      </c>
      <c r="AM1029" s="433" t="s">
        <v>139</v>
      </c>
      <c r="AN1029" s="434"/>
      <c r="AO1029" s="438">
        <v>0.8</v>
      </c>
      <c r="AP1029" s="439">
        <v>6.4119999999999999</v>
      </c>
      <c r="AQ1029" s="431" t="s">
        <v>139</v>
      </c>
      <c r="AR1029" s="440"/>
      <c r="AS1029" s="469">
        <v>12.420557429597128</v>
      </c>
      <c r="AT1029" s="431"/>
      <c r="AU1029" s="469">
        <v>11.271583495329871</v>
      </c>
      <c r="AV1029" s="431"/>
      <c r="AW1029" s="442">
        <v>0.92100000000000004</v>
      </c>
      <c r="AX1029" s="431"/>
      <c r="AY1029" s="443"/>
      <c r="AZ1029" s="469" t="s">
        <v>139</v>
      </c>
      <c r="BA1029" s="431" t="s">
        <v>139</v>
      </c>
      <c r="BB1029" s="440"/>
      <c r="BC1029" s="469" t="s">
        <v>139</v>
      </c>
      <c r="BD1029" s="445" t="s">
        <v>139</v>
      </c>
      <c r="BE1029" s="469" t="s">
        <v>139</v>
      </c>
      <c r="BF1029" s="445" t="s">
        <v>139</v>
      </c>
      <c r="BG1029" s="445"/>
      <c r="BH1029" s="469">
        <v>2167.5730025130897</v>
      </c>
      <c r="BI1029" s="431" t="s">
        <v>139</v>
      </c>
      <c r="BJ1029" s="440"/>
      <c r="BK1029" s="441">
        <v>2286.9882776996224</v>
      </c>
      <c r="BL1029" s="431" t="s">
        <v>139</v>
      </c>
      <c r="BM1029" s="446"/>
      <c r="BN1029" s="447" t="s">
        <v>139</v>
      </c>
      <c r="BO1029" t="s">
        <v>139</v>
      </c>
    </row>
    <row r="1030" spans="1:67" ht="15.75" customHeight="1">
      <c r="A1030" s="7" t="s">
        <v>1030</v>
      </c>
      <c r="B1030" s="453">
        <v>47</v>
      </c>
      <c r="C1030" s="436" t="s">
        <v>236</v>
      </c>
      <c r="D1030" s="454" t="s">
        <v>237</v>
      </c>
      <c r="E1030" s="436">
        <v>74</v>
      </c>
      <c r="F1030" s="436">
        <v>41.679999999999779</v>
      </c>
      <c r="G1030" s="436" t="s">
        <v>61</v>
      </c>
      <c r="H1030" s="430">
        <v>74.694666666666663</v>
      </c>
      <c r="I1030" s="436">
        <v>146</v>
      </c>
      <c r="J1030" s="436">
        <v>39.670000000000414</v>
      </c>
      <c r="K1030" s="436" t="s">
        <v>62</v>
      </c>
      <c r="L1030" s="430">
        <v>146.66116666666667</v>
      </c>
      <c r="M1030" s="430">
        <v>-146.66116666666667</v>
      </c>
      <c r="N1030" s="427">
        <v>1064</v>
      </c>
      <c r="Q1030" s="428" t="s">
        <v>156</v>
      </c>
      <c r="R1030">
        <v>14</v>
      </c>
      <c r="S1030" s="474">
        <v>331.33499999999998</v>
      </c>
      <c r="T1030" s="290">
        <v>-0.61950000000000005</v>
      </c>
      <c r="U1030" s="290">
        <v>-0.62719999999999998</v>
      </c>
      <c r="V1030" s="290">
        <v>28.093426999999998</v>
      </c>
      <c r="W1030" s="290">
        <v>28.081707999999999</v>
      </c>
      <c r="X1030" s="290">
        <v>34.2394187788179</v>
      </c>
      <c r="Y1030" s="290">
        <v>34.232336843206234</v>
      </c>
      <c r="Z1030">
        <v>1.7991999999999999</v>
      </c>
      <c r="AA1030" s="447">
        <v>6.2882175431677068</v>
      </c>
      <c r="AB1030" s="447">
        <v>76.825263693766047</v>
      </c>
      <c r="AC1030" s="447">
        <v>3.1727815999999999E-2</v>
      </c>
      <c r="AD1030" s="290">
        <v>5.5800000000000002E-2</v>
      </c>
      <c r="AE1030" s="447">
        <v>89.6935</v>
      </c>
      <c r="AF1030">
        <v>4.5823999999999998</v>
      </c>
      <c r="AG1030" s="447">
        <v>2.8426999999999998</v>
      </c>
      <c r="AH1030">
        <v>0.1807</v>
      </c>
      <c r="AI1030" s="447">
        <v>6.3701999999999995E-2</v>
      </c>
      <c r="AJ1030" s="447">
        <v>72.930000000000007</v>
      </c>
      <c r="AK1030" s="447">
        <v>9.9144000000000005</v>
      </c>
      <c r="AL1030" s="429">
        <v>34.207855224609375</v>
      </c>
      <c r="AM1030" s="433" t="s">
        <v>139</v>
      </c>
      <c r="AN1030" s="434"/>
      <c r="AO1030" s="438">
        <v>0.4</v>
      </c>
      <c r="AP1030" s="439">
        <v>6.2809999999999997</v>
      </c>
      <c r="AQ1030" s="431" t="s">
        <v>139</v>
      </c>
      <c r="AR1030" s="440"/>
      <c r="AS1030" s="469">
        <v>12.973714467498228</v>
      </c>
      <c r="AT1030" s="431"/>
      <c r="AU1030" s="469">
        <v>16.998986277324089</v>
      </c>
      <c r="AV1030" s="431"/>
      <c r="AW1030" s="442">
        <v>1.107</v>
      </c>
      <c r="AX1030" s="431"/>
      <c r="AY1030" s="443"/>
      <c r="AZ1030" s="469" t="s">
        <v>139</v>
      </c>
      <c r="BA1030" s="431" t="s">
        <v>139</v>
      </c>
      <c r="BB1030" s="440"/>
      <c r="BC1030" s="469" t="s">
        <v>139</v>
      </c>
      <c r="BD1030" s="445" t="s">
        <v>139</v>
      </c>
      <c r="BE1030" s="469" t="s">
        <v>139</v>
      </c>
      <c r="BF1030" s="445" t="s">
        <v>139</v>
      </c>
      <c r="BG1030" s="445"/>
      <c r="BH1030" s="469">
        <v>2186.2038266949062</v>
      </c>
      <c r="BI1030" s="431" t="s">
        <v>139</v>
      </c>
      <c r="BJ1030" s="440"/>
      <c r="BK1030" s="441">
        <v>2282.2120635414822</v>
      </c>
      <c r="BL1030" s="431" t="s">
        <v>139</v>
      </c>
      <c r="BM1030" s="446"/>
      <c r="BN1030" s="447" t="s">
        <v>139</v>
      </c>
      <c r="BO1030" t="s">
        <v>139</v>
      </c>
    </row>
    <row r="1031" spans="1:67" ht="15.75" customHeight="1">
      <c r="A1031" s="7" t="s">
        <v>1030</v>
      </c>
      <c r="B1031" s="453">
        <v>47</v>
      </c>
      <c r="C1031" s="436" t="s">
        <v>236</v>
      </c>
      <c r="D1031" s="454" t="s">
        <v>237</v>
      </c>
      <c r="E1031" s="436">
        <v>74</v>
      </c>
      <c r="F1031" s="436">
        <v>41.679999999999779</v>
      </c>
      <c r="G1031" s="436" t="s">
        <v>61</v>
      </c>
      <c r="H1031" s="430">
        <v>74.694666666666663</v>
      </c>
      <c r="I1031" s="436">
        <v>146</v>
      </c>
      <c r="J1031" s="436">
        <v>39.670000000000414</v>
      </c>
      <c r="K1031" s="436" t="s">
        <v>62</v>
      </c>
      <c r="L1031" s="430">
        <v>146.66116666666667</v>
      </c>
      <c r="M1031" s="430">
        <v>-146.66116666666667</v>
      </c>
      <c r="N1031" s="427">
        <v>1065</v>
      </c>
      <c r="Q1031" s="428" t="s">
        <v>156</v>
      </c>
      <c r="R1031">
        <v>15</v>
      </c>
      <c r="S1031" s="474">
        <v>313.22500000000002</v>
      </c>
      <c r="T1031" s="290">
        <v>-1.1225000000000001</v>
      </c>
      <c r="U1031" s="290">
        <v>-1.1154999999999999</v>
      </c>
      <c r="V1031" s="290">
        <v>27.356795999999999</v>
      </c>
      <c r="W1031" s="290">
        <v>27.367297000000001</v>
      </c>
      <c r="X1031" s="290">
        <v>33.819394709194121</v>
      </c>
      <c r="Y1031" s="290">
        <v>33.825836717667421</v>
      </c>
      <c r="Z1031">
        <v>1.7723</v>
      </c>
      <c r="AA1031" s="447">
        <v>6.2495452135354785</v>
      </c>
      <c r="AB1031" s="447">
        <v>75.115845378538111</v>
      </c>
      <c r="AC1031" s="447">
        <v>3.4350945600000002E-2</v>
      </c>
      <c r="AD1031" s="290">
        <v>6.1600000000000002E-2</v>
      </c>
      <c r="AE1031" s="447">
        <v>89.671199999999999</v>
      </c>
      <c r="AF1031">
        <v>4.5812999999999997</v>
      </c>
      <c r="AG1031" s="447">
        <v>3.2888999999999999</v>
      </c>
      <c r="AH1031">
        <v>0.19850000000000001</v>
      </c>
      <c r="AI1031" s="447">
        <v>6.3701999999999995E-2</v>
      </c>
      <c r="AJ1031" s="447">
        <v>98.54</v>
      </c>
      <c r="AK1031" s="447">
        <v>9.9144000000000005</v>
      </c>
      <c r="AL1031" s="429">
        <v>33.853397369384766</v>
      </c>
      <c r="AM1031" s="433" t="s">
        <v>139</v>
      </c>
      <c r="AN1031" s="434"/>
      <c r="AO1031" s="438">
        <v>0</v>
      </c>
      <c r="AP1031" s="439">
        <v>6.1559999999999997</v>
      </c>
      <c r="AQ1031" s="431">
        <v>3</v>
      </c>
      <c r="AR1031" s="449" t="s">
        <v>1112</v>
      </c>
      <c r="AS1031" s="469">
        <v>14.736470884089037</v>
      </c>
      <c r="AT1031" s="431"/>
      <c r="AU1031" s="469">
        <v>26.400712717819069</v>
      </c>
      <c r="AV1031" s="431"/>
      <c r="AW1031" s="442">
        <v>1.4730000000000001</v>
      </c>
      <c r="AX1031" s="431"/>
      <c r="AY1031" s="443"/>
      <c r="AZ1031" s="469" t="s">
        <v>139</v>
      </c>
      <c r="BA1031" s="431" t="s">
        <v>139</v>
      </c>
      <c r="BB1031" s="440"/>
      <c r="BC1031" s="469" t="s">
        <v>139</v>
      </c>
      <c r="BD1031" s="445" t="s">
        <v>139</v>
      </c>
      <c r="BE1031" s="469" t="s">
        <v>139</v>
      </c>
      <c r="BF1031" s="445" t="s">
        <v>139</v>
      </c>
      <c r="BG1031" s="445"/>
      <c r="BH1031" s="469">
        <v>2207.512870285469</v>
      </c>
      <c r="BI1031" s="431" t="s">
        <v>139</v>
      </c>
      <c r="BJ1031" s="440"/>
      <c r="BK1031" s="441">
        <v>2283.1360279655446</v>
      </c>
      <c r="BL1031" s="431" t="s">
        <v>139</v>
      </c>
      <c r="BM1031" s="446"/>
      <c r="BN1031" s="447" t="s">
        <v>139</v>
      </c>
      <c r="BO1031" t="s">
        <v>139</v>
      </c>
    </row>
    <row r="1032" spans="1:67" ht="15.75" customHeight="1">
      <c r="A1032" s="7" t="s">
        <v>1030</v>
      </c>
      <c r="B1032" s="453">
        <v>47</v>
      </c>
      <c r="C1032" s="436" t="s">
        <v>236</v>
      </c>
      <c r="D1032" s="454" t="s">
        <v>237</v>
      </c>
      <c r="E1032" s="436">
        <v>74</v>
      </c>
      <c r="F1032" s="436">
        <v>41.679999999999779</v>
      </c>
      <c r="G1032" s="436" t="s">
        <v>61</v>
      </c>
      <c r="H1032" s="430">
        <v>74.694666666666663</v>
      </c>
      <c r="I1032" s="436">
        <v>146</v>
      </c>
      <c r="J1032" s="436">
        <v>39.670000000000414</v>
      </c>
      <c r="K1032" s="436" t="s">
        <v>62</v>
      </c>
      <c r="L1032" s="430">
        <v>146.66116666666667</v>
      </c>
      <c r="M1032" s="430">
        <v>-146.66116666666667</v>
      </c>
      <c r="N1032" s="427">
        <v>1066</v>
      </c>
      <c r="Q1032" s="428" t="s">
        <v>156</v>
      </c>
      <c r="R1032">
        <v>16</v>
      </c>
      <c r="S1032" s="474">
        <v>268.71300000000002</v>
      </c>
      <c r="T1032" s="290">
        <v>-1.6505000000000001</v>
      </c>
      <c r="U1032" s="290">
        <v>-1.6495</v>
      </c>
      <c r="V1032" s="290">
        <v>26.405141999999998</v>
      </c>
      <c r="W1032" s="290">
        <v>26.408352000000001</v>
      </c>
      <c r="X1032" s="290">
        <v>33.131280000367148</v>
      </c>
      <c r="Y1032" s="290">
        <v>33.134601708952083</v>
      </c>
      <c r="Z1032">
        <v>1.8532</v>
      </c>
      <c r="AA1032" s="447">
        <v>6.6669898290683953</v>
      </c>
      <c r="AB1032" s="447">
        <v>78.619370977898768</v>
      </c>
      <c r="AC1032" s="447">
        <v>3.4435170399999999E-2</v>
      </c>
      <c r="AD1032" s="290">
        <v>6.1800000000000001E-2</v>
      </c>
      <c r="AE1032" s="447">
        <v>89.702799999999996</v>
      </c>
      <c r="AF1032">
        <v>4.5829000000000004</v>
      </c>
      <c r="AG1032" s="447">
        <v>3.5589</v>
      </c>
      <c r="AH1032">
        <v>0.2094</v>
      </c>
      <c r="AI1032" s="447">
        <v>6.3701999999999995E-2</v>
      </c>
      <c r="AJ1032" s="447">
        <v>82.19</v>
      </c>
      <c r="AK1032" s="447">
        <v>9.9144000000000005</v>
      </c>
      <c r="AL1032" s="429">
        <v>33.141284942626953</v>
      </c>
      <c r="AM1032" s="433" t="s">
        <v>139</v>
      </c>
      <c r="AN1032" s="434"/>
      <c r="AO1032" s="438">
        <v>-0.7</v>
      </c>
      <c r="AP1032" s="439">
        <v>6.6260000000000003</v>
      </c>
      <c r="AQ1032" s="431" t="s">
        <v>139</v>
      </c>
      <c r="AR1032" s="440"/>
      <c r="AS1032" s="469">
        <v>15.081439958220672</v>
      </c>
      <c r="AT1032" s="431"/>
      <c r="AU1032" s="469">
        <v>30.407273885490749</v>
      </c>
      <c r="AV1032" s="431"/>
      <c r="AW1032" s="442">
        <v>1.724</v>
      </c>
      <c r="AX1032" s="431"/>
      <c r="AY1032" s="443"/>
      <c r="AZ1032" s="469" t="s">
        <v>139</v>
      </c>
      <c r="BA1032" s="431" t="s">
        <v>139</v>
      </c>
      <c r="BB1032" s="440"/>
      <c r="BC1032" s="469" t="s">
        <v>139</v>
      </c>
      <c r="BD1032" s="445" t="s">
        <v>139</v>
      </c>
      <c r="BE1032" s="469" t="s">
        <v>139</v>
      </c>
      <c r="BF1032" s="445" t="s">
        <v>139</v>
      </c>
      <c r="BG1032" s="445"/>
      <c r="BH1032" s="469">
        <v>2211.3714047499611</v>
      </c>
      <c r="BI1032" s="431" t="s">
        <v>139</v>
      </c>
      <c r="BJ1032" s="440"/>
      <c r="BK1032" s="441">
        <v>2274.3924074089387</v>
      </c>
      <c r="BL1032" s="431" t="s">
        <v>139</v>
      </c>
      <c r="BM1032" s="446"/>
      <c r="BN1032" s="447" t="s">
        <v>139</v>
      </c>
      <c r="BO1032" t="s">
        <v>139</v>
      </c>
    </row>
    <row r="1033" spans="1:67" ht="15.75" customHeight="1">
      <c r="A1033" s="7" t="s">
        <v>1030</v>
      </c>
      <c r="B1033" s="453">
        <v>47</v>
      </c>
      <c r="C1033" s="436" t="s">
        <v>236</v>
      </c>
      <c r="D1033" s="454" t="s">
        <v>237</v>
      </c>
      <c r="E1033" s="436">
        <v>74</v>
      </c>
      <c r="F1033" s="436">
        <v>41.679999999999779</v>
      </c>
      <c r="G1033" s="436" t="s">
        <v>61</v>
      </c>
      <c r="H1033" s="430">
        <v>74.694666666666663</v>
      </c>
      <c r="I1033" s="436">
        <v>146</v>
      </c>
      <c r="J1033" s="436">
        <v>39.670000000000414</v>
      </c>
      <c r="K1033" s="436" t="s">
        <v>62</v>
      </c>
      <c r="L1033" s="430">
        <v>146.66116666666667</v>
      </c>
      <c r="M1033" s="430">
        <v>-146.66116666666667</v>
      </c>
      <c r="N1033" s="427">
        <v>1067</v>
      </c>
      <c r="Q1033" s="428" t="s">
        <v>156</v>
      </c>
      <c r="R1033">
        <v>17</v>
      </c>
      <c r="S1033" s="474">
        <v>215.40600000000001</v>
      </c>
      <c r="T1033" s="290">
        <v>-1.6806000000000001</v>
      </c>
      <c r="U1033" s="290">
        <v>-1.6805000000000001</v>
      </c>
      <c r="V1033" s="290">
        <v>26.200271999999998</v>
      </c>
      <c r="W1033" s="290">
        <v>26.199161</v>
      </c>
      <c r="X1033" s="290">
        <v>32.914173514855008</v>
      </c>
      <c r="Y1033" s="290">
        <v>32.912526988523986</v>
      </c>
      <c r="Z1033">
        <v>1.8611</v>
      </c>
      <c r="AA1033" s="447">
        <v>6.6243210299234452</v>
      </c>
      <c r="AB1033" s="447">
        <v>77.93209393096474</v>
      </c>
      <c r="AC1033" s="447">
        <v>3.4054582400000005E-2</v>
      </c>
      <c r="AD1033" s="290">
        <v>6.0999999999999999E-2</v>
      </c>
      <c r="AE1033" s="447">
        <v>89.674899999999994</v>
      </c>
      <c r="AF1033">
        <v>4.5815000000000001</v>
      </c>
      <c r="AG1033" s="447">
        <v>3.5777000000000001</v>
      </c>
      <c r="AH1033">
        <v>0.21010000000000001</v>
      </c>
      <c r="AI1033" s="447">
        <v>6.3701999999999995E-2</v>
      </c>
      <c r="AJ1033" s="447">
        <v>98.54</v>
      </c>
      <c r="AK1033" s="447">
        <v>9.9144000000000005</v>
      </c>
      <c r="AL1033" s="429">
        <v>32.907402038574219</v>
      </c>
      <c r="AM1033" s="433" t="s">
        <v>139</v>
      </c>
      <c r="AN1033" s="434"/>
      <c r="AO1033" s="438">
        <v>-0.6</v>
      </c>
      <c r="AP1033" s="439">
        <v>6.6539999999999999</v>
      </c>
      <c r="AQ1033" s="431" t="s">
        <v>139</v>
      </c>
      <c r="AR1033" s="440"/>
      <c r="AS1033" s="469">
        <v>14.530140507254773</v>
      </c>
      <c r="AT1033" s="431"/>
      <c r="AU1033" s="469">
        <v>28.415806337123346</v>
      </c>
      <c r="AV1033" s="431"/>
      <c r="AW1033" s="442">
        <v>1.7250000000000001</v>
      </c>
      <c r="AX1033" s="431"/>
      <c r="AY1033" s="443"/>
      <c r="AZ1033" s="469" t="s">
        <v>139</v>
      </c>
      <c r="BA1033" s="431" t="s">
        <v>139</v>
      </c>
      <c r="BB1033" s="440"/>
      <c r="BC1033" s="469">
        <v>3.8408920824217871E-3</v>
      </c>
      <c r="BD1033" s="445" t="s">
        <v>139</v>
      </c>
      <c r="BE1033" s="469">
        <v>1.3710677196515596E-2</v>
      </c>
      <c r="BF1033" s="445" t="s">
        <v>139</v>
      </c>
      <c r="BG1033" s="445"/>
      <c r="BH1033" s="469">
        <v>2205.0864529577907</v>
      </c>
      <c r="BI1033" s="431" t="s">
        <v>139</v>
      </c>
      <c r="BJ1033" s="440"/>
      <c r="BK1033" s="441">
        <v>2264.7055102488998</v>
      </c>
      <c r="BL1033" s="431" t="s">
        <v>139</v>
      </c>
      <c r="BM1033" s="446"/>
      <c r="BN1033" s="447" t="s">
        <v>139</v>
      </c>
      <c r="BO1033" t="s">
        <v>139</v>
      </c>
    </row>
    <row r="1034" spans="1:67" ht="15.75" customHeight="1">
      <c r="A1034" s="7" t="s">
        <v>1030</v>
      </c>
      <c r="B1034" s="453">
        <v>47</v>
      </c>
      <c r="C1034" s="436" t="s">
        <v>236</v>
      </c>
      <c r="D1034" s="454" t="s">
        <v>237</v>
      </c>
      <c r="E1034" s="436">
        <v>74</v>
      </c>
      <c r="F1034" s="436">
        <v>41.679999999999779</v>
      </c>
      <c r="G1034" s="436" t="s">
        <v>61</v>
      </c>
      <c r="H1034" s="430">
        <v>74.694666666666663</v>
      </c>
      <c r="I1034" s="436">
        <v>146</v>
      </c>
      <c r="J1034" s="436">
        <v>39.670000000000414</v>
      </c>
      <c r="K1034" s="436" t="s">
        <v>62</v>
      </c>
      <c r="L1034" s="430">
        <v>146.66116666666667</v>
      </c>
      <c r="M1034" s="430">
        <v>-146.66116666666667</v>
      </c>
      <c r="N1034" s="427">
        <v>1068</v>
      </c>
      <c r="Q1034" s="428" t="s">
        <v>156</v>
      </c>
      <c r="R1034">
        <v>18</v>
      </c>
      <c r="S1034" s="474">
        <v>161.35400000000001</v>
      </c>
      <c r="T1034" s="290">
        <v>-1.4805999999999999</v>
      </c>
      <c r="U1034" s="290">
        <v>-1.4738</v>
      </c>
      <c r="V1034" s="290">
        <v>26.134924999999999</v>
      </c>
      <c r="W1034" s="290">
        <v>26.137081000000002</v>
      </c>
      <c r="X1034" s="290">
        <v>32.636950866159957</v>
      </c>
      <c r="Y1034" s="290">
        <v>32.632472811140694</v>
      </c>
      <c r="Z1034">
        <v>1.8755999999999999</v>
      </c>
      <c r="AA1034" s="447">
        <v>6.6146672449364061</v>
      </c>
      <c r="AB1034" s="447">
        <v>78.085979433056451</v>
      </c>
      <c r="AC1034" s="447">
        <v>3.3673994399999997E-2</v>
      </c>
      <c r="AD1034" s="290">
        <v>6.0100000000000001E-2</v>
      </c>
      <c r="AE1034" s="447">
        <v>89.643199999999993</v>
      </c>
      <c r="AF1034">
        <v>4.5799000000000003</v>
      </c>
      <c r="AG1034" s="447">
        <v>3.4226999999999999</v>
      </c>
      <c r="AH1034">
        <v>0.2039</v>
      </c>
      <c r="AI1034" s="447">
        <v>6.3701999999999995E-2</v>
      </c>
      <c r="AJ1034" s="447">
        <v>50.58</v>
      </c>
      <c r="AK1034" s="447">
        <v>9.9144000000000005</v>
      </c>
      <c r="AL1034" s="429">
        <v>32.634010314941406</v>
      </c>
      <c r="AM1034" s="433" t="s">
        <v>139</v>
      </c>
      <c r="AN1034" s="434"/>
      <c r="AO1034" s="438">
        <v>-0.5</v>
      </c>
      <c r="AP1034" s="439">
        <v>6.61</v>
      </c>
      <c r="AQ1034" s="431" t="s">
        <v>139</v>
      </c>
      <c r="AR1034" s="440"/>
      <c r="AS1034" s="469">
        <v>14.294945777756304</v>
      </c>
      <c r="AT1034" s="431"/>
      <c r="AU1034" s="469">
        <v>27.826712387471819</v>
      </c>
      <c r="AV1034" s="431"/>
      <c r="AW1034" s="442">
        <v>1.7709999999999999</v>
      </c>
      <c r="AX1034" s="431"/>
      <c r="AY1034" s="443"/>
      <c r="AZ1034" s="469" t="s">
        <v>139</v>
      </c>
      <c r="BA1034" s="431" t="s">
        <v>139</v>
      </c>
      <c r="BB1034" s="440"/>
      <c r="BC1034" s="469">
        <v>9.3162063275762513E-3</v>
      </c>
      <c r="BD1034" s="445" t="s">
        <v>139</v>
      </c>
      <c r="BE1034" s="469">
        <v>1.2923049156294714E-2</v>
      </c>
      <c r="BF1034" s="445" t="s">
        <v>139</v>
      </c>
      <c r="BG1034" s="445"/>
      <c r="BH1034" s="469">
        <v>2185.9058455457175</v>
      </c>
      <c r="BI1034" s="431">
        <v>6</v>
      </c>
      <c r="BJ1034" s="440"/>
      <c r="BK1034" s="441">
        <v>2243.2725003100741</v>
      </c>
      <c r="BL1034" s="431">
        <v>6</v>
      </c>
      <c r="BM1034" s="446"/>
      <c r="BN1034" s="447" t="s">
        <v>139</v>
      </c>
      <c r="BO1034" t="s">
        <v>139</v>
      </c>
    </row>
    <row r="1035" spans="1:67" ht="15.75" customHeight="1">
      <c r="A1035" s="7" t="s">
        <v>1030</v>
      </c>
      <c r="B1035" s="453">
        <v>47</v>
      </c>
      <c r="C1035" s="436" t="s">
        <v>236</v>
      </c>
      <c r="D1035" s="454" t="s">
        <v>237</v>
      </c>
      <c r="E1035" s="436">
        <v>74</v>
      </c>
      <c r="F1035" s="436">
        <v>41.679999999999779</v>
      </c>
      <c r="G1035" s="436" t="s">
        <v>61</v>
      </c>
      <c r="H1035" s="430">
        <v>74.694666666666663</v>
      </c>
      <c r="I1035" s="436">
        <v>146</v>
      </c>
      <c r="J1035" s="436">
        <v>39.670000000000414</v>
      </c>
      <c r="K1035" s="436" t="s">
        <v>62</v>
      </c>
      <c r="L1035" s="430">
        <v>146.66116666666667</v>
      </c>
      <c r="M1035" s="430">
        <v>-146.66116666666667</v>
      </c>
      <c r="N1035" s="427">
        <v>1069</v>
      </c>
      <c r="Q1035" s="428" t="s">
        <v>156</v>
      </c>
      <c r="R1035">
        <v>19</v>
      </c>
      <c r="S1035" s="474">
        <v>126.81699999999999</v>
      </c>
      <c r="T1035" s="290">
        <v>-1.153</v>
      </c>
      <c r="U1035" s="290">
        <v>-1.163</v>
      </c>
      <c r="V1035" s="290">
        <v>26.155588999999999</v>
      </c>
      <c r="W1035" s="290">
        <v>26.154841000000001</v>
      </c>
      <c r="X1035" s="290">
        <v>32.330149077839557</v>
      </c>
      <c r="Y1035" s="290">
        <v>32.339915852753904</v>
      </c>
      <c r="Z1035">
        <v>1.9575</v>
      </c>
      <c r="AA1035" s="447">
        <v>6.903267553799922</v>
      </c>
      <c r="AB1035" s="447">
        <v>82.035447823908129</v>
      </c>
      <c r="AC1035" s="447">
        <v>3.9807992000000007E-2</v>
      </c>
      <c r="AD1035" s="290">
        <v>7.3700000000000002E-2</v>
      </c>
      <c r="AE1035" s="447">
        <v>89.633899999999997</v>
      </c>
      <c r="AF1035">
        <v>4.5793999999999997</v>
      </c>
      <c r="AG1035" s="447">
        <v>3.3569</v>
      </c>
      <c r="AH1035">
        <v>0.20130000000000001</v>
      </c>
      <c r="AI1035" s="447">
        <v>6.3701999999999995E-2</v>
      </c>
      <c r="AJ1035" s="447">
        <v>98.54</v>
      </c>
      <c r="AK1035" s="447">
        <v>9.9144000000000005</v>
      </c>
      <c r="AL1035" s="429">
        <v>32.332931518554688</v>
      </c>
      <c r="AM1035" s="433" t="s">
        <v>139</v>
      </c>
      <c r="AN1035" s="434"/>
      <c r="AO1035" s="438">
        <v>-0.1</v>
      </c>
      <c r="AP1035" s="439">
        <v>6.8970000000000002</v>
      </c>
      <c r="AQ1035" s="431" t="s">
        <v>139</v>
      </c>
      <c r="AR1035" s="440"/>
      <c r="AS1035" s="469">
        <v>12.350275171656385</v>
      </c>
      <c r="AT1035" s="431"/>
      <c r="AU1035" s="469">
        <v>23.710429308061247</v>
      </c>
      <c r="AV1035" s="431"/>
      <c r="AW1035" s="442">
        <v>1.6319999999999999</v>
      </c>
      <c r="AX1035" s="431"/>
      <c r="AY1035" s="443"/>
      <c r="AZ1035" s="469" t="s">
        <v>139</v>
      </c>
      <c r="BA1035" s="431" t="s">
        <v>139</v>
      </c>
      <c r="BB1035" s="440"/>
      <c r="BC1035" s="469">
        <v>2.3023508558516953E-2</v>
      </c>
      <c r="BD1035" s="445" t="s">
        <v>139</v>
      </c>
      <c r="BE1035" s="469">
        <v>2.4680221450961728E-2</v>
      </c>
      <c r="BF1035" s="445" t="s">
        <v>139</v>
      </c>
      <c r="BG1035" s="445"/>
      <c r="BH1035" s="469">
        <v>2159.6315278493889</v>
      </c>
      <c r="BI1035" s="431" t="s">
        <v>139</v>
      </c>
      <c r="BJ1035" s="440"/>
      <c r="BK1035" s="441">
        <v>2230.1019599004126</v>
      </c>
      <c r="BL1035" s="431" t="s">
        <v>139</v>
      </c>
      <c r="BM1035" s="446"/>
      <c r="BN1035" s="447" t="s">
        <v>139</v>
      </c>
      <c r="BO1035" t="s">
        <v>139</v>
      </c>
    </row>
    <row r="1036" spans="1:67" ht="15.75" customHeight="1">
      <c r="A1036" s="7" t="s">
        <v>1030</v>
      </c>
      <c r="B1036" s="453">
        <v>47</v>
      </c>
      <c r="C1036" s="436" t="s">
        <v>236</v>
      </c>
      <c r="D1036" s="454" t="s">
        <v>237</v>
      </c>
      <c r="E1036" s="436">
        <v>74</v>
      </c>
      <c r="F1036" s="436">
        <v>41.679999999999779</v>
      </c>
      <c r="G1036" s="436" t="s">
        <v>61</v>
      </c>
      <c r="H1036" s="430">
        <v>74.694666666666663</v>
      </c>
      <c r="I1036" s="436">
        <v>146</v>
      </c>
      <c r="J1036" s="436">
        <v>39.670000000000414</v>
      </c>
      <c r="K1036" s="436" t="s">
        <v>62</v>
      </c>
      <c r="L1036" s="430">
        <v>146.66116666666667</v>
      </c>
      <c r="M1036" s="430">
        <v>-146.66116666666667</v>
      </c>
      <c r="N1036" s="427">
        <v>1070</v>
      </c>
      <c r="Q1036" s="428" t="s">
        <v>156</v>
      </c>
      <c r="R1036">
        <v>20</v>
      </c>
      <c r="S1036" s="474">
        <v>92.897000000000006</v>
      </c>
      <c r="T1036" s="290">
        <v>-0.60009999999999997</v>
      </c>
      <c r="U1036" s="290">
        <v>-0.60199999999999998</v>
      </c>
      <c r="V1036" s="290">
        <v>26.246046</v>
      </c>
      <c r="W1036" s="290">
        <v>26.245842</v>
      </c>
      <c r="X1036" s="290">
        <v>31.88286305004339</v>
      </c>
      <c r="Y1036" s="290">
        <v>31.884591853889603</v>
      </c>
      <c r="Z1036">
        <v>2.1070000000000002</v>
      </c>
      <c r="AA1036" s="447">
        <v>7.4405856774549752</v>
      </c>
      <c r="AB1036" s="447">
        <v>89.452616057889969</v>
      </c>
      <c r="AC1036" s="447">
        <v>0.12360941600000001</v>
      </c>
      <c r="AD1036" s="290">
        <v>0.25979999999999998</v>
      </c>
      <c r="AE1036" s="447">
        <v>89.410499999999999</v>
      </c>
      <c r="AF1036">
        <v>4.5682</v>
      </c>
      <c r="AG1036" s="447">
        <v>3.1221000000000001</v>
      </c>
      <c r="AH1036">
        <v>0.19189999999999999</v>
      </c>
      <c r="AI1036" s="447">
        <v>6.3701999999999995E-2</v>
      </c>
      <c r="AJ1036" s="447">
        <v>7.6</v>
      </c>
      <c r="AK1036" s="447">
        <v>9.9144000000000005</v>
      </c>
      <c r="AL1036" s="429">
        <v>32.034088134765625</v>
      </c>
      <c r="AM1036" s="433" t="s">
        <v>139</v>
      </c>
      <c r="AN1036" s="434"/>
      <c r="AO1036" s="438">
        <v>0.2</v>
      </c>
      <c r="AP1036" s="439">
        <v>7.2030000000000003</v>
      </c>
      <c r="AQ1036" s="431" t="s">
        <v>139</v>
      </c>
      <c r="AR1036" s="440"/>
      <c r="AS1036" s="469">
        <v>9.4389103829349335</v>
      </c>
      <c r="AT1036" s="431"/>
      <c r="AU1036" s="469">
        <v>17.367927406641478</v>
      </c>
      <c r="AV1036" s="431"/>
      <c r="AW1036" s="442">
        <v>1.43</v>
      </c>
      <c r="AX1036" s="431"/>
      <c r="AY1036" s="443"/>
      <c r="AZ1036" s="469" t="s">
        <v>139</v>
      </c>
      <c r="BA1036" s="431" t="s">
        <v>139</v>
      </c>
      <c r="BB1036" s="440"/>
      <c r="BC1036" s="469">
        <v>6.1079847709225227E-2</v>
      </c>
      <c r="BD1036" s="445" t="s">
        <v>139</v>
      </c>
      <c r="BE1036" s="469">
        <v>9.1177311112067574E-2</v>
      </c>
      <c r="BF1036" s="445" t="s">
        <v>139</v>
      </c>
      <c r="BG1036" s="445"/>
      <c r="BH1036" s="469">
        <v>2128.603801871011</v>
      </c>
      <c r="BI1036" s="431" t="s">
        <v>139</v>
      </c>
      <c r="BJ1036" s="440"/>
      <c r="BK1036" s="441">
        <v>2214.4462730364289</v>
      </c>
      <c r="BL1036" s="431" t="s">
        <v>139</v>
      </c>
      <c r="BM1036" s="446"/>
      <c r="BN1036" s="447" t="s">
        <v>139</v>
      </c>
      <c r="BO1036" t="s">
        <v>139</v>
      </c>
    </row>
    <row r="1037" spans="1:67" ht="15.75" customHeight="1">
      <c r="A1037" s="7" t="s">
        <v>1030</v>
      </c>
      <c r="B1037" s="453">
        <v>47</v>
      </c>
      <c r="C1037" s="436" t="s">
        <v>236</v>
      </c>
      <c r="D1037" s="454" t="s">
        <v>237</v>
      </c>
      <c r="E1037" s="436">
        <v>74</v>
      </c>
      <c r="F1037" s="436">
        <v>41.679999999999779</v>
      </c>
      <c r="G1037" s="436" t="s">
        <v>61</v>
      </c>
      <c r="H1037" s="430">
        <v>74.694666666666663</v>
      </c>
      <c r="I1037" s="436">
        <v>146</v>
      </c>
      <c r="J1037" s="436">
        <v>39.670000000000414</v>
      </c>
      <c r="K1037" s="436" t="s">
        <v>62</v>
      </c>
      <c r="L1037" s="430">
        <v>146.66116666666667</v>
      </c>
      <c r="M1037" s="430">
        <v>-146.66116666666667</v>
      </c>
      <c r="N1037" s="427">
        <v>1071</v>
      </c>
      <c r="Q1037" s="428" t="s">
        <v>156</v>
      </c>
      <c r="R1037">
        <v>21</v>
      </c>
      <c r="S1037" s="474">
        <v>76.558999999999997</v>
      </c>
      <c r="T1037" s="290">
        <v>-0.33839999999999998</v>
      </c>
      <c r="U1037" s="290">
        <v>-0.30909999999999999</v>
      </c>
      <c r="V1037" s="290">
        <v>26.180802</v>
      </c>
      <c r="W1037" s="290">
        <v>26.170994</v>
      </c>
      <c r="X1037" s="290">
        <v>31.53195336307596</v>
      </c>
      <c r="Y1037" s="290">
        <v>31.488607937999454</v>
      </c>
      <c r="Z1037">
        <v>2.2654999999999998</v>
      </c>
      <c r="AA1037" s="447">
        <v>8.0888852853072954</v>
      </c>
      <c r="AB1037" s="447">
        <v>97.682423169046245</v>
      </c>
      <c r="AC1037" s="447">
        <v>0.16819901600000001</v>
      </c>
      <c r="AD1037" s="290">
        <v>0.35880000000000001</v>
      </c>
      <c r="AE1037" s="447">
        <v>89.1053</v>
      </c>
      <c r="AF1037">
        <v>4.5526999999999997</v>
      </c>
      <c r="AG1037" s="447">
        <v>2.9365999999999999</v>
      </c>
      <c r="AH1037">
        <v>0.1845</v>
      </c>
      <c r="AI1037" s="447">
        <v>6.3701999999999995E-2</v>
      </c>
      <c r="AJ1037" s="447">
        <v>98.54</v>
      </c>
      <c r="AK1037" s="447">
        <v>9.9144000000000005</v>
      </c>
      <c r="AL1037" s="429">
        <v>31.618307113647461</v>
      </c>
      <c r="AM1037" s="433" t="s">
        <v>139</v>
      </c>
      <c r="AN1037" s="434"/>
      <c r="AO1037" s="438">
        <v>0.8</v>
      </c>
      <c r="AP1037" s="439">
        <v>7.6859999999999999</v>
      </c>
      <c r="AQ1037" s="431">
        <v>3</v>
      </c>
      <c r="AR1037" s="449" t="s">
        <v>1113</v>
      </c>
      <c r="AS1037" s="469">
        <v>4.1794454363271543</v>
      </c>
      <c r="AT1037" s="431"/>
      <c r="AU1037" s="469">
        <v>10.201501686894735</v>
      </c>
      <c r="AV1037" s="431"/>
      <c r="AW1037" s="442">
        <v>1.07</v>
      </c>
      <c r="AX1037" s="431"/>
      <c r="AY1037" s="443"/>
      <c r="AZ1037" s="469" t="s">
        <v>139</v>
      </c>
      <c r="BA1037" s="431" t="s">
        <v>139</v>
      </c>
      <c r="BB1037" s="440"/>
      <c r="BC1037" s="469">
        <v>0.14179114803998188</v>
      </c>
      <c r="BD1037" s="445" t="s">
        <v>139</v>
      </c>
      <c r="BE1037" s="469">
        <v>0.32782113426843829</v>
      </c>
      <c r="BF1037" s="445" t="s">
        <v>139</v>
      </c>
      <c r="BG1037" s="445"/>
      <c r="BH1037" s="469">
        <v>2092.3969711830064</v>
      </c>
      <c r="BI1037" s="431" t="s">
        <v>139</v>
      </c>
      <c r="BJ1037" s="440"/>
      <c r="BK1037" s="441">
        <v>2200.357579429899</v>
      </c>
      <c r="BL1037" s="431" t="s">
        <v>139</v>
      </c>
      <c r="BM1037" s="446"/>
      <c r="BN1037" s="447" t="s">
        <v>139</v>
      </c>
      <c r="BO1037" t="s">
        <v>139</v>
      </c>
    </row>
    <row r="1038" spans="1:67" ht="15.75" customHeight="1">
      <c r="A1038" s="7" t="s">
        <v>1030</v>
      </c>
      <c r="B1038" s="453">
        <v>47</v>
      </c>
      <c r="C1038" s="436" t="s">
        <v>236</v>
      </c>
      <c r="D1038" s="454" t="s">
        <v>237</v>
      </c>
      <c r="E1038" s="436">
        <v>74</v>
      </c>
      <c r="F1038" s="436">
        <v>41.679999999999779</v>
      </c>
      <c r="G1038" s="436" t="s">
        <v>61</v>
      </c>
      <c r="H1038" s="430">
        <v>74.694666666666663</v>
      </c>
      <c r="I1038" s="436">
        <v>146</v>
      </c>
      <c r="J1038" s="436">
        <v>39.670000000000414</v>
      </c>
      <c r="K1038" s="436" t="s">
        <v>62</v>
      </c>
      <c r="L1038" s="430">
        <v>146.66116666666667</v>
      </c>
      <c r="M1038" s="430">
        <v>-146.66116666666667</v>
      </c>
      <c r="N1038" s="427">
        <v>1072</v>
      </c>
      <c r="Q1038" s="428" t="s">
        <v>156</v>
      </c>
      <c r="R1038">
        <v>22</v>
      </c>
      <c r="S1038" s="474">
        <v>41.148000000000003</v>
      </c>
      <c r="T1038" s="290">
        <v>-0.98819999999999997</v>
      </c>
      <c r="U1038" s="290">
        <v>-0.98699999999999999</v>
      </c>
      <c r="V1038" s="290">
        <v>22.985085999999999</v>
      </c>
      <c r="W1038" s="290">
        <v>22.992007000000001</v>
      </c>
      <c r="X1038" s="290">
        <v>27.947368225474399</v>
      </c>
      <c r="Y1038" s="290">
        <v>27.955463740884078</v>
      </c>
      <c r="Z1038">
        <v>2.3767999999999998</v>
      </c>
      <c r="AA1038" s="447">
        <v>9.0562874170267982</v>
      </c>
      <c r="AB1038" s="447">
        <v>104.79845284350976</v>
      </c>
      <c r="AC1038" s="447">
        <v>7.6610176000000002E-2</v>
      </c>
      <c r="AD1038" s="290">
        <v>0.15540000000000001</v>
      </c>
      <c r="AE1038" s="447">
        <v>89.272800000000004</v>
      </c>
      <c r="AF1038">
        <v>4.5612000000000004</v>
      </c>
      <c r="AG1038" s="447">
        <v>1.7133</v>
      </c>
      <c r="AH1038">
        <v>0.13550000000000001</v>
      </c>
      <c r="AI1038" s="447">
        <v>6.3701999999999995E-2</v>
      </c>
      <c r="AJ1038" s="447">
        <v>57.77</v>
      </c>
      <c r="AK1038" s="447">
        <v>9.9144000000000005</v>
      </c>
      <c r="AL1038" s="429">
        <v>27.974456787109375</v>
      </c>
      <c r="AM1038" s="433" t="s">
        <v>139</v>
      </c>
      <c r="AN1038" s="434"/>
      <c r="AO1038" s="438">
        <v>0.3</v>
      </c>
      <c r="AP1038" s="439">
        <v>9.0239999999999991</v>
      </c>
      <c r="AQ1038" s="431" t="s">
        <v>139</v>
      </c>
      <c r="AR1038" s="440"/>
      <c r="AS1038" s="469">
        <v>0</v>
      </c>
      <c r="AT1038" s="431"/>
      <c r="AU1038" s="469">
        <v>2.6372899401694037</v>
      </c>
      <c r="AV1038" s="431"/>
      <c r="AW1038" s="442">
        <v>0.53600000000000003</v>
      </c>
      <c r="AX1038" s="431"/>
      <c r="AY1038" s="443"/>
      <c r="AZ1038" s="469" t="s">
        <v>139</v>
      </c>
      <c r="BA1038" s="431" t="s">
        <v>139</v>
      </c>
      <c r="BB1038" s="440"/>
      <c r="BC1038" s="469">
        <v>7.4202766188063471E-2</v>
      </c>
      <c r="BD1038" s="445" t="s">
        <v>139</v>
      </c>
      <c r="BE1038" s="469">
        <v>2.7618138821424186E-2</v>
      </c>
      <c r="BF1038" s="445" t="s">
        <v>139</v>
      </c>
      <c r="BG1038" s="445"/>
      <c r="BH1038" s="469">
        <v>1931.1334525492789</v>
      </c>
      <c r="BI1038" s="431" t="s">
        <v>139</v>
      </c>
      <c r="BJ1038" s="440"/>
      <c r="BK1038" s="441">
        <v>2016.087974565253</v>
      </c>
      <c r="BL1038" s="431" t="s">
        <v>139</v>
      </c>
      <c r="BM1038" s="446"/>
      <c r="BN1038" s="447" t="s">
        <v>139</v>
      </c>
      <c r="BO1038" t="s">
        <v>139</v>
      </c>
    </row>
    <row r="1039" spans="1:67" ht="15.75" customHeight="1">
      <c r="A1039" s="7" t="s">
        <v>1030</v>
      </c>
      <c r="B1039" s="453">
        <v>47</v>
      </c>
      <c r="C1039" s="436" t="s">
        <v>236</v>
      </c>
      <c r="D1039" s="454" t="s">
        <v>237</v>
      </c>
      <c r="E1039" s="436">
        <v>74</v>
      </c>
      <c r="F1039" s="436">
        <v>41.679999999999779</v>
      </c>
      <c r="G1039" s="436" t="s">
        <v>61</v>
      </c>
      <c r="H1039" s="430">
        <v>74.694666666666663</v>
      </c>
      <c r="I1039" s="436">
        <v>146</v>
      </c>
      <c r="J1039" s="436">
        <v>39.670000000000414</v>
      </c>
      <c r="K1039" s="436" t="s">
        <v>62</v>
      </c>
      <c r="L1039" s="430">
        <v>146.66116666666667</v>
      </c>
      <c r="M1039" s="430">
        <v>-146.66116666666667</v>
      </c>
      <c r="N1039" s="427">
        <v>1073</v>
      </c>
      <c r="Q1039" s="428" t="s">
        <v>156</v>
      </c>
      <c r="R1039">
        <v>23</v>
      </c>
      <c r="S1039" s="474">
        <v>21.172000000000001</v>
      </c>
      <c r="T1039" s="290">
        <v>-0.30280000000000001</v>
      </c>
      <c r="U1039" s="290">
        <v>-0.28179999999999999</v>
      </c>
      <c r="V1039" s="290">
        <v>22.350843999999999</v>
      </c>
      <c r="W1039" s="290">
        <v>22.32489</v>
      </c>
      <c r="X1039" s="290">
        <v>26.506600373944085</v>
      </c>
      <c r="Y1039" s="290">
        <v>26.454653579568276</v>
      </c>
      <c r="Z1039">
        <v>2.3142</v>
      </c>
      <c r="AA1039" s="447">
        <v>8.664427883622821</v>
      </c>
      <c r="AB1039" s="447">
        <v>101.09885290109493</v>
      </c>
      <c r="AC1039" s="447">
        <v>6.3116192000000002E-2</v>
      </c>
      <c r="AD1039" s="290">
        <v>0.1255</v>
      </c>
      <c r="AE1039" s="447">
        <v>89.267200000000003</v>
      </c>
      <c r="AF1039">
        <v>4.5609000000000002</v>
      </c>
      <c r="AG1039" s="447">
        <v>1.3774999999999999</v>
      </c>
      <c r="AH1039">
        <v>0.1221</v>
      </c>
      <c r="AI1039" s="447">
        <v>6.3701999999999995E-2</v>
      </c>
      <c r="AJ1039" s="447">
        <v>97.21</v>
      </c>
      <c r="AK1039" s="447">
        <v>9.9144000000000005</v>
      </c>
      <c r="AL1039" s="429">
        <v>26.575229644775391</v>
      </c>
      <c r="AM1039" s="433" t="s">
        <v>139</v>
      </c>
      <c r="AN1039" s="434"/>
      <c r="AO1039" s="438">
        <v>0.9</v>
      </c>
      <c r="AP1039" s="439">
        <v>8.641</v>
      </c>
      <c r="AQ1039" s="431" t="s">
        <v>139</v>
      </c>
      <c r="AR1039" s="440"/>
      <c r="AS1039" s="469">
        <v>0</v>
      </c>
      <c r="AT1039" s="431"/>
      <c r="AU1039" s="469">
        <v>2.5056193580374448</v>
      </c>
      <c r="AV1039" s="431"/>
      <c r="AW1039" s="442">
        <v>0.501</v>
      </c>
      <c r="AX1039" s="431"/>
      <c r="AY1039" s="443"/>
      <c r="AZ1039" s="469" t="s">
        <v>139</v>
      </c>
      <c r="BA1039" s="431" t="s">
        <v>139</v>
      </c>
      <c r="BB1039" s="440"/>
      <c r="BC1039" s="469">
        <v>5.1272210548754055E-2</v>
      </c>
      <c r="BD1039" s="445" t="s">
        <v>139</v>
      </c>
      <c r="BE1039" s="469">
        <v>2.3224025356459222E-2</v>
      </c>
      <c r="BF1039" s="445" t="s">
        <v>139</v>
      </c>
      <c r="BG1039" s="445"/>
      <c r="BH1039" s="469">
        <v>1841.2310648112316</v>
      </c>
      <c r="BI1039" s="431" t="s">
        <v>139</v>
      </c>
      <c r="BJ1039" s="440"/>
      <c r="BK1039" s="441">
        <v>1915.5324497214458</v>
      </c>
      <c r="BL1039" s="431" t="s">
        <v>139</v>
      </c>
      <c r="BM1039" s="446"/>
      <c r="BN1039" s="447" t="s">
        <v>139</v>
      </c>
      <c r="BO1039" t="s">
        <v>139</v>
      </c>
    </row>
    <row r="1040" spans="1:67" ht="15.75" customHeight="1">
      <c r="A1040" s="7" t="s">
        <v>1030</v>
      </c>
      <c r="B1040" s="453">
        <v>47</v>
      </c>
      <c r="C1040" s="436" t="s">
        <v>236</v>
      </c>
      <c r="D1040" s="454" t="s">
        <v>237</v>
      </c>
      <c r="E1040" s="436">
        <v>74</v>
      </c>
      <c r="F1040" s="436">
        <v>41.679999999999779</v>
      </c>
      <c r="G1040" s="436" t="s">
        <v>61</v>
      </c>
      <c r="H1040" s="430">
        <v>74.694666666666663</v>
      </c>
      <c r="I1040" s="436">
        <v>146</v>
      </c>
      <c r="J1040" s="436">
        <v>39.670000000000414</v>
      </c>
      <c r="K1040" s="436" t="s">
        <v>62</v>
      </c>
      <c r="L1040" s="430">
        <v>146.66116666666667</v>
      </c>
      <c r="M1040" s="430">
        <v>-146.66116666666667</v>
      </c>
      <c r="N1040" s="427">
        <v>1074</v>
      </c>
      <c r="Q1040" s="428" t="s">
        <v>184</v>
      </c>
      <c r="R1040">
        <v>24</v>
      </c>
      <c r="S1040" s="474">
        <v>4.6230000000000002</v>
      </c>
      <c r="T1040" s="290">
        <v>-0.19089999999999999</v>
      </c>
      <c r="U1040" s="290">
        <v>-0.1903</v>
      </c>
      <c r="V1040" s="290">
        <v>22.189903999999999</v>
      </c>
      <c r="W1040" s="290">
        <v>22.191956000000001</v>
      </c>
      <c r="X1040" s="290">
        <v>26.209464887308773</v>
      </c>
      <c r="Y1040" s="290">
        <v>26.211598711522857</v>
      </c>
      <c r="Z1040">
        <v>2.2967</v>
      </c>
      <c r="AA1040" s="447">
        <v>8.5772291226842921</v>
      </c>
      <c r="AB1040" s="447">
        <v>100.1724736887366</v>
      </c>
      <c r="AC1040" s="447">
        <v>6.1679416000000001E-2</v>
      </c>
      <c r="AD1040" s="290">
        <v>0.12230000000000001</v>
      </c>
      <c r="AE1040" s="447">
        <v>89.300700000000006</v>
      </c>
      <c r="AF1040">
        <v>4.5625999999999998</v>
      </c>
      <c r="AG1040" s="447">
        <v>1.3938999999999999</v>
      </c>
      <c r="AH1040">
        <v>0.1227</v>
      </c>
      <c r="AI1040" s="447">
        <v>0.14082</v>
      </c>
      <c r="AJ1040" s="447">
        <v>98.54</v>
      </c>
      <c r="AK1040" s="447">
        <v>9.9144000000000005</v>
      </c>
      <c r="AL1040" s="429">
        <v>26.225858688354492</v>
      </c>
      <c r="AM1040" s="433" t="s">
        <v>139</v>
      </c>
      <c r="AN1040" s="434"/>
      <c r="AO1040" s="438">
        <v>1.1000000000000001</v>
      </c>
      <c r="AP1040" s="439">
        <v>8.5419999999999998</v>
      </c>
      <c r="AQ1040" s="431">
        <v>2</v>
      </c>
      <c r="AR1040" s="440"/>
      <c r="AS1040" s="469">
        <v>0</v>
      </c>
      <c r="AT1040" s="431"/>
      <c r="AU1040" s="469">
        <v>2.4453593587800815</v>
      </c>
      <c r="AV1040" s="431"/>
      <c r="AW1040" s="442">
        <v>0.495</v>
      </c>
      <c r="AX1040" s="431"/>
      <c r="AY1040" s="443"/>
      <c r="AZ1040" s="469" t="s">
        <v>139</v>
      </c>
      <c r="BA1040" s="431" t="s">
        <v>139</v>
      </c>
      <c r="BB1040" s="440"/>
      <c r="BC1040" s="469">
        <v>4.6166544653809462E-2</v>
      </c>
      <c r="BD1040" s="445" t="s">
        <v>139</v>
      </c>
      <c r="BE1040" s="469">
        <v>2.8912002505281458E-2</v>
      </c>
      <c r="BF1040" s="445" t="s">
        <v>139</v>
      </c>
      <c r="BG1040" s="445"/>
      <c r="BH1040" s="469">
        <v>1820.2779052350554</v>
      </c>
      <c r="BI1040" s="431" t="s">
        <v>139</v>
      </c>
      <c r="BJ1040" s="440"/>
      <c r="BK1040" s="441">
        <v>1890.4960324874744</v>
      </c>
      <c r="BL1040" s="431" t="s">
        <v>139</v>
      </c>
      <c r="BM1040" s="446"/>
      <c r="BN1040" s="447">
        <v>-3.7374633876950969</v>
      </c>
      <c r="BO1040" t="s">
        <v>139</v>
      </c>
    </row>
    <row r="1041" spans="1:67" ht="15.75" customHeight="1">
      <c r="A1041" s="7" t="s">
        <v>1030</v>
      </c>
      <c r="B1041" s="453">
        <v>48</v>
      </c>
      <c r="C1041" s="436" t="s">
        <v>238</v>
      </c>
      <c r="D1041" s="454" t="s">
        <v>239</v>
      </c>
      <c r="E1041" s="436">
        <v>74</v>
      </c>
      <c r="F1041" s="436">
        <v>18.120000000000402</v>
      </c>
      <c r="G1041" s="436" t="s">
        <v>61</v>
      </c>
      <c r="H1041" s="430">
        <v>74.302000000000007</v>
      </c>
      <c r="I1041" s="436">
        <v>143</v>
      </c>
      <c r="J1041" s="436">
        <v>18.560000000000514</v>
      </c>
      <c r="K1041" s="436" t="s">
        <v>62</v>
      </c>
      <c r="L1041" s="430">
        <v>143.30933333333334</v>
      </c>
      <c r="M1041" s="430">
        <v>-143.30933333333334</v>
      </c>
      <c r="N1041" s="427">
        <v>1075</v>
      </c>
      <c r="Q1041" s="428" t="s">
        <v>156</v>
      </c>
      <c r="R1041">
        <v>1</v>
      </c>
      <c r="S1041" s="474">
        <v>3666.502</v>
      </c>
      <c r="T1041" s="290">
        <v>-0.26829999999999998</v>
      </c>
      <c r="U1041" s="290">
        <v>-0.26929999999999998</v>
      </c>
      <c r="V1041" s="290">
        <v>30.280819999999999</v>
      </c>
      <c r="W1041" s="290">
        <v>30.279787000000002</v>
      </c>
      <c r="X1041" s="290">
        <v>34.956858632378498</v>
      </c>
      <c r="Y1041" s="290">
        <v>34.956629510944339</v>
      </c>
      <c r="Z1041">
        <v>1.3573</v>
      </c>
      <c r="AA1041" s="447">
        <v>6.5285772927560428</v>
      </c>
      <c r="AB1041" s="447">
        <v>80.91004406524705</v>
      </c>
      <c r="AC1041" s="447">
        <v>2.5636156E-2</v>
      </c>
      <c r="AD1041" s="290">
        <v>4.2200000000000001E-2</v>
      </c>
      <c r="AE1041" s="447">
        <v>89.656300000000002</v>
      </c>
      <c r="AF1041">
        <v>4.5805999999999996</v>
      </c>
      <c r="AG1041" s="447">
        <v>2.0726</v>
      </c>
      <c r="AH1041">
        <v>0.14990000000000001</v>
      </c>
      <c r="AI1041" s="447">
        <v>6.3701999999999995E-2</v>
      </c>
      <c r="AJ1041" s="447">
        <v>98.53</v>
      </c>
      <c r="AK1041" s="447">
        <v>9.9144000000000005</v>
      </c>
      <c r="AL1041" s="429">
        <v>34.959953308105469</v>
      </c>
      <c r="AM1041" s="433" t="s">
        <v>139</v>
      </c>
      <c r="AN1041" s="434"/>
      <c r="AO1041" s="438">
        <v>0.5</v>
      </c>
      <c r="AP1041" s="439">
        <v>6.5270000000000001</v>
      </c>
      <c r="AQ1041" s="431" t="s">
        <v>139</v>
      </c>
      <c r="AR1041" s="440"/>
      <c r="AS1041" s="469">
        <v>14.995650300857829</v>
      </c>
      <c r="AT1041" s="431"/>
      <c r="AU1041" s="469">
        <v>13.819869969980397</v>
      </c>
      <c r="AV1041" s="431"/>
      <c r="AW1041" s="442">
        <v>1.016</v>
      </c>
      <c r="AX1041" s="431"/>
      <c r="AY1041" s="443"/>
      <c r="AZ1041" s="469" t="s">
        <v>139</v>
      </c>
      <c r="BA1041" s="431" t="s">
        <v>139</v>
      </c>
      <c r="BB1041" s="440"/>
      <c r="BC1041" s="469" t="s">
        <v>139</v>
      </c>
      <c r="BD1041" s="445" t="s">
        <v>139</v>
      </c>
      <c r="BE1041" s="469" t="s">
        <v>139</v>
      </c>
      <c r="BF1041" s="445" t="s">
        <v>139</v>
      </c>
      <c r="BG1041" s="445"/>
      <c r="BH1041" s="469" t="s">
        <v>139</v>
      </c>
      <c r="BI1041" s="431" t="s">
        <v>139</v>
      </c>
      <c r="BJ1041" s="440"/>
      <c r="BK1041" s="441" t="s">
        <v>139</v>
      </c>
      <c r="BL1041" s="431" t="s">
        <v>139</v>
      </c>
      <c r="BM1041" s="446"/>
      <c r="BN1041" s="447" t="s">
        <v>139</v>
      </c>
      <c r="BO1041" t="s">
        <v>139</v>
      </c>
    </row>
    <row r="1042" spans="1:67" ht="15.75" customHeight="1">
      <c r="A1042" s="7" t="s">
        <v>1030</v>
      </c>
      <c r="B1042" s="453">
        <v>48</v>
      </c>
      <c r="C1042" s="436" t="s">
        <v>238</v>
      </c>
      <c r="D1042" s="454" t="s">
        <v>239</v>
      </c>
      <c r="E1042" s="436">
        <v>74</v>
      </c>
      <c r="F1042" s="436">
        <v>18.120000000000402</v>
      </c>
      <c r="G1042" s="436" t="s">
        <v>61</v>
      </c>
      <c r="H1042" s="430">
        <v>74.302000000000007</v>
      </c>
      <c r="I1042" s="436">
        <v>143</v>
      </c>
      <c r="J1042" s="436">
        <v>18.560000000000514</v>
      </c>
      <c r="K1042" s="436" t="s">
        <v>62</v>
      </c>
      <c r="L1042" s="430">
        <v>143.30933333333334</v>
      </c>
      <c r="M1042" s="430">
        <v>-143.30933333333334</v>
      </c>
      <c r="N1042" s="427">
        <v>1076</v>
      </c>
      <c r="Q1042" s="428" t="s">
        <v>156</v>
      </c>
      <c r="R1042">
        <v>2</v>
      </c>
      <c r="S1042" s="474">
        <v>3055.3209999999999</v>
      </c>
      <c r="T1042" s="290">
        <v>-0.32490000000000002</v>
      </c>
      <c r="U1042" s="290">
        <v>-0.32550000000000001</v>
      </c>
      <c r="V1042" s="290">
        <v>30.00864</v>
      </c>
      <c r="W1042" s="290">
        <v>30.008006000000002</v>
      </c>
      <c r="X1042" s="290">
        <v>34.956731551459484</v>
      </c>
      <c r="Y1042" s="290">
        <v>34.956574406239206</v>
      </c>
      <c r="Z1042">
        <v>1.4334</v>
      </c>
      <c r="AA1042" s="447">
        <v>6.5234803569305342</v>
      </c>
      <c r="AB1042" s="447">
        <v>80.726908712941153</v>
      </c>
      <c r="AC1042" s="447">
        <v>2.5509593599999998E-2</v>
      </c>
      <c r="AD1042" s="290">
        <v>4.2000000000000003E-2</v>
      </c>
      <c r="AE1042" s="447">
        <v>89.6935</v>
      </c>
      <c r="AF1042">
        <v>4.5823999999999998</v>
      </c>
      <c r="AG1042" s="447">
        <v>1.9575</v>
      </c>
      <c r="AH1042">
        <v>0.14530000000000001</v>
      </c>
      <c r="AI1042" s="447">
        <v>6.3701999999999995E-2</v>
      </c>
      <c r="AJ1042" s="447">
        <v>96.57</v>
      </c>
      <c r="AK1042" s="447">
        <v>9.9144000000000005</v>
      </c>
      <c r="AL1042" s="429">
        <v>34.960227966308594</v>
      </c>
      <c r="AM1042" s="433" t="s">
        <v>139</v>
      </c>
      <c r="AN1042" s="434"/>
      <c r="AO1042" s="438">
        <v>0.4</v>
      </c>
      <c r="AP1042" s="439">
        <v>6.5220000000000002</v>
      </c>
      <c r="AQ1042" s="431" t="s">
        <v>139</v>
      </c>
      <c r="AR1042" s="440"/>
      <c r="AS1042" s="469">
        <v>14.966651541582396</v>
      </c>
      <c r="AT1042" s="431"/>
      <c r="AU1042" s="469">
        <v>13.828452686078691</v>
      </c>
      <c r="AV1042" s="431"/>
      <c r="AW1042" s="442">
        <v>1.018</v>
      </c>
      <c r="AX1042" s="431"/>
      <c r="AY1042" s="443"/>
      <c r="AZ1042" s="469" t="s">
        <v>139</v>
      </c>
      <c r="BA1042" s="431" t="s">
        <v>139</v>
      </c>
      <c r="BB1042" s="440"/>
      <c r="BC1042" s="469" t="s">
        <v>139</v>
      </c>
      <c r="BD1042" s="445" t="s">
        <v>139</v>
      </c>
      <c r="BE1042" s="469" t="s">
        <v>139</v>
      </c>
      <c r="BF1042" s="445" t="s">
        <v>139</v>
      </c>
      <c r="BG1042" s="445"/>
      <c r="BH1042" s="469" t="s">
        <v>139</v>
      </c>
      <c r="BI1042" s="431" t="s">
        <v>139</v>
      </c>
      <c r="BJ1042" s="440"/>
      <c r="BK1042" s="441" t="s">
        <v>139</v>
      </c>
      <c r="BL1042" s="431" t="s">
        <v>139</v>
      </c>
      <c r="BM1042" s="446"/>
      <c r="BN1042" s="447" t="s">
        <v>139</v>
      </c>
      <c r="BO1042" t="s">
        <v>139</v>
      </c>
    </row>
    <row r="1043" spans="1:67" ht="15.75" customHeight="1">
      <c r="A1043" s="7" t="s">
        <v>1030</v>
      </c>
      <c r="B1043" s="453">
        <v>48</v>
      </c>
      <c r="C1043" s="436" t="s">
        <v>238</v>
      </c>
      <c r="D1043" s="454" t="s">
        <v>239</v>
      </c>
      <c r="E1043" s="436">
        <v>74</v>
      </c>
      <c r="F1043" s="436">
        <v>18.120000000000402</v>
      </c>
      <c r="G1043" s="436" t="s">
        <v>61</v>
      </c>
      <c r="H1043" s="430">
        <v>74.302000000000007</v>
      </c>
      <c r="I1043" s="436">
        <v>143</v>
      </c>
      <c r="J1043" s="436">
        <v>18.560000000000514</v>
      </c>
      <c r="K1043" s="436" t="s">
        <v>62</v>
      </c>
      <c r="L1043" s="430">
        <v>143.30933333333334</v>
      </c>
      <c r="M1043" s="430">
        <v>-143.30933333333334</v>
      </c>
      <c r="N1043" s="427">
        <v>1077</v>
      </c>
      <c r="Q1043" s="428" t="s">
        <v>156</v>
      </c>
      <c r="R1043">
        <v>3</v>
      </c>
      <c r="S1043" s="474">
        <v>2543.1880000000001</v>
      </c>
      <c r="T1043" s="290">
        <v>-0.37669999999999998</v>
      </c>
      <c r="U1043" s="290">
        <v>-0.37730000000000002</v>
      </c>
      <c r="V1043" s="290">
        <v>29.765250999999999</v>
      </c>
      <c r="W1043" s="290">
        <v>29.764718000000002</v>
      </c>
      <c r="X1043" s="290">
        <v>34.952273491726025</v>
      </c>
      <c r="Y1043" s="290">
        <v>34.952247062784615</v>
      </c>
      <c r="Z1043">
        <v>1.5136000000000001</v>
      </c>
      <c r="AA1043" s="447">
        <v>6.594104960643433</v>
      </c>
      <c r="AB1043" s="447">
        <v>81.487447943030602</v>
      </c>
      <c r="AC1043" s="447">
        <v>2.5213230400000002E-2</v>
      </c>
      <c r="AD1043" s="290">
        <v>4.1300000000000003E-2</v>
      </c>
      <c r="AE1043" s="447">
        <v>89.717699999999994</v>
      </c>
      <c r="AF1043">
        <v>4.5835999999999997</v>
      </c>
      <c r="AG1043" s="447">
        <v>1.9598</v>
      </c>
      <c r="AH1043">
        <v>0.1454</v>
      </c>
      <c r="AI1043" s="447">
        <v>6.3701999999999995E-2</v>
      </c>
      <c r="AJ1043" s="447">
        <v>98.53</v>
      </c>
      <c r="AK1043" s="447">
        <v>9.9144000000000005</v>
      </c>
      <c r="AL1043" s="429">
        <v>34.956275939941406</v>
      </c>
      <c r="AM1043" s="433" t="s">
        <v>139</v>
      </c>
      <c r="AN1043" s="434"/>
      <c r="AO1043" s="438">
        <v>0.4</v>
      </c>
      <c r="AP1043" s="439">
        <v>6.593</v>
      </c>
      <c r="AQ1043" s="431" t="s">
        <v>139</v>
      </c>
      <c r="AR1043" s="440"/>
      <c r="AS1043" s="469">
        <v>14.887597387627221</v>
      </c>
      <c r="AT1043" s="431"/>
      <c r="AU1043" s="469">
        <v>12.813058257173253</v>
      </c>
      <c r="AV1043" s="431"/>
      <c r="AW1043" s="442">
        <v>1.014</v>
      </c>
      <c r="AX1043" s="431"/>
      <c r="AY1043" s="443"/>
      <c r="AZ1043" s="469" t="s">
        <v>139</v>
      </c>
      <c r="BA1043" s="431" t="s">
        <v>139</v>
      </c>
      <c r="BB1043" s="440"/>
      <c r="BC1043" s="469" t="s">
        <v>139</v>
      </c>
      <c r="BD1043" s="445" t="s">
        <v>139</v>
      </c>
      <c r="BE1043" s="469" t="s">
        <v>139</v>
      </c>
      <c r="BF1043" s="445" t="s">
        <v>139</v>
      </c>
      <c r="BG1043" s="445"/>
      <c r="BH1043" s="469" t="s">
        <v>139</v>
      </c>
      <c r="BI1043" s="431" t="s">
        <v>139</v>
      </c>
      <c r="BJ1043" s="440"/>
      <c r="BK1043" s="441" t="s">
        <v>139</v>
      </c>
      <c r="BL1043" s="431" t="s">
        <v>139</v>
      </c>
      <c r="BM1043" s="446"/>
      <c r="BN1043" s="447" t="s">
        <v>139</v>
      </c>
      <c r="BO1043" t="s">
        <v>139</v>
      </c>
    </row>
    <row r="1044" spans="1:67" ht="15.75" customHeight="1">
      <c r="A1044" s="7" t="s">
        <v>1030</v>
      </c>
      <c r="B1044" s="453">
        <v>48</v>
      </c>
      <c r="C1044" s="436" t="s">
        <v>238</v>
      </c>
      <c r="D1044" s="454" t="s">
        <v>239</v>
      </c>
      <c r="E1044" s="436">
        <v>74</v>
      </c>
      <c r="F1044" s="436">
        <v>18.120000000000402</v>
      </c>
      <c r="G1044" s="436" t="s">
        <v>61</v>
      </c>
      <c r="H1044" s="430">
        <v>74.302000000000007</v>
      </c>
      <c r="I1044" s="436">
        <v>143</v>
      </c>
      <c r="J1044" s="436">
        <v>18.560000000000514</v>
      </c>
      <c r="K1044" s="436" t="s">
        <v>62</v>
      </c>
      <c r="L1044" s="430">
        <v>143.30933333333334</v>
      </c>
      <c r="M1044" s="430">
        <v>-143.30933333333334</v>
      </c>
      <c r="N1044" s="427">
        <v>1078</v>
      </c>
      <c r="Q1044" s="428" t="s">
        <v>156</v>
      </c>
      <c r="R1044">
        <v>4</v>
      </c>
      <c r="S1044" s="474">
        <v>2032.8989999999999</v>
      </c>
      <c r="T1044" s="290">
        <v>-0.40160000000000001</v>
      </c>
      <c r="U1044" s="290">
        <v>-0.40229999999999999</v>
      </c>
      <c r="V1044" s="290">
        <v>29.532038</v>
      </c>
      <c r="W1044" s="290">
        <v>29.531548000000001</v>
      </c>
      <c r="X1044" s="290">
        <v>34.940025311023682</v>
      </c>
      <c r="Y1044" s="290">
        <v>34.940167416820408</v>
      </c>
      <c r="Z1044">
        <v>1.6069</v>
      </c>
      <c r="AA1044" s="447">
        <v>6.7025777524513384</v>
      </c>
      <c r="AB1044" s="447">
        <v>82.766623866478113</v>
      </c>
      <c r="AC1044" s="447">
        <v>2.5382580800000006E-2</v>
      </c>
      <c r="AD1044" s="290">
        <v>4.1700000000000001E-2</v>
      </c>
      <c r="AE1044" s="447">
        <v>89.74</v>
      </c>
      <c r="AF1044">
        <v>4.5848000000000004</v>
      </c>
      <c r="AG1044" s="447">
        <v>1.9598</v>
      </c>
      <c r="AH1044">
        <v>0.1454</v>
      </c>
      <c r="AI1044" s="447">
        <v>6.3701999999999995E-2</v>
      </c>
      <c r="AJ1044" s="447">
        <v>98.54</v>
      </c>
      <c r="AK1044" s="447">
        <v>9.9144000000000005</v>
      </c>
      <c r="AL1044" s="429">
        <v>34.944236755371094</v>
      </c>
      <c r="AM1044" s="433" t="s">
        <v>139</v>
      </c>
      <c r="AN1044" s="434"/>
      <c r="AO1044" s="438">
        <v>0.4</v>
      </c>
      <c r="AP1044" s="439">
        <v>6.7060000000000004</v>
      </c>
      <c r="AQ1044" s="431" t="s">
        <v>139</v>
      </c>
      <c r="AR1044" s="440"/>
      <c r="AS1044" s="469">
        <v>14.565464049911705</v>
      </c>
      <c r="AT1044" s="431"/>
      <c r="AU1044" s="469">
        <v>11.23727998862157</v>
      </c>
      <c r="AV1044" s="431"/>
      <c r="AW1044" s="442">
        <v>0.98399999999999999</v>
      </c>
      <c r="AX1044" s="431"/>
      <c r="AY1044" s="443"/>
      <c r="AZ1044" s="469" t="s">
        <v>139</v>
      </c>
      <c r="BA1044" s="431" t="s">
        <v>139</v>
      </c>
      <c r="BB1044" s="440"/>
      <c r="BC1044" s="469" t="s">
        <v>139</v>
      </c>
      <c r="BD1044" s="445" t="s">
        <v>139</v>
      </c>
      <c r="BE1044" s="469" t="s">
        <v>139</v>
      </c>
      <c r="BF1044" s="445" t="s">
        <v>139</v>
      </c>
      <c r="BG1044" s="445"/>
      <c r="BH1044" s="469" t="s">
        <v>139</v>
      </c>
      <c r="BI1044" s="431" t="s">
        <v>139</v>
      </c>
      <c r="BJ1044" s="440"/>
      <c r="BK1044" s="441" t="s">
        <v>139</v>
      </c>
      <c r="BL1044" s="431" t="s">
        <v>139</v>
      </c>
      <c r="BM1044" s="446"/>
      <c r="BN1044" s="447" t="s">
        <v>139</v>
      </c>
      <c r="BO1044" t="s">
        <v>139</v>
      </c>
    </row>
    <row r="1045" spans="1:67" ht="15.75" customHeight="1">
      <c r="A1045" s="7" t="s">
        <v>1030</v>
      </c>
      <c r="B1045" s="453">
        <v>48</v>
      </c>
      <c r="C1045" s="436" t="s">
        <v>238</v>
      </c>
      <c r="D1045" s="454" t="s">
        <v>239</v>
      </c>
      <c r="E1045" s="436">
        <v>74</v>
      </c>
      <c r="F1045" s="436">
        <v>18.120000000000402</v>
      </c>
      <c r="G1045" s="436" t="s">
        <v>61</v>
      </c>
      <c r="H1045" s="430">
        <v>74.302000000000007</v>
      </c>
      <c r="I1045" s="436">
        <v>143</v>
      </c>
      <c r="J1045" s="436">
        <v>18.560000000000514</v>
      </c>
      <c r="K1045" s="436" t="s">
        <v>62</v>
      </c>
      <c r="L1045" s="430">
        <v>143.30933333333334</v>
      </c>
      <c r="M1045" s="430">
        <v>-143.30933333333334</v>
      </c>
      <c r="N1045" s="427">
        <v>1079</v>
      </c>
      <c r="Q1045" s="428" t="s">
        <v>156</v>
      </c>
      <c r="R1045">
        <v>5</v>
      </c>
      <c r="S1045" s="474">
        <v>1522.848</v>
      </c>
      <c r="T1045" s="290">
        <v>-0.27989999999999998</v>
      </c>
      <c r="U1045" s="290">
        <v>-0.28039999999999998</v>
      </c>
      <c r="V1045" s="290">
        <v>29.404516000000001</v>
      </c>
      <c r="W1045" s="290">
        <v>29.404252</v>
      </c>
      <c r="X1045" s="290">
        <v>34.91186278051282</v>
      </c>
      <c r="Y1045" s="290">
        <v>34.912078338147786</v>
      </c>
      <c r="Z1045">
        <v>1.7210000000000001</v>
      </c>
      <c r="AA1045" s="447">
        <v>6.8494578361298935</v>
      </c>
      <c r="AB1045" s="447">
        <v>84.834146634983796</v>
      </c>
      <c r="AC1045" s="447">
        <v>2.6017194399999999E-2</v>
      </c>
      <c r="AD1045" s="290">
        <v>4.3099999999999999E-2</v>
      </c>
      <c r="AE1045" s="447">
        <v>89.756799999999998</v>
      </c>
      <c r="AF1045">
        <v>4.5856000000000003</v>
      </c>
      <c r="AG1045" s="447">
        <v>1.988</v>
      </c>
      <c r="AH1045">
        <v>0.14649999999999999</v>
      </c>
      <c r="AI1045" s="447">
        <v>6.3701999999999995E-2</v>
      </c>
      <c r="AJ1045" s="447">
        <v>80.83</v>
      </c>
      <c r="AK1045" s="447">
        <v>9.9144000000000005</v>
      </c>
      <c r="AL1045" s="429">
        <v>34.916236877441406</v>
      </c>
      <c r="AM1045" s="433" t="s">
        <v>139</v>
      </c>
      <c r="AN1045" s="434"/>
      <c r="AO1045" s="438">
        <v>0.5</v>
      </c>
      <c r="AP1045" s="439">
        <v>6.8550000000000004</v>
      </c>
      <c r="AQ1045" s="431" t="s">
        <v>139</v>
      </c>
      <c r="AR1045" s="440"/>
      <c r="AS1045" s="469">
        <v>13.672208145333181</v>
      </c>
      <c r="AT1045" s="431"/>
      <c r="AU1045" s="469">
        <v>8.5441369900082211</v>
      </c>
      <c r="AV1045" s="431"/>
      <c r="AW1045" s="442">
        <v>0.91700000000000004</v>
      </c>
      <c r="AX1045" s="431"/>
      <c r="AY1045" s="443"/>
      <c r="AZ1045" s="469" t="s">
        <v>139</v>
      </c>
      <c r="BA1045" s="431" t="s">
        <v>139</v>
      </c>
      <c r="BB1045" s="440"/>
      <c r="BC1045" s="469" t="s">
        <v>139</v>
      </c>
      <c r="BD1045" s="445" t="s">
        <v>139</v>
      </c>
      <c r="BE1045" s="469" t="s">
        <v>139</v>
      </c>
      <c r="BF1045" s="445" t="s">
        <v>139</v>
      </c>
      <c r="BG1045" s="445"/>
      <c r="BH1045" s="469" t="s">
        <v>139</v>
      </c>
      <c r="BI1045" s="431" t="s">
        <v>139</v>
      </c>
      <c r="BJ1045" s="440"/>
      <c r="BK1045" s="441" t="s">
        <v>139</v>
      </c>
      <c r="BL1045" s="431" t="s">
        <v>139</v>
      </c>
      <c r="BM1045" s="446"/>
      <c r="BN1045" s="447" t="s">
        <v>139</v>
      </c>
      <c r="BO1045" t="s">
        <v>139</v>
      </c>
    </row>
    <row r="1046" spans="1:67" ht="15.75" customHeight="1">
      <c r="A1046" s="7" t="s">
        <v>1030</v>
      </c>
      <c r="B1046" s="453">
        <v>48</v>
      </c>
      <c r="C1046" s="436" t="s">
        <v>238</v>
      </c>
      <c r="D1046" s="454" t="s">
        <v>239</v>
      </c>
      <c r="E1046" s="436">
        <v>74</v>
      </c>
      <c r="F1046" s="436">
        <v>18.120000000000402</v>
      </c>
      <c r="G1046" s="436" t="s">
        <v>61</v>
      </c>
      <c r="H1046" s="430">
        <v>74.302000000000007</v>
      </c>
      <c r="I1046" s="436">
        <v>143</v>
      </c>
      <c r="J1046" s="436">
        <v>18.560000000000514</v>
      </c>
      <c r="K1046" s="436" t="s">
        <v>62</v>
      </c>
      <c r="L1046" s="430">
        <v>143.30933333333334</v>
      </c>
      <c r="M1046" s="430">
        <v>-143.30933333333334</v>
      </c>
      <c r="N1046" s="427">
        <v>1080</v>
      </c>
      <c r="Q1046" s="428" t="s">
        <v>156</v>
      </c>
      <c r="R1046">
        <v>6</v>
      </c>
      <c r="S1046" s="474">
        <v>1015.275</v>
      </c>
      <c r="T1046" s="290">
        <v>7.7399999999999997E-2</v>
      </c>
      <c r="U1046" s="290">
        <v>7.6799999999999993E-2</v>
      </c>
      <c r="V1046" s="290">
        <v>29.466017000000001</v>
      </c>
      <c r="W1046" s="290">
        <v>29.465716</v>
      </c>
      <c r="X1046" s="290">
        <v>34.875267012928198</v>
      </c>
      <c r="Y1046" s="290">
        <v>34.875547533092721</v>
      </c>
      <c r="Z1046">
        <v>1.8273999999999999</v>
      </c>
      <c r="AA1046" s="447">
        <v>6.8516593690763425</v>
      </c>
      <c r="AB1046" s="447">
        <v>85.635366229286674</v>
      </c>
      <c r="AC1046" s="447">
        <v>2.6820707999999999E-2</v>
      </c>
      <c r="AD1046" s="290">
        <v>4.4900000000000002E-2</v>
      </c>
      <c r="AE1046" s="447">
        <v>89.766099999999994</v>
      </c>
      <c r="AF1046">
        <v>4.5861000000000001</v>
      </c>
      <c r="AG1046" s="447">
        <v>1.9785999999999999</v>
      </c>
      <c r="AH1046">
        <v>0.14610000000000001</v>
      </c>
      <c r="AI1046" s="447">
        <v>6.3701999999999995E-2</v>
      </c>
      <c r="AJ1046" s="447">
        <v>98.54</v>
      </c>
      <c r="AK1046" s="447">
        <v>9.9144000000000005</v>
      </c>
      <c r="AL1046" s="429">
        <v>34.881420135498047</v>
      </c>
      <c r="AM1046" s="433" t="s">
        <v>139</v>
      </c>
      <c r="AN1046" s="434"/>
      <c r="AO1046" s="438">
        <v>0.7</v>
      </c>
      <c r="AP1046" s="439">
        <v>6.8570000000000002</v>
      </c>
      <c r="AQ1046" s="431" t="s">
        <v>139</v>
      </c>
      <c r="AR1046" s="440"/>
      <c r="AS1046" s="469">
        <v>13.126844835270877</v>
      </c>
      <c r="AT1046" s="431"/>
      <c r="AU1046" s="469">
        <v>7.1377790137816657</v>
      </c>
      <c r="AV1046" s="431"/>
      <c r="AW1046" s="442">
        <v>0.87</v>
      </c>
      <c r="AX1046" s="431"/>
      <c r="AY1046" s="443"/>
      <c r="AZ1046" s="469" t="s">
        <v>139</v>
      </c>
      <c r="BA1046" s="431" t="s">
        <v>139</v>
      </c>
      <c r="BB1046" s="440"/>
      <c r="BC1046" s="469" t="s">
        <v>139</v>
      </c>
      <c r="BD1046" s="445" t="s">
        <v>139</v>
      </c>
      <c r="BE1046" s="469" t="s">
        <v>139</v>
      </c>
      <c r="BF1046" s="445" t="s">
        <v>139</v>
      </c>
      <c r="BG1046" s="445"/>
      <c r="BH1046" s="469" t="s">
        <v>139</v>
      </c>
      <c r="BI1046" s="431" t="s">
        <v>139</v>
      </c>
      <c r="BJ1046" s="440"/>
      <c r="BK1046" s="441" t="s">
        <v>139</v>
      </c>
      <c r="BL1046" s="431" t="s">
        <v>139</v>
      </c>
      <c r="BM1046" s="446"/>
      <c r="BN1046" s="447" t="s">
        <v>139</v>
      </c>
      <c r="BO1046" t="s">
        <v>139</v>
      </c>
    </row>
    <row r="1047" spans="1:67" ht="15.75" customHeight="1">
      <c r="A1047" s="7" t="s">
        <v>1030</v>
      </c>
      <c r="B1047" s="453">
        <v>48</v>
      </c>
      <c r="C1047" s="436" t="s">
        <v>238</v>
      </c>
      <c r="D1047" s="454" t="s">
        <v>239</v>
      </c>
      <c r="E1047" s="436">
        <v>74</v>
      </c>
      <c r="F1047" s="436">
        <v>18.120000000000402</v>
      </c>
      <c r="G1047" s="436" t="s">
        <v>61</v>
      </c>
      <c r="H1047" s="430">
        <v>74.302000000000007</v>
      </c>
      <c r="I1047" s="436">
        <v>143</v>
      </c>
      <c r="J1047" s="436">
        <v>18.560000000000514</v>
      </c>
      <c r="K1047" s="436" t="s">
        <v>62</v>
      </c>
      <c r="L1047" s="430">
        <v>143.30933333333334</v>
      </c>
      <c r="M1047" s="430">
        <v>-143.30933333333334</v>
      </c>
      <c r="N1047" s="427">
        <v>1081</v>
      </c>
      <c r="Q1047" s="428" t="s">
        <v>156</v>
      </c>
      <c r="R1047">
        <v>7</v>
      </c>
      <c r="S1047" s="474">
        <v>812.04700000000003</v>
      </c>
      <c r="T1047" s="290">
        <v>0.32990000000000003</v>
      </c>
      <c r="U1047" s="290">
        <v>0.32900000000000001</v>
      </c>
      <c r="V1047" s="290">
        <v>29.583615999999999</v>
      </c>
      <c r="W1047" s="290">
        <v>29.583110000000001</v>
      </c>
      <c r="X1047" s="290">
        <v>34.861602125154072</v>
      </c>
      <c r="Y1047" s="290">
        <v>34.861952354211148</v>
      </c>
      <c r="Z1047">
        <v>1.8709</v>
      </c>
      <c r="AA1047" s="447">
        <v>6.8162100335778959</v>
      </c>
      <c r="AB1047" s="447">
        <v>85.744792629682877</v>
      </c>
      <c r="AC1047" s="447">
        <v>2.6778370400000001E-2</v>
      </c>
      <c r="AD1047" s="290">
        <v>4.48E-2</v>
      </c>
      <c r="AE1047" s="447">
        <v>89.766099999999994</v>
      </c>
      <c r="AF1047">
        <v>4.5861000000000001</v>
      </c>
      <c r="AG1047" s="447">
        <v>2.0749</v>
      </c>
      <c r="AH1047">
        <v>0.15</v>
      </c>
      <c r="AI1047" s="447">
        <v>6.3701999999999995E-2</v>
      </c>
      <c r="AJ1047" s="447">
        <v>98.7</v>
      </c>
      <c r="AK1047" s="447">
        <v>9.9144000000000005</v>
      </c>
      <c r="AL1047" s="429">
        <v>34.86810302734375</v>
      </c>
      <c r="AM1047" s="433" t="s">
        <v>139</v>
      </c>
      <c r="AN1047" s="434"/>
      <c r="AO1047" s="438">
        <v>1</v>
      </c>
      <c r="AP1047" s="439">
        <v>6.8239999999999998</v>
      </c>
      <c r="AQ1047" s="431" t="s">
        <v>139</v>
      </c>
      <c r="AR1047" s="440"/>
      <c r="AS1047" s="469">
        <v>13.045696505119666</v>
      </c>
      <c r="AT1047" s="431"/>
      <c r="AU1047" s="469">
        <v>6.869312930523531</v>
      </c>
      <c r="AV1047" s="431"/>
      <c r="AW1047" s="442">
        <v>0.85699999999999998</v>
      </c>
      <c r="AX1047" s="431"/>
      <c r="AY1047" s="443"/>
      <c r="AZ1047" s="469" t="s">
        <v>139</v>
      </c>
      <c r="BA1047" s="431" t="s">
        <v>139</v>
      </c>
      <c r="BB1047" s="440"/>
      <c r="BC1047" s="469" t="s">
        <v>139</v>
      </c>
      <c r="BD1047" s="445" t="s">
        <v>139</v>
      </c>
      <c r="BE1047" s="469" t="s">
        <v>139</v>
      </c>
      <c r="BF1047" s="445" t="s">
        <v>139</v>
      </c>
      <c r="BG1047" s="445"/>
      <c r="BH1047" s="469" t="s">
        <v>139</v>
      </c>
      <c r="BI1047" s="431" t="s">
        <v>139</v>
      </c>
      <c r="BJ1047" s="440"/>
      <c r="BK1047" s="441" t="s">
        <v>139</v>
      </c>
      <c r="BL1047" s="431" t="s">
        <v>139</v>
      </c>
      <c r="BM1047" s="446"/>
      <c r="BN1047" s="447" t="s">
        <v>139</v>
      </c>
      <c r="BO1047" t="s">
        <v>139</v>
      </c>
    </row>
    <row r="1048" spans="1:67" ht="15.75" customHeight="1">
      <c r="A1048" s="7" t="s">
        <v>1030</v>
      </c>
      <c r="B1048" s="453">
        <v>48</v>
      </c>
      <c r="C1048" s="436" t="s">
        <v>238</v>
      </c>
      <c r="D1048" s="454" t="s">
        <v>239</v>
      </c>
      <c r="E1048" s="436">
        <v>74</v>
      </c>
      <c r="F1048" s="436">
        <v>18.120000000000402</v>
      </c>
      <c r="G1048" s="436" t="s">
        <v>61</v>
      </c>
      <c r="H1048" s="430">
        <v>74.302000000000007</v>
      </c>
      <c r="I1048" s="436">
        <v>143</v>
      </c>
      <c r="J1048" s="436">
        <v>18.560000000000514</v>
      </c>
      <c r="K1048" s="436" t="s">
        <v>62</v>
      </c>
      <c r="L1048" s="430">
        <v>143.30933333333334</v>
      </c>
      <c r="M1048" s="430">
        <v>-143.30933333333334</v>
      </c>
      <c r="N1048" s="427">
        <v>1082</v>
      </c>
      <c r="Q1048" s="428" t="s">
        <v>156</v>
      </c>
      <c r="R1048">
        <v>8</v>
      </c>
      <c r="S1048" s="474">
        <v>609.21699999999998</v>
      </c>
      <c r="T1048" s="290">
        <v>0.66749999999999998</v>
      </c>
      <c r="U1048" s="290">
        <v>0.66669999999999996</v>
      </c>
      <c r="V1048" s="290">
        <v>29.773157999999999</v>
      </c>
      <c r="W1048" s="290">
        <v>29.773022000000001</v>
      </c>
      <c r="X1048" s="290">
        <v>34.846682912902907</v>
      </c>
      <c r="Y1048" s="290">
        <v>34.847401765348607</v>
      </c>
      <c r="Z1048">
        <v>1.9177</v>
      </c>
      <c r="AA1048" s="447">
        <v>6.7658276088587304</v>
      </c>
      <c r="AB1048" s="447">
        <v>85.84768077804182</v>
      </c>
      <c r="AC1048" s="447">
        <v>2.6947720800000005E-2</v>
      </c>
      <c r="AD1048" s="290">
        <v>4.5199999999999997E-2</v>
      </c>
      <c r="AE1048" s="447">
        <v>89.758700000000005</v>
      </c>
      <c r="AF1048">
        <v>4.5857000000000001</v>
      </c>
      <c r="AG1048" s="447">
        <v>2.0467</v>
      </c>
      <c r="AH1048">
        <v>0.1489</v>
      </c>
      <c r="AI1048" s="447">
        <v>6.3701999999999995E-2</v>
      </c>
      <c r="AJ1048" s="447">
        <v>98.54</v>
      </c>
      <c r="AK1048" s="447">
        <v>9.9144000000000005</v>
      </c>
      <c r="AL1048" s="429">
        <v>34.851715087890625</v>
      </c>
      <c r="AM1048" s="433" t="s">
        <v>139</v>
      </c>
      <c r="AN1048" s="434"/>
      <c r="AO1048" s="438">
        <v>1.2</v>
      </c>
      <c r="AP1048" s="439">
        <v>6.766</v>
      </c>
      <c r="AQ1048" s="431">
        <v>2</v>
      </c>
      <c r="AR1048" s="440"/>
      <c r="AS1048" s="469">
        <v>13.000529604518464</v>
      </c>
      <c r="AT1048" s="431"/>
      <c r="AU1048" s="469">
        <v>6.7725188333226347</v>
      </c>
      <c r="AV1048" s="431"/>
      <c r="AW1048" s="442">
        <v>0.85</v>
      </c>
      <c r="AX1048" s="431"/>
      <c r="AY1048" s="443"/>
      <c r="AZ1048" s="469" t="s">
        <v>139</v>
      </c>
      <c r="BA1048" s="431" t="s">
        <v>139</v>
      </c>
      <c r="BB1048" s="440"/>
      <c r="BC1048" s="469" t="s">
        <v>139</v>
      </c>
      <c r="BD1048" s="445" t="s">
        <v>139</v>
      </c>
      <c r="BE1048" s="469" t="s">
        <v>139</v>
      </c>
      <c r="BF1048" s="445" t="s">
        <v>139</v>
      </c>
      <c r="BG1048" s="445"/>
      <c r="BH1048" s="469" t="s">
        <v>139</v>
      </c>
      <c r="BI1048" s="431" t="s">
        <v>139</v>
      </c>
      <c r="BJ1048" s="440"/>
      <c r="BK1048" s="441" t="s">
        <v>139</v>
      </c>
      <c r="BL1048" s="431" t="s">
        <v>139</v>
      </c>
      <c r="BM1048" s="446"/>
      <c r="BN1048" s="447" t="s">
        <v>139</v>
      </c>
      <c r="BO1048" t="s">
        <v>139</v>
      </c>
    </row>
    <row r="1049" spans="1:67" ht="15.75" customHeight="1">
      <c r="A1049" s="7" t="s">
        <v>1030</v>
      </c>
      <c r="B1049" s="453">
        <v>48</v>
      </c>
      <c r="C1049" s="436" t="s">
        <v>238</v>
      </c>
      <c r="D1049" s="454" t="s">
        <v>239</v>
      </c>
      <c r="E1049" s="436">
        <v>74</v>
      </c>
      <c r="F1049" s="436">
        <v>18.120000000000402</v>
      </c>
      <c r="G1049" s="436" t="s">
        <v>61</v>
      </c>
      <c r="H1049" s="430">
        <v>74.302000000000007</v>
      </c>
      <c r="I1049" s="436">
        <v>143</v>
      </c>
      <c r="J1049" s="436">
        <v>18.560000000000514</v>
      </c>
      <c r="K1049" s="436" t="s">
        <v>62</v>
      </c>
      <c r="L1049" s="430">
        <v>143.30933333333334</v>
      </c>
      <c r="M1049" s="430">
        <v>-143.30933333333334</v>
      </c>
      <c r="N1049" s="427">
        <v>1083</v>
      </c>
      <c r="Q1049" s="428" t="s">
        <v>156</v>
      </c>
      <c r="R1049">
        <v>9</v>
      </c>
      <c r="S1049" s="474">
        <v>525.10500000000002</v>
      </c>
      <c r="T1049" s="290">
        <v>0.74909999999999999</v>
      </c>
      <c r="U1049" s="290">
        <v>0.74850000000000005</v>
      </c>
      <c r="V1049" s="290">
        <v>29.794105999999999</v>
      </c>
      <c r="W1049" s="290">
        <v>29.793818000000002</v>
      </c>
      <c r="X1049" s="290">
        <v>34.831307498262646</v>
      </c>
      <c r="Y1049" s="290">
        <v>34.831605557863909</v>
      </c>
      <c r="Z1049">
        <v>1.9271</v>
      </c>
      <c r="AA1049" s="447">
        <v>6.7146474309363944</v>
      </c>
      <c r="AB1049" s="447">
        <v>85.368248014716642</v>
      </c>
      <c r="AC1049" s="447">
        <v>2.6947720800000005E-2</v>
      </c>
      <c r="AD1049" s="290">
        <v>4.5199999999999997E-2</v>
      </c>
      <c r="AE1049" s="447">
        <v>89.741900000000001</v>
      </c>
      <c r="AF1049">
        <v>4.5849000000000002</v>
      </c>
      <c r="AG1049" s="447">
        <v>2.0701999999999998</v>
      </c>
      <c r="AH1049">
        <v>0.14979999999999999</v>
      </c>
      <c r="AI1049" s="447">
        <v>6.3701999999999995E-2</v>
      </c>
      <c r="AJ1049" s="447">
        <v>98.54</v>
      </c>
      <c r="AK1049" s="447">
        <v>9.9144000000000005</v>
      </c>
      <c r="AL1049" s="429">
        <v>34.836616516113281</v>
      </c>
      <c r="AM1049" s="433" t="s">
        <v>139</v>
      </c>
      <c r="AN1049" s="434"/>
      <c r="AO1049" s="438">
        <v>1.3</v>
      </c>
      <c r="AP1049" s="439">
        <v>6.72</v>
      </c>
      <c r="AQ1049" s="431">
        <v>2</v>
      </c>
      <c r="AR1049" s="440"/>
      <c r="AS1049" s="469">
        <v>12.9593564482979</v>
      </c>
      <c r="AT1049" s="431"/>
      <c r="AU1049" s="469">
        <v>6.8409519942086927</v>
      </c>
      <c r="AV1049" s="431"/>
      <c r="AW1049" s="442">
        <v>0.84599999999999997</v>
      </c>
      <c r="AX1049" s="431"/>
      <c r="AY1049" s="443"/>
      <c r="AZ1049" s="469" t="s">
        <v>139</v>
      </c>
      <c r="BA1049" s="431" t="s">
        <v>139</v>
      </c>
      <c r="BB1049" s="440"/>
      <c r="BC1049" s="469" t="s">
        <v>139</v>
      </c>
      <c r="BD1049" s="445" t="s">
        <v>139</v>
      </c>
      <c r="BE1049" s="469" t="s">
        <v>139</v>
      </c>
      <c r="BF1049" s="445" t="s">
        <v>139</v>
      </c>
      <c r="BG1049" s="445"/>
      <c r="BH1049" s="469" t="s">
        <v>139</v>
      </c>
      <c r="BI1049" s="431" t="s">
        <v>139</v>
      </c>
      <c r="BJ1049" s="440"/>
      <c r="BK1049" s="441" t="s">
        <v>139</v>
      </c>
      <c r="BL1049" s="431" t="s">
        <v>139</v>
      </c>
      <c r="BM1049" s="446"/>
      <c r="BN1049" s="447" t="s">
        <v>139</v>
      </c>
      <c r="BO1049" t="s">
        <v>139</v>
      </c>
    </row>
    <row r="1050" spans="1:67" ht="15.75" customHeight="1">
      <c r="A1050" s="7" t="s">
        <v>1030</v>
      </c>
      <c r="B1050" s="453">
        <v>48</v>
      </c>
      <c r="C1050" s="436" t="s">
        <v>238</v>
      </c>
      <c r="D1050" s="454" t="s">
        <v>239</v>
      </c>
      <c r="E1050" s="436">
        <v>74</v>
      </c>
      <c r="F1050" s="436">
        <v>18.120000000000402</v>
      </c>
      <c r="G1050" s="436" t="s">
        <v>61</v>
      </c>
      <c r="H1050" s="430">
        <v>74.302000000000007</v>
      </c>
      <c r="I1050" s="436">
        <v>143</v>
      </c>
      <c r="J1050" s="436">
        <v>18.560000000000514</v>
      </c>
      <c r="K1050" s="436" t="s">
        <v>62</v>
      </c>
      <c r="L1050" s="430">
        <v>143.30933333333334</v>
      </c>
      <c r="M1050" s="430">
        <v>-143.30933333333334</v>
      </c>
      <c r="N1050" s="427">
        <v>1084</v>
      </c>
      <c r="Q1050" s="428" t="s">
        <v>156</v>
      </c>
      <c r="R1050">
        <v>10</v>
      </c>
      <c r="S1050" s="474">
        <v>507.96300000000002</v>
      </c>
      <c r="T1050" s="290">
        <v>0.75460000000000005</v>
      </c>
      <c r="U1050" s="290">
        <v>0.74980000000000002</v>
      </c>
      <c r="V1050" s="290">
        <v>29.790748000000001</v>
      </c>
      <c r="W1050" s="290">
        <v>29.787078000000001</v>
      </c>
      <c r="X1050" s="290">
        <v>34.830775112586679</v>
      </c>
      <c r="Y1050" s="290">
        <v>34.831391950201045</v>
      </c>
      <c r="Z1050">
        <v>1.9296</v>
      </c>
      <c r="AA1050" s="447">
        <v>6.7126431469363812</v>
      </c>
      <c r="AB1050" s="447">
        <v>85.354520673305416</v>
      </c>
      <c r="AC1050" s="447">
        <v>2.6355444800000002E-2</v>
      </c>
      <c r="AD1050" s="290">
        <v>4.3900000000000002E-2</v>
      </c>
      <c r="AE1050" s="447">
        <v>89.743799999999993</v>
      </c>
      <c r="AF1050">
        <v>4.585</v>
      </c>
      <c r="AG1050" s="447">
        <v>2.0350000000000001</v>
      </c>
      <c r="AH1050">
        <v>0.1484</v>
      </c>
      <c r="AI1050" s="447">
        <v>6.3701999999999995E-2</v>
      </c>
      <c r="AJ1050" s="447">
        <v>98.53</v>
      </c>
      <c r="AK1050" s="447">
        <v>9.9144000000000005</v>
      </c>
      <c r="AL1050" s="429">
        <v>34.835556030273438</v>
      </c>
      <c r="AM1050" s="433" t="s">
        <v>139</v>
      </c>
      <c r="AN1050" s="434"/>
      <c r="AO1050" s="438">
        <v>1.4</v>
      </c>
      <c r="AP1050" s="439">
        <v>6.7270000000000003</v>
      </c>
      <c r="AQ1050" s="431">
        <v>2</v>
      </c>
      <c r="AR1050" s="440"/>
      <c r="AS1050" s="469">
        <v>12.941354296692619</v>
      </c>
      <c r="AT1050" s="431"/>
      <c r="AU1050" s="469">
        <v>6.8430902114755234</v>
      </c>
      <c r="AV1050" s="431"/>
      <c r="AW1050" s="442">
        <v>0.84399999999999997</v>
      </c>
      <c r="AX1050" s="431"/>
      <c r="AY1050" s="443"/>
      <c r="AZ1050" s="469" t="s">
        <v>139</v>
      </c>
      <c r="BA1050" s="431" t="s">
        <v>139</v>
      </c>
      <c r="BB1050" s="440"/>
      <c r="BC1050" s="469" t="s">
        <v>139</v>
      </c>
      <c r="BD1050" s="445" t="s">
        <v>139</v>
      </c>
      <c r="BE1050" s="469" t="s">
        <v>139</v>
      </c>
      <c r="BF1050" s="445" t="s">
        <v>139</v>
      </c>
      <c r="BG1050" s="445"/>
      <c r="BH1050" s="469" t="s">
        <v>139</v>
      </c>
      <c r="BI1050" s="431" t="s">
        <v>139</v>
      </c>
      <c r="BJ1050" s="440"/>
      <c r="BK1050" s="441" t="s">
        <v>139</v>
      </c>
      <c r="BL1050" s="431" t="s">
        <v>139</v>
      </c>
      <c r="BM1050" s="446"/>
      <c r="BN1050" s="447" t="s">
        <v>139</v>
      </c>
      <c r="BO1050" t="s">
        <v>139</v>
      </c>
    </row>
    <row r="1051" spans="1:67" ht="15.75" customHeight="1">
      <c r="A1051" s="7" t="s">
        <v>1030</v>
      </c>
      <c r="B1051" s="453">
        <v>48</v>
      </c>
      <c r="C1051" s="436" t="s">
        <v>238</v>
      </c>
      <c r="D1051" s="454" t="s">
        <v>239</v>
      </c>
      <c r="E1051" s="436">
        <v>74</v>
      </c>
      <c r="F1051" s="436">
        <v>18.120000000000402</v>
      </c>
      <c r="G1051" s="436" t="s">
        <v>61</v>
      </c>
      <c r="H1051" s="430">
        <v>74.302000000000007</v>
      </c>
      <c r="I1051" s="436">
        <v>143</v>
      </c>
      <c r="J1051" s="436">
        <v>18.560000000000514</v>
      </c>
      <c r="K1051" s="436" t="s">
        <v>62</v>
      </c>
      <c r="L1051" s="430">
        <v>143.30933333333334</v>
      </c>
      <c r="M1051" s="430">
        <v>-143.30933333333334</v>
      </c>
      <c r="N1051" s="427">
        <v>1085</v>
      </c>
      <c r="Q1051" s="428" t="s">
        <v>156</v>
      </c>
      <c r="R1051">
        <v>11</v>
      </c>
      <c r="S1051" s="474">
        <v>435.31599999999997</v>
      </c>
      <c r="T1051" s="290">
        <v>0.64149999999999996</v>
      </c>
      <c r="U1051" s="290">
        <v>0.63780000000000003</v>
      </c>
      <c r="V1051" s="290">
        <v>29.625903999999998</v>
      </c>
      <c r="W1051" s="290">
        <v>29.622285999999999</v>
      </c>
      <c r="X1051" s="290">
        <v>34.785989558660688</v>
      </c>
      <c r="Y1051" s="290">
        <v>34.785432207893265</v>
      </c>
      <c r="Z1051">
        <v>1.921</v>
      </c>
      <c r="AA1051" s="447">
        <v>6.6321036822738026</v>
      </c>
      <c r="AB1051" s="447">
        <v>84.059033690356983</v>
      </c>
      <c r="AC1051" s="447">
        <v>2.7328308799999999E-2</v>
      </c>
      <c r="AD1051" s="290">
        <v>4.5999999999999999E-2</v>
      </c>
      <c r="AE1051" s="447">
        <v>89.732600000000005</v>
      </c>
      <c r="AF1051">
        <v>4.5843999999999996</v>
      </c>
      <c r="AG1051" s="447">
        <v>2.0749</v>
      </c>
      <c r="AH1051">
        <v>0.15</v>
      </c>
      <c r="AI1051" s="447">
        <v>6.3701999999999995E-2</v>
      </c>
      <c r="AJ1051" s="447">
        <v>98.55</v>
      </c>
      <c r="AK1051" s="447">
        <v>9.9144000000000005</v>
      </c>
      <c r="AL1051" s="429">
        <v>34.793197631835938</v>
      </c>
      <c r="AM1051" s="433" t="s">
        <v>139</v>
      </c>
      <c r="AN1051" s="434"/>
      <c r="AO1051" s="438">
        <v>1.3</v>
      </c>
      <c r="AP1051" s="439">
        <v>6.6779999999999999</v>
      </c>
      <c r="AQ1051" s="431" t="s">
        <v>139</v>
      </c>
      <c r="AR1051" s="440"/>
      <c r="AS1051" s="469">
        <v>12.809866204339995</v>
      </c>
      <c r="AT1051" s="431"/>
      <c r="AU1051" s="469">
        <v>7.0226384067067036</v>
      </c>
      <c r="AV1051" s="431"/>
      <c r="AW1051" s="442">
        <v>0.84</v>
      </c>
      <c r="AX1051" s="431"/>
      <c r="AY1051" s="443"/>
      <c r="AZ1051" s="469" t="s">
        <v>139</v>
      </c>
      <c r="BA1051" s="431" t="s">
        <v>139</v>
      </c>
      <c r="BB1051" s="440"/>
      <c r="BC1051" s="469" t="s">
        <v>139</v>
      </c>
      <c r="BD1051" s="445" t="s">
        <v>139</v>
      </c>
      <c r="BE1051" s="469" t="s">
        <v>139</v>
      </c>
      <c r="BF1051" s="445" t="s">
        <v>139</v>
      </c>
      <c r="BG1051" s="445"/>
      <c r="BH1051" s="469" t="s">
        <v>139</v>
      </c>
      <c r="BI1051" s="431" t="s">
        <v>139</v>
      </c>
      <c r="BJ1051" s="440"/>
      <c r="BK1051" s="441" t="s">
        <v>139</v>
      </c>
      <c r="BL1051" s="431" t="s">
        <v>139</v>
      </c>
      <c r="BM1051" s="446"/>
      <c r="BN1051" s="447" t="s">
        <v>139</v>
      </c>
      <c r="BO1051" t="s">
        <v>139</v>
      </c>
    </row>
    <row r="1052" spans="1:67" ht="15.75" customHeight="1">
      <c r="A1052" s="7" t="s">
        <v>1030</v>
      </c>
      <c r="B1052" s="453">
        <v>48</v>
      </c>
      <c r="C1052" s="436" t="s">
        <v>238</v>
      </c>
      <c r="D1052" s="454" t="s">
        <v>239</v>
      </c>
      <c r="E1052" s="436">
        <v>74</v>
      </c>
      <c r="F1052" s="436">
        <v>18.120000000000402</v>
      </c>
      <c r="G1052" s="436" t="s">
        <v>61</v>
      </c>
      <c r="H1052" s="430">
        <v>74.302000000000007</v>
      </c>
      <c r="I1052" s="436">
        <v>143</v>
      </c>
      <c r="J1052" s="436">
        <v>18.560000000000514</v>
      </c>
      <c r="K1052" s="436" t="s">
        <v>62</v>
      </c>
      <c r="L1052" s="430">
        <v>143.30933333333334</v>
      </c>
      <c r="M1052" s="430">
        <v>-143.30933333333334</v>
      </c>
      <c r="N1052" s="427">
        <v>1086</v>
      </c>
      <c r="Q1052" s="428" t="s">
        <v>156</v>
      </c>
      <c r="R1052">
        <v>12</v>
      </c>
      <c r="S1052" s="474">
        <v>393.14</v>
      </c>
      <c r="T1052" s="290">
        <v>0.50600000000000001</v>
      </c>
      <c r="U1052" s="290">
        <v>0.50900000000000001</v>
      </c>
      <c r="V1052" s="290">
        <v>29.450488</v>
      </c>
      <c r="W1052" s="290">
        <v>29.453058000000002</v>
      </c>
      <c r="X1052" s="290">
        <v>34.734264941649897</v>
      </c>
      <c r="Y1052" s="290">
        <v>34.734253430910563</v>
      </c>
      <c r="Z1052">
        <v>1.8994</v>
      </c>
      <c r="AA1052" s="447">
        <v>6.5357036375715918</v>
      </c>
      <c r="AB1052" s="447">
        <v>82.518290112785081</v>
      </c>
      <c r="AC1052" s="447">
        <v>2.7412984000000001E-2</v>
      </c>
      <c r="AD1052" s="290">
        <v>4.6199999999999998E-2</v>
      </c>
      <c r="AE1052" s="447">
        <v>89.717699999999994</v>
      </c>
      <c r="AF1052">
        <v>4.5835999999999997</v>
      </c>
      <c r="AG1052" s="447">
        <v>2.1101000000000001</v>
      </c>
      <c r="AH1052">
        <v>0.15140000000000001</v>
      </c>
      <c r="AI1052" s="447">
        <v>6.3701999999999995E-2</v>
      </c>
      <c r="AJ1052" s="447">
        <v>98.54</v>
      </c>
      <c r="AK1052" s="447">
        <v>9.9144000000000005</v>
      </c>
      <c r="AL1052" s="429">
        <v>34.730998992919922</v>
      </c>
      <c r="AM1052" s="433" t="s">
        <v>139</v>
      </c>
      <c r="AN1052" s="434"/>
      <c r="AO1052" s="438">
        <v>1.2</v>
      </c>
      <c r="AP1052" s="439">
        <v>6.5350000000000001</v>
      </c>
      <c r="AQ1052" s="431" t="s">
        <v>139</v>
      </c>
      <c r="AR1052" s="440"/>
      <c r="AS1052" s="469">
        <v>12.817273547456594</v>
      </c>
      <c r="AT1052" s="431"/>
      <c r="AU1052" s="469">
        <v>8.3229971150028383</v>
      </c>
      <c r="AV1052" s="431"/>
      <c r="AW1052" s="442">
        <v>0.86299999999999999</v>
      </c>
      <c r="AX1052" s="431"/>
      <c r="AY1052" s="443"/>
      <c r="AZ1052" s="469" t="s">
        <v>139</v>
      </c>
      <c r="BA1052" s="431" t="s">
        <v>139</v>
      </c>
      <c r="BB1052" s="440"/>
      <c r="BC1052" s="469" t="s">
        <v>139</v>
      </c>
      <c r="BD1052" s="445" t="s">
        <v>139</v>
      </c>
      <c r="BE1052" s="469" t="s">
        <v>139</v>
      </c>
      <c r="BF1052" s="445" t="s">
        <v>139</v>
      </c>
      <c r="BG1052" s="445"/>
      <c r="BH1052" s="469">
        <v>2154.1745857480528</v>
      </c>
      <c r="BI1052" s="431" t="s">
        <v>139</v>
      </c>
      <c r="BJ1052" s="440"/>
      <c r="BK1052" s="441">
        <v>2292.2649298673664</v>
      </c>
      <c r="BL1052" s="431" t="s">
        <v>139</v>
      </c>
      <c r="BM1052" s="446"/>
      <c r="BN1052" s="447" t="s">
        <v>139</v>
      </c>
      <c r="BO1052" t="s">
        <v>139</v>
      </c>
    </row>
    <row r="1053" spans="1:67" ht="15.75" customHeight="1">
      <c r="A1053" s="7" t="s">
        <v>1030</v>
      </c>
      <c r="B1053" s="453">
        <v>48</v>
      </c>
      <c r="C1053" s="436" t="s">
        <v>238</v>
      </c>
      <c r="D1053" s="454" t="s">
        <v>239</v>
      </c>
      <c r="E1053" s="436">
        <v>74</v>
      </c>
      <c r="F1053" s="436">
        <v>18.120000000000402</v>
      </c>
      <c r="G1053" s="436" t="s">
        <v>61</v>
      </c>
      <c r="H1053" s="430">
        <v>74.302000000000007</v>
      </c>
      <c r="I1053" s="436">
        <v>143</v>
      </c>
      <c r="J1053" s="436">
        <v>18.560000000000514</v>
      </c>
      <c r="K1053" s="436" t="s">
        <v>62</v>
      </c>
      <c r="L1053" s="430">
        <v>143.30933333333334</v>
      </c>
      <c r="M1053" s="430">
        <v>-143.30933333333334</v>
      </c>
      <c r="N1053" s="427">
        <v>1087</v>
      </c>
      <c r="Q1053" s="428" t="s">
        <v>156</v>
      </c>
      <c r="R1053">
        <v>13</v>
      </c>
      <c r="S1053" s="474">
        <v>325.51100000000002</v>
      </c>
      <c r="T1053" s="290">
        <v>-0.26540000000000002</v>
      </c>
      <c r="U1053" s="290">
        <v>-0.26479999999999998</v>
      </c>
      <c r="V1053" s="290">
        <v>28.524262999999998</v>
      </c>
      <c r="W1053" s="290">
        <v>28.525205</v>
      </c>
      <c r="X1053" s="290">
        <v>34.420562461288746</v>
      </c>
      <c r="Y1053" s="290">
        <v>34.421141683525491</v>
      </c>
      <c r="Z1053">
        <v>1.8402000000000001</v>
      </c>
      <c r="AA1053" s="447">
        <v>6.3597189753136334</v>
      </c>
      <c r="AB1053" s="447">
        <v>78.526829283617545</v>
      </c>
      <c r="AC1053" s="447">
        <v>3.0712614400000005E-2</v>
      </c>
      <c r="AD1053" s="290">
        <v>5.3499999999999999E-2</v>
      </c>
      <c r="AE1053" s="447">
        <v>89.6935</v>
      </c>
      <c r="AF1053">
        <v>4.5823999999999998</v>
      </c>
      <c r="AG1053" s="447">
        <v>2.6619000000000002</v>
      </c>
      <c r="AH1053">
        <v>0.1734</v>
      </c>
      <c r="AI1053" s="447">
        <v>6.3701999999999995E-2</v>
      </c>
      <c r="AJ1053" s="447">
        <v>98.53</v>
      </c>
      <c r="AK1053" s="447">
        <v>9.9144000000000005</v>
      </c>
      <c r="AL1053" s="429">
        <v>34.414100646972656</v>
      </c>
      <c r="AM1053" s="433" t="s">
        <v>139</v>
      </c>
      <c r="AN1053" s="434"/>
      <c r="AO1053" s="438">
        <v>0.5</v>
      </c>
      <c r="AP1053" s="439">
        <v>6.3120000000000003</v>
      </c>
      <c r="AQ1053" s="431">
        <v>3</v>
      </c>
      <c r="AR1053" s="449" t="s">
        <v>1114</v>
      </c>
      <c r="AS1053" s="469">
        <v>12.42699660026056</v>
      </c>
      <c r="AT1053" s="431"/>
      <c r="AU1053" s="469">
        <v>12.925280171221921</v>
      </c>
      <c r="AV1053" s="431"/>
      <c r="AW1053" s="442">
        <v>0.95799999999999996</v>
      </c>
      <c r="AX1053" s="431"/>
      <c r="AY1053" s="443"/>
      <c r="AZ1053" s="469" t="s">
        <v>139</v>
      </c>
      <c r="BA1053" s="431" t="s">
        <v>139</v>
      </c>
      <c r="BB1053" s="440"/>
      <c r="BC1053" s="469" t="s">
        <v>139</v>
      </c>
      <c r="BD1053" s="445" t="s">
        <v>139</v>
      </c>
      <c r="BE1053" s="469" t="s">
        <v>139</v>
      </c>
      <c r="BF1053" s="445" t="s">
        <v>139</v>
      </c>
      <c r="BG1053" s="445"/>
      <c r="BH1053" s="469">
        <v>2173.0330513040785</v>
      </c>
      <c r="BI1053" s="431" t="s">
        <v>139</v>
      </c>
      <c r="BJ1053" s="440"/>
      <c r="BK1053" s="441">
        <v>2282.7443764614063</v>
      </c>
      <c r="BL1053" s="431" t="s">
        <v>139</v>
      </c>
      <c r="BM1053" s="446"/>
      <c r="BN1053" s="447" t="s">
        <v>139</v>
      </c>
      <c r="BO1053" t="s">
        <v>139</v>
      </c>
    </row>
    <row r="1054" spans="1:67" ht="15.75" customHeight="1">
      <c r="A1054" s="7" t="s">
        <v>1030</v>
      </c>
      <c r="B1054" s="453">
        <v>48</v>
      </c>
      <c r="C1054" s="436" t="s">
        <v>238</v>
      </c>
      <c r="D1054" s="454" t="s">
        <v>239</v>
      </c>
      <c r="E1054" s="436">
        <v>74</v>
      </c>
      <c r="F1054" s="436">
        <v>18.120000000000402</v>
      </c>
      <c r="G1054" s="436" t="s">
        <v>61</v>
      </c>
      <c r="H1054" s="430">
        <v>74.302000000000007</v>
      </c>
      <c r="I1054" s="436">
        <v>143</v>
      </c>
      <c r="J1054" s="436">
        <v>18.560000000000514</v>
      </c>
      <c r="K1054" s="436" t="s">
        <v>62</v>
      </c>
      <c r="L1054" s="430">
        <v>143.30933333333334</v>
      </c>
      <c r="M1054" s="430">
        <v>-143.30933333333334</v>
      </c>
      <c r="N1054" s="427">
        <v>1088</v>
      </c>
      <c r="Q1054" s="428" t="s">
        <v>156</v>
      </c>
      <c r="R1054">
        <v>14</v>
      </c>
      <c r="S1054" s="474">
        <v>293.50099999999998</v>
      </c>
      <c r="T1054" s="290">
        <v>-0.78620000000000001</v>
      </c>
      <c r="U1054" s="290">
        <v>-0.77900000000000003</v>
      </c>
      <c r="V1054" s="290">
        <v>27.861121000000001</v>
      </c>
      <c r="W1054" s="290">
        <v>27.869232</v>
      </c>
      <c r="X1054" s="290">
        <v>34.137214537569349</v>
      </c>
      <c r="Y1054" s="290">
        <v>34.140053324747733</v>
      </c>
      <c r="Z1054">
        <v>1.7966</v>
      </c>
      <c r="AA1054" s="447">
        <v>6.2263150539249184</v>
      </c>
      <c r="AB1054" s="447">
        <v>75.679406321394126</v>
      </c>
      <c r="AC1054" s="447">
        <v>3.2362429599999999E-2</v>
      </c>
      <c r="AD1054" s="290">
        <v>5.7200000000000001E-2</v>
      </c>
      <c r="AE1054" s="447">
        <v>89.669300000000007</v>
      </c>
      <c r="AF1054">
        <v>4.5811999999999999</v>
      </c>
      <c r="AG1054" s="447">
        <v>3.1292</v>
      </c>
      <c r="AH1054">
        <v>0.19220000000000001</v>
      </c>
      <c r="AI1054" s="447">
        <v>6.3701999999999995E-2</v>
      </c>
      <c r="AJ1054" s="447">
        <v>98.54</v>
      </c>
      <c r="AK1054" s="447">
        <v>9.9144000000000005</v>
      </c>
      <c r="AL1054" s="429">
        <v>34.144313812255859</v>
      </c>
      <c r="AM1054" s="433" t="s">
        <v>139</v>
      </c>
      <c r="AN1054" s="434"/>
      <c r="AO1054" s="438">
        <v>0.1</v>
      </c>
      <c r="AP1054" s="439">
        <v>6.1970000000000001</v>
      </c>
      <c r="AQ1054" s="431" t="s">
        <v>139</v>
      </c>
      <c r="AR1054" s="440"/>
      <c r="AS1054" s="469">
        <v>13.187450106066127</v>
      </c>
      <c r="AT1054" s="431"/>
      <c r="AU1054" s="469">
        <v>18.648891026408169</v>
      </c>
      <c r="AV1054" s="431"/>
      <c r="AW1054" s="442">
        <v>1.157</v>
      </c>
      <c r="AX1054" s="431"/>
      <c r="AY1054" s="443"/>
      <c r="AZ1054" s="469" t="s">
        <v>139</v>
      </c>
      <c r="BA1054" s="431" t="s">
        <v>139</v>
      </c>
      <c r="BB1054" s="440"/>
      <c r="BC1054" s="469" t="s">
        <v>139</v>
      </c>
      <c r="BD1054" s="445" t="s">
        <v>139</v>
      </c>
      <c r="BE1054" s="469" t="s">
        <v>139</v>
      </c>
      <c r="BF1054" s="445" t="s">
        <v>139</v>
      </c>
      <c r="BG1054" s="445"/>
      <c r="BH1054" s="469">
        <v>2191.5894276844069</v>
      </c>
      <c r="BI1054" s="431" t="s">
        <v>139</v>
      </c>
      <c r="BJ1054" s="440"/>
      <c r="BK1054" s="441">
        <v>2284.8263838267339</v>
      </c>
      <c r="BL1054" s="431" t="s">
        <v>139</v>
      </c>
      <c r="BM1054" s="446"/>
      <c r="BN1054" s="447" t="s">
        <v>139</v>
      </c>
      <c r="BO1054" t="s">
        <v>139</v>
      </c>
    </row>
    <row r="1055" spans="1:67" ht="15.75" customHeight="1">
      <c r="A1055" s="7" t="s">
        <v>1030</v>
      </c>
      <c r="B1055" s="453">
        <v>48</v>
      </c>
      <c r="C1055" s="436" t="s">
        <v>238</v>
      </c>
      <c r="D1055" s="454" t="s">
        <v>239</v>
      </c>
      <c r="E1055" s="436">
        <v>74</v>
      </c>
      <c r="F1055" s="436">
        <v>18.120000000000402</v>
      </c>
      <c r="G1055" s="436" t="s">
        <v>61</v>
      </c>
      <c r="H1055" s="430">
        <v>74.302000000000007</v>
      </c>
      <c r="I1055" s="436">
        <v>143</v>
      </c>
      <c r="J1055" s="436">
        <v>18.560000000000514</v>
      </c>
      <c r="K1055" s="436" t="s">
        <v>62</v>
      </c>
      <c r="L1055" s="430">
        <v>143.30933333333334</v>
      </c>
      <c r="M1055" s="430">
        <v>-143.30933333333334</v>
      </c>
      <c r="N1055" s="427">
        <v>1089</v>
      </c>
      <c r="Q1055" s="428" t="s">
        <v>156</v>
      </c>
      <c r="R1055">
        <v>15</v>
      </c>
      <c r="S1055" s="474">
        <v>271.56700000000001</v>
      </c>
      <c r="T1055" s="290">
        <v>-1.2054</v>
      </c>
      <c r="U1055" s="290">
        <v>-1.1820999999999999</v>
      </c>
      <c r="V1055" s="290">
        <v>27.194599999999998</v>
      </c>
      <c r="W1055" s="290">
        <v>27.235851</v>
      </c>
      <c r="X1055" s="290">
        <v>33.716643258899175</v>
      </c>
      <c r="Y1055" s="290">
        <v>33.746823434002636</v>
      </c>
      <c r="Z1055">
        <v>1.7828999999999999</v>
      </c>
      <c r="AA1055" s="447">
        <v>6.2392727926353571</v>
      </c>
      <c r="AB1055" s="447">
        <v>74.77188475282253</v>
      </c>
      <c r="AC1055" s="447">
        <v>3.4562183199999999E-2</v>
      </c>
      <c r="AD1055" s="290">
        <v>6.2100000000000002E-2</v>
      </c>
      <c r="AE1055" s="447">
        <v>89.669300000000007</v>
      </c>
      <c r="AF1055">
        <v>4.5811999999999999</v>
      </c>
      <c r="AG1055" s="447">
        <v>3.2418999999999998</v>
      </c>
      <c r="AH1055">
        <v>0.19670000000000001</v>
      </c>
      <c r="AI1055" s="447">
        <v>6.3701999999999995E-2</v>
      </c>
      <c r="AJ1055" s="447">
        <v>98.53</v>
      </c>
      <c r="AK1055" s="447">
        <v>9.9144000000000005</v>
      </c>
      <c r="AL1055" s="429">
        <v>33.721477508544922</v>
      </c>
      <c r="AM1055" s="433" t="s">
        <v>139</v>
      </c>
      <c r="AN1055" s="434"/>
      <c r="AO1055" s="438">
        <v>-0.3</v>
      </c>
      <c r="AP1055" s="439">
        <v>6.1379999999999999</v>
      </c>
      <c r="AQ1055" s="431">
        <v>3</v>
      </c>
      <c r="AR1055" s="449" t="s">
        <v>1115</v>
      </c>
      <c r="AS1055" s="469">
        <v>15.04095352691678</v>
      </c>
      <c r="AT1055" s="431"/>
      <c r="AU1055" s="469">
        <v>28.531275695289381</v>
      </c>
      <c r="AV1055" s="431"/>
      <c r="AW1055" s="442">
        <v>1.5489999999999999</v>
      </c>
      <c r="AX1055" s="431"/>
      <c r="AY1055" s="443"/>
      <c r="AZ1055" s="469" t="s">
        <v>139</v>
      </c>
      <c r="BA1055" s="431" t="s">
        <v>139</v>
      </c>
      <c r="BB1055" s="440"/>
      <c r="BC1055" s="469" t="s">
        <v>139</v>
      </c>
      <c r="BD1055" s="445" t="s">
        <v>139</v>
      </c>
      <c r="BE1055" s="469" t="s">
        <v>139</v>
      </c>
      <c r="BF1055" s="445" t="s">
        <v>139</v>
      </c>
      <c r="BG1055" s="445"/>
      <c r="BH1055" s="469">
        <v>2216.6364352867799</v>
      </c>
      <c r="BI1055" s="431" t="s">
        <v>139</v>
      </c>
      <c r="BJ1055" s="440"/>
      <c r="BK1055" s="441">
        <v>2286.2912482790921</v>
      </c>
      <c r="BL1055" s="431" t="s">
        <v>139</v>
      </c>
      <c r="BM1055" s="446"/>
      <c r="BN1055" s="447" t="s">
        <v>139</v>
      </c>
      <c r="BO1055" t="s">
        <v>139</v>
      </c>
    </row>
    <row r="1056" spans="1:67" ht="15.75" customHeight="1">
      <c r="A1056" s="7" t="s">
        <v>1030</v>
      </c>
      <c r="B1056" s="453">
        <v>48</v>
      </c>
      <c r="C1056" s="436" t="s">
        <v>238</v>
      </c>
      <c r="D1056" s="454" t="s">
        <v>239</v>
      </c>
      <c r="E1056" s="436">
        <v>74</v>
      </c>
      <c r="F1056" s="436">
        <v>18.120000000000402</v>
      </c>
      <c r="G1056" s="436" t="s">
        <v>61</v>
      </c>
      <c r="H1056" s="430">
        <v>74.302000000000007</v>
      </c>
      <c r="I1056" s="436">
        <v>143</v>
      </c>
      <c r="J1056" s="436">
        <v>18.560000000000514</v>
      </c>
      <c r="K1056" s="436" t="s">
        <v>62</v>
      </c>
      <c r="L1056" s="430">
        <v>143.30933333333334</v>
      </c>
      <c r="M1056" s="430">
        <v>-143.30933333333334</v>
      </c>
      <c r="N1056" s="427">
        <v>1090</v>
      </c>
      <c r="Q1056" s="428" t="s">
        <v>156</v>
      </c>
      <c r="R1056">
        <v>16</v>
      </c>
      <c r="S1056" s="474">
        <v>247.857</v>
      </c>
      <c r="T1056" s="290">
        <v>-1.4400999999999999</v>
      </c>
      <c r="U1056" s="290">
        <v>-1.4420999999999999</v>
      </c>
      <c r="V1056" s="290">
        <v>26.655024000000001</v>
      </c>
      <c r="W1056" s="290">
        <v>26.648915000000002</v>
      </c>
      <c r="X1056" s="290">
        <v>33.254179314868104</v>
      </c>
      <c r="Y1056" s="290">
        <v>33.248011137060431</v>
      </c>
      <c r="Z1056">
        <v>1.8012999999999999</v>
      </c>
      <c r="AA1056" s="447">
        <v>6.3466705030087143</v>
      </c>
      <c r="AB1056" s="447">
        <v>75.333755780625751</v>
      </c>
      <c r="AC1056" s="447">
        <v>3.4689195999999999E-2</v>
      </c>
      <c r="AD1056" s="290">
        <v>6.2399999999999997E-2</v>
      </c>
      <c r="AE1056" s="447">
        <v>89.605999999999995</v>
      </c>
      <c r="AF1056">
        <v>4.5780000000000003</v>
      </c>
      <c r="AG1056" s="447">
        <v>3.4133</v>
      </c>
      <c r="AH1056">
        <v>0.20349999999999999</v>
      </c>
      <c r="AI1056" s="447">
        <v>6.3701999999999995E-2</v>
      </c>
      <c r="AJ1056" s="447">
        <v>20.79</v>
      </c>
      <c r="AK1056" s="447">
        <v>9.9144000000000005</v>
      </c>
      <c r="AL1056" s="429">
        <v>33.184917449951172</v>
      </c>
      <c r="AM1056" s="433" t="s">
        <v>139</v>
      </c>
      <c r="AN1056" s="434"/>
      <c r="AO1056" s="438">
        <v>-0.5</v>
      </c>
      <c r="AP1056" s="439">
        <v>6.3319999999999999</v>
      </c>
      <c r="AQ1056" s="431" t="s">
        <v>139</v>
      </c>
      <c r="AR1056" s="440"/>
      <c r="AS1056" s="469">
        <v>16.078276311662478</v>
      </c>
      <c r="AT1056" s="431"/>
      <c r="AU1056" s="469">
        <v>35.055811769012998</v>
      </c>
      <c r="AV1056" s="431"/>
      <c r="AW1056" s="442">
        <v>1.835</v>
      </c>
      <c r="AX1056" s="431"/>
      <c r="AY1056" s="443"/>
      <c r="AZ1056" s="469" t="s">
        <v>139</v>
      </c>
      <c r="BA1056" s="431" t="s">
        <v>139</v>
      </c>
      <c r="BB1056" s="440"/>
      <c r="BC1056" s="469" t="s">
        <v>139</v>
      </c>
      <c r="BD1056" s="445" t="s">
        <v>139</v>
      </c>
      <c r="BE1056" s="469" t="s">
        <v>139</v>
      </c>
      <c r="BF1056" s="445" t="s">
        <v>139</v>
      </c>
      <c r="BG1056" s="445"/>
      <c r="BH1056" s="469">
        <v>2224.0237453416698</v>
      </c>
      <c r="BI1056" s="431" t="s">
        <v>139</v>
      </c>
      <c r="BJ1056" s="440"/>
      <c r="BK1056" s="441">
        <v>2278.0763508444129</v>
      </c>
      <c r="BL1056" s="431" t="s">
        <v>139</v>
      </c>
      <c r="BM1056" s="446"/>
      <c r="BN1056" s="447" t="s">
        <v>139</v>
      </c>
      <c r="BO1056" t="s">
        <v>139</v>
      </c>
    </row>
    <row r="1057" spans="1:67" ht="15.75" customHeight="1">
      <c r="A1057" s="7" t="s">
        <v>1030</v>
      </c>
      <c r="B1057" s="453">
        <v>48</v>
      </c>
      <c r="C1057" s="436" t="s">
        <v>238</v>
      </c>
      <c r="D1057" s="454" t="s">
        <v>239</v>
      </c>
      <c r="E1057" s="436">
        <v>74</v>
      </c>
      <c r="F1057" s="436">
        <v>18.120000000000402</v>
      </c>
      <c r="G1057" s="436" t="s">
        <v>61</v>
      </c>
      <c r="H1057" s="430">
        <v>74.302000000000007</v>
      </c>
      <c r="I1057" s="436">
        <v>143</v>
      </c>
      <c r="J1057" s="436">
        <v>18.560000000000514</v>
      </c>
      <c r="K1057" s="436" t="s">
        <v>62</v>
      </c>
      <c r="L1057" s="430">
        <v>143.30933333333334</v>
      </c>
      <c r="M1057" s="430">
        <v>-143.30933333333334</v>
      </c>
      <c r="N1057" s="427">
        <v>1091</v>
      </c>
      <c r="Q1057" s="428" t="s">
        <v>156</v>
      </c>
      <c r="R1057">
        <v>17</v>
      </c>
      <c r="S1057" s="474">
        <v>233.66800000000001</v>
      </c>
      <c r="T1057" s="290">
        <v>-1.4810000000000001</v>
      </c>
      <c r="U1057" s="290">
        <v>-1.4806999999999999</v>
      </c>
      <c r="V1057" s="290">
        <v>26.437120999999998</v>
      </c>
      <c r="W1057" s="290">
        <v>26.446216</v>
      </c>
      <c r="X1057" s="290">
        <v>33.008743288618035</v>
      </c>
      <c r="Y1057" s="290">
        <v>33.020913185569697</v>
      </c>
      <c r="Z1057">
        <v>1.8067</v>
      </c>
      <c r="AA1057" s="447">
        <v>6.3572899960825096</v>
      </c>
      <c r="AB1057" s="447">
        <v>75.245395242468319</v>
      </c>
      <c r="AC1057" s="447">
        <v>3.42662704E-2</v>
      </c>
      <c r="AD1057" s="290">
        <v>6.1400000000000003E-2</v>
      </c>
      <c r="AE1057" s="447">
        <v>89.645099999999999</v>
      </c>
      <c r="AF1057">
        <v>4.58</v>
      </c>
      <c r="AG1057" s="447">
        <v>3.3803999999999998</v>
      </c>
      <c r="AH1057">
        <v>0.20219999999999999</v>
      </c>
      <c r="AI1057" s="447">
        <v>6.3701999999999995E-2</v>
      </c>
      <c r="AJ1057" s="447">
        <v>98.54</v>
      </c>
      <c r="AK1057" s="447">
        <v>9.9144000000000005</v>
      </c>
      <c r="AL1057" s="429">
        <v>33.008701324462891</v>
      </c>
      <c r="AM1057" s="433" t="s">
        <v>139</v>
      </c>
      <c r="AN1057" s="434"/>
      <c r="AO1057" s="438">
        <v>-0.5</v>
      </c>
      <c r="AP1057" s="439">
        <v>6.29</v>
      </c>
      <c r="AQ1057" s="431">
        <v>3</v>
      </c>
      <c r="AR1057" s="449" t="s">
        <v>1115</v>
      </c>
      <c r="AS1057" s="469">
        <v>16.366048605435171</v>
      </c>
      <c r="AT1057" s="431"/>
      <c r="AU1057" s="469">
        <v>35.997801723388214</v>
      </c>
      <c r="AV1057" s="431"/>
      <c r="AW1057" s="442">
        <v>1.913</v>
      </c>
      <c r="AX1057" s="431"/>
      <c r="AY1057" s="443"/>
      <c r="AZ1057" s="469" t="s">
        <v>139</v>
      </c>
      <c r="BA1057" s="431" t="s">
        <v>139</v>
      </c>
      <c r="BB1057" s="440"/>
      <c r="BC1057" s="469">
        <v>3.9929691114707544E-3</v>
      </c>
      <c r="BD1057" s="445" t="s">
        <v>139</v>
      </c>
      <c r="BE1057" s="469">
        <v>1.0117140667147978E-2</v>
      </c>
      <c r="BF1057" s="445" t="s">
        <v>139</v>
      </c>
      <c r="BG1057" s="445"/>
      <c r="BH1057" s="469">
        <v>2222.6983949150081</v>
      </c>
      <c r="BI1057" s="431" t="s">
        <v>139</v>
      </c>
      <c r="BJ1057" s="440"/>
      <c r="BK1057" s="441">
        <v>2268.8222982243046</v>
      </c>
      <c r="BL1057" s="431" t="s">
        <v>139</v>
      </c>
      <c r="BM1057" s="446"/>
      <c r="BN1057" s="447" t="s">
        <v>139</v>
      </c>
      <c r="BO1057" t="s">
        <v>139</v>
      </c>
    </row>
    <row r="1058" spans="1:67" ht="15.75" customHeight="1">
      <c r="A1058" s="7" t="s">
        <v>1030</v>
      </c>
      <c r="B1058" s="453">
        <v>48</v>
      </c>
      <c r="C1058" s="436" t="s">
        <v>238</v>
      </c>
      <c r="D1058" s="454" t="s">
        <v>239</v>
      </c>
      <c r="E1058" s="436">
        <v>74</v>
      </c>
      <c r="F1058" s="436">
        <v>18.120000000000402</v>
      </c>
      <c r="G1058" s="436" t="s">
        <v>61</v>
      </c>
      <c r="H1058" s="430">
        <v>74.302000000000007</v>
      </c>
      <c r="I1058" s="436">
        <v>143</v>
      </c>
      <c r="J1058" s="436">
        <v>18.560000000000514</v>
      </c>
      <c r="K1058" s="436" t="s">
        <v>62</v>
      </c>
      <c r="L1058" s="430">
        <v>143.30933333333334</v>
      </c>
      <c r="M1058" s="430">
        <v>-143.30933333333334</v>
      </c>
      <c r="N1058" s="427">
        <v>1093</v>
      </c>
      <c r="Q1058" s="428" t="s">
        <v>156</v>
      </c>
      <c r="R1058">
        <v>19</v>
      </c>
      <c r="S1058" s="474">
        <v>157.684</v>
      </c>
      <c r="T1058" s="290">
        <v>-1.272</v>
      </c>
      <c r="U1058" s="290">
        <v>-1.2745</v>
      </c>
      <c r="V1058" s="290">
        <v>26.078067000000001</v>
      </c>
      <c r="W1058" s="290">
        <v>26.078762000000001</v>
      </c>
      <c r="X1058" s="290">
        <v>32.334551531077821</v>
      </c>
      <c r="Y1058" s="290">
        <v>32.33819996191653</v>
      </c>
      <c r="Z1058">
        <v>1.9939</v>
      </c>
      <c r="AA1058" s="447">
        <v>7.1197754323555857</v>
      </c>
      <c r="AB1058" s="447">
        <v>84.340991035041952</v>
      </c>
      <c r="AC1058" s="447">
        <v>3.3801007200000004E-2</v>
      </c>
      <c r="AD1058" s="290">
        <v>6.0400000000000002E-2</v>
      </c>
      <c r="AE1058" s="447">
        <v>89.594800000000006</v>
      </c>
      <c r="AF1058">
        <v>4.5773999999999999</v>
      </c>
      <c r="AG1058" s="447">
        <v>3.6057999999999999</v>
      </c>
      <c r="AH1058">
        <v>0.2112</v>
      </c>
      <c r="AI1058" s="447">
        <v>6.3701999999999995E-2</v>
      </c>
      <c r="AJ1058" s="447">
        <v>98.53</v>
      </c>
      <c r="AK1058" s="447">
        <v>9.9144000000000005</v>
      </c>
      <c r="AL1058" s="429">
        <v>32.3369140625</v>
      </c>
      <c r="AM1058" s="433" t="s">
        <v>139</v>
      </c>
      <c r="AN1058" s="434"/>
      <c r="AO1058" s="438">
        <v>-0.3</v>
      </c>
      <c r="AP1058" s="439">
        <v>6.984</v>
      </c>
      <c r="AQ1058" s="431" t="s">
        <v>139</v>
      </c>
      <c r="AR1058" s="440"/>
      <c r="AS1058" s="469">
        <v>12.10681437339078</v>
      </c>
      <c r="AT1058" s="431"/>
      <c r="AU1058" s="469">
        <v>25.238880179478858</v>
      </c>
      <c r="AV1058" s="431"/>
      <c r="AW1058" s="442">
        <v>1.613</v>
      </c>
      <c r="AX1058" s="431"/>
      <c r="AY1058" s="443"/>
      <c r="AZ1058" s="469" t="s">
        <v>139</v>
      </c>
      <c r="BA1058" s="431" t="s">
        <v>139</v>
      </c>
      <c r="BB1058" s="440"/>
      <c r="BC1058" s="469">
        <v>1.0296859625215853E-2</v>
      </c>
      <c r="BD1058" s="445" t="s">
        <v>139</v>
      </c>
      <c r="BE1058" s="469">
        <v>1.2596491608180735E-2</v>
      </c>
      <c r="BF1058" s="445" t="s">
        <v>139</v>
      </c>
      <c r="BG1058" s="445"/>
      <c r="BH1058" s="469">
        <v>2161.1538821712293</v>
      </c>
      <c r="BI1058" s="431" t="s">
        <v>139</v>
      </c>
      <c r="BJ1058" s="440"/>
      <c r="BK1058" s="441">
        <v>2234.6989295303879</v>
      </c>
      <c r="BL1058" s="431" t="s">
        <v>139</v>
      </c>
      <c r="BM1058" s="446"/>
      <c r="BN1058" s="447" t="s">
        <v>139</v>
      </c>
      <c r="BO1058" t="s">
        <v>139</v>
      </c>
    </row>
    <row r="1059" spans="1:67" ht="15.75" customHeight="1">
      <c r="A1059" s="7" t="s">
        <v>1030</v>
      </c>
      <c r="B1059" s="453">
        <v>48</v>
      </c>
      <c r="C1059" s="436" t="s">
        <v>238</v>
      </c>
      <c r="D1059" s="454" t="s">
        <v>239</v>
      </c>
      <c r="E1059" s="436">
        <v>74</v>
      </c>
      <c r="F1059" s="436">
        <v>18.120000000000402</v>
      </c>
      <c r="G1059" s="436" t="s">
        <v>61</v>
      </c>
      <c r="H1059" s="430">
        <v>74.302000000000007</v>
      </c>
      <c r="I1059" s="436">
        <v>143</v>
      </c>
      <c r="J1059" s="436">
        <v>18.560000000000514</v>
      </c>
      <c r="K1059" s="436" t="s">
        <v>62</v>
      </c>
      <c r="L1059" s="430">
        <v>143.30933333333334</v>
      </c>
      <c r="M1059" s="430">
        <v>-143.30933333333334</v>
      </c>
      <c r="N1059" s="427">
        <v>1094</v>
      </c>
      <c r="Q1059" s="428" t="s">
        <v>156</v>
      </c>
      <c r="R1059">
        <v>20</v>
      </c>
      <c r="S1059" s="474">
        <v>106.506</v>
      </c>
      <c r="T1059" s="290">
        <v>-0.65400000000000003</v>
      </c>
      <c r="U1059" s="290">
        <v>-0.66239999999999999</v>
      </c>
      <c r="V1059" s="290">
        <v>26.143643999999998</v>
      </c>
      <c r="W1059" s="290">
        <v>26.149735</v>
      </c>
      <c r="X1059" s="290">
        <v>31.794760493863667</v>
      </c>
      <c r="Y1059" s="290">
        <v>31.811742780576456</v>
      </c>
      <c r="Z1059">
        <v>2.0941000000000001</v>
      </c>
      <c r="AA1059" s="447">
        <v>7.379973166537904</v>
      </c>
      <c r="AB1059" s="447">
        <v>88.541832528070458</v>
      </c>
      <c r="AC1059" s="447">
        <v>6.6034783999999999E-2</v>
      </c>
      <c r="AD1059" s="290">
        <v>0.13200000000000001</v>
      </c>
      <c r="AE1059" s="447">
        <v>89.501800000000003</v>
      </c>
      <c r="AF1059">
        <v>4.5727000000000002</v>
      </c>
      <c r="AG1059" s="447">
        <v>3.2090000000000001</v>
      </c>
      <c r="AH1059">
        <v>0.19539999999999999</v>
      </c>
      <c r="AI1059" s="447">
        <v>6.3701999999999995E-2</v>
      </c>
      <c r="AJ1059" s="447">
        <v>98.54</v>
      </c>
      <c r="AK1059" s="447">
        <v>9.9144000000000005</v>
      </c>
      <c r="AL1059" s="429">
        <v>31.789709091186523</v>
      </c>
      <c r="AM1059" s="433" t="s">
        <v>139</v>
      </c>
      <c r="AN1059" s="434"/>
      <c r="AO1059" s="438">
        <v>0.4</v>
      </c>
      <c r="AP1059" s="439">
        <v>7.5110000000000001</v>
      </c>
      <c r="AQ1059" s="431" t="s">
        <v>139</v>
      </c>
      <c r="AR1059" s="440"/>
      <c r="AS1059" s="469">
        <v>7.0541537730206629</v>
      </c>
      <c r="AT1059" s="431"/>
      <c r="AU1059" s="469">
        <v>14.054140400961469</v>
      </c>
      <c r="AV1059" s="431"/>
      <c r="AW1059" s="442">
        <v>1.2470000000000001</v>
      </c>
      <c r="AX1059" s="431"/>
      <c r="AY1059" s="443"/>
      <c r="AZ1059" s="469" t="s">
        <v>139</v>
      </c>
      <c r="BA1059" s="431" t="s">
        <v>139</v>
      </c>
      <c r="BB1059" s="440"/>
      <c r="BC1059" s="469">
        <v>5.2251934317201577E-2</v>
      </c>
      <c r="BD1059" s="445" t="s">
        <v>139</v>
      </c>
      <c r="BE1059" s="469">
        <v>6.711630333208754E-2</v>
      </c>
      <c r="BF1059" s="445" t="s">
        <v>139</v>
      </c>
      <c r="BG1059" s="445"/>
      <c r="BH1059" s="469">
        <v>2102.8913282468388</v>
      </c>
      <c r="BI1059" s="431" t="s">
        <v>139</v>
      </c>
      <c r="BJ1059" s="440"/>
      <c r="BK1059" s="441">
        <v>2212.2295375457575</v>
      </c>
      <c r="BL1059" s="431" t="s">
        <v>139</v>
      </c>
      <c r="BM1059" s="446"/>
      <c r="BN1059" s="447" t="s">
        <v>139</v>
      </c>
      <c r="BO1059" t="s">
        <v>139</v>
      </c>
    </row>
    <row r="1060" spans="1:67" ht="15.75" customHeight="1">
      <c r="A1060" s="7" t="s">
        <v>1030</v>
      </c>
      <c r="B1060" s="453">
        <v>48</v>
      </c>
      <c r="C1060" s="436" t="s">
        <v>238</v>
      </c>
      <c r="D1060" s="454" t="s">
        <v>239</v>
      </c>
      <c r="E1060" s="436">
        <v>74</v>
      </c>
      <c r="F1060" s="436">
        <v>18.120000000000402</v>
      </c>
      <c r="G1060" s="436" t="s">
        <v>61</v>
      </c>
      <c r="H1060" s="430">
        <v>74.302000000000007</v>
      </c>
      <c r="I1060" s="436">
        <v>143</v>
      </c>
      <c r="J1060" s="436">
        <v>18.560000000000514</v>
      </c>
      <c r="K1060" s="436" t="s">
        <v>62</v>
      </c>
      <c r="L1060" s="430">
        <v>143.30933333333334</v>
      </c>
      <c r="M1060" s="430">
        <v>-143.30933333333334</v>
      </c>
      <c r="N1060" s="427">
        <v>1095</v>
      </c>
      <c r="Q1060" s="428" t="s">
        <v>156</v>
      </c>
      <c r="R1060">
        <v>21</v>
      </c>
      <c r="S1060" s="474">
        <v>83.147999999999996</v>
      </c>
      <c r="T1060" s="290">
        <v>-8.1799999999999998E-2</v>
      </c>
      <c r="U1060" s="290">
        <v>-0.1014</v>
      </c>
      <c r="V1060" s="290">
        <v>26.063457</v>
      </c>
      <c r="W1060" s="290">
        <v>26.077086000000001</v>
      </c>
      <c r="X1060" s="290">
        <v>31.109751048187782</v>
      </c>
      <c r="Y1060" s="290">
        <v>31.147625401157363</v>
      </c>
      <c r="Z1060">
        <v>2.3037000000000001</v>
      </c>
      <c r="AA1060" s="447">
        <v>8.2352913923174107</v>
      </c>
      <c r="AB1060" s="447">
        <v>99.830553220206468</v>
      </c>
      <c r="AC1060" s="447">
        <v>0.19806504</v>
      </c>
      <c r="AD1060" s="290">
        <v>0.42509999999999998</v>
      </c>
      <c r="AE1060" s="447">
        <v>88.991699999999994</v>
      </c>
      <c r="AF1060">
        <v>4.5469999999999997</v>
      </c>
      <c r="AG1060" s="447">
        <v>2.6242999999999999</v>
      </c>
      <c r="AH1060">
        <v>0.17199999999999999</v>
      </c>
      <c r="AI1060" s="447">
        <v>6.3701999999999995E-2</v>
      </c>
      <c r="AJ1060" s="447">
        <v>98.55</v>
      </c>
      <c r="AK1060" s="447">
        <v>9.9144000000000005</v>
      </c>
      <c r="AL1060" s="429">
        <v>31.017070770263672</v>
      </c>
      <c r="AM1060" s="433" t="s">
        <v>139</v>
      </c>
      <c r="AN1060" s="434"/>
      <c r="AO1060" s="438">
        <v>1</v>
      </c>
      <c r="AP1060" s="439">
        <v>8.5120000000000005</v>
      </c>
      <c r="AQ1060" s="431">
        <v>3</v>
      </c>
      <c r="AR1060" s="449" t="s">
        <v>1116</v>
      </c>
      <c r="AS1060" s="469">
        <v>0.43281908167970362</v>
      </c>
      <c r="AT1060" s="431"/>
      <c r="AU1060" s="469">
        <v>5.7052875458263319</v>
      </c>
      <c r="AV1060" s="431"/>
      <c r="AW1060" s="442">
        <v>0.80200000000000005</v>
      </c>
      <c r="AX1060" s="431"/>
      <c r="AY1060" s="443"/>
      <c r="AZ1060" s="469" t="s">
        <v>139</v>
      </c>
      <c r="BA1060" s="431" t="s">
        <v>139</v>
      </c>
      <c r="BB1060" s="440"/>
      <c r="BC1060" s="469">
        <v>0.16671106059873295</v>
      </c>
      <c r="BD1060" s="445" t="s">
        <v>139</v>
      </c>
      <c r="BE1060" s="469">
        <v>0.29987724072954036</v>
      </c>
      <c r="BF1060" s="445" t="s">
        <v>139</v>
      </c>
      <c r="BG1060" s="445"/>
      <c r="BH1060" s="469">
        <v>2042.8691984240934</v>
      </c>
      <c r="BI1060" s="431" t="s">
        <v>139</v>
      </c>
      <c r="BJ1060" s="440"/>
      <c r="BK1060" s="441">
        <v>2176.3723370694997</v>
      </c>
      <c r="BL1060" s="431" t="s">
        <v>139</v>
      </c>
      <c r="BM1060" s="446"/>
      <c r="BN1060" s="447" t="s">
        <v>139</v>
      </c>
      <c r="BO1060" t="s">
        <v>139</v>
      </c>
    </row>
    <row r="1061" spans="1:67" ht="15.6" customHeight="1">
      <c r="A1061" s="7" t="s">
        <v>1030</v>
      </c>
      <c r="B1061" s="453">
        <v>48</v>
      </c>
      <c r="C1061" s="436" t="s">
        <v>238</v>
      </c>
      <c r="D1061" s="454" t="s">
        <v>239</v>
      </c>
      <c r="E1061" s="436">
        <v>74</v>
      </c>
      <c r="F1061" s="436">
        <v>18.120000000000402</v>
      </c>
      <c r="G1061" s="436" t="s">
        <v>61</v>
      </c>
      <c r="H1061" s="430">
        <v>74.302000000000007</v>
      </c>
      <c r="I1061" s="436">
        <v>143</v>
      </c>
      <c r="J1061" s="436">
        <v>18.560000000000514</v>
      </c>
      <c r="K1061" s="436" t="s">
        <v>62</v>
      </c>
      <c r="L1061" s="430">
        <v>143.30933333333334</v>
      </c>
      <c r="M1061" s="430">
        <v>-143.30933333333334</v>
      </c>
      <c r="N1061" s="427">
        <v>1096</v>
      </c>
      <c r="Q1061" s="428" t="s">
        <v>156</v>
      </c>
      <c r="R1061">
        <v>22</v>
      </c>
      <c r="S1061" s="474">
        <v>41.133000000000003</v>
      </c>
      <c r="T1061" s="290">
        <v>-0.98199999999999998</v>
      </c>
      <c r="U1061" s="290">
        <v>-0.98150000000000004</v>
      </c>
      <c r="V1061" s="290">
        <v>23.130949999999999</v>
      </c>
      <c r="W1061" s="290">
        <v>23.140958000000001</v>
      </c>
      <c r="X1061" s="290">
        <v>28.135800143960381</v>
      </c>
      <c r="Y1061" s="290">
        <v>28.148661198368053</v>
      </c>
      <c r="Z1061">
        <v>2.3704999999999998</v>
      </c>
      <c r="AA1061" s="447">
        <v>9.0216606398911345</v>
      </c>
      <c r="AB1061" s="447">
        <v>104.55442439466509</v>
      </c>
      <c r="AC1061" s="447">
        <v>7.7330816000000011E-2</v>
      </c>
      <c r="AD1061" s="290">
        <v>0.157</v>
      </c>
      <c r="AE1061" s="447">
        <v>89.259799999999998</v>
      </c>
      <c r="AF1061">
        <v>4.5605000000000002</v>
      </c>
      <c r="AG1061" s="447">
        <v>1.6194</v>
      </c>
      <c r="AH1061">
        <v>0.1318</v>
      </c>
      <c r="AI1061" s="447">
        <v>6.3701999999999995E-2</v>
      </c>
      <c r="AJ1061" s="447">
        <v>74.739999999999995</v>
      </c>
      <c r="AK1061" s="447">
        <v>9.9144000000000005</v>
      </c>
      <c r="AL1061" s="429">
        <v>28.089059829711914</v>
      </c>
      <c r="AM1061" s="433" t="s">
        <v>139</v>
      </c>
      <c r="AN1061" s="434"/>
      <c r="AO1061" s="438">
        <v>0.3</v>
      </c>
      <c r="AP1061" s="439">
        <v>9.0559999999999992</v>
      </c>
      <c r="AQ1061" s="431" t="s">
        <v>139</v>
      </c>
      <c r="AR1061" s="440"/>
      <c r="AS1061" s="469">
        <v>0</v>
      </c>
      <c r="AT1061" s="431"/>
      <c r="AU1061" s="469">
        <v>2.5936873709978427</v>
      </c>
      <c r="AV1061" s="431"/>
      <c r="AW1061" s="442">
        <v>0.54400000000000004</v>
      </c>
      <c r="AX1061" s="431"/>
      <c r="AY1061" s="443"/>
      <c r="AZ1061" s="469" t="s">
        <v>139</v>
      </c>
      <c r="BA1061" s="431" t="s">
        <v>139</v>
      </c>
      <c r="BB1061" s="440"/>
      <c r="BC1061" s="469">
        <v>6.5151630601760727E-2</v>
      </c>
      <c r="BD1061" s="445" t="s">
        <v>139</v>
      </c>
      <c r="BE1061" s="469">
        <v>2.8295402156533117E-2</v>
      </c>
      <c r="BF1061" s="445" t="s">
        <v>139</v>
      </c>
      <c r="BG1061" s="445"/>
      <c r="BH1061" s="469">
        <v>1941.2223403410951</v>
      </c>
      <c r="BI1061" s="431" t="s">
        <v>139</v>
      </c>
      <c r="BJ1061" s="440"/>
      <c r="BK1061" s="441">
        <v>2028.3996787779402</v>
      </c>
      <c r="BL1061" s="431" t="s">
        <v>139</v>
      </c>
      <c r="BM1061" s="446"/>
      <c r="BN1061" s="447" t="s">
        <v>139</v>
      </c>
      <c r="BO1061" t="s">
        <v>139</v>
      </c>
    </row>
    <row r="1062" spans="1:67" ht="15.75" customHeight="1">
      <c r="A1062" s="7" t="s">
        <v>1030</v>
      </c>
      <c r="B1062" s="453">
        <v>48</v>
      </c>
      <c r="C1062" s="436" t="s">
        <v>238</v>
      </c>
      <c r="D1062" s="454" t="s">
        <v>239</v>
      </c>
      <c r="E1062" s="436">
        <v>74</v>
      </c>
      <c r="F1062" s="436">
        <v>18.120000000000402</v>
      </c>
      <c r="G1062" s="436" t="s">
        <v>61</v>
      </c>
      <c r="H1062" s="430">
        <v>74.302000000000007</v>
      </c>
      <c r="I1062" s="436">
        <v>143</v>
      </c>
      <c r="J1062" s="436">
        <v>18.560000000000514</v>
      </c>
      <c r="K1062" s="436" t="s">
        <v>62</v>
      </c>
      <c r="L1062" s="430">
        <v>143.30933333333334</v>
      </c>
      <c r="M1062" s="430">
        <v>-143.30933333333334</v>
      </c>
      <c r="N1062" s="427">
        <v>1097</v>
      </c>
      <c r="Q1062" s="428" t="s">
        <v>156</v>
      </c>
      <c r="R1062">
        <v>23</v>
      </c>
      <c r="S1062" s="474">
        <v>21.16</v>
      </c>
      <c r="T1062" s="290">
        <v>-0.42549999999999999</v>
      </c>
      <c r="U1062" s="290">
        <v>-0.42370000000000002</v>
      </c>
      <c r="V1062" s="290">
        <v>22.138233</v>
      </c>
      <c r="W1062" s="290">
        <v>22.157336000000001</v>
      </c>
      <c r="X1062" s="290">
        <v>26.337211440386895</v>
      </c>
      <c r="Y1062" s="290">
        <v>26.360498583791195</v>
      </c>
      <c r="Z1062">
        <v>2.2915999999999999</v>
      </c>
      <c r="AA1062" s="447">
        <v>8.6279761805771429</v>
      </c>
      <c r="AB1062" s="447">
        <v>100.22342704122076</v>
      </c>
      <c r="AC1062" s="447">
        <v>5.9436424000000002E-2</v>
      </c>
      <c r="AD1062" s="290">
        <v>0.1173</v>
      </c>
      <c r="AE1062" s="447">
        <v>89.278400000000005</v>
      </c>
      <c r="AF1062">
        <v>4.5614999999999997</v>
      </c>
      <c r="AG1062" s="447">
        <v>1.2577</v>
      </c>
      <c r="AH1062">
        <v>0.1173</v>
      </c>
      <c r="AI1062" s="447">
        <v>6.3701999999999995E-2</v>
      </c>
      <c r="AJ1062" s="447">
        <v>98.54</v>
      </c>
      <c r="AK1062" s="447">
        <v>9.9144000000000005</v>
      </c>
      <c r="AL1062" s="429">
        <v>26.570638656616211</v>
      </c>
      <c r="AM1062" s="433" t="s">
        <v>139</v>
      </c>
      <c r="AN1062" s="434"/>
      <c r="AO1062" s="438">
        <v>1</v>
      </c>
      <c r="AP1062" s="439">
        <v>8.7789999999999999</v>
      </c>
      <c r="AQ1062" s="431" t="s">
        <v>139</v>
      </c>
      <c r="AR1062" s="440"/>
      <c r="AS1062" s="469">
        <v>0</v>
      </c>
      <c r="AT1062" s="431"/>
      <c r="AU1062" s="469">
        <v>2.4967401942494449</v>
      </c>
      <c r="AV1062" s="431"/>
      <c r="AW1062" s="442">
        <v>0.503</v>
      </c>
      <c r="AX1062" s="431"/>
      <c r="AY1062" s="443"/>
      <c r="AZ1062" s="469" t="s">
        <v>139</v>
      </c>
      <c r="BA1062" s="431" t="s">
        <v>139</v>
      </c>
      <c r="BB1062" s="440"/>
      <c r="BC1062" s="469">
        <v>4.7906937159991433E-2</v>
      </c>
      <c r="BD1062" s="445" t="s">
        <v>139</v>
      </c>
      <c r="BE1062" s="469">
        <v>2.5193142611437139E-2</v>
      </c>
      <c r="BF1062" s="445" t="s">
        <v>139</v>
      </c>
      <c r="BG1062" s="445"/>
      <c r="BH1062" s="469">
        <v>1860.8270288345861</v>
      </c>
      <c r="BI1062" s="431" t="s">
        <v>139</v>
      </c>
      <c r="BJ1062" s="440"/>
      <c r="BK1062" s="441">
        <v>1939.6657129967793</v>
      </c>
      <c r="BL1062" s="431" t="s">
        <v>139</v>
      </c>
      <c r="BM1062" s="446"/>
      <c r="BN1062" s="447" t="s">
        <v>139</v>
      </c>
      <c r="BO1062" t="s">
        <v>139</v>
      </c>
    </row>
    <row r="1063" spans="1:67" ht="15.75" customHeight="1">
      <c r="A1063" s="7" t="s">
        <v>1030</v>
      </c>
      <c r="B1063" s="453">
        <v>48</v>
      </c>
      <c r="C1063" s="436" t="s">
        <v>238</v>
      </c>
      <c r="D1063" s="454" t="s">
        <v>239</v>
      </c>
      <c r="E1063" s="436">
        <v>74</v>
      </c>
      <c r="F1063" s="436">
        <v>18.120000000000402</v>
      </c>
      <c r="G1063" s="436" t="s">
        <v>61</v>
      </c>
      <c r="H1063" s="430">
        <v>74.302000000000007</v>
      </c>
      <c r="I1063" s="436">
        <v>143</v>
      </c>
      <c r="J1063" s="436">
        <v>18.560000000000514</v>
      </c>
      <c r="K1063" s="436" t="s">
        <v>62</v>
      </c>
      <c r="L1063" s="430">
        <v>143.30933333333334</v>
      </c>
      <c r="M1063" s="430">
        <v>-143.30933333333334</v>
      </c>
      <c r="N1063" s="427">
        <v>1098</v>
      </c>
      <c r="Q1063" s="428" t="s">
        <v>184</v>
      </c>
      <c r="R1063">
        <v>24</v>
      </c>
      <c r="S1063" s="474">
        <v>4.5449999999999999</v>
      </c>
      <c r="T1063" s="290">
        <v>-0.44819999999999999</v>
      </c>
      <c r="U1063" s="290">
        <v>-0.4481</v>
      </c>
      <c r="V1063" s="290">
        <v>22.092500999999999</v>
      </c>
      <c r="W1063" s="290">
        <v>22.093226000000001</v>
      </c>
      <c r="X1063" s="290">
        <v>26.305626616514481</v>
      </c>
      <c r="Y1063" s="290">
        <v>26.306483660158342</v>
      </c>
      <c r="Z1063">
        <v>2.2877999999999998</v>
      </c>
      <c r="AA1063" s="447">
        <v>8.5990954222119313</v>
      </c>
      <c r="AB1063" s="447">
        <v>99.804887206281407</v>
      </c>
      <c r="AC1063" s="447">
        <v>5.8846400000000007E-2</v>
      </c>
      <c r="AD1063" s="290">
        <v>0.11600000000000001</v>
      </c>
      <c r="AE1063" s="447">
        <v>89.328599999999994</v>
      </c>
      <c r="AF1063">
        <v>4.5640000000000001</v>
      </c>
      <c r="AG1063" s="447">
        <v>1.3</v>
      </c>
      <c r="AH1063">
        <v>0.11899999999999999</v>
      </c>
      <c r="AI1063" s="447">
        <v>6.8169999999999994E-2</v>
      </c>
      <c r="AJ1063" s="447">
        <v>98.54</v>
      </c>
      <c r="AK1063" s="447">
        <v>9.9144000000000005</v>
      </c>
      <c r="AL1063" s="429">
        <v>26.309417724609375</v>
      </c>
      <c r="AM1063" s="433" t="s">
        <v>139</v>
      </c>
      <c r="AN1063" s="434"/>
      <c r="AO1063" s="438">
        <v>0.7</v>
      </c>
      <c r="AP1063" s="439">
        <v>8.6010000000000009</v>
      </c>
      <c r="AQ1063" s="431" t="s">
        <v>139</v>
      </c>
      <c r="AR1063" s="440"/>
      <c r="AS1063" s="469">
        <v>0</v>
      </c>
      <c r="AT1063" s="431"/>
      <c r="AU1063" s="469">
        <v>2.4776164016318947</v>
      </c>
      <c r="AV1063" s="431"/>
      <c r="AW1063" s="442">
        <v>0.496</v>
      </c>
      <c r="AX1063" s="431"/>
      <c r="AY1063" s="443"/>
      <c r="AZ1063" s="469" t="s">
        <v>139</v>
      </c>
      <c r="BA1063" s="431" t="s">
        <v>139</v>
      </c>
      <c r="BB1063" s="440"/>
      <c r="BC1063" s="469">
        <v>4.2862527197939496E-2</v>
      </c>
      <c r="BD1063" s="445" t="s">
        <v>139</v>
      </c>
      <c r="BE1063" s="469">
        <v>2.3918598955906679E-2</v>
      </c>
      <c r="BF1063" s="445" t="s">
        <v>139</v>
      </c>
      <c r="BG1063" s="445"/>
      <c r="BH1063" s="469">
        <v>1825.4775425354715</v>
      </c>
      <c r="BI1063" s="431" t="s">
        <v>139</v>
      </c>
      <c r="BJ1063" s="440"/>
      <c r="BK1063" s="441">
        <v>1901.3250583882161</v>
      </c>
      <c r="BL1063" s="431" t="s">
        <v>139</v>
      </c>
      <c r="BM1063" s="446"/>
      <c r="BN1063" s="447">
        <v>-3.7572415882816808</v>
      </c>
      <c r="BO1063" t="s">
        <v>139</v>
      </c>
    </row>
    <row r="1064" spans="1:67" ht="15.75" customHeight="1">
      <c r="A1064" s="7" t="s">
        <v>1030</v>
      </c>
      <c r="B1064" s="453">
        <v>50</v>
      </c>
      <c r="C1064" s="436" t="s">
        <v>282</v>
      </c>
      <c r="D1064" s="454" t="s">
        <v>241</v>
      </c>
      <c r="E1064" s="436">
        <v>74</v>
      </c>
      <c r="F1064" s="436">
        <v>3.0000000000143245E-2</v>
      </c>
      <c r="G1064" s="436" t="s">
        <v>61</v>
      </c>
      <c r="H1064" s="430">
        <v>74.000500000000002</v>
      </c>
      <c r="I1064" s="436">
        <v>139</v>
      </c>
      <c r="J1064" s="436">
        <v>59.810000000000514</v>
      </c>
      <c r="K1064" s="436" t="s">
        <v>62</v>
      </c>
      <c r="L1064" s="430">
        <v>139.99683333333334</v>
      </c>
      <c r="M1064" s="430">
        <v>-139.99683333333334</v>
      </c>
      <c r="N1064" s="427">
        <v>1099</v>
      </c>
      <c r="Q1064" s="457" t="s">
        <v>240</v>
      </c>
      <c r="R1064">
        <v>1</v>
      </c>
      <c r="S1064" s="474">
        <v>1013.7329999999999</v>
      </c>
      <c r="T1064" s="290">
        <v>5.0799999999999998E-2</v>
      </c>
      <c r="U1064" s="290">
        <v>5.0500000000000003E-2</v>
      </c>
      <c r="V1064" s="290">
        <v>29.445048</v>
      </c>
      <c r="W1064" s="290">
        <v>29.445017</v>
      </c>
      <c r="X1064" s="290">
        <v>34.878580000893109</v>
      </c>
      <c r="Y1064" s="290">
        <v>34.87887715850993</v>
      </c>
      <c r="Z1064">
        <v>1.8298000000000001</v>
      </c>
      <c r="AA1064" s="447">
        <v>6.8669437043994837</v>
      </c>
      <c r="AB1064" s="447">
        <v>85.768942053624855</v>
      </c>
      <c r="AC1064" s="447">
        <v>2.65247952E-2</v>
      </c>
      <c r="AD1064" s="290">
        <v>4.4299999999999999E-2</v>
      </c>
      <c r="AE1064" s="447">
        <v>89.725099999999998</v>
      </c>
      <c r="AF1064">
        <v>4.5839999999999996</v>
      </c>
      <c r="AG1064" s="447">
        <v>2.0467</v>
      </c>
      <c r="AH1064">
        <v>0.1489</v>
      </c>
      <c r="AI1064" s="447">
        <v>6.3701999999999995E-2</v>
      </c>
      <c r="AJ1064" s="447">
        <v>98.55</v>
      </c>
      <c r="AK1064" s="447">
        <v>760.36</v>
      </c>
      <c r="AL1064" s="429">
        <v>34.879196166992188</v>
      </c>
      <c r="AM1064" s="433" t="s">
        <v>139</v>
      </c>
      <c r="AN1064" s="434"/>
      <c r="AO1064" s="438" t="s">
        <v>139</v>
      </c>
      <c r="AP1064" s="439" t="s">
        <v>139</v>
      </c>
      <c r="AQ1064" s="431" t="s">
        <v>139</v>
      </c>
      <c r="AR1064" s="440"/>
      <c r="AS1064" s="469"/>
      <c r="AT1064" s="431"/>
      <c r="AU1064" s="469"/>
      <c r="AV1064" s="431"/>
      <c r="AW1064" s="442"/>
      <c r="AX1064" s="431"/>
      <c r="AY1064" s="443"/>
      <c r="AZ1064" s="469" t="s">
        <v>139</v>
      </c>
      <c r="BA1064" s="431" t="s">
        <v>139</v>
      </c>
      <c r="BB1064" s="440"/>
      <c r="BC1064" s="469" t="s">
        <v>139</v>
      </c>
      <c r="BD1064" s="445" t="s">
        <v>139</v>
      </c>
      <c r="BE1064" s="469" t="s">
        <v>139</v>
      </c>
      <c r="BF1064" s="445" t="s">
        <v>139</v>
      </c>
      <c r="BG1064" s="445"/>
      <c r="BH1064" s="469" t="s">
        <v>139</v>
      </c>
      <c r="BI1064" s="431" t="s">
        <v>139</v>
      </c>
      <c r="BJ1064" s="440"/>
      <c r="BK1064" s="441" t="s">
        <v>139</v>
      </c>
      <c r="BL1064" s="431" t="s">
        <v>139</v>
      </c>
      <c r="BM1064" s="446"/>
      <c r="BN1064" s="447" t="s">
        <v>139</v>
      </c>
      <c r="BO1064" t="s">
        <v>139</v>
      </c>
    </row>
    <row r="1065" spans="1:67" ht="15.75" customHeight="1">
      <c r="A1065" s="7" t="s">
        <v>1030</v>
      </c>
      <c r="B1065" s="453">
        <v>50</v>
      </c>
      <c r="C1065" s="436" t="s">
        <v>282</v>
      </c>
      <c r="D1065" s="454" t="s">
        <v>241</v>
      </c>
      <c r="E1065" s="436">
        <v>74</v>
      </c>
      <c r="F1065" s="436">
        <v>3.0000000000143245E-2</v>
      </c>
      <c r="G1065" s="436" t="s">
        <v>61</v>
      </c>
      <c r="H1065" s="430">
        <v>74.000500000000002</v>
      </c>
      <c r="I1065" s="436">
        <v>139</v>
      </c>
      <c r="J1065" s="436">
        <v>59.810000000000514</v>
      </c>
      <c r="K1065" s="436" t="s">
        <v>62</v>
      </c>
      <c r="L1065" s="430">
        <v>139.99683333333334</v>
      </c>
      <c r="M1065" s="430">
        <v>-139.99683333333334</v>
      </c>
      <c r="N1065" s="427">
        <v>1100</v>
      </c>
      <c r="Q1065" s="457" t="s">
        <v>240</v>
      </c>
      <c r="R1065">
        <v>2</v>
      </c>
      <c r="S1065" s="474">
        <v>1014.159</v>
      </c>
      <c r="T1065" s="290">
        <v>5.0299999999999997E-2</v>
      </c>
      <c r="U1065" s="290">
        <v>0.05</v>
      </c>
      <c r="V1065" s="290">
        <v>29.444862999999998</v>
      </c>
      <c r="W1065" s="290">
        <v>29.444745000000001</v>
      </c>
      <c r="X1065" s="290">
        <v>34.878657219204854</v>
      </c>
      <c r="Y1065" s="290">
        <v>34.878840179139466</v>
      </c>
      <c r="Z1065">
        <v>1.8298000000000001</v>
      </c>
      <c r="AA1065" s="447">
        <v>6.8669437043994837</v>
      </c>
      <c r="AB1065" s="447">
        <v>85.767871140675794</v>
      </c>
      <c r="AC1065" s="447">
        <v>2.6186094399999998E-2</v>
      </c>
      <c r="AD1065" s="290">
        <v>4.3499999999999997E-2</v>
      </c>
      <c r="AE1065" s="447">
        <v>89.723299999999995</v>
      </c>
      <c r="AF1065">
        <v>4.5838999999999999</v>
      </c>
      <c r="AG1065" s="447">
        <v>2.1429999999999998</v>
      </c>
      <c r="AH1065">
        <v>0.1527</v>
      </c>
      <c r="AI1065" s="447">
        <v>6.3701999999999995E-2</v>
      </c>
      <c r="AJ1065" s="447">
        <v>48.5</v>
      </c>
      <c r="AK1065" s="447">
        <v>757</v>
      </c>
      <c r="AL1065" s="429">
        <v>34.877975463867188</v>
      </c>
      <c r="AM1065" s="433" t="s">
        <v>139</v>
      </c>
      <c r="AN1065" s="434"/>
      <c r="AO1065" s="438" t="s">
        <v>139</v>
      </c>
      <c r="AP1065" s="439" t="s">
        <v>139</v>
      </c>
      <c r="AQ1065" s="431" t="s">
        <v>139</v>
      </c>
      <c r="AR1065" s="440"/>
      <c r="AS1065" s="469"/>
      <c r="AT1065" s="431"/>
      <c r="AU1065" s="469"/>
      <c r="AV1065" s="431"/>
      <c r="AW1065" s="442"/>
      <c r="AX1065" s="431"/>
      <c r="AY1065" s="443"/>
      <c r="AZ1065" s="469" t="s">
        <v>139</v>
      </c>
      <c r="BA1065" s="431" t="s">
        <v>139</v>
      </c>
      <c r="BB1065" s="440"/>
      <c r="BC1065" s="469" t="s">
        <v>139</v>
      </c>
      <c r="BD1065" s="445" t="s">
        <v>139</v>
      </c>
      <c r="BE1065" s="469" t="s">
        <v>139</v>
      </c>
      <c r="BF1065" s="445" t="s">
        <v>139</v>
      </c>
      <c r="BG1065" s="445"/>
      <c r="BH1065" s="469" t="s">
        <v>139</v>
      </c>
      <c r="BI1065" s="431" t="s">
        <v>139</v>
      </c>
      <c r="BJ1065" s="440"/>
      <c r="BK1065" s="441" t="s">
        <v>139</v>
      </c>
      <c r="BL1065" s="431" t="s">
        <v>139</v>
      </c>
      <c r="BM1065" s="446"/>
      <c r="BN1065" s="447" t="s">
        <v>139</v>
      </c>
      <c r="BO1065" t="s">
        <v>139</v>
      </c>
    </row>
    <row r="1066" spans="1:67" ht="15.75" customHeight="1">
      <c r="A1066" s="7" t="s">
        <v>1030</v>
      </c>
      <c r="B1066" s="453">
        <v>50</v>
      </c>
      <c r="C1066" s="436" t="s">
        <v>282</v>
      </c>
      <c r="D1066" s="454" t="s">
        <v>241</v>
      </c>
      <c r="E1066" s="436">
        <v>74</v>
      </c>
      <c r="F1066" s="436">
        <v>3.0000000000143245E-2</v>
      </c>
      <c r="G1066" s="436" t="s">
        <v>61</v>
      </c>
      <c r="H1066" s="430">
        <v>74.000500000000002</v>
      </c>
      <c r="I1066" s="436">
        <v>139</v>
      </c>
      <c r="J1066" s="436">
        <v>59.810000000000514</v>
      </c>
      <c r="K1066" s="436" t="s">
        <v>62</v>
      </c>
      <c r="L1066" s="430">
        <v>139.99683333333334</v>
      </c>
      <c r="M1066" s="430">
        <v>-139.99683333333334</v>
      </c>
      <c r="N1066" s="427">
        <v>1101</v>
      </c>
      <c r="Q1066" s="457" t="s">
        <v>240</v>
      </c>
      <c r="R1066">
        <v>3</v>
      </c>
      <c r="S1066" s="474">
        <v>1014.016</v>
      </c>
      <c r="T1066" s="290">
        <v>5.04E-2</v>
      </c>
      <c r="U1066" s="290">
        <v>5.0200000000000002E-2</v>
      </c>
      <c r="V1066" s="290">
        <v>29.444879999999998</v>
      </c>
      <c r="W1066" s="290">
        <v>29.444807000000001</v>
      </c>
      <c r="X1066" s="290">
        <v>34.878648496655472</v>
      </c>
      <c r="Y1066" s="290">
        <v>34.878777908014456</v>
      </c>
      <c r="Z1066">
        <v>1.8298000000000001</v>
      </c>
      <c r="AA1066" s="447">
        <v>6.8669437043994837</v>
      </c>
      <c r="AB1066" s="447">
        <v>85.768089362109805</v>
      </c>
      <c r="AC1066" s="447">
        <v>2.5890181599999999E-2</v>
      </c>
      <c r="AD1066" s="290">
        <v>4.2799999999999998E-2</v>
      </c>
      <c r="AE1066" s="447">
        <v>89.721400000000003</v>
      </c>
      <c r="AF1066">
        <v>4.5838000000000001</v>
      </c>
      <c r="AG1066" s="447">
        <v>2.0514000000000001</v>
      </c>
      <c r="AH1066">
        <v>0.14910000000000001</v>
      </c>
      <c r="AI1066" s="447">
        <v>6.3701999999999995E-2</v>
      </c>
      <c r="AJ1066" s="447">
        <v>98.55</v>
      </c>
      <c r="AK1066" s="447">
        <v>767.38</v>
      </c>
      <c r="AL1066" s="429">
        <v>34.879409790039063</v>
      </c>
      <c r="AM1066" s="433" t="s">
        <v>139</v>
      </c>
      <c r="AN1066" s="434"/>
      <c r="AO1066" s="438" t="s">
        <v>139</v>
      </c>
      <c r="AP1066" s="439" t="s">
        <v>139</v>
      </c>
      <c r="AQ1066" s="431" t="s">
        <v>139</v>
      </c>
      <c r="AR1066" s="440"/>
      <c r="AS1066" s="469" t="s">
        <v>139</v>
      </c>
      <c r="AT1066" s="431" t="s">
        <v>139</v>
      </c>
      <c r="AU1066" s="469" t="s">
        <v>139</v>
      </c>
      <c r="AV1066" s="431" t="s">
        <v>139</v>
      </c>
      <c r="AW1066" s="442" t="s">
        <v>139</v>
      </c>
      <c r="AX1066" s="431" t="s">
        <v>139</v>
      </c>
      <c r="AY1066" s="443"/>
      <c r="AZ1066" s="469" t="s">
        <v>139</v>
      </c>
      <c r="BA1066" s="431" t="s">
        <v>139</v>
      </c>
      <c r="BB1066" s="440"/>
      <c r="BC1066" s="469" t="s">
        <v>139</v>
      </c>
      <c r="BD1066" s="445" t="s">
        <v>139</v>
      </c>
      <c r="BE1066" s="469" t="s">
        <v>139</v>
      </c>
      <c r="BF1066" s="445" t="s">
        <v>139</v>
      </c>
      <c r="BG1066" s="445"/>
      <c r="BH1066" s="469" t="s">
        <v>139</v>
      </c>
      <c r="BI1066" s="431" t="s">
        <v>139</v>
      </c>
      <c r="BJ1066" s="440"/>
      <c r="BK1066" s="441" t="s">
        <v>139</v>
      </c>
      <c r="BL1066" s="431" t="s">
        <v>139</v>
      </c>
      <c r="BM1066" s="446"/>
      <c r="BN1066" s="447" t="s">
        <v>139</v>
      </c>
      <c r="BO1066" t="s">
        <v>139</v>
      </c>
    </row>
    <row r="1067" spans="1:67" ht="15.75" customHeight="1">
      <c r="A1067" s="7" t="s">
        <v>1030</v>
      </c>
      <c r="B1067" s="453">
        <v>50</v>
      </c>
      <c r="C1067" s="436" t="s">
        <v>282</v>
      </c>
      <c r="D1067" s="454" t="s">
        <v>241</v>
      </c>
      <c r="E1067" s="436">
        <v>74</v>
      </c>
      <c r="F1067" s="436">
        <v>3.0000000000143245E-2</v>
      </c>
      <c r="G1067" s="436" t="s">
        <v>61</v>
      </c>
      <c r="H1067" s="430">
        <v>74.000500000000002</v>
      </c>
      <c r="I1067" s="436">
        <v>139</v>
      </c>
      <c r="J1067" s="436">
        <v>59.810000000000514</v>
      </c>
      <c r="K1067" s="436" t="s">
        <v>62</v>
      </c>
      <c r="L1067" s="430">
        <v>139.99683333333334</v>
      </c>
      <c r="M1067" s="430">
        <v>-139.99683333333334</v>
      </c>
      <c r="N1067" s="427">
        <v>1102</v>
      </c>
      <c r="Q1067" s="457" t="s">
        <v>240</v>
      </c>
      <c r="R1067">
        <v>4</v>
      </c>
      <c r="S1067" s="474">
        <v>484.327</v>
      </c>
      <c r="T1067" s="290">
        <v>0.73680000000000001</v>
      </c>
      <c r="U1067" s="290">
        <v>0.73650000000000004</v>
      </c>
      <c r="V1067" s="290">
        <v>29.764875</v>
      </c>
      <c r="W1067" s="290">
        <v>29.764748000000001</v>
      </c>
      <c r="X1067" s="290">
        <v>34.830946076657291</v>
      </c>
      <c r="Y1067" s="290">
        <v>34.831117215483225</v>
      </c>
      <c r="Z1067">
        <v>1.9349000000000001</v>
      </c>
      <c r="AA1067" s="447">
        <v>6.7152555768660438</v>
      </c>
      <c r="AB1067" s="447">
        <v>85.348761283253964</v>
      </c>
      <c r="AC1067" s="447">
        <v>2.6609470400000002E-2</v>
      </c>
      <c r="AD1067" s="290">
        <v>4.4499999999999998E-2</v>
      </c>
      <c r="AE1067" s="447">
        <v>89.712100000000007</v>
      </c>
      <c r="AF1067">
        <v>4.5833000000000004</v>
      </c>
      <c r="AG1067" s="447">
        <v>2.0327000000000002</v>
      </c>
      <c r="AH1067">
        <v>0.14829999999999999</v>
      </c>
      <c r="AI1067" s="447">
        <v>6.3701999999999995E-2</v>
      </c>
      <c r="AJ1067" s="447">
        <v>98.54</v>
      </c>
      <c r="AK1067" s="447">
        <v>251.83</v>
      </c>
      <c r="AL1067" s="429">
        <v>34.832862854003906</v>
      </c>
      <c r="AM1067" s="433" t="s">
        <v>139</v>
      </c>
      <c r="AN1067" s="434"/>
      <c r="AO1067" s="438" t="s">
        <v>139</v>
      </c>
      <c r="AP1067" s="439" t="s">
        <v>139</v>
      </c>
      <c r="AQ1067" s="431" t="s">
        <v>139</v>
      </c>
      <c r="AR1067" s="440"/>
      <c r="AS1067" s="469" t="s">
        <v>139</v>
      </c>
      <c r="AT1067" s="431" t="s">
        <v>139</v>
      </c>
      <c r="AU1067" s="469" t="s">
        <v>139</v>
      </c>
      <c r="AV1067" s="431" t="s">
        <v>139</v>
      </c>
      <c r="AW1067" s="442" t="s">
        <v>139</v>
      </c>
      <c r="AX1067" s="431" t="s">
        <v>139</v>
      </c>
      <c r="AY1067" s="443"/>
      <c r="AZ1067" s="469" t="s">
        <v>139</v>
      </c>
      <c r="BA1067" s="431" t="s">
        <v>139</v>
      </c>
      <c r="BB1067" s="440"/>
      <c r="BC1067" s="469" t="s">
        <v>139</v>
      </c>
      <c r="BD1067" s="445" t="s">
        <v>139</v>
      </c>
      <c r="BE1067" s="469" t="s">
        <v>139</v>
      </c>
      <c r="BF1067" s="445" t="s">
        <v>139</v>
      </c>
      <c r="BG1067" s="445"/>
      <c r="BH1067" s="469" t="s">
        <v>139</v>
      </c>
      <c r="BI1067" s="431" t="s">
        <v>139</v>
      </c>
      <c r="BJ1067" s="440"/>
      <c r="BK1067" s="441" t="s">
        <v>139</v>
      </c>
      <c r="BL1067" s="431" t="s">
        <v>139</v>
      </c>
      <c r="BM1067" s="446"/>
      <c r="BN1067" s="447" t="s">
        <v>139</v>
      </c>
      <c r="BO1067" t="s">
        <v>139</v>
      </c>
    </row>
    <row r="1068" spans="1:67" ht="15.75" customHeight="1">
      <c r="A1068" s="7" t="s">
        <v>1030</v>
      </c>
      <c r="B1068" s="453">
        <v>50</v>
      </c>
      <c r="C1068" s="436" t="s">
        <v>282</v>
      </c>
      <c r="D1068" s="454" t="s">
        <v>241</v>
      </c>
      <c r="E1068" s="436">
        <v>74</v>
      </c>
      <c r="F1068" s="436">
        <v>3.0000000000143245E-2</v>
      </c>
      <c r="G1068" s="436" t="s">
        <v>61</v>
      </c>
      <c r="H1068" s="430">
        <v>74.000500000000002</v>
      </c>
      <c r="I1068" s="436">
        <v>139</v>
      </c>
      <c r="J1068" s="436">
        <v>59.810000000000514</v>
      </c>
      <c r="K1068" s="436" t="s">
        <v>62</v>
      </c>
      <c r="L1068" s="430">
        <v>139.99683333333334</v>
      </c>
      <c r="M1068" s="430">
        <v>-139.99683333333334</v>
      </c>
      <c r="N1068" s="427">
        <v>1103</v>
      </c>
      <c r="Q1068" s="457" t="s">
        <v>240</v>
      </c>
      <c r="R1068">
        <v>5</v>
      </c>
      <c r="S1068" s="474">
        <v>484.14499999999998</v>
      </c>
      <c r="T1068" s="290">
        <v>0.73950000000000005</v>
      </c>
      <c r="U1068" s="290">
        <v>0.74070000000000003</v>
      </c>
      <c r="V1068" s="290">
        <v>29.767237999999999</v>
      </c>
      <c r="W1068" s="290">
        <v>29.768485999999999</v>
      </c>
      <c r="X1068" s="290">
        <v>34.831092155211458</v>
      </c>
      <c r="Y1068" s="290">
        <v>34.831366045783639</v>
      </c>
      <c r="Z1068">
        <v>1.9349000000000001</v>
      </c>
      <c r="AA1068" s="447">
        <v>6.7152555768660438</v>
      </c>
      <c r="AB1068" s="447">
        <v>85.354775540843292</v>
      </c>
      <c r="AC1068" s="447">
        <v>2.6947720800000005E-2</v>
      </c>
      <c r="AD1068" s="290">
        <v>4.5199999999999997E-2</v>
      </c>
      <c r="AE1068" s="447">
        <v>89.715800000000002</v>
      </c>
      <c r="AF1068">
        <v>4.5834999999999999</v>
      </c>
      <c r="AG1068" s="447">
        <v>1.9974000000000001</v>
      </c>
      <c r="AH1068">
        <v>0.1469</v>
      </c>
      <c r="AI1068" s="447">
        <v>6.3701999999999995E-2</v>
      </c>
      <c r="AJ1068" s="447">
        <v>88.02</v>
      </c>
      <c r="AK1068" s="447">
        <v>251.83</v>
      </c>
      <c r="AL1068" s="429">
        <v>34.832130432128906</v>
      </c>
      <c r="AM1068" s="433" t="s">
        <v>139</v>
      </c>
      <c r="AN1068" s="434"/>
      <c r="AO1068" s="438" t="s">
        <v>139</v>
      </c>
      <c r="AP1068" s="439" t="s">
        <v>139</v>
      </c>
      <c r="AQ1068" s="431" t="s">
        <v>139</v>
      </c>
      <c r="AR1068" s="440"/>
      <c r="AS1068" s="469" t="s">
        <v>139</v>
      </c>
      <c r="AT1068" s="431" t="s">
        <v>139</v>
      </c>
      <c r="AU1068" s="469" t="s">
        <v>139</v>
      </c>
      <c r="AV1068" s="431" t="s">
        <v>139</v>
      </c>
      <c r="AW1068" s="442" t="s">
        <v>139</v>
      </c>
      <c r="AX1068" s="431" t="s">
        <v>139</v>
      </c>
      <c r="AY1068" s="443"/>
      <c r="AZ1068" s="469" t="s">
        <v>139</v>
      </c>
      <c r="BA1068" s="431" t="s">
        <v>139</v>
      </c>
      <c r="BB1068" s="440"/>
      <c r="BC1068" s="469" t="s">
        <v>139</v>
      </c>
      <c r="BD1068" s="445" t="s">
        <v>139</v>
      </c>
      <c r="BE1068" s="469" t="s">
        <v>139</v>
      </c>
      <c r="BF1068" s="445" t="s">
        <v>139</v>
      </c>
      <c r="BG1068" s="445"/>
      <c r="BH1068" s="469" t="s">
        <v>139</v>
      </c>
      <c r="BI1068" s="431" t="s">
        <v>139</v>
      </c>
      <c r="BJ1068" s="440"/>
      <c r="BK1068" s="441" t="s">
        <v>139</v>
      </c>
      <c r="BL1068" s="431" t="s">
        <v>139</v>
      </c>
      <c r="BM1068" s="446"/>
      <c r="BN1068" s="447" t="s">
        <v>139</v>
      </c>
      <c r="BO1068" t="s">
        <v>139</v>
      </c>
    </row>
    <row r="1069" spans="1:67" ht="15.75" customHeight="1">
      <c r="A1069" s="7" t="s">
        <v>1030</v>
      </c>
      <c r="B1069" s="453">
        <v>50</v>
      </c>
      <c r="C1069" s="436" t="s">
        <v>282</v>
      </c>
      <c r="D1069" s="454" t="s">
        <v>241</v>
      </c>
      <c r="E1069" s="436">
        <v>74</v>
      </c>
      <c r="F1069" s="436">
        <v>3.0000000000143245E-2</v>
      </c>
      <c r="G1069" s="436" t="s">
        <v>61</v>
      </c>
      <c r="H1069" s="430">
        <v>74.000500000000002</v>
      </c>
      <c r="I1069" s="436">
        <v>139</v>
      </c>
      <c r="J1069" s="436">
        <v>59.810000000000514</v>
      </c>
      <c r="K1069" s="436" t="s">
        <v>62</v>
      </c>
      <c r="L1069" s="430">
        <v>139.99683333333334</v>
      </c>
      <c r="M1069" s="430">
        <v>-139.99683333333334</v>
      </c>
      <c r="N1069" s="427">
        <v>1104</v>
      </c>
      <c r="Q1069" s="457" t="s">
        <v>240</v>
      </c>
      <c r="R1069">
        <v>6</v>
      </c>
      <c r="S1069" s="474">
        <v>483.99</v>
      </c>
      <c r="T1069" s="290">
        <v>0.74039999999999995</v>
      </c>
      <c r="U1069" s="290">
        <v>0.74019999999999997</v>
      </c>
      <c r="V1069" s="290">
        <v>29.76782</v>
      </c>
      <c r="W1069" s="290">
        <v>29.767904000000001</v>
      </c>
      <c r="X1069" s="290">
        <v>34.830929440467933</v>
      </c>
      <c r="Y1069" s="290">
        <v>34.83126198498698</v>
      </c>
      <c r="Z1069">
        <v>1.9349000000000001</v>
      </c>
      <c r="AA1069" s="447">
        <v>6.7152555768660438</v>
      </c>
      <c r="AB1069" s="447">
        <v>85.356654695662783</v>
      </c>
      <c r="AC1069" s="447">
        <v>2.6609470400000002E-2</v>
      </c>
      <c r="AD1069" s="290">
        <v>4.4400000000000002E-2</v>
      </c>
      <c r="AE1069" s="447">
        <v>89.715800000000002</v>
      </c>
      <c r="AF1069">
        <v>4.5834999999999999</v>
      </c>
      <c r="AG1069" s="447">
        <v>2.0491000000000001</v>
      </c>
      <c r="AH1069">
        <v>0.14899999999999999</v>
      </c>
      <c r="AI1069" s="447">
        <v>6.3701999999999995E-2</v>
      </c>
      <c r="AJ1069" s="447">
        <v>98.54</v>
      </c>
      <c r="AK1069" s="447">
        <v>251.83</v>
      </c>
      <c r="AL1069" s="429">
        <v>34.831893920898438</v>
      </c>
      <c r="AM1069" s="433" t="s">
        <v>139</v>
      </c>
      <c r="AN1069" s="434"/>
      <c r="AO1069" s="438" t="s">
        <v>139</v>
      </c>
      <c r="AP1069" s="439" t="s">
        <v>139</v>
      </c>
      <c r="AQ1069" s="431" t="s">
        <v>139</v>
      </c>
      <c r="AR1069" s="440"/>
      <c r="AS1069" s="469" t="s">
        <v>139</v>
      </c>
      <c r="AT1069" s="431" t="s">
        <v>139</v>
      </c>
      <c r="AU1069" s="469" t="s">
        <v>139</v>
      </c>
      <c r="AV1069" s="431" t="s">
        <v>139</v>
      </c>
      <c r="AW1069" s="442" t="s">
        <v>139</v>
      </c>
      <c r="AX1069" s="431" t="s">
        <v>139</v>
      </c>
      <c r="AY1069" s="443"/>
      <c r="AZ1069" s="469" t="s">
        <v>139</v>
      </c>
      <c r="BA1069" s="431" t="s">
        <v>139</v>
      </c>
      <c r="BB1069" s="440"/>
      <c r="BC1069" s="469" t="s">
        <v>139</v>
      </c>
      <c r="BD1069" s="445" t="s">
        <v>139</v>
      </c>
      <c r="BE1069" s="469" t="s">
        <v>139</v>
      </c>
      <c r="BF1069" s="445" t="s">
        <v>139</v>
      </c>
      <c r="BG1069" s="445"/>
      <c r="BH1069" s="469" t="s">
        <v>139</v>
      </c>
      <c r="BI1069" s="431" t="s">
        <v>139</v>
      </c>
      <c r="BJ1069" s="440"/>
      <c r="BK1069" s="441" t="s">
        <v>139</v>
      </c>
      <c r="BL1069" s="431" t="s">
        <v>139</v>
      </c>
      <c r="BM1069" s="446"/>
      <c r="BN1069" s="447" t="s">
        <v>139</v>
      </c>
      <c r="BO1069" t="s">
        <v>139</v>
      </c>
    </row>
    <row r="1070" spans="1:67" ht="15.75" customHeight="1">
      <c r="A1070" s="7" t="s">
        <v>1030</v>
      </c>
      <c r="B1070" s="453">
        <v>50</v>
      </c>
      <c r="C1070" s="436" t="s">
        <v>282</v>
      </c>
      <c r="D1070" s="454" t="s">
        <v>241</v>
      </c>
      <c r="E1070" s="436">
        <v>74</v>
      </c>
      <c r="F1070" s="436">
        <v>3.0000000000143245E-2</v>
      </c>
      <c r="G1070" s="436" t="s">
        <v>61</v>
      </c>
      <c r="H1070" s="430">
        <v>74.000500000000002</v>
      </c>
      <c r="I1070" s="436">
        <v>139</v>
      </c>
      <c r="J1070" s="436">
        <v>59.810000000000514</v>
      </c>
      <c r="K1070" s="436" t="s">
        <v>62</v>
      </c>
      <c r="L1070" s="430">
        <v>139.99683333333334</v>
      </c>
      <c r="M1070" s="430">
        <v>-139.99683333333334</v>
      </c>
      <c r="N1070" s="427">
        <v>1105</v>
      </c>
      <c r="Q1070" s="457" t="s">
        <v>240</v>
      </c>
      <c r="R1070">
        <v>7</v>
      </c>
      <c r="S1070" s="474">
        <v>216.988</v>
      </c>
      <c r="T1070" s="290">
        <v>-1.4681</v>
      </c>
      <c r="U1070" s="290">
        <v>-1.468</v>
      </c>
      <c r="V1070" s="290">
        <v>26.498850000000001</v>
      </c>
      <c r="W1070" s="290">
        <v>26.499769000000001</v>
      </c>
      <c r="X1070" s="290">
        <v>33.08948300762642</v>
      </c>
      <c r="Y1070" s="290">
        <v>33.090635571409528</v>
      </c>
      <c r="Z1070">
        <v>1.8129999999999999</v>
      </c>
      <c r="AA1070" s="447">
        <v>6.349653480284819</v>
      </c>
      <c r="AB1070" s="447">
        <v>75.224284760549011</v>
      </c>
      <c r="AC1070" s="447">
        <v>3.5323809599999999E-2</v>
      </c>
      <c r="AD1070" s="290">
        <v>6.3799999999999996E-2</v>
      </c>
      <c r="AE1070" s="447">
        <v>89.594800000000006</v>
      </c>
      <c r="AF1070">
        <v>4.5773999999999999</v>
      </c>
      <c r="AG1070" s="447">
        <v>3.4039000000000001</v>
      </c>
      <c r="AH1070">
        <v>0.20319999999999999</v>
      </c>
      <c r="AI1070" s="447">
        <v>6.3701999999999995E-2</v>
      </c>
      <c r="AJ1070" s="447">
        <v>98.53</v>
      </c>
      <c r="AK1070" s="447">
        <v>365.31</v>
      </c>
      <c r="AL1070" s="429">
        <v>33.132328033447266</v>
      </c>
      <c r="AM1070" s="433" t="s">
        <v>139</v>
      </c>
      <c r="AN1070" s="434"/>
      <c r="AO1070" s="438" t="s">
        <v>139</v>
      </c>
      <c r="AP1070" s="439" t="s">
        <v>139</v>
      </c>
      <c r="AQ1070" s="431" t="s">
        <v>139</v>
      </c>
      <c r="AR1070" s="440"/>
      <c r="AS1070" s="469" t="s">
        <v>139</v>
      </c>
      <c r="AT1070" s="431" t="s">
        <v>139</v>
      </c>
      <c r="AU1070" s="469" t="s">
        <v>139</v>
      </c>
      <c r="AV1070" s="431" t="s">
        <v>139</v>
      </c>
      <c r="AW1070" s="442" t="s">
        <v>139</v>
      </c>
      <c r="AX1070" s="431" t="s">
        <v>139</v>
      </c>
      <c r="AY1070" s="443"/>
      <c r="AZ1070" s="469" t="s">
        <v>139</v>
      </c>
      <c r="BA1070" s="431" t="s">
        <v>139</v>
      </c>
      <c r="BB1070" s="440"/>
      <c r="BC1070" s="469" t="s">
        <v>139</v>
      </c>
      <c r="BD1070" s="445" t="s">
        <v>139</v>
      </c>
      <c r="BE1070" s="469" t="s">
        <v>139</v>
      </c>
      <c r="BF1070" s="445" t="s">
        <v>139</v>
      </c>
      <c r="BG1070" s="445"/>
      <c r="BH1070" s="469" t="s">
        <v>139</v>
      </c>
      <c r="BI1070" s="431" t="s">
        <v>139</v>
      </c>
      <c r="BJ1070" s="440"/>
      <c r="BK1070" s="441" t="s">
        <v>139</v>
      </c>
      <c r="BL1070" s="431" t="s">
        <v>139</v>
      </c>
      <c r="BM1070" s="446"/>
      <c r="BN1070" s="447" t="s">
        <v>139</v>
      </c>
      <c r="BO1070" t="s">
        <v>139</v>
      </c>
    </row>
    <row r="1071" spans="1:67" ht="15.75" customHeight="1">
      <c r="A1071" s="7" t="s">
        <v>1030</v>
      </c>
      <c r="B1071" s="453">
        <v>50</v>
      </c>
      <c r="C1071" s="436" t="s">
        <v>282</v>
      </c>
      <c r="D1071" s="454" t="s">
        <v>241</v>
      </c>
      <c r="E1071" s="436">
        <v>74</v>
      </c>
      <c r="F1071" s="436">
        <v>3.0000000000143245E-2</v>
      </c>
      <c r="G1071" s="436" t="s">
        <v>61</v>
      </c>
      <c r="H1071" s="430">
        <v>74.000500000000002</v>
      </c>
      <c r="I1071" s="436">
        <v>139</v>
      </c>
      <c r="J1071" s="436">
        <v>59.810000000000514</v>
      </c>
      <c r="K1071" s="436" t="s">
        <v>62</v>
      </c>
      <c r="L1071" s="430">
        <v>139.99683333333334</v>
      </c>
      <c r="M1071" s="430">
        <v>-139.99683333333334</v>
      </c>
      <c r="N1071" s="427">
        <v>1106</v>
      </c>
      <c r="Q1071" s="457" t="s">
        <v>240</v>
      </c>
      <c r="R1071">
        <v>8</v>
      </c>
      <c r="S1071" s="474">
        <v>216.88399999999999</v>
      </c>
      <c r="T1071" s="290">
        <v>-1.468</v>
      </c>
      <c r="U1071" s="290">
        <v>-1.4677</v>
      </c>
      <c r="V1071" s="290">
        <v>26.497532</v>
      </c>
      <c r="W1071" s="290">
        <v>26.497548000000002</v>
      </c>
      <c r="X1071" s="290">
        <v>33.087623735098248</v>
      </c>
      <c r="Y1071" s="290">
        <v>33.087313259697844</v>
      </c>
      <c r="Z1071">
        <v>1.8129999999999999</v>
      </c>
      <c r="AA1071" s="447">
        <v>6.349653480284819</v>
      </c>
      <c r="AB1071" s="447">
        <v>75.223493492741085</v>
      </c>
      <c r="AC1071" s="447">
        <v>3.4223932800000002E-2</v>
      </c>
      <c r="AD1071" s="290">
        <v>6.13E-2</v>
      </c>
      <c r="AE1071" s="447">
        <v>89.594800000000006</v>
      </c>
      <c r="AF1071">
        <v>4.5773999999999999</v>
      </c>
      <c r="AG1071" s="447">
        <v>3.3193999999999999</v>
      </c>
      <c r="AH1071">
        <v>0.19969999999999999</v>
      </c>
      <c r="AI1071" s="447">
        <v>6.3701999999999995E-2</v>
      </c>
      <c r="AJ1071" s="447">
        <v>68.599999999999994</v>
      </c>
      <c r="AK1071" s="447">
        <v>437.91</v>
      </c>
      <c r="AL1071" s="429">
        <v>33.132209777832031</v>
      </c>
      <c r="AM1071" s="433" t="s">
        <v>139</v>
      </c>
      <c r="AN1071" s="434"/>
      <c r="AO1071" s="438" t="s">
        <v>139</v>
      </c>
      <c r="AP1071" s="439" t="s">
        <v>139</v>
      </c>
      <c r="AQ1071" s="431" t="s">
        <v>139</v>
      </c>
      <c r="AR1071" s="440"/>
      <c r="AS1071" s="469" t="s">
        <v>139</v>
      </c>
      <c r="AT1071" s="431" t="s">
        <v>139</v>
      </c>
      <c r="AU1071" s="469" t="s">
        <v>139</v>
      </c>
      <c r="AV1071" s="431" t="s">
        <v>139</v>
      </c>
      <c r="AW1071" s="442" t="s">
        <v>139</v>
      </c>
      <c r="AX1071" s="431" t="s">
        <v>139</v>
      </c>
      <c r="AY1071" s="443"/>
      <c r="AZ1071" s="469" t="s">
        <v>139</v>
      </c>
      <c r="BA1071" s="431" t="s">
        <v>139</v>
      </c>
      <c r="BB1071" s="440"/>
      <c r="BC1071" s="469" t="s">
        <v>139</v>
      </c>
      <c r="BD1071" s="445" t="s">
        <v>139</v>
      </c>
      <c r="BE1071" s="469" t="s">
        <v>139</v>
      </c>
      <c r="BF1071" s="445" t="s">
        <v>139</v>
      </c>
      <c r="BG1071" s="445"/>
      <c r="BH1071" s="469" t="s">
        <v>139</v>
      </c>
      <c r="BI1071" s="431" t="s">
        <v>139</v>
      </c>
      <c r="BJ1071" s="440"/>
      <c r="BK1071" s="441" t="s">
        <v>139</v>
      </c>
      <c r="BL1071" s="431" t="s">
        <v>139</v>
      </c>
      <c r="BM1071" s="446"/>
      <c r="BN1071" s="447" t="s">
        <v>139</v>
      </c>
      <c r="BO1071" t="s">
        <v>139</v>
      </c>
    </row>
    <row r="1072" spans="1:67" ht="15.75" customHeight="1">
      <c r="A1072" s="7" t="s">
        <v>1030</v>
      </c>
      <c r="B1072" s="453">
        <v>50</v>
      </c>
      <c r="C1072" s="436" t="s">
        <v>282</v>
      </c>
      <c r="D1072" s="454" t="s">
        <v>241</v>
      </c>
      <c r="E1072" s="436">
        <v>74</v>
      </c>
      <c r="F1072" s="436">
        <v>3.0000000000143245E-2</v>
      </c>
      <c r="G1072" s="436" t="s">
        <v>61</v>
      </c>
      <c r="H1072" s="430">
        <v>74.000500000000002</v>
      </c>
      <c r="I1072" s="436">
        <v>139</v>
      </c>
      <c r="J1072" s="436">
        <v>59.810000000000514</v>
      </c>
      <c r="K1072" s="436" t="s">
        <v>62</v>
      </c>
      <c r="L1072" s="430">
        <v>139.99683333333334</v>
      </c>
      <c r="M1072" s="430">
        <v>-139.99683333333334</v>
      </c>
      <c r="N1072" s="427">
        <v>1107</v>
      </c>
      <c r="Q1072" s="457" t="s">
        <v>240</v>
      </c>
      <c r="R1072">
        <v>9</v>
      </c>
      <c r="S1072" s="474">
        <v>216.95599999999999</v>
      </c>
      <c r="T1072" s="290">
        <v>-1.4683999999999999</v>
      </c>
      <c r="U1072" s="290">
        <v>-1.4681</v>
      </c>
      <c r="V1072" s="290">
        <v>26.498896999999999</v>
      </c>
      <c r="W1072" s="290">
        <v>26.497713000000001</v>
      </c>
      <c r="X1072" s="290">
        <v>33.089899645891009</v>
      </c>
      <c r="Y1072" s="290">
        <v>33.087939449674089</v>
      </c>
      <c r="Z1072">
        <v>1.8129999999999999</v>
      </c>
      <c r="AA1072" s="447">
        <v>6.349653480284819</v>
      </c>
      <c r="AB1072" s="447">
        <v>75.223899596482582</v>
      </c>
      <c r="AC1072" s="447">
        <v>3.4773871200000001E-2</v>
      </c>
      <c r="AD1072" s="290">
        <v>6.2600000000000003E-2</v>
      </c>
      <c r="AE1072" s="447">
        <v>89.596699999999998</v>
      </c>
      <c r="AF1072">
        <v>4.5774999999999997</v>
      </c>
      <c r="AG1072" s="447">
        <v>3.4390999999999998</v>
      </c>
      <c r="AH1072">
        <v>0.20449999999999999</v>
      </c>
      <c r="AI1072" s="447">
        <v>6.3701999999999995E-2</v>
      </c>
      <c r="AJ1072" s="447">
        <v>92.04</v>
      </c>
      <c r="AK1072" s="447">
        <v>355.85</v>
      </c>
      <c r="AL1072" s="429">
        <v>33.137226104736328</v>
      </c>
      <c r="AM1072" s="433" t="s">
        <v>139</v>
      </c>
      <c r="AN1072" s="434"/>
      <c r="AO1072" s="438" t="s">
        <v>139</v>
      </c>
      <c r="AP1072" s="439" t="s">
        <v>139</v>
      </c>
      <c r="AQ1072" s="431" t="s">
        <v>139</v>
      </c>
      <c r="AR1072" s="440"/>
      <c r="AS1072" s="469" t="s">
        <v>139</v>
      </c>
      <c r="AT1072" s="431" t="s">
        <v>139</v>
      </c>
      <c r="AU1072" s="469" t="s">
        <v>139</v>
      </c>
      <c r="AV1072" s="431" t="s">
        <v>139</v>
      </c>
      <c r="AW1072" s="442" t="s">
        <v>139</v>
      </c>
      <c r="AX1072" s="431" t="s">
        <v>139</v>
      </c>
      <c r="AY1072" s="443"/>
      <c r="AZ1072" s="469" t="s">
        <v>139</v>
      </c>
      <c r="BA1072" s="431" t="s">
        <v>139</v>
      </c>
      <c r="BB1072" s="440"/>
      <c r="BC1072" s="469" t="s">
        <v>139</v>
      </c>
      <c r="BD1072" s="445" t="s">
        <v>139</v>
      </c>
      <c r="BE1072" s="469" t="s">
        <v>139</v>
      </c>
      <c r="BF1072" s="445" t="s">
        <v>139</v>
      </c>
      <c r="BG1072" s="445"/>
      <c r="BH1072" s="469" t="s">
        <v>139</v>
      </c>
      <c r="BI1072" s="431" t="s">
        <v>139</v>
      </c>
      <c r="BJ1072" s="440"/>
      <c r="BK1072" s="441" t="s">
        <v>139</v>
      </c>
      <c r="BL1072" s="431" t="s">
        <v>139</v>
      </c>
      <c r="BM1072" s="446"/>
      <c r="BN1072" s="447" t="s">
        <v>139</v>
      </c>
      <c r="BO1072" t="s">
        <v>139</v>
      </c>
    </row>
    <row r="1073" spans="1:67" ht="15.75" customHeight="1">
      <c r="A1073" s="7" t="s">
        <v>1030</v>
      </c>
      <c r="B1073" s="453">
        <v>50</v>
      </c>
      <c r="C1073" s="436" t="s">
        <v>282</v>
      </c>
      <c r="D1073" s="454" t="s">
        <v>241</v>
      </c>
      <c r="E1073" s="436">
        <v>74</v>
      </c>
      <c r="F1073" s="436">
        <v>3.0000000000143245E-2</v>
      </c>
      <c r="G1073" s="436" t="s">
        <v>61</v>
      </c>
      <c r="H1073" s="430">
        <v>74.000500000000002</v>
      </c>
      <c r="I1073" s="436">
        <v>139</v>
      </c>
      <c r="J1073" s="436">
        <v>59.810000000000514</v>
      </c>
      <c r="K1073" s="436" t="s">
        <v>62</v>
      </c>
      <c r="L1073" s="430">
        <v>139.99683333333334</v>
      </c>
      <c r="M1073" s="430">
        <v>-139.99683333333334</v>
      </c>
      <c r="N1073" s="427">
        <v>1108</v>
      </c>
      <c r="Q1073" s="457" t="s">
        <v>240</v>
      </c>
      <c r="R1073">
        <v>10</v>
      </c>
      <c r="S1073" s="474">
        <v>139.92400000000001</v>
      </c>
      <c r="T1073" s="290">
        <v>-1.2582</v>
      </c>
      <c r="U1073" s="290">
        <v>-1.2588999999999999</v>
      </c>
      <c r="V1073" s="290">
        <v>26.050044</v>
      </c>
      <c r="W1073" s="290">
        <v>26.050730000000001</v>
      </c>
      <c r="X1073" s="290">
        <v>32.292058376728377</v>
      </c>
      <c r="Y1073" s="290">
        <v>32.293748830516421</v>
      </c>
      <c r="Z1073">
        <v>1.9655</v>
      </c>
      <c r="AA1073" s="447">
        <v>6.9847315095770099</v>
      </c>
      <c r="AB1073" s="447">
        <v>82.747022257440136</v>
      </c>
      <c r="AC1073" s="447">
        <v>3.4604520800000003E-2</v>
      </c>
      <c r="AD1073" s="290">
        <v>6.2199999999999998E-2</v>
      </c>
      <c r="AE1073" s="447">
        <v>89.553899999999999</v>
      </c>
      <c r="AF1073">
        <v>4.5754000000000001</v>
      </c>
      <c r="AG1073" s="447">
        <v>3.3123</v>
      </c>
      <c r="AH1073">
        <v>0.19950000000000001</v>
      </c>
      <c r="AI1073" s="447">
        <v>6.3701999999999995E-2</v>
      </c>
      <c r="AJ1073" s="447">
        <v>97.75</v>
      </c>
      <c r="AK1073" s="447">
        <v>198.29</v>
      </c>
      <c r="AL1073" s="429">
        <v>32.310752868652344</v>
      </c>
      <c r="AM1073" s="433" t="s">
        <v>139</v>
      </c>
      <c r="AN1073" s="434"/>
      <c r="AO1073" s="438" t="s">
        <v>139</v>
      </c>
      <c r="AP1073" s="439" t="s">
        <v>139</v>
      </c>
      <c r="AQ1073" s="431" t="s">
        <v>139</v>
      </c>
      <c r="AR1073" s="440"/>
      <c r="AS1073" s="469" t="s">
        <v>139</v>
      </c>
      <c r="AT1073" s="431" t="s">
        <v>139</v>
      </c>
      <c r="AU1073" s="469" t="s">
        <v>139</v>
      </c>
      <c r="AV1073" s="431" t="s">
        <v>139</v>
      </c>
      <c r="AW1073" s="442" t="s">
        <v>139</v>
      </c>
      <c r="AX1073" s="431" t="s">
        <v>139</v>
      </c>
      <c r="AY1073" s="443"/>
      <c r="AZ1073" s="469" t="s">
        <v>139</v>
      </c>
      <c r="BA1073" s="431" t="s">
        <v>139</v>
      </c>
      <c r="BB1073" s="440"/>
      <c r="BC1073" s="469" t="s">
        <v>139</v>
      </c>
      <c r="BD1073" s="445" t="s">
        <v>139</v>
      </c>
      <c r="BE1073" s="469" t="s">
        <v>139</v>
      </c>
      <c r="BF1073" s="445" t="s">
        <v>139</v>
      </c>
      <c r="BG1073" s="445"/>
      <c r="BH1073" s="469" t="s">
        <v>139</v>
      </c>
      <c r="BI1073" s="431" t="s">
        <v>139</v>
      </c>
      <c r="BJ1073" s="440"/>
      <c r="BK1073" s="441" t="s">
        <v>139</v>
      </c>
      <c r="BL1073" s="431" t="s">
        <v>139</v>
      </c>
      <c r="BM1073" s="446"/>
      <c r="BN1073" s="447" t="s">
        <v>139</v>
      </c>
      <c r="BO1073" t="s">
        <v>139</v>
      </c>
    </row>
    <row r="1074" spans="1:67" ht="15.75" customHeight="1">
      <c r="A1074" s="7" t="s">
        <v>1030</v>
      </c>
      <c r="B1074" s="453">
        <v>50</v>
      </c>
      <c r="C1074" s="436" t="s">
        <v>282</v>
      </c>
      <c r="D1074" s="454" t="s">
        <v>241</v>
      </c>
      <c r="E1074" s="436">
        <v>74</v>
      </c>
      <c r="F1074" s="436">
        <v>3.0000000000143245E-2</v>
      </c>
      <c r="G1074" s="436" t="s">
        <v>61</v>
      </c>
      <c r="H1074" s="430">
        <v>74.000500000000002</v>
      </c>
      <c r="I1074" s="436">
        <v>139</v>
      </c>
      <c r="J1074" s="436">
        <v>59.810000000000514</v>
      </c>
      <c r="K1074" s="436" t="s">
        <v>62</v>
      </c>
      <c r="L1074" s="430">
        <v>139.99683333333334</v>
      </c>
      <c r="M1074" s="430">
        <v>-139.99683333333334</v>
      </c>
      <c r="N1074" s="427">
        <v>1109</v>
      </c>
      <c r="Q1074" s="457" t="s">
        <v>240</v>
      </c>
      <c r="R1074">
        <v>11</v>
      </c>
      <c r="S1074" s="474">
        <v>140.262</v>
      </c>
      <c r="T1074" s="290">
        <v>-1.2601</v>
      </c>
      <c r="U1074" s="290">
        <v>-1.2605999999999999</v>
      </c>
      <c r="V1074" s="290">
        <v>26.049866999999999</v>
      </c>
      <c r="W1074" s="290">
        <v>26.050117</v>
      </c>
      <c r="X1074" s="290">
        <v>32.293664558309935</v>
      </c>
      <c r="Y1074" s="290">
        <v>32.29454484220507</v>
      </c>
      <c r="Z1074">
        <v>1.9655</v>
      </c>
      <c r="AA1074" s="447">
        <v>6.9847315095770099</v>
      </c>
      <c r="AB1074" s="447">
        <v>82.74373822192635</v>
      </c>
      <c r="AC1074" s="447">
        <v>3.4096920000000003E-2</v>
      </c>
      <c r="AD1074" s="290">
        <v>6.1100000000000002E-2</v>
      </c>
      <c r="AE1074" s="447">
        <v>89.5595</v>
      </c>
      <c r="AF1074">
        <v>4.5757000000000003</v>
      </c>
      <c r="AG1074" s="447">
        <v>3.5049000000000001</v>
      </c>
      <c r="AH1074">
        <v>0.2072</v>
      </c>
      <c r="AI1074" s="447">
        <v>6.3701999999999995E-2</v>
      </c>
      <c r="AJ1074" s="447">
        <v>72.16</v>
      </c>
      <c r="AK1074" s="447">
        <v>196.16</v>
      </c>
      <c r="AL1074" s="429">
        <v>32.310947418212891</v>
      </c>
      <c r="AM1074" s="433" t="s">
        <v>139</v>
      </c>
      <c r="AN1074" s="434"/>
      <c r="AO1074" s="438" t="s">
        <v>139</v>
      </c>
      <c r="AP1074" s="439" t="s">
        <v>139</v>
      </c>
      <c r="AQ1074" s="431" t="s">
        <v>139</v>
      </c>
      <c r="AR1074" s="440"/>
      <c r="AS1074" s="469" t="s">
        <v>139</v>
      </c>
      <c r="AT1074" s="431" t="s">
        <v>139</v>
      </c>
      <c r="AU1074" s="469" t="s">
        <v>139</v>
      </c>
      <c r="AV1074" s="431" t="s">
        <v>139</v>
      </c>
      <c r="AW1074" s="442" t="s">
        <v>139</v>
      </c>
      <c r="AX1074" s="431" t="s">
        <v>139</v>
      </c>
      <c r="AY1074" s="443"/>
      <c r="AZ1074" s="469" t="s">
        <v>139</v>
      </c>
      <c r="BA1074" s="431" t="s">
        <v>139</v>
      </c>
      <c r="BB1074" s="440"/>
      <c r="BC1074" s="469" t="s">
        <v>139</v>
      </c>
      <c r="BD1074" s="445" t="s">
        <v>139</v>
      </c>
      <c r="BE1074" s="469" t="s">
        <v>139</v>
      </c>
      <c r="BF1074" s="445" t="s">
        <v>139</v>
      </c>
      <c r="BG1074" s="445"/>
      <c r="BH1074" s="469" t="s">
        <v>139</v>
      </c>
      <c r="BI1074" s="431" t="s">
        <v>139</v>
      </c>
      <c r="BJ1074" s="440"/>
      <c r="BK1074" s="441" t="s">
        <v>139</v>
      </c>
      <c r="BL1074" s="431" t="s">
        <v>139</v>
      </c>
      <c r="BM1074" s="446"/>
      <c r="BN1074" s="447" t="s">
        <v>139</v>
      </c>
      <c r="BO1074" t="s">
        <v>139</v>
      </c>
    </row>
    <row r="1075" spans="1:67" ht="15.75" customHeight="1">
      <c r="A1075" s="7" t="s">
        <v>1030</v>
      </c>
      <c r="B1075" s="453">
        <v>50</v>
      </c>
      <c r="C1075" s="436" t="s">
        <v>282</v>
      </c>
      <c r="D1075" s="454" t="s">
        <v>241</v>
      </c>
      <c r="E1075" s="436">
        <v>74</v>
      </c>
      <c r="F1075" s="436">
        <v>3.0000000000143245E-2</v>
      </c>
      <c r="G1075" s="436" t="s">
        <v>61</v>
      </c>
      <c r="H1075" s="430">
        <v>74.000500000000002</v>
      </c>
      <c r="I1075" s="436">
        <v>139</v>
      </c>
      <c r="J1075" s="436">
        <v>59.810000000000514</v>
      </c>
      <c r="K1075" s="436" t="s">
        <v>62</v>
      </c>
      <c r="L1075" s="430">
        <v>139.99683333333334</v>
      </c>
      <c r="M1075" s="430">
        <v>-139.99683333333334</v>
      </c>
      <c r="N1075" s="427">
        <v>1110</v>
      </c>
      <c r="Q1075" s="457" t="s">
        <v>240</v>
      </c>
      <c r="R1075">
        <v>12</v>
      </c>
      <c r="S1075" s="474">
        <v>139.74199999999999</v>
      </c>
      <c r="T1075" s="290">
        <v>-1.2584</v>
      </c>
      <c r="U1075" s="290">
        <v>-1.2579</v>
      </c>
      <c r="V1075" s="290">
        <v>26.050573</v>
      </c>
      <c r="W1075" s="290">
        <v>26.050511</v>
      </c>
      <c r="X1075" s="290">
        <v>32.29310419650745</v>
      </c>
      <c r="Y1075" s="290">
        <v>32.292480305299286</v>
      </c>
      <c r="Z1075">
        <v>1.9655</v>
      </c>
      <c r="AA1075" s="447">
        <v>6.9847315095770099</v>
      </c>
      <c r="AB1075" s="447">
        <v>82.747191032877282</v>
      </c>
      <c r="AC1075" s="447">
        <v>3.4900884E-2</v>
      </c>
      <c r="AD1075" s="290">
        <v>6.2799999999999995E-2</v>
      </c>
      <c r="AE1075" s="447">
        <v>89.572500000000005</v>
      </c>
      <c r="AF1075">
        <v>4.5762999999999998</v>
      </c>
      <c r="AG1075" s="447">
        <v>3.3498999999999999</v>
      </c>
      <c r="AH1075">
        <v>0.20100000000000001</v>
      </c>
      <c r="AI1075" s="447">
        <v>6.3701999999999995E-2</v>
      </c>
      <c r="AJ1075" s="447">
        <v>98.53</v>
      </c>
      <c r="AK1075" s="447">
        <v>190.36</v>
      </c>
      <c r="AL1075" s="429">
        <v>32.299484252929688</v>
      </c>
      <c r="AM1075" s="433" t="s">
        <v>139</v>
      </c>
      <c r="AN1075" s="434"/>
      <c r="AO1075" s="438" t="s">
        <v>139</v>
      </c>
      <c r="AP1075" s="439" t="s">
        <v>139</v>
      </c>
      <c r="AQ1075" s="431" t="s">
        <v>139</v>
      </c>
      <c r="AR1075" s="440"/>
      <c r="AS1075" s="469" t="s">
        <v>139</v>
      </c>
      <c r="AT1075" s="431" t="s">
        <v>139</v>
      </c>
      <c r="AU1075" s="469" t="s">
        <v>139</v>
      </c>
      <c r="AV1075" s="431" t="s">
        <v>139</v>
      </c>
      <c r="AW1075" s="442" t="s">
        <v>139</v>
      </c>
      <c r="AX1075" s="431" t="s">
        <v>139</v>
      </c>
      <c r="AY1075" s="443"/>
      <c r="AZ1075" s="469" t="s">
        <v>139</v>
      </c>
      <c r="BA1075" s="431" t="s">
        <v>139</v>
      </c>
      <c r="BB1075" s="440"/>
      <c r="BC1075" s="469" t="s">
        <v>139</v>
      </c>
      <c r="BD1075" s="445" t="s">
        <v>139</v>
      </c>
      <c r="BE1075" s="469" t="s">
        <v>139</v>
      </c>
      <c r="BF1075" s="445" t="s">
        <v>139</v>
      </c>
      <c r="BG1075" s="445"/>
      <c r="BH1075" s="469" t="s">
        <v>139</v>
      </c>
      <c r="BI1075" s="431" t="s">
        <v>139</v>
      </c>
      <c r="BJ1075" s="440"/>
      <c r="BK1075" s="441" t="s">
        <v>139</v>
      </c>
      <c r="BL1075" s="431" t="s">
        <v>139</v>
      </c>
      <c r="BM1075" s="446"/>
      <c r="BN1075" s="447" t="s">
        <v>139</v>
      </c>
      <c r="BO1075" t="s">
        <v>139</v>
      </c>
    </row>
    <row r="1076" spans="1:67" ht="15.75" customHeight="1">
      <c r="A1076" s="7" t="s">
        <v>1030</v>
      </c>
      <c r="B1076" s="453">
        <v>50</v>
      </c>
      <c r="C1076" s="436" t="s">
        <v>282</v>
      </c>
      <c r="D1076" s="454" t="s">
        <v>241</v>
      </c>
      <c r="E1076" s="436">
        <v>74</v>
      </c>
      <c r="F1076" s="436">
        <v>3.0000000000143245E-2</v>
      </c>
      <c r="G1076" s="436" t="s">
        <v>61</v>
      </c>
      <c r="H1076" s="430">
        <v>74.000500000000002</v>
      </c>
      <c r="I1076" s="436">
        <v>139</v>
      </c>
      <c r="J1076" s="436">
        <v>59.810000000000514</v>
      </c>
      <c r="K1076" s="436" t="s">
        <v>62</v>
      </c>
      <c r="L1076" s="430">
        <v>139.99683333333334</v>
      </c>
      <c r="M1076" s="430">
        <v>-139.99683333333334</v>
      </c>
      <c r="N1076" s="427">
        <v>1111</v>
      </c>
      <c r="Q1076" s="457" t="s">
        <v>240</v>
      </c>
      <c r="R1076">
        <v>13</v>
      </c>
      <c r="S1076" s="474">
        <v>83.275000000000006</v>
      </c>
      <c r="T1076" s="290">
        <v>-0.21249999999999999</v>
      </c>
      <c r="U1076" s="290">
        <v>-0.22120000000000001</v>
      </c>
      <c r="V1076" s="290">
        <v>25.874285</v>
      </c>
      <c r="W1076" s="290">
        <v>25.866781</v>
      </c>
      <c r="X1076" s="290">
        <v>30.993989334960755</v>
      </c>
      <c r="Y1076" s="290">
        <v>30.992954904616777</v>
      </c>
      <c r="Z1076">
        <v>2.3424999999999998</v>
      </c>
      <c r="AA1076" s="447">
        <v>8.4457649583905408</v>
      </c>
      <c r="AB1076" s="447">
        <v>101.94642391212795</v>
      </c>
      <c r="AC1076" s="447">
        <v>0.189093072</v>
      </c>
      <c r="AD1076" s="290">
        <v>0.4052</v>
      </c>
      <c r="AE1076" s="447">
        <v>88.988</v>
      </c>
      <c r="AF1076">
        <v>4.5468000000000002</v>
      </c>
      <c r="AG1076" s="447">
        <v>2.5868000000000002</v>
      </c>
      <c r="AH1076">
        <v>0.17050000000000001</v>
      </c>
      <c r="AI1076" s="447">
        <v>0.45977000000000001</v>
      </c>
      <c r="AJ1076" s="447">
        <v>98.62</v>
      </c>
      <c r="AK1076" s="447">
        <v>180.44</v>
      </c>
      <c r="AL1076" s="429">
        <v>31.054203033447266</v>
      </c>
      <c r="AM1076" s="433" t="s">
        <v>139</v>
      </c>
      <c r="AN1076" s="434"/>
      <c r="AO1076" s="438" t="s">
        <v>139</v>
      </c>
      <c r="AP1076" s="439" t="s">
        <v>139</v>
      </c>
      <c r="AQ1076" s="431" t="s">
        <v>139</v>
      </c>
      <c r="AR1076" s="440"/>
      <c r="AS1076" s="469" t="s">
        <v>139</v>
      </c>
      <c r="AT1076" s="431" t="s">
        <v>139</v>
      </c>
      <c r="AU1076" s="469" t="s">
        <v>139</v>
      </c>
      <c r="AV1076" s="431" t="s">
        <v>139</v>
      </c>
      <c r="AW1076" s="442" t="s">
        <v>139</v>
      </c>
      <c r="AX1076" s="431" t="s">
        <v>139</v>
      </c>
      <c r="AY1076" s="443"/>
      <c r="AZ1076" s="469" t="s">
        <v>139</v>
      </c>
      <c r="BA1076" s="431" t="s">
        <v>139</v>
      </c>
      <c r="BB1076" s="440"/>
      <c r="BC1076" s="469" t="s">
        <v>139</v>
      </c>
      <c r="BD1076" s="445" t="s">
        <v>139</v>
      </c>
      <c r="BE1076" s="469" t="s">
        <v>139</v>
      </c>
      <c r="BF1076" s="445" t="s">
        <v>139</v>
      </c>
      <c r="BG1076" s="445"/>
      <c r="BH1076" s="469" t="s">
        <v>139</v>
      </c>
      <c r="BI1076" s="431" t="s">
        <v>139</v>
      </c>
      <c r="BJ1076" s="440"/>
      <c r="BK1076" s="441" t="s">
        <v>139</v>
      </c>
      <c r="BL1076" s="431" t="s">
        <v>139</v>
      </c>
      <c r="BM1076" s="446"/>
      <c r="BN1076" s="447" t="s">
        <v>139</v>
      </c>
      <c r="BO1076" t="s">
        <v>139</v>
      </c>
    </row>
    <row r="1077" spans="1:67" ht="15.75" customHeight="1">
      <c r="A1077" s="7" t="s">
        <v>1030</v>
      </c>
      <c r="B1077" s="453">
        <v>50</v>
      </c>
      <c r="C1077" s="436" t="s">
        <v>282</v>
      </c>
      <c r="D1077" s="454" t="s">
        <v>241</v>
      </c>
      <c r="E1077" s="436">
        <v>74</v>
      </c>
      <c r="F1077" s="436">
        <v>3.0000000000143245E-2</v>
      </c>
      <c r="G1077" s="436" t="s">
        <v>61</v>
      </c>
      <c r="H1077" s="430">
        <v>74.000500000000002</v>
      </c>
      <c r="I1077" s="436">
        <v>139</v>
      </c>
      <c r="J1077" s="436">
        <v>59.810000000000514</v>
      </c>
      <c r="K1077" s="436" t="s">
        <v>62</v>
      </c>
      <c r="L1077" s="430">
        <v>139.99683333333334</v>
      </c>
      <c r="M1077" s="430">
        <v>-139.99683333333334</v>
      </c>
      <c r="N1077" s="427">
        <v>1112</v>
      </c>
      <c r="Q1077" s="457" t="s">
        <v>240</v>
      </c>
      <c r="R1077">
        <v>14</v>
      </c>
      <c r="S1077" s="474">
        <v>83.14</v>
      </c>
      <c r="T1077" s="290">
        <v>-0.23089999999999999</v>
      </c>
      <c r="U1077" s="290">
        <v>-0.2286</v>
      </c>
      <c r="V1077" s="290">
        <v>25.856871999999999</v>
      </c>
      <c r="W1077" s="290">
        <v>25.859960000000001</v>
      </c>
      <c r="X1077" s="290">
        <v>30.989843458347138</v>
      </c>
      <c r="Y1077" s="290">
        <v>30.991572374536968</v>
      </c>
      <c r="Z1077">
        <v>2.3424999999999998</v>
      </c>
      <c r="AA1077" s="447">
        <v>8.4457649583905408</v>
      </c>
      <c r="AB1077" s="447">
        <v>101.89386297532137</v>
      </c>
      <c r="AC1077" s="447">
        <v>0.188800312</v>
      </c>
      <c r="AD1077" s="290">
        <v>0.40450000000000003</v>
      </c>
      <c r="AE1077" s="447">
        <v>88.971199999999996</v>
      </c>
      <c r="AF1077">
        <v>4.5460000000000003</v>
      </c>
      <c r="AG1077" s="447">
        <v>2.5962000000000001</v>
      </c>
      <c r="AH1077">
        <v>0.17080000000000001</v>
      </c>
      <c r="AI1077" s="447">
        <v>0.46736</v>
      </c>
      <c r="AJ1077" s="447">
        <v>98.54</v>
      </c>
      <c r="AK1077" s="447">
        <v>180.44</v>
      </c>
      <c r="AL1077" s="429">
        <v>31.032081604003906</v>
      </c>
      <c r="AM1077" s="433" t="s">
        <v>139</v>
      </c>
      <c r="AN1077" s="434"/>
      <c r="AO1077" s="438" t="s">
        <v>139</v>
      </c>
      <c r="AP1077" s="439" t="s">
        <v>139</v>
      </c>
      <c r="AQ1077" s="431" t="s">
        <v>139</v>
      </c>
      <c r="AR1077" s="440"/>
      <c r="AS1077" s="469" t="s">
        <v>139</v>
      </c>
      <c r="AT1077" s="431" t="s">
        <v>139</v>
      </c>
      <c r="AU1077" s="469" t="s">
        <v>139</v>
      </c>
      <c r="AV1077" s="431" t="s">
        <v>139</v>
      </c>
      <c r="AW1077" s="442" t="s">
        <v>139</v>
      </c>
      <c r="AX1077" s="431" t="s">
        <v>139</v>
      </c>
      <c r="AY1077" s="443"/>
      <c r="AZ1077" s="469" t="s">
        <v>139</v>
      </c>
      <c r="BA1077" s="431" t="s">
        <v>139</v>
      </c>
      <c r="BB1077" s="440"/>
      <c r="BC1077" s="469" t="s">
        <v>139</v>
      </c>
      <c r="BD1077" s="445" t="s">
        <v>139</v>
      </c>
      <c r="BE1077" s="469" t="s">
        <v>139</v>
      </c>
      <c r="BF1077" s="445" t="s">
        <v>139</v>
      </c>
      <c r="BG1077" s="445"/>
      <c r="BH1077" s="469" t="s">
        <v>139</v>
      </c>
      <c r="BI1077" s="431" t="s">
        <v>139</v>
      </c>
      <c r="BJ1077" s="440"/>
      <c r="BK1077" s="441" t="s">
        <v>139</v>
      </c>
      <c r="BL1077" s="431" t="s">
        <v>139</v>
      </c>
      <c r="BM1077" s="446"/>
      <c r="BN1077" s="447" t="s">
        <v>139</v>
      </c>
      <c r="BO1077" t="s">
        <v>139</v>
      </c>
    </row>
    <row r="1078" spans="1:67" ht="15.75" customHeight="1">
      <c r="A1078" s="7" t="s">
        <v>1030</v>
      </c>
      <c r="B1078" s="453">
        <v>50</v>
      </c>
      <c r="C1078" s="436" t="s">
        <v>282</v>
      </c>
      <c r="D1078" s="454" t="s">
        <v>241</v>
      </c>
      <c r="E1078" s="436">
        <v>74</v>
      </c>
      <c r="F1078" s="436">
        <v>3.0000000000143245E-2</v>
      </c>
      <c r="G1078" s="436" t="s">
        <v>61</v>
      </c>
      <c r="H1078" s="430">
        <v>74.000500000000002</v>
      </c>
      <c r="I1078" s="436">
        <v>139</v>
      </c>
      <c r="J1078" s="436">
        <v>59.810000000000514</v>
      </c>
      <c r="K1078" s="436" t="s">
        <v>62</v>
      </c>
      <c r="L1078" s="430">
        <v>139.99683333333334</v>
      </c>
      <c r="M1078" s="430">
        <v>-139.99683333333334</v>
      </c>
      <c r="N1078" s="427">
        <v>1113</v>
      </c>
      <c r="Q1078" s="457" t="s">
        <v>240</v>
      </c>
      <c r="R1078">
        <v>15</v>
      </c>
      <c r="S1078" s="474">
        <v>83.305000000000007</v>
      </c>
      <c r="T1078" s="290">
        <v>-0.23</v>
      </c>
      <c r="U1078" s="290">
        <v>-0.23200000000000001</v>
      </c>
      <c r="V1078" s="290">
        <v>25.857793999999998</v>
      </c>
      <c r="W1078" s="290">
        <v>25.856536000000002</v>
      </c>
      <c r="X1078" s="290">
        <v>30.990050023520041</v>
      </c>
      <c r="Y1078" s="290">
        <v>30.990427020614192</v>
      </c>
      <c r="Z1078">
        <v>2.3424999999999998</v>
      </c>
      <c r="AA1078" s="447">
        <v>8.4457649583905408</v>
      </c>
      <c r="AB1078" s="447">
        <v>101.89643638866013</v>
      </c>
      <c r="AC1078" s="447">
        <v>0.18689512</v>
      </c>
      <c r="AD1078" s="290">
        <v>0.40029999999999999</v>
      </c>
      <c r="AE1078" s="447">
        <v>88.988</v>
      </c>
      <c r="AF1078">
        <v>4.5468000000000002</v>
      </c>
      <c r="AG1078" s="447">
        <v>2.6524999999999999</v>
      </c>
      <c r="AH1078">
        <v>0.1731</v>
      </c>
      <c r="AI1078" s="447">
        <v>0.46428999999999998</v>
      </c>
      <c r="AJ1078" s="447">
        <v>98.54</v>
      </c>
      <c r="AK1078" s="447">
        <v>180.44</v>
      </c>
      <c r="AL1078" s="429">
        <v>31.026615142822266</v>
      </c>
      <c r="AM1078" s="433" t="s">
        <v>139</v>
      </c>
      <c r="AN1078" s="434"/>
      <c r="AO1078" s="438" t="s">
        <v>139</v>
      </c>
      <c r="AP1078" s="439" t="s">
        <v>139</v>
      </c>
      <c r="AQ1078" s="431" t="s">
        <v>139</v>
      </c>
      <c r="AR1078" s="440"/>
      <c r="AS1078" s="469" t="s">
        <v>139</v>
      </c>
      <c r="AT1078" s="431" t="s">
        <v>139</v>
      </c>
      <c r="AU1078" s="469" t="s">
        <v>139</v>
      </c>
      <c r="AV1078" s="431" t="s">
        <v>139</v>
      </c>
      <c r="AW1078" s="442" t="s">
        <v>139</v>
      </c>
      <c r="AX1078" s="431" t="s">
        <v>139</v>
      </c>
      <c r="AY1078" s="443"/>
      <c r="AZ1078" s="469" t="s">
        <v>139</v>
      </c>
      <c r="BA1078" s="431" t="s">
        <v>139</v>
      </c>
      <c r="BB1078" s="440"/>
      <c r="BC1078" s="469" t="s">
        <v>139</v>
      </c>
      <c r="BD1078" s="445" t="s">
        <v>139</v>
      </c>
      <c r="BE1078" s="469" t="s">
        <v>139</v>
      </c>
      <c r="BF1078" s="445" t="s">
        <v>139</v>
      </c>
      <c r="BG1078" s="445"/>
      <c r="BH1078" s="469" t="s">
        <v>139</v>
      </c>
      <c r="BI1078" s="431" t="s">
        <v>139</v>
      </c>
      <c r="BJ1078" s="440"/>
      <c r="BK1078" s="441" t="s">
        <v>139</v>
      </c>
      <c r="BL1078" s="431" t="s">
        <v>139</v>
      </c>
      <c r="BM1078" s="446"/>
      <c r="BN1078" s="447" t="s">
        <v>139</v>
      </c>
      <c r="BO1078" t="s">
        <v>139</v>
      </c>
    </row>
    <row r="1079" spans="1:67" ht="15.75" customHeight="1">
      <c r="A1079" s="7" t="s">
        <v>1030</v>
      </c>
      <c r="B1079" s="453">
        <v>50</v>
      </c>
      <c r="C1079" s="436" t="s">
        <v>282</v>
      </c>
      <c r="D1079" s="454" t="s">
        <v>241</v>
      </c>
      <c r="E1079" s="436">
        <v>74</v>
      </c>
      <c r="F1079" s="436">
        <v>3.0000000000143245E-2</v>
      </c>
      <c r="G1079" s="436" t="s">
        <v>61</v>
      </c>
      <c r="H1079" s="430">
        <v>74.000500000000002</v>
      </c>
      <c r="I1079" s="436">
        <v>139</v>
      </c>
      <c r="J1079" s="436">
        <v>59.810000000000514</v>
      </c>
      <c r="K1079" s="436" t="s">
        <v>62</v>
      </c>
      <c r="L1079" s="430">
        <v>139.99683333333334</v>
      </c>
      <c r="M1079" s="430">
        <v>-139.99683333333334</v>
      </c>
      <c r="N1079" s="427">
        <v>1114</v>
      </c>
      <c r="Q1079" s="457" t="s">
        <v>184</v>
      </c>
      <c r="R1079">
        <v>16</v>
      </c>
      <c r="S1079" s="474">
        <v>45.01</v>
      </c>
      <c r="T1079" s="290">
        <v>-0.98160000000000003</v>
      </c>
      <c r="U1079" s="290">
        <v>-0.98160000000000003</v>
      </c>
      <c r="V1079" s="290">
        <v>23.197140999999998</v>
      </c>
      <c r="W1079" s="290">
        <v>23.198564000000001</v>
      </c>
      <c r="X1079" s="290">
        <v>28.221531387041445</v>
      </c>
      <c r="Y1079" s="290">
        <v>28.223427174074555</v>
      </c>
      <c r="Z1079">
        <v>2.3702000000000001</v>
      </c>
      <c r="AA1079" s="447">
        <v>8.9941409180721124</v>
      </c>
      <c r="AB1079" s="447">
        <v>104.29980521218825</v>
      </c>
      <c r="AC1079" s="447">
        <v>7.5470663999999993E-2</v>
      </c>
      <c r="AD1079" s="290">
        <v>0.15290000000000001</v>
      </c>
      <c r="AE1079" s="447">
        <v>89.248599999999996</v>
      </c>
      <c r="AF1079">
        <v>4.5598999999999998</v>
      </c>
      <c r="AG1079" s="447">
        <v>1.6452</v>
      </c>
      <c r="AH1079">
        <v>0.1328</v>
      </c>
      <c r="AI1079" s="447">
        <v>3.3445</v>
      </c>
      <c r="AJ1079" s="447">
        <v>98.54</v>
      </c>
      <c r="AK1079" s="447">
        <v>174.49</v>
      </c>
      <c r="AL1079" s="429">
        <v>28.225692749023438</v>
      </c>
      <c r="AM1079" s="433" t="s">
        <v>139</v>
      </c>
      <c r="AN1079" s="434"/>
      <c r="AO1079" s="438">
        <v>0</v>
      </c>
      <c r="AP1079" s="439">
        <v>9.0380000000000003</v>
      </c>
      <c r="AQ1079" s="431" t="s">
        <v>139</v>
      </c>
      <c r="AR1079" s="440"/>
      <c r="AS1079" s="469">
        <v>0</v>
      </c>
      <c r="AT1079" s="431"/>
      <c r="AU1079" s="469">
        <v>2.6294954610078398</v>
      </c>
      <c r="AV1079" s="431"/>
      <c r="AW1079" s="442">
        <v>0.55500000000000005</v>
      </c>
      <c r="AX1079" s="431"/>
      <c r="AY1079" s="443"/>
      <c r="AZ1079" s="469" t="s">
        <v>139</v>
      </c>
      <c r="BA1079" s="431" t="s">
        <v>139</v>
      </c>
      <c r="BB1079" s="440"/>
      <c r="BC1079" s="469" t="s">
        <v>139</v>
      </c>
      <c r="BD1079" s="445" t="s">
        <v>139</v>
      </c>
      <c r="BE1079" s="469" t="s">
        <v>139</v>
      </c>
      <c r="BF1079" s="445" t="s">
        <v>139</v>
      </c>
      <c r="BG1079" s="445"/>
      <c r="BH1079" s="469">
        <v>1953.630653726932</v>
      </c>
      <c r="BI1079" s="431" t="s">
        <v>139</v>
      </c>
      <c r="BJ1079" s="440"/>
      <c r="BK1079" s="441">
        <v>2029.1328181616793</v>
      </c>
      <c r="BL1079" s="431" t="s">
        <v>139</v>
      </c>
      <c r="BM1079" s="446"/>
      <c r="BN1079" s="447">
        <v>-3.7097740011837792</v>
      </c>
      <c r="BO1079" t="s">
        <v>139</v>
      </c>
    </row>
    <row r="1080" spans="1:67" ht="15.75" customHeight="1">
      <c r="A1080" s="7" t="s">
        <v>1030</v>
      </c>
      <c r="B1080" s="453">
        <v>50</v>
      </c>
      <c r="C1080" s="436" t="s">
        <v>282</v>
      </c>
      <c r="D1080" s="454" t="s">
        <v>241</v>
      </c>
      <c r="E1080" s="436">
        <v>74</v>
      </c>
      <c r="F1080" s="436">
        <v>3.0000000000143245E-2</v>
      </c>
      <c r="G1080" s="436" t="s">
        <v>61</v>
      </c>
      <c r="H1080" s="430">
        <v>74.000500000000002</v>
      </c>
      <c r="I1080" s="436">
        <v>139</v>
      </c>
      <c r="J1080" s="436">
        <v>59.810000000000514</v>
      </c>
      <c r="K1080" s="436" t="s">
        <v>62</v>
      </c>
      <c r="L1080" s="430">
        <v>139.99683333333334</v>
      </c>
      <c r="M1080" s="430">
        <v>-139.99683333333334</v>
      </c>
      <c r="N1080" s="427">
        <v>1115</v>
      </c>
      <c r="Q1080" s="457" t="s">
        <v>184</v>
      </c>
      <c r="R1080">
        <v>17</v>
      </c>
      <c r="S1080" s="474">
        <v>34.670999999999999</v>
      </c>
      <c r="T1080" s="290">
        <v>-0.77569999999999995</v>
      </c>
      <c r="U1080" s="290">
        <v>-0.77549999999999997</v>
      </c>
      <c r="V1080" s="290">
        <v>23.192041</v>
      </c>
      <c r="W1080" s="290">
        <v>23.192657000000001</v>
      </c>
      <c r="X1080" s="290">
        <v>28.027807239439028</v>
      </c>
      <c r="Y1080" s="290">
        <v>28.028436484481169</v>
      </c>
      <c r="Z1080">
        <v>2.3733</v>
      </c>
      <c r="AA1080" s="447">
        <v>9.0085548075332511</v>
      </c>
      <c r="AB1080" s="447">
        <v>104.90504678435578</v>
      </c>
      <c r="AC1080" s="447">
        <v>6.0071488000000006E-2</v>
      </c>
      <c r="AD1080" s="290">
        <v>0.1187</v>
      </c>
      <c r="AE1080" s="447">
        <v>89.326800000000006</v>
      </c>
      <c r="AF1080">
        <v>4.5639000000000003</v>
      </c>
      <c r="AG1080" s="447">
        <v>1.4220999999999999</v>
      </c>
      <c r="AH1080">
        <v>0.1239</v>
      </c>
      <c r="AI1080" s="447">
        <v>5.0233999999999996</v>
      </c>
      <c r="AJ1080" s="447">
        <v>98.54</v>
      </c>
      <c r="AK1080" s="447">
        <v>166.56</v>
      </c>
      <c r="AL1080" s="429">
        <v>28.023603439331055</v>
      </c>
      <c r="AM1080" s="433" t="s">
        <v>139</v>
      </c>
      <c r="AN1080" s="434"/>
      <c r="AO1080" s="438">
        <v>0.2</v>
      </c>
      <c r="AP1080" s="439">
        <v>9.0039999999999996</v>
      </c>
      <c r="AQ1080" s="431" t="s">
        <v>139</v>
      </c>
      <c r="AR1080" s="440"/>
      <c r="AS1080" s="469">
        <v>0</v>
      </c>
      <c r="AT1080" s="431"/>
      <c r="AU1080" s="469">
        <v>2.6088382460904267</v>
      </c>
      <c r="AV1080" s="431"/>
      <c r="AW1080" s="442">
        <v>0.54800000000000004</v>
      </c>
      <c r="AX1080" s="431"/>
      <c r="AY1080" s="443"/>
      <c r="AZ1080" s="469" t="s">
        <v>139</v>
      </c>
      <c r="BA1080" s="431" t="s">
        <v>139</v>
      </c>
      <c r="BB1080" s="440"/>
      <c r="BC1080" s="469" t="s">
        <v>139</v>
      </c>
      <c r="BD1080" s="445" t="s">
        <v>139</v>
      </c>
      <c r="BE1080" s="469" t="s">
        <v>139</v>
      </c>
      <c r="BF1080" s="445" t="s">
        <v>139</v>
      </c>
      <c r="BG1080" s="445"/>
      <c r="BH1080" s="469">
        <v>1938.4172657410109</v>
      </c>
      <c r="BI1080" s="431" t="s">
        <v>139</v>
      </c>
      <c r="BJ1080" s="440"/>
      <c r="BK1080" s="441">
        <v>2013.0147521458005</v>
      </c>
      <c r="BL1080" s="431" t="s">
        <v>139</v>
      </c>
      <c r="BM1080" s="446"/>
      <c r="BN1080" s="447">
        <v>-3.7522969202476602</v>
      </c>
      <c r="BO1080" t="s">
        <v>139</v>
      </c>
    </row>
    <row r="1081" spans="1:67" ht="15.75" customHeight="1">
      <c r="A1081" s="7" t="s">
        <v>1030</v>
      </c>
      <c r="B1081" s="453">
        <v>50</v>
      </c>
      <c r="C1081" s="436" t="s">
        <v>282</v>
      </c>
      <c r="D1081" s="454" t="s">
        <v>241</v>
      </c>
      <c r="E1081" s="436">
        <v>74</v>
      </c>
      <c r="F1081" s="436">
        <v>3.0000000000143245E-2</v>
      </c>
      <c r="G1081" s="436" t="s">
        <v>61</v>
      </c>
      <c r="H1081" s="430">
        <v>74.000500000000002</v>
      </c>
      <c r="I1081" s="436">
        <v>139</v>
      </c>
      <c r="J1081" s="436">
        <v>59.810000000000514</v>
      </c>
      <c r="K1081" s="436" t="s">
        <v>62</v>
      </c>
      <c r="L1081" s="430">
        <v>139.99683333333334</v>
      </c>
      <c r="M1081" s="430">
        <v>-139.99683333333334</v>
      </c>
      <c r="N1081" s="427">
        <v>1116</v>
      </c>
      <c r="Q1081" s="457" t="s">
        <v>184</v>
      </c>
      <c r="R1081">
        <v>18</v>
      </c>
      <c r="S1081" s="474">
        <v>30.134</v>
      </c>
      <c r="T1081" s="290">
        <v>-0.48849999999999999</v>
      </c>
      <c r="U1081" s="290">
        <v>-0.4924</v>
      </c>
      <c r="V1081" s="290">
        <v>22.22195</v>
      </c>
      <c r="W1081" s="290">
        <v>22.211793</v>
      </c>
      <c r="X1081" s="290">
        <v>26.496704292088751</v>
      </c>
      <c r="Y1081" s="290">
        <v>26.486869762879181</v>
      </c>
      <c r="Z1081">
        <v>2.367</v>
      </c>
      <c r="AA1081" s="447">
        <v>8.9661861976652713</v>
      </c>
      <c r="AB1081" s="447">
        <v>104.09264548454678</v>
      </c>
      <c r="AC1081" s="447">
        <v>6.0873200000000002E-2</v>
      </c>
      <c r="AD1081" s="290">
        <v>0.1205</v>
      </c>
      <c r="AE1081" s="447">
        <v>89.241100000000003</v>
      </c>
      <c r="AF1081">
        <v>4.5595999999999997</v>
      </c>
      <c r="AG1081" s="447">
        <v>1.2836000000000001</v>
      </c>
      <c r="AH1081">
        <v>0.1183</v>
      </c>
      <c r="AI1081" s="447">
        <v>6.3345000000000002</v>
      </c>
      <c r="AJ1081" s="447">
        <v>98.54</v>
      </c>
      <c r="AK1081" s="447">
        <v>163.51</v>
      </c>
      <c r="AL1081" s="429">
        <v>26.464450836181641</v>
      </c>
      <c r="AM1081" s="433" t="s">
        <v>139</v>
      </c>
      <c r="AN1081" s="434"/>
      <c r="AO1081" s="438">
        <v>0.5</v>
      </c>
      <c r="AP1081" s="439">
        <v>8.6259999999999994</v>
      </c>
      <c r="AQ1081" s="431" t="s">
        <v>139</v>
      </c>
      <c r="AR1081" s="440"/>
      <c r="AS1081" s="469">
        <v>0</v>
      </c>
      <c r="AT1081" s="431"/>
      <c r="AU1081" s="469">
        <v>2.4901571486698679</v>
      </c>
      <c r="AV1081" s="431"/>
      <c r="AW1081" s="442">
        <v>0.50600000000000001</v>
      </c>
      <c r="AX1081" s="431"/>
      <c r="AY1081" s="443"/>
      <c r="AZ1081" s="469" t="s">
        <v>139</v>
      </c>
      <c r="BA1081" s="431" t="s">
        <v>139</v>
      </c>
      <c r="BB1081" s="440"/>
      <c r="BC1081" s="469" t="s">
        <v>139</v>
      </c>
      <c r="BD1081" s="445" t="s">
        <v>139</v>
      </c>
      <c r="BE1081" s="469" t="s">
        <v>139</v>
      </c>
      <c r="BF1081" s="445" t="s">
        <v>139</v>
      </c>
      <c r="BG1081" s="445"/>
      <c r="BH1081" s="469">
        <v>1837.3389823918892</v>
      </c>
      <c r="BI1081" s="431" t="s">
        <v>139</v>
      </c>
      <c r="BJ1081" s="440"/>
      <c r="BK1081" s="441">
        <v>1898.4695079153269</v>
      </c>
      <c r="BL1081" s="431" t="s">
        <v>139</v>
      </c>
      <c r="BM1081" s="446"/>
      <c r="BN1081" s="447">
        <v>-3.6514282387209325</v>
      </c>
      <c r="BO1081" t="s">
        <v>139</v>
      </c>
    </row>
    <row r="1082" spans="1:67" ht="15.75" customHeight="1">
      <c r="A1082" s="7" t="s">
        <v>1030</v>
      </c>
      <c r="B1082" s="453">
        <v>50</v>
      </c>
      <c r="C1082" s="436" t="s">
        <v>282</v>
      </c>
      <c r="D1082" s="454" t="s">
        <v>241</v>
      </c>
      <c r="E1082" s="436">
        <v>74</v>
      </c>
      <c r="F1082" s="436">
        <v>3.0000000000143245E-2</v>
      </c>
      <c r="G1082" s="436" t="s">
        <v>61</v>
      </c>
      <c r="H1082" s="430">
        <v>74.000500000000002</v>
      </c>
      <c r="I1082" s="436">
        <v>139</v>
      </c>
      <c r="J1082" s="436">
        <v>59.810000000000514</v>
      </c>
      <c r="K1082" s="436" t="s">
        <v>62</v>
      </c>
      <c r="L1082" s="430">
        <v>139.99683333333334</v>
      </c>
      <c r="M1082" s="430">
        <v>-139.99683333333334</v>
      </c>
      <c r="N1082" s="427">
        <v>1117</v>
      </c>
      <c r="Q1082" s="457" t="s">
        <v>240</v>
      </c>
      <c r="R1082">
        <v>19</v>
      </c>
      <c r="S1082" s="474">
        <v>19.791</v>
      </c>
      <c r="T1082" s="290">
        <v>-0.52249999999999996</v>
      </c>
      <c r="U1082" s="290">
        <v>-0.52249999999999996</v>
      </c>
      <c r="V1082" s="290">
        <v>22.123559999999998</v>
      </c>
      <c r="W1082" s="290">
        <v>22.124542999999999</v>
      </c>
      <c r="X1082" s="290">
        <v>26.403198098657349</v>
      </c>
      <c r="Y1082" s="290">
        <v>26.404480868448243</v>
      </c>
      <c r="Z1082">
        <v>2.2936000000000001</v>
      </c>
      <c r="AA1082" s="447">
        <v>8.6535603796536371</v>
      </c>
      <c r="AB1082" s="447">
        <v>100.30541269124068</v>
      </c>
      <c r="AC1082" s="447">
        <v>5.6477296000000003E-2</v>
      </c>
      <c r="AD1082" s="290">
        <v>0.11070000000000001</v>
      </c>
      <c r="AE1082" s="447">
        <v>89.276499999999999</v>
      </c>
      <c r="AF1082">
        <v>4.5613999999999999</v>
      </c>
      <c r="AG1082" s="447">
        <v>1.347</v>
      </c>
      <c r="AH1082">
        <v>0.12089999999999999</v>
      </c>
      <c r="AI1082" s="447">
        <v>8.8933</v>
      </c>
      <c r="AJ1082" s="447">
        <v>98.54</v>
      </c>
      <c r="AK1082" s="447">
        <v>162.6</v>
      </c>
      <c r="AL1082" s="429">
        <v>26.407802581787109</v>
      </c>
      <c r="AM1082" s="433" t="s">
        <v>139</v>
      </c>
      <c r="AN1082" s="434"/>
      <c r="AO1082" s="438" t="s">
        <v>139</v>
      </c>
      <c r="AP1082" s="439" t="s">
        <v>139</v>
      </c>
      <c r="AQ1082" s="431" t="s">
        <v>139</v>
      </c>
      <c r="AR1082" s="440"/>
      <c r="AS1082" s="469" t="s">
        <v>139</v>
      </c>
      <c r="AT1082" s="431" t="s">
        <v>139</v>
      </c>
      <c r="AU1082" s="469" t="s">
        <v>139</v>
      </c>
      <c r="AV1082" s="431" t="s">
        <v>139</v>
      </c>
      <c r="AW1082" s="442" t="s">
        <v>139</v>
      </c>
      <c r="AX1082" s="431" t="s">
        <v>139</v>
      </c>
      <c r="AY1082" s="443"/>
      <c r="AZ1082" s="469" t="s">
        <v>139</v>
      </c>
      <c r="BA1082" s="431" t="s">
        <v>139</v>
      </c>
      <c r="BB1082" s="440"/>
      <c r="BC1082" s="469" t="s">
        <v>139</v>
      </c>
      <c r="BD1082" s="445" t="s">
        <v>139</v>
      </c>
      <c r="BE1082" s="469" t="s">
        <v>139</v>
      </c>
      <c r="BF1082" s="445" t="s">
        <v>139</v>
      </c>
      <c r="BG1082" s="445"/>
      <c r="BH1082" s="469" t="s">
        <v>139</v>
      </c>
      <c r="BI1082" s="431" t="s">
        <v>139</v>
      </c>
      <c r="BJ1082" s="440"/>
      <c r="BK1082" s="441" t="s">
        <v>139</v>
      </c>
      <c r="BL1082" s="431" t="s">
        <v>139</v>
      </c>
      <c r="BM1082" s="446"/>
      <c r="BN1082" s="447" t="s">
        <v>139</v>
      </c>
      <c r="BO1082" t="s">
        <v>139</v>
      </c>
    </row>
    <row r="1083" spans="1:67" ht="15.75" customHeight="1">
      <c r="A1083" s="7" t="s">
        <v>1030</v>
      </c>
      <c r="B1083" s="453">
        <v>50</v>
      </c>
      <c r="C1083" s="436" t="s">
        <v>282</v>
      </c>
      <c r="D1083" s="454" t="s">
        <v>241</v>
      </c>
      <c r="E1083" s="436">
        <v>74</v>
      </c>
      <c r="F1083" s="436">
        <v>3.0000000000143245E-2</v>
      </c>
      <c r="G1083" s="436" t="s">
        <v>61</v>
      </c>
      <c r="H1083" s="430">
        <v>74.000500000000002</v>
      </c>
      <c r="I1083" s="436">
        <v>139</v>
      </c>
      <c r="J1083" s="436">
        <v>59.810000000000514</v>
      </c>
      <c r="K1083" s="436" t="s">
        <v>62</v>
      </c>
      <c r="L1083" s="430">
        <v>139.99683333333334</v>
      </c>
      <c r="M1083" s="430">
        <v>-139.99683333333334</v>
      </c>
      <c r="N1083" s="427">
        <v>1118</v>
      </c>
      <c r="Q1083" s="457" t="s">
        <v>240</v>
      </c>
      <c r="R1083">
        <v>20</v>
      </c>
      <c r="S1083" s="474">
        <v>19.599</v>
      </c>
      <c r="T1083" s="290">
        <v>-0.52239999999999998</v>
      </c>
      <c r="U1083" s="290">
        <v>-0.52270000000000005</v>
      </c>
      <c r="V1083" s="290">
        <v>22.123431999999998</v>
      </c>
      <c r="W1083" s="290">
        <v>22.123991</v>
      </c>
      <c r="X1083" s="290">
        <v>26.403039278643753</v>
      </c>
      <c r="Y1083" s="290">
        <v>26.40403042067247</v>
      </c>
      <c r="Z1083">
        <v>2.2936000000000001</v>
      </c>
      <c r="AA1083" s="447">
        <v>8.6535603796536371</v>
      </c>
      <c r="AB1083" s="447">
        <v>100.30557043604674</v>
      </c>
      <c r="AC1083" s="447">
        <v>5.9945376000000009E-2</v>
      </c>
      <c r="AD1083" s="290">
        <v>0.11840000000000001</v>
      </c>
      <c r="AE1083" s="447">
        <v>89.2821</v>
      </c>
      <c r="AF1083">
        <v>4.5617000000000001</v>
      </c>
      <c r="AG1083" s="447">
        <v>1.2859</v>
      </c>
      <c r="AH1083">
        <v>0.11840000000000001</v>
      </c>
      <c r="AI1083" s="447">
        <v>9.1783000000000001</v>
      </c>
      <c r="AJ1083" s="447">
        <v>89.05</v>
      </c>
      <c r="AK1083" s="447">
        <v>160.61000000000001</v>
      </c>
      <c r="AL1083" s="429">
        <v>26.409347534179688</v>
      </c>
      <c r="AM1083" s="433" t="s">
        <v>139</v>
      </c>
      <c r="AN1083" s="434"/>
      <c r="AO1083" s="438" t="s">
        <v>139</v>
      </c>
      <c r="AP1083" s="439" t="s">
        <v>139</v>
      </c>
      <c r="AQ1083" s="431" t="s">
        <v>139</v>
      </c>
      <c r="AR1083" s="440"/>
      <c r="AS1083" s="469" t="s">
        <v>139</v>
      </c>
      <c r="AT1083" s="431" t="s">
        <v>139</v>
      </c>
      <c r="AU1083" s="469" t="s">
        <v>139</v>
      </c>
      <c r="AV1083" s="431" t="s">
        <v>139</v>
      </c>
      <c r="AW1083" s="442" t="s">
        <v>139</v>
      </c>
      <c r="AX1083" s="431" t="s">
        <v>139</v>
      </c>
      <c r="AY1083" s="443"/>
      <c r="AZ1083" s="469" t="s">
        <v>139</v>
      </c>
      <c r="BA1083" s="431" t="s">
        <v>139</v>
      </c>
      <c r="BB1083" s="440"/>
      <c r="BC1083" s="469" t="s">
        <v>139</v>
      </c>
      <c r="BD1083" s="445" t="s">
        <v>139</v>
      </c>
      <c r="BE1083" s="469" t="s">
        <v>139</v>
      </c>
      <c r="BF1083" s="445" t="s">
        <v>139</v>
      </c>
      <c r="BG1083" s="445"/>
      <c r="BH1083" s="469" t="s">
        <v>139</v>
      </c>
      <c r="BI1083" s="431" t="s">
        <v>139</v>
      </c>
      <c r="BJ1083" s="440"/>
      <c r="BK1083" s="441" t="s">
        <v>139</v>
      </c>
      <c r="BL1083" s="431" t="s">
        <v>139</v>
      </c>
      <c r="BM1083" s="446"/>
      <c r="BN1083" s="447" t="s">
        <v>139</v>
      </c>
      <c r="BO1083" t="s">
        <v>139</v>
      </c>
    </row>
    <row r="1084" spans="1:67" ht="15.75" customHeight="1">
      <c r="A1084" s="7" t="s">
        <v>1030</v>
      </c>
      <c r="B1084" s="453">
        <v>50</v>
      </c>
      <c r="C1084" s="436" t="s">
        <v>282</v>
      </c>
      <c r="D1084" s="454" t="s">
        <v>241</v>
      </c>
      <c r="E1084" s="436">
        <v>74</v>
      </c>
      <c r="F1084" s="436">
        <v>3.0000000000143245E-2</v>
      </c>
      <c r="G1084" s="436" t="s">
        <v>61</v>
      </c>
      <c r="H1084" s="430">
        <v>74.000500000000002</v>
      </c>
      <c r="I1084" s="436">
        <v>139</v>
      </c>
      <c r="J1084" s="436">
        <v>59.810000000000514</v>
      </c>
      <c r="K1084" s="436" t="s">
        <v>62</v>
      </c>
      <c r="L1084" s="430">
        <v>139.99683333333334</v>
      </c>
      <c r="M1084" s="430">
        <v>-139.99683333333334</v>
      </c>
      <c r="N1084" s="427">
        <v>1119</v>
      </c>
      <c r="Q1084" s="457" t="s">
        <v>240</v>
      </c>
      <c r="R1084">
        <v>21</v>
      </c>
      <c r="S1084" s="474">
        <v>19.434999999999999</v>
      </c>
      <c r="T1084" s="290">
        <v>-0.5222</v>
      </c>
      <c r="U1084" s="290">
        <v>-0.52229999999999999</v>
      </c>
      <c r="V1084" s="290">
        <v>22.123698999999998</v>
      </c>
      <c r="W1084" s="290">
        <v>22.124469000000001</v>
      </c>
      <c r="X1084" s="290">
        <v>26.403294774291645</v>
      </c>
      <c r="Y1084" s="290">
        <v>26.404386810893612</v>
      </c>
      <c r="Z1084">
        <v>2.2930000000000001</v>
      </c>
      <c r="AA1084" s="447">
        <v>8.6499448222176696</v>
      </c>
      <c r="AB1084" s="447">
        <v>100.2643813106673</v>
      </c>
      <c r="AC1084" s="447">
        <v>5.7787960000000006E-2</v>
      </c>
      <c r="AD1084" s="290">
        <v>0.1137</v>
      </c>
      <c r="AE1084" s="447">
        <v>89.285799999999995</v>
      </c>
      <c r="AF1084">
        <v>4.5618999999999996</v>
      </c>
      <c r="AG1084" s="447">
        <v>1.2601</v>
      </c>
      <c r="AH1084">
        <v>0.1174</v>
      </c>
      <c r="AI1084" s="447">
        <v>9.1603999999999992</v>
      </c>
      <c r="AJ1084" s="447">
        <v>98.54</v>
      </c>
      <c r="AK1084" s="447">
        <v>160.61000000000001</v>
      </c>
      <c r="AL1084" s="429">
        <v>26.408441543579102</v>
      </c>
      <c r="AM1084" s="433" t="s">
        <v>139</v>
      </c>
      <c r="AN1084" s="434"/>
      <c r="AO1084" s="438" t="s">
        <v>139</v>
      </c>
      <c r="AP1084" s="439" t="s">
        <v>139</v>
      </c>
      <c r="AQ1084" s="431" t="s">
        <v>139</v>
      </c>
      <c r="AR1084" s="440"/>
      <c r="AS1084" s="469" t="s">
        <v>139</v>
      </c>
      <c r="AT1084" s="431" t="s">
        <v>139</v>
      </c>
      <c r="AU1084" s="469" t="s">
        <v>139</v>
      </c>
      <c r="AV1084" s="431" t="s">
        <v>139</v>
      </c>
      <c r="AW1084" s="442" t="s">
        <v>139</v>
      </c>
      <c r="AX1084" s="431" t="s">
        <v>139</v>
      </c>
      <c r="AY1084" s="443"/>
      <c r="AZ1084" s="469" t="s">
        <v>139</v>
      </c>
      <c r="BA1084" s="431" t="s">
        <v>139</v>
      </c>
      <c r="BB1084" s="440"/>
      <c r="BC1084" s="469" t="s">
        <v>139</v>
      </c>
      <c r="BD1084" s="445" t="s">
        <v>139</v>
      </c>
      <c r="BE1084" s="469" t="s">
        <v>139</v>
      </c>
      <c r="BF1084" s="445" t="s">
        <v>139</v>
      </c>
      <c r="BG1084" s="445"/>
      <c r="BH1084" s="469" t="s">
        <v>139</v>
      </c>
      <c r="BI1084" s="431" t="s">
        <v>139</v>
      </c>
      <c r="BJ1084" s="440"/>
      <c r="BK1084" s="441" t="s">
        <v>139</v>
      </c>
      <c r="BL1084" s="431" t="s">
        <v>139</v>
      </c>
      <c r="BM1084" s="446"/>
      <c r="BN1084" s="447" t="s">
        <v>139</v>
      </c>
      <c r="BO1084" t="s">
        <v>139</v>
      </c>
    </row>
    <row r="1085" spans="1:67" ht="15.75" customHeight="1">
      <c r="A1085" s="7" t="s">
        <v>1030</v>
      </c>
      <c r="B1085" s="453">
        <v>50</v>
      </c>
      <c r="C1085" s="436" t="s">
        <v>282</v>
      </c>
      <c r="D1085" s="454" t="s">
        <v>241</v>
      </c>
      <c r="E1085" s="436">
        <v>74</v>
      </c>
      <c r="F1085" s="436">
        <v>3.0000000000143245E-2</v>
      </c>
      <c r="G1085" s="436" t="s">
        <v>61</v>
      </c>
      <c r="H1085" s="430">
        <v>74.000500000000002</v>
      </c>
      <c r="I1085" s="436">
        <v>139</v>
      </c>
      <c r="J1085" s="436">
        <v>59.810000000000514</v>
      </c>
      <c r="K1085" s="436" t="s">
        <v>62</v>
      </c>
      <c r="L1085" s="430">
        <v>139.99683333333334</v>
      </c>
      <c r="M1085" s="430">
        <v>-139.99683333333334</v>
      </c>
      <c r="N1085" s="427">
        <v>1120</v>
      </c>
      <c r="Q1085" s="457" t="s">
        <v>184</v>
      </c>
      <c r="R1085">
        <v>22</v>
      </c>
      <c r="S1085" s="474">
        <v>4.2590000000000003</v>
      </c>
      <c r="T1085" s="290">
        <v>-0.52249999999999996</v>
      </c>
      <c r="U1085" s="290">
        <v>-0.52270000000000005</v>
      </c>
      <c r="V1085" s="290">
        <v>22.117182</v>
      </c>
      <c r="W1085" s="290">
        <v>22.117806000000002</v>
      </c>
      <c r="X1085" s="290">
        <v>26.402599366118398</v>
      </c>
      <c r="Y1085" s="290">
        <v>26.403588320812606</v>
      </c>
      <c r="Z1085">
        <v>2.2898000000000001</v>
      </c>
      <c r="AA1085" s="447">
        <v>8.6194446976365331</v>
      </c>
      <c r="AB1085" s="447">
        <v>99.909549049753537</v>
      </c>
      <c r="AC1085" s="447">
        <v>5.4657680000000007E-2</v>
      </c>
      <c r="AD1085" s="290">
        <v>0.1067</v>
      </c>
      <c r="AE1085" s="447">
        <v>89.272800000000004</v>
      </c>
      <c r="AF1085">
        <v>4.5612000000000004</v>
      </c>
      <c r="AG1085" s="447">
        <v>1.3282</v>
      </c>
      <c r="AH1085">
        <v>0.1202</v>
      </c>
      <c r="AI1085" s="447">
        <v>32.441000000000003</v>
      </c>
      <c r="AJ1085" s="447">
        <v>98.19</v>
      </c>
      <c r="AK1085" s="447">
        <v>154.66</v>
      </c>
      <c r="AL1085" s="429">
        <v>26.408290863037109</v>
      </c>
      <c r="AM1085" s="433" t="s">
        <v>139</v>
      </c>
      <c r="AN1085" s="434"/>
      <c r="AO1085" s="438" t="s">
        <v>139</v>
      </c>
      <c r="AP1085" s="439" t="s">
        <v>139</v>
      </c>
      <c r="AQ1085" s="431" t="s">
        <v>139</v>
      </c>
      <c r="AR1085" s="440"/>
      <c r="AS1085" s="469" t="s">
        <v>139</v>
      </c>
      <c r="AT1085" s="431" t="s">
        <v>139</v>
      </c>
      <c r="AU1085" s="469" t="s">
        <v>139</v>
      </c>
      <c r="AV1085" s="431" t="s">
        <v>139</v>
      </c>
      <c r="AW1085" s="442" t="s">
        <v>139</v>
      </c>
      <c r="AX1085" s="431" t="s">
        <v>139</v>
      </c>
      <c r="AY1085" s="443"/>
      <c r="AZ1085" s="469" t="s">
        <v>139</v>
      </c>
      <c r="BA1085" s="431" t="s">
        <v>139</v>
      </c>
      <c r="BB1085" s="440"/>
      <c r="BC1085" s="469" t="s">
        <v>139</v>
      </c>
      <c r="BD1085" s="445" t="s">
        <v>139</v>
      </c>
      <c r="BE1085" s="469" t="s">
        <v>139</v>
      </c>
      <c r="BF1085" s="445" t="s">
        <v>139</v>
      </c>
      <c r="BG1085" s="445"/>
      <c r="BH1085" s="469" t="s">
        <v>139</v>
      </c>
      <c r="BI1085" s="431" t="s">
        <v>139</v>
      </c>
      <c r="BJ1085" s="440"/>
      <c r="BK1085" s="441" t="s">
        <v>139</v>
      </c>
      <c r="BL1085" s="431" t="s">
        <v>139</v>
      </c>
      <c r="BM1085" s="446"/>
      <c r="BN1085" s="447" t="s">
        <v>139</v>
      </c>
      <c r="BO1085" t="s">
        <v>139</v>
      </c>
    </row>
    <row r="1086" spans="1:67" ht="15.75" customHeight="1">
      <c r="A1086" s="7" t="s">
        <v>1030</v>
      </c>
      <c r="B1086" s="453">
        <v>50</v>
      </c>
      <c r="C1086" s="436" t="s">
        <v>282</v>
      </c>
      <c r="D1086" s="454" t="s">
        <v>241</v>
      </c>
      <c r="E1086" s="436">
        <v>74</v>
      </c>
      <c r="F1086" s="436">
        <v>3.0000000000143245E-2</v>
      </c>
      <c r="G1086" s="436" t="s">
        <v>61</v>
      </c>
      <c r="H1086" s="430">
        <v>74.000500000000002</v>
      </c>
      <c r="I1086" s="436">
        <v>139</v>
      </c>
      <c r="J1086" s="436">
        <v>59.810000000000514</v>
      </c>
      <c r="K1086" s="436" t="s">
        <v>62</v>
      </c>
      <c r="L1086" s="430">
        <v>139.99683333333334</v>
      </c>
      <c r="M1086" s="430">
        <v>-139.99683333333334</v>
      </c>
      <c r="N1086" s="427">
        <v>1121</v>
      </c>
      <c r="Q1086" s="457" t="s">
        <v>184</v>
      </c>
      <c r="R1086">
        <v>23</v>
      </c>
      <c r="S1086" s="474">
        <v>4.72</v>
      </c>
      <c r="T1086" s="290">
        <v>-0.52270000000000005</v>
      </c>
      <c r="U1086" s="290">
        <v>-0.52290000000000003</v>
      </c>
      <c r="V1086" s="290">
        <v>22.117214999999998</v>
      </c>
      <c r="W1086" s="290">
        <v>22.117847000000001</v>
      </c>
      <c r="X1086" s="290">
        <v>26.402587492816327</v>
      </c>
      <c r="Y1086" s="290">
        <v>26.403586888208764</v>
      </c>
      <c r="Z1086">
        <v>2.29</v>
      </c>
      <c r="AA1086" s="447">
        <v>8.6215188116565642</v>
      </c>
      <c r="AB1086" s="447">
        <v>99.933044458534184</v>
      </c>
      <c r="AC1086" s="447">
        <v>5.5716120000000001E-2</v>
      </c>
      <c r="AD1086" s="290">
        <v>0.109</v>
      </c>
      <c r="AE1086" s="447">
        <v>89.2821</v>
      </c>
      <c r="AF1086">
        <v>4.5617000000000001</v>
      </c>
      <c r="AG1086" s="447">
        <v>1.3492999999999999</v>
      </c>
      <c r="AH1086">
        <v>0.121</v>
      </c>
      <c r="AI1086" s="447">
        <v>28.747</v>
      </c>
      <c r="AJ1086" s="447">
        <v>98.54</v>
      </c>
      <c r="AK1086" s="447">
        <v>154.66</v>
      </c>
      <c r="AL1086" s="429">
        <v>26.406705856323242</v>
      </c>
      <c r="AM1086" s="433" t="s">
        <v>139</v>
      </c>
      <c r="AN1086" s="434"/>
      <c r="AO1086" s="438" t="s">
        <v>139</v>
      </c>
      <c r="AP1086" s="439" t="s">
        <v>139</v>
      </c>
      <c r="AQ1086" s="431" t="s">
        <v>139</v>
      </c>
      <c r="AR1086" s="440"/>
      <c r="AS1086" s="469" t="s">
        <v>139</v>
      </c>
      <c r="AT1086" s="431" t="s">
        <v>139</v>
      </c>
      <c r="AU1086" s="469" t="s">
        <v>139</v>
      </c>
      <c r="AV1086" s="431" t="s">
        <v>139</v>
      </c>
      <c r="AW1086" s="442" t="s">
        <v>139</v>
      </c>
      <c r="AX1086" s="431" t="s">
        <v>139</v>
      </c>
      <c r="AY1086" s="443"/>
      <c r="AZ1086" s="469" t="s">
        <v>139</v>
      </c>
      <c r="BA1086" s="431" t="s">
        <v>139</v>
      </c>
      <c r="BB1086" s="440"/>
      <c r="BC1086" s="469" t="s">
        <v>139</v>
      </c>
      <c r="BD1086" s="445" t="s">
        <v>139</v>
      </c>
      <c r="BE1086" s="469" t="s">
        <v>139</v>
      </c>
      <c r="BF1086" s="445" t="s">
        <v>139</v>
      </c>
      <c r="BG1086" s="445"/>
      <c r="BH1086" s="469" t="s">
        <v>139</v>
      </c>
      <c r="BI1086" s="431" t="s">
        <v>139</v>
      </c>
      <c r="BJ1086" s="440"/>
      <c r="BK1086" s="441" t="s">
        <v>139</v>
      </c>
      <c r="BL1086" s="431" t="s">
        <v>139</v>
      </c>
      <c r="BM1086" s="446"/>
      <c r="BN1086" s="447" t="s">
        <v>139</v>
      </c>
      <c r="BO1086" t="s">
        <v>139</v>
      </c>
    </row>
    <row r="1087" spans="1:67" ht="15.75" customHeight="1">
      <c r="A1087" s="7" t="s">
        <v>1030</v>
      </c>
      <c r="B1087" s="453">
        <v>50</v>
      </c>
      <c r="C1087" s="436" t="s">
        <v>282</v>
      </c>
      <c r="D1087" s="454" t="s">
        <v>241</v>
      </c>
      <c r="E1087" s="436">
        <v>74</v>
      </c>
      <c r="F1087" s="436">
        <v>3.0000000000143245E-2</v>
      </c>
      <c r="G1087" s="436" t="s">
        <v>61</v>
      </c>
      <c r="H1087" s="430">
        <v>74.000500000000002</v>
      </c>
      <c r="I1087" s="436">
        <v>139</v>
      </c>
      <c r="J1087" s="436">
        <v>59.810000000000514</v>
      </c>
      <c r="K1087" s="436" t="s">
        <v>62</v>
      </c>
      <c r="L1087" s="430">
        <v>139.99683333333334</v>
      </c>
      <c r="M1087" s="430">
        <v>-139.99683333333334</v>
      </c>
      <c r="N1087" s="427">
        <v>1122</v>
      </c>
      <c r="Q1087" s="457" t="s">
        <v>184</v>
      </c>
      <c r="R1087">
        <v>24</v>
      </c>
      <c r="S1087" s="474">
        <v>3.923</v>
      </c>
      <c r="T1087" s="290">
        <v>-0.52270000000000005</v>
      </c>
      <c r="U1087" s="290">
        <v>-0.52300000000000002</v>
      </c>
      <c r="V1087" s="290">
        <v>22.116941000000001</v>
      </c>
      <c r="W1087" s="290">
        <v>22.117416000000002</v>
      </c>
      <c r="X1087" s="290">
        <v>26.402626509620347</v>
      </c>
      <c r="Y1087" s="290">
        <v>26.403508235929316</v>
      </c>
      <c r="Z1087">
        <v>2.2898000000000001</v>
      </c>
      <c r="AA1087" s="447">
        <v>8.6194446976365331</v>
      </c>
      <c r="AB1087" s="447">
        <v>99.909030586212282</v>
      </c>
      <c r="AC1087" s="447">
        <v>5.4869368000000002E-2</v>
      </c>
      <c r="AD1087" s="290">
        <v>0.1072</v>
      </c>
      <c r="AE1087" s="447">
        <v>89.2821</v>
      </c>
      <c r="AF1087">
        <v>4.5617000000000001</v>
      </c>
      <c r="AG1087" s="447">
        <v>1.2883</v>
      </c>
      <c r="AH1087">
        <v>0.11849999999999999</v>
      </c>
      <c r="AI1087" s="447">
        <v>32.484999999999999</v>
      </c>
      <c r="AJ1087" s="447">
        <v>98.54</v>
      </c>
      <c r="AK1087" s="447">
        <v>154.66</v>
      </c>
      <c r="AL1087" s="429">
        <v>26.40679931640625</v>
      </c>
      <c r="AM1087" s="433" t="s">
        <v>139</v>
      </c>
      <c r="AN1087" s="434"/>
      <c r="AO1087" s="438" t="s">
        <v>139</v>
      </c>
      <c r="AP1087" s="439" t="s">
        <v>139</v>
      </c>
      <c r="AQ1087" s="431" t="s">
        <v>139</v>
      </c>
      <c r="AR1087" s="440"/>
      <c r="AS1087" s="469" t="s">
        <v>139</v>
      </c>
      <c r="AT1087" s="431" t="s">
        <v>139</v>
      </c>
      <c r="AU1087" s="469" t="s">
        <v>139</v>
      </c>
      <c r="AV1087" s="431" t="s">
        <v>139</v>
      </c>
      <c r="AW1087" s="442" t="s">
        <v>139</v>
      </c>
      <c r="AX1087" s="431" t="s">
        <v>139</v>
      </c>
      <c r="AY1087" s="443"/>
      <c r="AZ1087" s="469" t="s">
        <v>139</v>
      </c>
      <c r="BA1087" s="431" t="s">
        <v>139</v>
      </c>
      <c r="BB1087" s="440"/>
      <c r="BC1087" s="469" t="s">
        <v>139</v>
      </c>
      <c r="BD1087" s="445" t="s">
        <v>139</v>
      </c>
      <c r="BE1087" s="469" t="s">
        <v>139</v>
      </c>
      <c r="BF1087" s="445" t="s">
        <v>139</v>
      </c>
      <c r="BG1087" s="445"/>
      <c r="BH1087" s="469" t="s">
        <v>139</v>
      </c>
      <c r="BI1087" s="431" t="s">
        <v>139</v>
      </c>
      <c r="BJ1087" s="440"/>
      <c r="BK1087" s="441" t="s">
        <v>139</v>
      </c>
      <c r="BL1087" s="431" t="s">
        <v>139</v>
      </c>
      <c r="BM1087" s="446"/>
      <c r="BN1087" s="447" t="s">
        <v>139</v>
      </c>
      <c r="BO1087" t="s">
        <v>139</v>
      </c>
    </row>
    <row r="1088" spans="1:67" ht="15.75" customHeight="1">
      <c r="A1088" s="7" t="s">
        <v>1030</v>
      </c>
      <c r="B1088" s="453">
        <v>51</v>
      </c>
      <c r="C1088" s="436" t="s">
        <v>242</v>
      </c>
      <c r="D1088" s="454" t="s">
        <v>243</v>
      </c>
      <c r="E1088" s="436">
        <v>73</v>
      </c>
      <c r="F1088" s="436">
        <v>59.839999999999804</v>
      </c>
      <c r="G1088" s="436" t="s">
        <v>61</v>
      </c>
      <c r="H1088" s="430">
        <v>73.99733333333333</v>
      </c>
      <c r="I1088" s="436">
        <v>139</v>
      </c>
      <c r="J1088" s="436">
        <v>59.100000000000819</v>
      </c>
      <c r="K1088" s="436" t="s">
        <v>62</v>
      </c>
      <c r="L1088" s="430">
        <v>139.98500000000001</v>
      </c>
      <c r="M1088" s="430">
        <v>-139.98500000000001</v>
      </c>
      <c r="N1088" s="427">
        <v>1123</v>
      </c>
      <c r="Q1088" s="428" t="s">
        <v>156</v>
      </c>
      <c r="R1088">
        <v>1</v>
      </c>
      <c r="S1088" s="474">
        <v>3468.674</v>
      </c>
      <c r="T1088" s="290">
        <v>-0.28720000000000001</v>
      </c>
      <c r="U1088" s="290">
        <v>-0.28799999999999998</v>
      </c>
      <c r="V1088" s="290">
        <v>30.193292</v>
      </c>
      <c r="W1088" s="290">
        <v>30.192557000000001</v>
      </c>
      <c r="X1088" s="290">
        <v>34.956698002541756</v>
      </c>
      <c r="Y1088" s="290">
        <v>34.956632273928882</v>
      </c>
      <c r="Z1088">
        <v>1.3816999999999999</v>
      </c>
      <c r="AA1088" s="447">
        <v>6.5294476248327173</v>
      </c>
      <c r="AB1088" s="447">
        <v>80.880660949293258</v>
      </c>
      <c r="AC1088" s="447">
        <v>2.49596552E-2</v>
      </c>
      <c r="AD1088" s="290">
        <v>4.0800000000000003E-2</v>
      </c>
      <c r="AE1088" s="447">
        <v>89.620900000000006</v>
      </c>
      <c r="AF1088">
        <v>4.5788000000000002</v>
      </c>
      <c r="AG1088" s="447">
        <v>2.0749</v>
      </c>
      <c r="AH1088">
        <v>0.15</v>
      </c>
      <c r="AI1088" s="447">
        <v>6.3701999999999995E-2</v>
      </c>
      <c r="AJ1088" s="447">
        <v>98.53</v>
      </c>
      <c r="AK1088" s="447">
        <v>9.9144000000000005</v>
      </c>
      <c r="AL1088" s="429">
        <v>34.957023620605469</v>
      </c>
      <c r="AM1088" s="433" t="s">
        <v>139</v>
      </c>
      <c r="AN1088" s="434"/>
      <c r="AO1088" s="438" t="s">
        <v>139</v>
      </c>
      <c r="AP1088" s="439" t="s">
        <v>139</v>
      </c>
      <c r="AQ1088" s="431" t="s">
        <v>139</v>
      </c>
      <c r="AR1088" s="440"/>
      <c r="AS1088" s="469" t="s">
        <v>139</v>
      </c>
      <c r="AT1088" s="431" t="s">
        <v>139</v>
      </c>
      <c r="AU1088" s="469" t="s">
        <v>139</v>
      </c>
      <c r="AV1088" s="431" t="s">
        <v>139</v>
      </c>
      <c r="AW1088" s="442" t="s">
        <v>139</v>
      </c>
      <c r="AX1088" s="431" t="s">
        <v>139</v>
      </c>
      <c r="AY1088" s="443"/>
      <c r="AZ1088" s="469" t="s">
        <v>139</v>
      </c>
      <c r="BA1088" s="431" t="s">
        <v>139</v>
      </c>
      <c r="BB1088" s="440"/>
      <c r="BC1088" s="469" t="s">
        <v>139</v>
      </c>
      <c r="BD1088" s="445" t="s">
        <v>139</v>
      </c>
      <c r="BE1088" s="469" t="s">
        <v>139</v>
      </c>
      <c r="BF1088" s="445" t="s">
        <v>139</v>
      </c>
      <c r="BG1088" s="445"/>
      <c r="BH1088" s="469" t="s">
        <v>139</v>
      </c>
      <c r="BI1088" s="431" t="s">
        <v>139</v>
      </c>
      <c r="BJ1088" s="440"/>
      <c r="BK1088" s="441" t="s">
        <v>139</v>
      </c>
      <c r="BL1088" s="431" t="s">
        <v>139</v>
      </c>
      <c r="BM1088" s="446"/>
      <c r="BN1088" s="447" t="s">
        <v>139</v>
      </c>
      <c r="BO1088" t="s">
        <v>139</v>
      </c>
    </row>
    <row r="1089" spans="1:67" ht="15.75" customHeight="1">
      <c r="A1089" s="7" t="s">
        <v>1030</v>
      </c>
      <c r="B1089" s="453">
        <v>51</v>
      </c>
      <c r="C1089" s="436" t="s">
        <v>242</v>
      </c>
      <c r="D1089" s="454" t="s">
        <v>243</v>
      </c>
      <c r="E1089" s="436">
        <v>73</v>
      </c>
      <c r="F1089" s="436">
        <v>59.839999999999804</v>
      </c>
      <c r="G1089" s="436" t="s">
        <v>61</v>
      </c>
      <c r="H1089" s="430">
        <v>73.99733333333333</v>
      </c>
      <c r="I1089" s="436">
        <v>139</v>
      </c>
      <c r="J1089" s="436">
        <v>59.100000000000819</v>
      </c>
      <c r="K1089" s="436" t="s">
        <v>62</v>
      </c>
      <c r="L1089" s="430">
        <v>139.98500000000001</v>
      </c>
      <c r="M1089" s="430">
        <v>-139.98500000000001</v>
      </c>
      <c r="N1089" s="427">
        <v>1124</v>
      </c>
      <c r="Q1089" s="428" t="s">
        <v>156</v>
      </c>
      <c r="R1089">
        <v>2</v>
      </c>
      <c r="S1089" s="474">
        <v>3468.5320000000002</v>
      </c>
      <c r="T1089" s="290">
        <v>-0.28720000000000001</v>
      </c>
      <c r="U1089" s="290">
        <v>-0.28810000000000002</v>
      </c>
      <c r="V1089" s="290">
        <v>30.193277999999999</v>
      </c>
      <c r="W1089" s="290">
        <v>30.192460000000001</v>
      </c>
      <c r="X1089" s="290">
        <v>34.956746501204158</v>
      </c>
      <c r="Y1089" s="290">
        <v>34.95668402515296</v>
      </c>
      <c r="Z1089">
        <v>1.3816999999999999</v>
      </c>
      <c r="AA1089" s="447">
        <v>6.5294476248327173</v>
      </c>
      <c r="AB1089" s="447">
        <v>80.880688521706247</v>
      </c>
      <c r="AC1089" s="447">
        <v>2.5890181599999999E-2</v>
      </c>
      <c r="AD1089" s="290">
        <v>4.2799999999999998E-2</v>
      </c>
      <c r="AE1089" s="447">
        <v>89.615300000000005</v>
      </c>
      <c r="AF1089">
        <v>4.5785</v>
      </c>
      <c r="AG1089" s="447">
        <v>2.0303</v>
      </c>
      <c r="AH1089">
        <v>0.1482</v>
      </c>
      <c r="AI1089" s="447">
        <v>6.3701999999999995E-2</v>
      </c>
      <c r="AJ1089" s="447">
        <v>98.53</v>
      </c>
      <c r="AK1089" s="447">
        <v>9.9144000000000005</v>
      </c>
      <c r="AL1089" s="429">
        <v>34.957279205322266</v>
      </c>
      <c r="AM1089" s="433" t="s">
        <v>139</v>
      </c>
      <c r="AN1089" s="434"/>
      <c r="AO1089" s="438" t="s">
        <v>139</v>
      </c>
      <c r="AP1089" s="439" t="s">
        <v>139</v>
      </c>
      <c r="AQ1089" s="431" t="s">
        <v>139</v>
      </c>
      <c r="AR1089" s="440"/>
      <c r="AS1089" s="469" t="s">
        <v>139</v>
      </c>
      <c r="AT1089" s="431" t="s">
        <v>139</v>
      </c>
      <c r="AU1089" s="469" t="s">
        <v>139</v>
      </c>
      <c r="AV1089" s="431" t="s">
        <v>139</v>
      </c>
      <c r="AW1089" s="442" t="s">
        <v>139</v>
      </c>
      <c r="AX1089" s="431" t="s">
        <v>139</v>
      </c>
      <c r="AY1089" s="443"/>
      <c r="AZ1089" s="469" t="s">
        <v>139</v>
      </c>
      <c r="BA1089" s="431" t="s">
        <v>139</v>
      </c>
      <c r="BB1089" s="440"/>
      <c r="BC1089" s="469" t="s">
        <v>139</v>
      </c>
      <c r="BD1089" s="445" t="s">
        <v>139</v>
      </c>
      <c r="BE1089" s="469" t="s">
        <v>139</v>
      </c>
      <c r="BF1089" s="445" t="s">
        <v>139</v>
      </c>
      <c r="BG1089" s="445"/>
      <c r="BH1089" s="469" t="s">
        <v>139</v>
      </c>
      <c r="BI1089" s="431" t="s">
        <v>139</v>
      </c>
      <c r="BJ1089" s="440"/>
      <c r="BK1089" s="441" t="s">
        <v>139</v>
      </c>
      <c r="BL1089" s="431" t="s">
        <v>139</v>
      </c>
      <c r="BM1089" s="446"/>
      <c r="BN1089" s="447" t="s">
        <v>139</v>
      </c>
      <c r="BO1089" t="s">
        <v>139</v>
      </c>
    </row>
    <row r="1090" spans="1:67" ht="15.75" customHeight="1">
      <c r="A1090" s="7" t="s">
        <v>1030</v>
      </c>
      <c r="B1090" s="453">
        <v>51</v>
      </c>
      <c r="C1090" s="436" t="s">
        <v>242</v>
      </c>
      <c r="D1090" s="454" t="s">
        <v>243</v>
      </c>
      <c r="E1090" s="436">
        <v>73</v>
      </c>
      <c r="F1090" s="436">
        <v>59.839999999999804</v>
      </c>
      <c r="G1090" s="436" t="s">
        <v>61</v>
      </c>
      <c r="H1090" s="430">
        <v>73.99733333333333</v>
      </c>
      <c r="I1090" s="436">
        <v>139</v>
      </c>
      <c r="J1090" s="436">
        <v>59.100000000000819</v>
      </c>
      <c r="K1090" s="436" t="s">
        <v>62</v>
      </c>
      <c r="L1090" s="430">
        <v>139.98500000000001</v>
      </c>
      <c r="M1090" s="430">
        <v>-139.98500000000001</v>
      </c>
      <c r="N1090" s="427">
        <v>1125</v>
      </c>
      <c r="Q1090" s="428" t="s">
        <v>156</v>
      </c>
      <c r="R1090">
        <v>3</v>
      </c>
      <c r="S1090" s="474">
        <v>3468.9110000000001</v>
      </c>
      <c r="T1090" s="290">
        <v>-0.28720000000000001</v>
      </c>
      <c r="U1090" s="290">
        <v>-0.28799999999999998</v>
      </c>
      <c r="V1090" s="290">
        <v>30.193507999999998</v>
      </c>
      <c r="W1090" s="290">
        <v>30.192769999999999</v>
      </c>
      <c r="X1090" s="290">
        <v>34.956865972807371</v>
      </c>
      <c r="Y1090" s="290">
        <v>34.956796371349618</v>
      </c>
      <c r="Z1090">
        <v>1.3816999999999999</v>
      </c>
      <c r="AA1090" s="447">
        <v>6.5294476248327173</v>
      </c>
      <c r="AB1090" s="447">
        <v>80.8807564436283</v>
      </c>
      <c r="AC1090" s="447">
        <v>2.5932519200000004E-2</v>
      </c>
      <c r="AD1090" s="290">
        <v>4.2900000000000001E-2</v>
      </c>
      <c r="AE1090" s="447">
        <v>89.615300000000005</v>
      </c>
      <c r="AF1090">
        <v>4.5785</v>
      </c>
      <c r="AG1090" s="447">
        <v>2.1406000000000001</v>
      </c>
      <c r="AH1090">
        <v>0.15260000000000001</v>
      </c>
      <c r="AI1090" s="447">
        <v>6.3701999999999995E-2</v>
      </c>
      <c r="AJ1090" s="447">
        <v>98.54</v>
      </c>
      <c r="AK1090" s="447">
        <v>9.9144000000000005</v>
      </c>
      <c r="AL1090" s="429">
        <v>34.9573974609375</v>
      </c>
      <c r="AM1090" s="433" t="s">
        <v>139</v>
      </c>
      <c r="AN1090" s="434"/>
      <c r="AO1090" s="438">
        <v>0.5</v>
      </c>
      <c r="AP1090" s="439">
        <v>6.5209999999999999</v>
      </c>
      <c r="AQ1090" s="431" t="s">
        <v>139</v>
      </c>
      <c r="AR1090" s="440"/>
      <c r="AS1090" s="469">
        <v>14.88266047062532</v>
      </c>
      <c r="AT1090" s="431"/>
      <c r="AU1090" s="469">
        <v>13.895308018977543</v>
      </c>
      <c r="AV1090" s="431"/>
      <c r="AW1090" s="442">
        <v>1.014</v>
      </c>
      <c r="AX1090" s="431"/>
      <c r="AY1090" s="443"/>
      <c r="AZ1090" s="469" t="s">
        <v>139</v>
      </c>
      <c r="BA1090" s="431" t="s">
        <v>139</v>
      </c>
      <c r="BB1090" s="440"/>
      <c r="BC1090" s="469" t="s">
        <v>139</v>
      </c>
      <c r="BD1090" s="445" t="s">
        <v>139</v>
      </c>
      <c r="BE1090" s="469" t="s">
        <v>139</v>
      </c>
      <c r="BF1090" s="445" t="s">
        <v>139</v>
      </c>
      <c r="BG1090" s="445"/>
      <c r="BH1090" s="469">
        <v>2147.1607049305981</v>
      </c>
      <c r="BI1090" s="431" t="s">
        <v>139</v>
      </c>
      <c r="BJ1090" s="440"/>
      <c r="BK1090" s="441">
        <v>2297.7983096734424</v>
      </c>
      <c r="BL1090" s="431" t="s">
        <v>139</v>
      </c>
      <c r="BM1090" s="446"/>
      <c r="BN1090" s="447">
        <v>0.36750608148867164</v>
      </c>
      <c r="BO1090" t="s">
        <v>139</v>
      </c>
    </row>
    <row r="1091" spans="1:67" ht="15.75" customHeight="1">
      <c r="A1091" s="7" t="s">
        <v>1030</v>
      </c>
      <c r="B1091" s="453">
        <v>51</v>
      </c>
      <c r="C1091" s="436" t="s">
        <v>242</v>
      </c>
      <c r="D1091" s="454" t="s">
        <v>243</v>
      </c>
      <c r="E1091" s="436">
        <v>73</v>
      </c>
      <c r="F1091" s="436">
        <v>59.839999999999804</v>
      </c>
      <c r="G1091" s="436" t="s">
        <v>61</v>
      </c>
      <c r="H1091" s="430">
        <v>73.99733333333333</v>
      </c>
      <c r="I1091" s="436">
        <v>139</v>
      </c>
      <c r="J1091" s="436">
        <v>59.100000000000819</v>
      </c>
      <c r="K1091" s="436" t="s">
        <v>62</v>
      </c>
      <c r="L1091" s="430">
        <v>139.98500000000001</v>
      </c>
      <c r="M1091" s="430">
        <v>-139.98500000000001</v>
      </c>
      <c r="N1091" s="427">
        <v>1126</v>
      </c>
      <c r="Q1091" s="428" t="s">
        <v>156</v>
      </c>
      <c r="R1091">
        <v>4</v>
      </c>
      <c r="S1091" s="474">
        <v>2542.9540000000002</v>
      </c>
      <c r="T1091" s="290">
        <v>-0.37840000000000001</v>
      </c>
      <c r="U1091" s="290">
        <v>-0.37909999999999999</v>
      </c>
      <c r="V1091" s="290">
        <v>29.763954999999999</v>
      </c>
      <c r="W1091" s="290">
        <v>29.763486</v>
      </c>
      <c r="X1091" s="290">
        <v>34.952597686019899</v>
      </c>
      <c r="Y1091" s="290">
        <v>34.952766617092628</v>
      </c>
      <c r="Z1091">
        <v>1.5137</v>
      </c>
      <c r="AA1091" s="447">
        <v>6.5949556922276997</v>
      </c>
      <c r="AB1091" s="447">
        <v>81.494508489913258</v>
      </c>
      <c r="AC1091" s="447">
        <v>2.49596552E-2</v>
      </c>
      <c r="AD1091" s="290">
        <v>4.0800000000000003E-2</v>
      </c>
      <c r="AE1091" s="447">
        <v>89.676699999999997</v>
      </c>
      <c r="AF1091">
        <v>4.5815999999999999</v>
      </c>
      <c r="AG1091" s="447">
        <v>2.0632000000000001</v>
      </c>
      <c r="AH1091">
        <v>0.14960000000000001</v>
      </c>
      <c r="AI1091" s="447">
        <v>6.3701999999999995E-2</v>
      </c>
      <c r="AJ1091" s="447">
        <v>87.61</v>
      </c>
      <c r="AK1091" s="447">
        <v>9.9144000000000005</v>
      </c>
      <c r="AL1091" s="429">
        <v>34.94189453125</v>
      </c>
      <c r="AM1091" s="433" t="s">
        <v>139</v>
      </c>
      <c r="AN1091" s="434"/>
      <c r="AO1091" s="438">
        <v>0.5</v>
      </c>
      <c r="AP1091" s="439">
        <v>6.5970000000000004</v>
      </c>
      <c r="AQ1091" s="431" t="s">
        <v>139</v>
      </c>
      <c r="AR1091" s="440"/>
      <c r="AS1091" s="469">
        <v>14.760614750016485</v>
      </c>
      <c r="AT1091" s="431"/>
      <c r="AU1091" s="469">
        <v>12.887722304126042</v>
      </c>
      <c r="AV1091" s="431"/>
      <c r="AW1091" s="442">
        <v>1.012</v>
      </c>
      <c r="AX1091" s="431"/>
      <c r="AY1091" s="443"/>
      <c r="AZ1091" s="469" t="s">
        <v>139</v>
      </c>
      <c r="BA1091" s="431" t="s">
        <v>139</v>
      </c>
      <c r="BB1091" s="440"/>
      <c r="BC1091" s="469" t="s">
        <v>139</v>
      </c>
      <c r="BD1091" s="445" t="s">
        <v>139</v>
      </c>
      <c r="BE1091" s="469" t="s">
        <v>139</v>
      </c>
      <c r="BF1091" s="445" t="s">
        <v>139</v>
      </c>
      <c r="BG1091" s="445"/>
      <c r="BH1091" s="469">
        <v>2143.5651804810914</v>
      </c>
      <c r="BI1091" s="431" t="s">
        <v>139</v>
      </c>
      <c r="BJ1091" s="440"/>
      <c r="BK1091" s="441">
        <v>2295.497446417166</v>
      </c>
      <c r="BL1091" s="431" t="s">
        <v>139</v>
      </c>
      <c r="BM1091" s="446"/>
      <c r="BN1091" s="447">
        <v>0.34871672019899241</v>
      </c>
      <c r="BO1091" t="s">
        <v>139</v>
      </c>
    </row>
    <row r="1092" spans="1:67" ht="15.75" customHeight="1">
      <c r="A1092" s="7" t="s">
        <v>1030</v>
      </c>
      <c r="B1092" s="453">
        <v>51</v>
      </c>
      <c r="C1092" s="436" t="s">
        <v>242</v>
      </c>
      <c r="D1092" s="454" t="s">
        <v>243</v>
      </c>
      <c r="E1092" s="436">
        <v>73</v>
      </c>
      <c r="F1092" s="436">
        <v>59.839999999999804</v>
      </c>
      <c r="G1092" s="436" t="s">
        <v>61</v>
      </c>
      <c r="H1092" s="430">
        <v>73.99733333333333</v>
      </c>
      <c r="I1092" s="436">
        <v>139</v>
      </c>
      <c r="J1092" s="436">
        <v>59.100000000000819</v>
      </c>
      <c r="K1092" s="436" t="s">
        <v>62</v>
      </c>
      <c r="L1092" s="430">
        <v>139.98500000000001</v>
      </c>
      <c r="M1092" s="430">
        <v>-139.98500000000001</v>
      </c>
      <c r="N1092" s="427">
        <v>1127</v>
      </c>
      <c r="Q1092" s="428" t="s">
        <v>156</v>
      </c>
      <c r="R1092">
        <v>5</v>
      </c>
      <c r="S1092" s="474">
        <v>1522.5740000000001</v>
      </c>
      <c r="T1092" s="290">
        <v>-0.28620000000000001</v>
      </c>
      <c r="U1092" s="290">
        <v>-0.28760000000000002</v>
      </c>
      <c r="V1092" s="290">
        <v>29.400158999999999</v>
      </c>
      <c r="W1092" s="290">
        <v>29.399269</v>
      </c>
      <c r="X1092" s="290">
        <v>34.91337249414218</v>
      </c>
      <c r="Y1092" s="290">
        <v>34.913777407368663</v>
      </c>
      <c r="Z1092">
        <v>1.7215</v>
      </c>
      <c r="AA1092" s="447">
        <v>6.852322939480942</v>
      </c>
      <c r="AB1092" s="447">
        <v>84.856516365032874</v>
      </c>
      <c r="AC1092" s="447">
        <v>2.5424918400000003E-2</v>
      </c>
      <c r="AD1092" s="290">
        <v>4.1799999999999997E-2</v>
      </c>
      <c r="AE1092" s="447">
        <v>89.717699999999994</v>
      </c>
      <c r="AF1092">
        <v>4.5835999999999997</v>
      </c>
      <c r="AG1092" s="447">
        <v>1.9903</v>
      </c>
      <c r="AH1092">
        <v>0.14660000000000001</v>
      </c>
      <c r="AI1092" s="447">
        <v>6.3701999999999995E-2</v>
      </c>
      <c r="AJ1092" s="447">
        <v>98.53</v>
      </c>
      <c r="AK1092" s="447">
        <v>9.9144000000000005</v>
      </c>
      <c r="AL1092" s="429">
        <v>34.911064147949219</v>
      </c>
      <c r="AM1092" s="433" t="s">
        <v>139</v>
      </c>
      <c r="AN1092" s="434"/>
      <c r="AO1092" s="438">
        <v>0.5</v>
      </c>
      <c r="AP1092" s="439">
        <v>6.85</v>
      </c>
      <c r="AQ1092" s="431" t="s">
        <v>139</v>
      </c>
      <c r="AR1092" s="440"/>
      <c r="AS1092" s="469">
        <v>13.62023478141508</v>
      </c>
      <c r="AT1092" s="431"/>
      <c r="AU1092" s="469">
        <v>8.7133702426183941</v>
      </c>
      <c r="AV1092" s="431"/>
      <c r="AW1092" s="442">
        <v>0.92100000000000004</v>
      </c>
      <c r="AX1092" s="431"/>
      <c r="AY1092" s="443"/>
      <c r="AZ1092" s="469" t="s">
        <v>139</v>
      </c>
      <c r="BA1092" s="431" t="s">
        <v>139</v>
      </c>
      <c r="BB1092" s="440"/>
      <c r="BC1092" s="469" t="s">
        <v>139</v>
      </c>
      <c r="BD1092" s="445" t="s">
        <v>139</v>
      </c>
      <c r="BE1092" s="469" t="s">
        <v>139</v>
      </c>
      <c r="BF1092" s="445" t="s">
        <v>139</v>
      </c>
      <c r="BG1092" s="445"/>
      <c r="BH1092" s="469">
        <v>2151.4455520948218</v>
      </c>
      <c r="BI1092" s="431" t="s">
        <v>139</v>
      </c>
      <c r="BJ1092" s="440"/>
      <c r="BK1092" s="441">
        <v>2299.9841860426241</v>
      </c>
      <c r="BL1092" s="431" t="s">
        <v>139</v>
      </c>
      <c r="BM1092" s="446"/>
      <c r="BN1092" s="447">
        <v>0.36948376008248068</v>
      </c>
      <c r="BO1092" t="s">
        <v>139</v>
      </c>
    </row>
    <row r="1093" spans="1:67" ht="15.75" customHeight="1">
      <c r="A1093" s="7" t="s">
        <v>1030</v>
      </c>
      <c r="B1093" s="453">
        <v>51</v>
      </c>
      <c r="C1093" s="436" t="s">
        <v>242</v>
      </c>
      <c r="D1093" s="454" t="s">
        <v>243</v>
      </c>
      <c r="E1093" s="436">
        <v>73</v>
      </c>
      <c r="F1093" s="436">
        <v>59.839999999999804</v>
      </c>
      <c r="G1093" s="436" t="s">
        <v>61</v>
      </c>
      <c r="H1093" s="430">
        <v>73.99733333333333</v>
      </c>
      <c r="I1093" s="436">
        <v>139</v>
      </c>
      <c r="J1093" s="436">
        <v>59.100000000000819</v>
      </c>
      <c r="K1093" s="436" t="s">
        <v>62</v>
      </c>
      <c r="L1093" s="430">
        <v>139.98500000000001</v>
      </c>
      <c r="M1093" s="430">
        <v>-139.98500000000001</v>
      </c>
      <c r="N1093" s="427">
        <v>1128</v>
      </c>
      <c r="Q1093" s="428" t="s">
        <v>156</v>
      </c>
      <c r="R1093">
        <v>6</v>
      </c>
      <c r="S1093" s="474">
        <v>1014.599</v>
      </c>
      <c r="T1093" s="290">
        <v>4.7199999999999999E-2</v>
      </c>
      <c r="U1093" s="290">
        <v>4.6399999999999997E-2</v>
      </c>
      <c r="V1093" s="290">
        <v>29.442225999999998</v>
      </c>
      <c r="W1093" s="290">
        <v>29.441925000000001</v>
      </c>
      <c r="X1093" s="290">
        <v>34.878435848220327</v>
      </c>
      <c r="Y1093" s="290">
        <v>34.878941691066785</v>
      </c>
      <c r="Z1093">
        <v>1.8277000000000001</v>
      </c>
      <c r="AA1093" s="447">
        <v>6.8589029329842148</v>
      </c>
      <c r="AB1093" s="447">
        <v>85.660390161348246</v>
      </c>
      <c r="AC1093" s="447">
        <v>2.6355444800000002E-2</v>
      </c>
      <c r="AD1093" s="290">
        <v>4.3900000000000002E-2</v>
      </c>
      <c r="AE1093" s="447">
        <v>89.730699999999999</v>
      </c>
      <c r="AF1093">
        <v>4.5842999999999998</v>
      </c>
      <c r="AG1093" s="447">
        <v>2.0491000000000001</v>
      </c>
      <c r="AH1093">
        <v>0.14899999999999999</v>
      </c>
      <c r="AI1093" s="447">
        <v>6.3701999999999995E-2</v>
      </c>
      <c r="AJ1093" s="447">
        <v>92.83</v>
      </c>
      <c r="AK1093" s="447">
        <v>9.9144000000000005</v>
      </c>
      <c r="AL1093" s="429">
        <v>34.880573272705078</v>
      </c>
      <c r="AM1093" s="433" t="s">
        <v>139</v>
      </c>
      <c r="AN1093" s="434"/>
      <c r="AO1093" s="438">
        <v>0.8</v>
      </c>
      <c r="AP1093" s="439">
        <v>6.8550000000000004</v>
      </c>
      <c r="AQ1093" s="431" t="s">
        <v>139</v>
      </c>
      <c r="AR1093" s="440"/>
      <c r="AS1093" s="469">
        <v>13.02589797180512</v>
      </c>
      <c r="AT1093" s="431"/>
      <c r="AU1093" s="469">
        <v>7.1808386793675485</v>
      </c>
      <c r="AV1093" s="431"/>
      <c r="AW1093" s="442">
        <v>0.87</v>
      </c>
      <c r="AX1093" s="431"/>
      <c r="AY1093" s="443"/>
      <c r="AZ1093" s="469" t="s">
        <v>139</v>
      </c>
      <c r="BA1093" s="431" t="s">
        <v>139</v>
      </c>
      <c r="BB1093" s="440"/>
      <c r="BC1093" s="469" t="s">
        <v>139</v>
      </c>
      <c r="BD1093" s="445" t="s">
        <v>139</v>
      </c>
      <c r="BE1093" s="469" t="s">
        <v>139</v>
      </c>
      <c r="BF1093" s="445" t="s">
        <v>139</v>
      </c>
      <c r="BG1093" s="445"/>
      <c r="BH1093" s="469">
        <v>2152.786614712898</v>
      </c>
      <c r="BI1093" s="431" t="s">
        <v>139</v>
      </c>
      <c r="BJ1093" s="440"/>
      <c r="BK1093" s="441">
        <v>2296.0461505332632</v>
      </c>
      <c r="BL1093" s="431" t="s">
        <v>139</v>
      </c>
      <c r="BM1093" s="446"/>
      <c r="BN1093" s="447">
        <v>0.23202519527329879</v>
      </c>
      <c r="BO1093" t="s">
        <v>139</v>
      </c>
    </row>
    <row r="1094" spans="1:67" ht="15.75" customHeight="1">
      <c r="A1094" s="7" t="s">
        <v>1030</v>
      </c>
      <c r="B1094" s="453">
        <v>51</v>
      </c>
      <c r="C1094" s="436" t="s">
        <v>242</v>
      </c>
      <c r="D1094" s="454" t="s">
        <v>243</v>
      </c>
      <c r="E1094" s="436">
        <v>73</v>
      </c>
      <c r="F1094" s="436">
        <v>59.839999999999804</v>
      </c>
      <c r="G1094" s="436" t="s">
        <v>61</v>
      </c>
      <c r="H1094" s="430">
        <v>73.99733333333333</v>
      </c>
      <c r="I1094" s="436">
        <v>139</v>
      </c>
      <c r="J1094" s="436">
        <v>59.100000000000819</v>
      </c>
      <c r="K1094" s="436" t="s">
        <v>62</v>
      </c>
      <c r="L1094" s="430">
        <v>139.98500000000001</v>
      </c>
      <c r="M1094" s="430">
        <v>-139.98500000000001</v>
      </c>
      <c r="N1094" s="427">
        <v>1129</v>
      </c>
      <c r="Q1094" s="428" t="s">
        <v>156</v>
      </c>
      <c r="R1094">
        <v>7</v>
      </c>
      <c r="S1094" s="474">
        <v>811.83100000000002</v>
      </c>
      <c r="T1094" s="290">
        <v>0.3039</v>
      </c>
      <c r="U1094" s="290">
        <v>0.3034</v>
      </c>
      <c r="V1094" s="290">
        <v>29.562442000000001</v>
      </c>
      <c r="W1094" s="290">
        <v>29.562331</v>
      </c>
      <c r="X1094" s="290">
        <v>34.863283214115881</v>
      </c>
      <c r="Y1094" s="290">
        <v>34.863700008060832</v>
      </c>
      <c r="Z1094">
        <v>1.8696999999999999</v>
      </c>
      <c r="AA1094" s="447">
        <v>6.8176756554233835</v>
      </c>
      <c r="AB1094" s="447">
        <v>85.706448313184524</v>
      </c>
      <c r="AC1094" s="447">
        <v>2.6863045600000003E-2</v>
      </c>
      <c r="AD1094" s="290">
        <v>4.4999999999999998E-2</v>
      </c>
      <c r="AE1094" s="447">
        <v>89.708399999999997</v>
      </c>
      <c r="AF1094">
        <v>4.5831</v>
      </c>
      <c r="AG1094" s="447">
        <v>2.0796000000000001</v>
      </c>
      <c r="AH1094">
        <v>0.1502</v>
      </c>
      <c r="AI1094" s="447">
        <v>6.3701999999999995E-2</v>
      </c>
      <c r="AJ1094" s="447">
        <v>79.94</v>
      </c>
      <c r="AK1094" s="447">
        <v>9.9144000000000005</v>
      </c>
      <c r="AL1094" s="429">
        <v>34.86627197265625</v>
      </c>
      <c r="AM1094" s="433" t="s">
        <v>139</v>
      </c>
      <c r="AN1094" s="434"/>
      <c r="AO1094" s="438">
        <v>1.1000000000000001</v>
      </c>
      <c r="AP1094" s="439">
        <v>6.819</v>
      </c>
      <c r="AQ1094" s="431" t="s">
        <v>139</v>
      </c>
      <c r="AR1094" s="440"/>
      <c r="AS1094" s="469">
        <v>12.960731420355769</v>
      </c>
      <c r="AT1094" s="431"/>
      <c r="AU1094" s="469">
        <v>7.0314935543844985</v>
      </c>
      <c r="AV1094" s="431"/>
      <c r="AW1094" s="442">
        <v>0.86</v>
      </c>
      <c r="AX1094" s="431"/>
      <c r="AY1094" s="443"/>
      <c r="AZ1094" s="469" t="s">
        <v>139</v>
      </c>
      <c r="BA1094" s="431" t="s">
        <v>139</v>
      </c>
      <c r="BB1094" s="440"/>
      <c r="BC1094" s="469" t="s">
        <v>139</v>
      </c>
      <c r="BD1094" s="445" t="s">
        <v>139</v>
      </c>
      <c r="BE1094" s="469" t="s">
        <v>139</v>
      </c>
      <c r="BF1094" s="445" t="s">
        <v>139</v>
      </c>
      <c r="BG1094" s="445"/>
      <c r="BH1094" s="469">
        <v>2154.9595581953522</v>
      </c>
      <c r="BI1094" s="431" t="s">
        <v>139</v>
      </c>
      <c r="BJ1094" s="440"/>
      <c r="BK1094" s="441">
        <v>2295.9436129624823</v>
      </c>
      <c r="BL1094" s="431" t="s">
        <v>139</v>
      </c>
      <c r="BM1094" s="446"/>
      <c r="BN1094" s="447">
        <v>0.27751557532688909</v>
      </c>
      <c r="BO1094" t="s">
        <v>139</v>
      </c>
    </row>
    <row r="1095" spans="1:67" ht="15.75" customHeight="1">
      <c r="A1095" s="7" t="s">
        <v>1030</v>
      </c>
      <c r="B1095" s="453">
        <v>51</v>
      </c>
      <c r="C1095" s="436" t="s">
        <v>242</v>
      </c>
      <c r="D1095" s="454" t="s">
        <v>243</v>
      </c>
      <c r="E1095" s="436">
        <v>73</v>
      </c>
      <c r="F1095" s="436">
        <v>59.839999999999804</v>
      </c>
      <c r="G1095" s="436" t="s">
        <v>61</v>
      </c>
      <c r="H1095" s="430">
        <v>73.99733333333333</v>
      </c>
      <c r="I1095" s="436">
        <v>139</v>
      </c>
      <c r="J1095" s="436">
        <v>59.100000000000819</v>
      </c>
      <c r="K1095" s="436" t="s">
        <v>62</v>
      </c>
      <c r="L1095" s="430">
        <v>139.98500000000001</v>
      </c>
      <c r="M1095" s="430">
        <v>-139.98500000000001</v>
      </c>
      <c r="N1095" s="427">
        <v>1130</v>
      </c>
      <c r="Q1095" s="428" t="s">
        <v>156</v>
      </c>
      <c r="R1095">
        <v>8</v>
      </c>
      <c r="S1095" s="474">
        <v>608.67499999999995</v>
      </c>
      <c r="T1095" s="290">
        <v>0.63700000000000001</v>
      </c>
      <c r="U1095" s="290">
        <v>0.63700000000000001</v>
      </c>
      <c r="V1095" s="290">
        <v>29.748434</v>
      </c>
      <c r="W1095" s="290">
        <v>29.748841000000002</v>
      </c>
      <c r="X1095" s="290">
        <v>34.849076264858603</v>
      </c>
      <c r="Y1095" s="290">
        <v>34.849604194026554</v>
      </c>
      <c r="Z1095">
        <v>1.9179999999999999</v>
      </c>
      <c r="AA1095" s="447">
        <v>6.7808274079661919</v>
      </c>
      <c r="AB1095" s="447">
        <v>85.971861487118048</v>
      </c>
      <c r="AC1095" s="447">
        <v>2.6778370400000001E-2</v>
      </c>
      <c r="AD1095" s="290">
        <v>4.48E-2</v>
      </c>
      <c r="AE1095" s="447">
        <v>89.717699999999994</v>
      </c>
      <c r="AF1095">
        <v>4.5835999999999997</v>
      </c>
      <c r="AG1095" s="447">
        <v>2.0491000000000001</v>
      </c>
      <c r="AH1095">
        <v>0.14899999999999999</v>
      </c>
      <c r="AI1095" s="447">
        <v>6.3701999999999995E-2</v>
      </c>
      <c r="AJ1095" s="447">
        <v>46.58</v>
      </c>
      <c r="AK1095" s="447">
        <v>9.9144000000000005</v>
      </c>
      <c r="AL1095" s="429">
        <v>34.852073669433594</v>
      </c>
      <c r="AM1095" s="433" t="s">
        <v>139</v>
      </c>
      <c r="AN1095" s="434"/>
      <c r="AO1095" s="438">
        <v>1.4</v>
      </c>
      <c r="AP1095" s="439">
        <v>6.7850000000000001</v>
      </c>
      <c r="AQ1095" s="431" t="s">
        <v>139</v>
      </c>
      <c r="AR1095" s="440"/>
      <c r="AS1095" s="469">
        <v>12.860584039200507</v>
      </c>
      <c r="AT1095" s="431"/>
      <c r="AU1095" s="469">
        <v>6.7287819205734056</v>
      </c>
      <c r="AV1095" s="431"/>
      <c r="AW1095" s="442">
        <v>0.84399999999999997</v>
      </c>
      <c r="AX1095" s="431"/>
      <c r="AY1095" s="443"/>
      <c r="AZ1095" s="469" t="s">
        <v>139</v>
      </c>
      <c r="BA1095" s="431" t="s">
        <v>139</v>
      </c>
      <c r="BB1095" s="440"/>
      <c r="BC1095" s="469" t="s">
        <v>139</v>
      </c>
      <c r="BD1095" s="445" t="s">
        <v>139</v>
      </c>
      <c r="BE1095" s="469" t="s">
        <v>139</v>
      </c>
      <c r="BF1095" s="445" t="s">
        <v>139</v>
      </c>
      <c r="BG1095" s="445"/>
      <c r="BH1095" s="469">
        <v>2155.6061830281378</v>
      </c>
      <c r="BI1095" s="431" t="s">
        <v>139</v>
      </c>
      <c r="BJ1095" s="440"/>
      <c r="BK1095" s="441">
        <v>2295.0942895058784</v>
      </c>
      <c r="BL1095" s="431" t="s">
        <v>139</v>
      </c>
      <c r="BM1095" s="446"/>
      <c r="BN1095" s="447">
        <v>0.2577369031908075</v>
      </c>
      <c r="BO1095" t="s">
        <v>139</v>
      </c>
    </row>
    <row r="1096" spans="1:67" ht="15.75" customHeight="1">
      <c r="A1096" s="7" t="s">
        <v>1030</v>
      </c>
      <c r="B1096" s="453">
        <v>51</v>
      </c>
      <c r="C1096" s="436" t="s">
        <v>242</v>
      </c>
      <c r="D1096" s="454" t="s">
        <v>243</v>
      </c>
      <c r="E1096" s="436">
        <v>73</v>
      </c>
      <c r="F1096" s="436">
        <v>59.839999999999804</v>
      </c>
      <c r="G1096" s="436" t="s">
        <v>61</v>
      </c>
      <c r="H1096" s="430">
        <v>73.99733333333333</v>
      </c>
      <c r="I1096" s="436">
        <v>139</v>
      </c>
      <c r="J1096" s="436">
        <v>59.100000000000819</v>
      </c>
      <c r="K1096" s="436" t="s">
        <v>62</v>
      </c>
      <c r="L1096" s="430">
        <v>139.98500000000001</v>
      </c>
      <c r="M1096" s="430">
        <v>-139.98500000000001</v>
      </c>
      <c r="N1096" s="427">
        <v>1131</v>
      </c>
      <c r="Q1096" s="428" t="s">
        <v>156</v>
      </c>
      <c r="R1096">
        <v>9</v>
      </c>
      <c r="S1096" s="474">
        <v>507.512</v>
      </c>
      <c r="T1096" s="290">
        <v>0.73560000000000003</v>
      </c>
      <c r="U1096" s="290">
        <v>0.73460000000000003</v>
      </c>
      <c r="V1096" s="290">
        <v>29.773897999999999</v>
      </c>
      <c r="W1096" s="290">
        <v>29.773551000000001</v>
      </c>
      <c r="X1096" s="290">
        <v>34.830470405962082</v>
      </c>
      <c r="Y1096" s="290">
        <v>34.831139537780885</v>
      </c>
      <c r="Z1096">
        <v>1.9283999999999999</v>
      </c>
      <c r="AA1096" s="447">
        <v>6.7135095272512242</v>
      </c>
      <c r="AB1096" s="447">
        <v>85.32365328460898</v>
      </c>
      <c r="AC1096" s="447">
        <v>2.6990058400000003E-2</v>
      </c>
      <c r="AD1096" s="290">
        <v>4.53E-2</v>
      </c>
      <c r="AE1096" s="447">
        <v>89.699100000000001</v>
      </c>
      <c r="AF1096">
        <v>4.5827</v>
      </c>
      <c r="AG1096" s="447">
        <v>2.0796000000000001</v>
      </c>
      <c r="AH1096">
        <v>0.1502</v>
      </c>
      <c r="AI1096" s="447">
        <v>6.3701999999999995E-2</v>
      </c>
      <c r="AJ1096" s="447">
        <v>98.53</v>
      </c>
      <c r="AK1096" s="447">
        <v>9.9144000000000005</v>
      </c>
      <c r="AL1096" s="429">
        <v>34.833866119384766</v>
      </c>
      <c r="AM1096" s="433" t="s">
        <v>139</v>
      </c>
      <c r="AN1096" s="434"/>
      <c r="AO1096" s="438">
        <v>1.4</v>
      </c>
      <c r="AP1096" s="439">
        <v>6.7140000000000004</v>
      </c>
      <c r="AQ1096" s="431" t="s">
        <v>139</v>
      </c>
      <c r="AR1096" s="440"/>
      <c r="AS1096" s="469">
        <v>12.866367310948961</v>
      </c>
      <c r="AT1096" s="431"/>
      <c r="AU1096" s="469">
        <v>6.8668702323581812</v>
      </c>
      <c r="AV1096" s="431"/>
      <c r="AW1096" s="442">
        <v>0.84199999999999997</v>
      </c>
      <c r="AX1096" s="431"/>
      <c r="AY1096" s="443"/>
      <c r="AZ1096" s="469" t="s">
        <v>139</v>
      </c>
      <c r="BA1096" s="431" t="s">
        <v>139</v>
      </c>
      <c r="BB1096" s="440"/>
      <c r="BC1096" s="469" t="s">
        <v>139</v>
      </c>
      <c r="BD1096" s="445" t="s">
        <v>139</v>
      </c>
      <c r="BE1096" s="469" t="s">
        <v>139</v>
      </c>
      <c r="BF1096" s="445" t="s">
        <v>139</v>
      </c>
      <c r="BG1096" s="445"/>
      <c r="BH1096" s="469">
        <v>2156.8496923421199</v>
      </c>
      <c r="BI1096" s="431" t="s">
        <v>139</v>
      </c>
      <c r="BJ1096" s="440"/>
      <c r="BK1096" s="441">
        <v>2293.153968837396</v>
      </c>
      <c r="BL1096" s="431" t="s">
        <v>139</v>
      </c>
      <c r="BM1096" s="446"/>
      <c r="BN1096" s="447">
        <v>0.25378154600318942</v>
      </c>
      <c r="BO1096" t="s">
        <v>139</v>
      </c>
    </row>
    <row r="1097" spans="1:67" ht="15.75" customHeight="1">
      <c r="A1097" s="7" t="s">
        <v>1030</v>
      </c>
      <c r="B1097" s="453">
        <v>51</v>
      </c>
      <c r="C1097" s="436" t="s">
        <v>242</v>
      </c>
      <c r="D1097" s="454" t="s">
        <v>243</v>
      </c>
      <c r="E1097" s="436">
        <v>73</v>
      </c>
      <c r="F1097" s="436">
        <v>59.839999999999804</v>
      </c>
      <c r="G1097" s="436" t="s">
        <v>61</v>
      </c>
      <c r="H1097" s="430">
        <v>73.99733333333333</v>
      </c>
      <c r="I1097" s="436">
        <v>139</v>
      </c>
      <c r="J1097" s="436">
        <v>59.100000000000819</v>
      </c>
      <c r="K1097" s="436" t="s">
        <v>62</v>
      </c>
      <c r="L1097" s="430">
        <v>139.98500000000001</v>
      </c>
      <c r="M1097" s="430">
        <v>-139.98500000000001</v>
      </c>
      <c r="N1097" s="427">
        <v>1132</v>
      </c>
      <c r="Q1097" s="428" t="s">
        <v>156</v>
      </c>
      <c r="R1097">
        <v>10</v>
      </c>
      <c r="S1097" s="474">
        <v>486.22</v>
      </c>
      <c r="T1097" s="290">
        <v>0.74760000000000004</v>
      </c>
      <c r="U1097" s="290">
        <v>0.74719999999999998</v>
      </c>
      <c r="V1097" s="290">
        <v>29.775247999999998</v>
      </c>
      <c r="W1097" s="290">
        <v>29.775153</v>
      </c>
      <c r="X1097" s="290">
        <v>34.831194870578642</v>
      </c>
      <c r="Y1097" s="290">
        <v>34.831519290243605</v>
      </c>
      <c r="Z1097">
        <v>1.9341999999999999</v>
      </c>
      <c r="AA1097" s="447">
        <v>6.7143047361181987</v>
      </c>
      <c r="AB1097" s="447">
        <v>85.360531358735912</v>
      </c>
      <c r="AC1097" s="447">
        <v>2.6820707999999999E-2</v>
      </c>
      <c r="AD1097" s="290">
        <v>4.4900000000000002E-2</v>
      </c>
      <c r="AE1097" s="447">
        <v>89.697199999999995</v>
      </c>
      <c r="AF1097">
        <v>4.5826000000000002</v>
      </c>
      <c r="AG1097" s="447">
        <v>2.0185</v>
      </c>
      <c r="AH1097">
        <v>0.1477</v>
      </c>
      <c r="AI1097" s="447">
        <v>6.3701999999999995E-2</v>
      </c>
      <c r="AJ1097" s="447">
        <v>98.54</v>
      </c>
      <c r="AK1097" s="447">
        <v>9.9144000000000005</v>
      </c>
      <c r="AL1097" s="429">
        <v>34.835182189941406</v>
      </c>
      <c r="AM1097" s="433" t="s">
        <v>139</v>
      </c>
      <c r="AN1097" s="434"/>
      <c r="AO1097" s="438">
        <v>1.4</v>
      </c>
      <c r="AP1097" s="439">
        <v>6.7210000000000001</v>
      </c>
      <c r="AQ1097" s="431" t="s">
        <v>139</v>
      </c>
      <c r="AR1097" s="440"/>
      <c r="AS1097" s="469">
        <v>12.856377454764905</v>
      </c>
      <c r="AT1097" s="431"/>
      <c r="AU1097" s="469">
        <v>6.8743892522447041</v>
      </c>
      <c r="AV1097" s="431"/>
      <c r="AW1097" s="442">
        <v>0.84499999999999997</v>
      </c>
      <c r="AX1097" s="431"/>
      <c r="AY1097" s="443"/>
      <c r="AZ1097" s="469" t="s">
        <v>139</v>
      </c>
      <c r="BA1097" s="431" t="s">
        <v>139</v>
      </c>
      <c r="BB1097" s="440"/>
      <c r="BC1097" s="469" t="s">
        <v>139</v>
      </c>
      <c r="BD1097" s="445" t="s">
        <v>139</v>
      </c>
      <c r="BE1097" s="469" t="s">
        <v>139</v>
      </c>
      <c r="BF1097" s="445" t="s">
        <v>139</v>
      </c>
      <c r="BG1097" s="445"/>
      <c r="BH1097" s="469">
        <v>2156.8921403761651</v>
      </c>
      <c r="BI1097" s="431" t="s">
        <v>139</v>
      </c>
      <c r="BJ1097" s="440"/>
      <c r="BK1097" s="441">
        <v>2294.6722452857321</v>
      </c>
      <c r="BL1097" s="431" t="s">
        <v>139</v>
      </c>
      <c r="BM1097" s="446"/>
      <c r="BN1097" s="447">
        <v>0.28641560054852755</v>
      </c>
      <c r="BO1097" t="s">
        <v>139</v>
      </c>
    </row>
    <row r="1098" spans="1:67" ht="15.75" customHeight="1">
      <c r="A1098" s="7" t="s">
        <v>1030</v>
      </c>
      <c r="B1098" s="453">
        <v>51</v>
      </c>
      <c r="C1098" s="436" t="s">
        <v>242</v>
      </c>
      <c r="D1098" s="454" t="s">
        <v>243</v>
      </c>
      <c r="E1098" s="436">
        <v>73</v>
      </c>
      <c r="F1098" s="436">
        <v>59.839999999999804</v>
      </c>
      <c r="G1098" s="436" t="s">
        <v>61</v>
      </c>
      <c r="H1098" s="430">
        <v>73.99733333333333</v>
      </c>
      <c r="I1098" s="436">
        <v>139</v>
      </c>
      <c r="J1098" s="436">
        <v>59.100000000000819</v>
      </c>
      <c r="K1098" s="436" t="s">
        <v>62</v>
      </c>
      <c r="L1098" s="430">
        <v>139.98500000000001</v>
      </c>
      <c r="M1098" s="430">
        <v>-139.98500000000001</v>
      </c>
      <c r="N1098" s="427">
        <v>1133</v>
      </c>
      <c r="Q1098" s="428" t="s">
        <v>156</v>
      </c>
      <c r="R1098">
        <v>11</v>
      </c>
      <c r="S1098" s="474">
        <v>406.27300000000002</v>
      </c>
      <c r="T1098" s="290">
        <v>0.60209999999999997</v>
      </c>
      <c r="U1098" s="290">
        <v>0.60219999999999996</v>
      </c>
      <c r="V1098" s="290">
        <v>29.574024999999999</v>
      </c>
      <c r="W1098" s="290">
        <v>29.574368</v>
      </c>
      <c r="X1098" s="290">
        <v>34.779737480297477</v>
      </c>
      <c r="Y1098" s="290">
        <v>34.780071682905749</v>
      </c>
      <c r="Z1098">
        <v>1.9278</v>
      </c>
      <c r="AA1098" s="447">
        <v>6.6387604176395998</v>
      </c>
      <c r="AB1098" s="447">
        <v>84.054315616816709</v>
      </c>
      <c r="AC1098" s="447">
        <v>2.8259285600000003E-2</v>
      </c>
      <c r="AD1098" s="290">
        <v>4.8099999999999997E-2</v>
      </c>
      <c r="AE1098" s="447">
        <v>89.6935</v>
      </c>
      <c r="AF1098">
        <v>4.5823999999999998</v>
      </c>
      <c r="AG1098" s="447">
        <v>2.1711999999999998</v>
      </c>
      <c r="AH1098">
        <v>0.15379999999999999</v>
      </c>
      <c r="AI1098" s="447">
        <v>6.3701999999999995E-2</v>
      </c>
      <c r="AJ1098" s="447">
        <v>94.09</v>
      </c>
      <c r="AK1098" s="447">
        <v>9.9144000000000005</v>
      </c>
      <c r="AL1098" s="429">
        <v>34.782661437988281</v>
      </c>
      <c r="AM1098" s="433" t="s">
        <v>139</v>
      </c>
      <c r="AN1098" s="434"/>
      <c r="AO1098" s="438">
        <v>1.5</v>
      </c>
      <c r="AP1098" s="439">
        <v>6.6280000000000001</v>
      </c>
      <c r="AQ1098" s="431" t="s">
        <v>139</v>
      </c>
      <c r="AR1098" s="440"/>
      <c r="AS1098" s="469">
        <v>12.786799803335935</v>
      </c>
      <c r="AT1098" s="431"/>
      <c r="AU1098" s="469">
        <v>7.3830304724595557</v>
      </c>
      <c r="AV1098" s="431"/>
      <c r="AW1098" s="442">
        <v>0.85</v>
      </c>
      <c r="AX1098" s="431"/>
      <c r="AY1098" s="443"/>
      <c r="AZ1098" s="469" t="s">
        <v>139</v>
      </c>
      <c r="BA1098" s="431" t="s">
        <v>139</v>
      </c>
      <c r="BB1098" s="440"/>
      <c r="BC1098" s="469" t="s">
        <v>139</v>
      </c>
      <c r="BD1098" s="445" t="s">
        <v>139</v>
      </c>
      <c r="BE1098" s="469" t="s">
        <v>139</v>
      </c>
      <c r="BF1098" s="445" t="s">
        <v>139</v>
      </c>
      <c r="BG1098" s="445"/>
      <c r="BH1098" s="469">
        <v>2160.6863305196289</v>
      </c>
      <c r="BI1098" s="431" t="s">
        <v>139</v>
      </c>
      <c r="BJ1098" s="440"/>
      <c r="BK1098" s="441">
        <v>2292.7241469278088</v>
      </c>
      <c r="BL1098" s="431" t="s">
        <v>139</v>
      </c>
      <c r="BM1098" s="446"/>
      <c r="BN1098" s="447">
        <v>0.25674759234440514</v>
      </c>
      <c r="BO1098" t="s">
        <v>139</v>
      </c>
    </row>
    <row r="1099" spans="1:67" ht="15.75" customHeight="1">
      <c r="A1099" s="7" t="s">
        <v>1030</v>
      </c>
      <c r="B1099" s="453">
        <v>51</v>
      </c>
      <c r="C1099" s="436" t="s">
        <v>242</v>
      </c>
      <c r="D1099" s="454" t="s">
        <v>243</v>
      </c>
      <c r="E1099" s="436">
        <v>73</v>
      </c>
      <c r="F1099" s="436">
        <v>59.839999999999804</v>
      </c>
      <c r="G1099" s="436" t="s">
        <v>61</v>
      </c>
      <c r="H1099" s="430">
        <v>73.99733333333333</v>
      </c>
      <c r="I1099" s="436">
        <v>139</v>
      </c>
      <c r="J1099" s="436">
        <v>59.100000000000819</v>
      </c>
      <c r="K1099" s="436" t="s">
        <v>62</v>
      </c>
      <c r="L1099" s="430">
        <v>139.98500000000001</v>
      </c>
      <c r="M1099" s="430">
        <v>-139.98500000000001</v>
      </c>
      <c r="N1099" s="427">
        <v>1134</v>
      </c>
      <c r="Q1099" s="428" t="s">
        <v>156</v>
      </c>
      <c r="R1099">
        <v>12</v>
      </c>
      <c r="S1099" s="474">
        <v>364.61500000000001</v>
      </c>
      <c r="T1099" s="290">
        <v>0.41760000000000003</v>
      </c>
      <c r="U1099" s="290">
        <v>0.42</v>
      </c>
      <c r="V1099" s="290">
        <v>29.338214000000001</v>
      </c>
      <c r="W1099" s="290">
        <v>29.340928999999999</v>
      </c>
      <c r="X1099" s="290">
        <v>34.703643612917091</v>
      </c>
      <c r="Y1099" s="290">
        <v>34.704500983786289</v>
      </c>
      <c r="Z1099">
        <v>1.9047000000000001</v>
      </c>
      <c r="AA1099" s="447">
        <v>6.5345813599137239</v>
      </c>
      <c r="AB1099" s="447">
        <v>82.298116125415291</v>
      </c>
      <c r="AC1099" s="447">
        <v>2.8301623200000001E-2</v>
      </c>
      <c r="AD1099" s="290">
        <v>4.82E-2</v>
      </c>
      <c r="AE1099" s="447">
        <v>89.687899999999999</v>
      </c>
      <c r="AF1099">
        <v>4.5820999999999996</v>
      </c>
      <c r="AG1099" s="447">
        <v>2.2040000000000002</v>
      </c>
      <c r="AH1099">
        <v>0.1552</v>
      </c>
      <c r="AI1099" s="447">
        <v>6.3701999999999995E-2</v>
      </c>
      <c r="AJ1099" s="447">
        <v>98.54</v>
      </c>
      <c r="AK1099" s="447">
        <v>9.9144000000000005</v>
      </c>
      <c r="AL1099" s="429">
        <v>34.6961669921875</v>
      </c>
      <c r="AM1099" s="433" t="s">
        <v>139</v>
      </c>
      <c r="AN1099" s="434"/>
      <c r="AO1099" s="438">
        <v>1.2</v>
      </c>
      <c r="AP1099" s="439">
        <v>6.4950000000000001</v>
      </c>
      <c r="AQ1099" s="431" t="s">
        <v>139</v>
      </c>
      <c r="AR1099" s="440"/>
      <c r="AS1099" s="469">
        <v>12.757944611786574</v>
      </c>
      <c r="AT1099" s="431"/>
      <c r="AU1099" s="469">
        <v>9.0384880832391072</v>
      </c>
      <c r="AV1099" s="431"/>
      <c r="AW1099" s="442">
        <v>0.88100000000000001</v>
      </c>
      <c r="AX1099" s="431"/>
      <c r="AY1099" s="443"/>
      <c r="AZ1099" s="469" t="s">
        <v>139</v>
      </c>
      <c r="BA1099" s="431" t="s">
        <v>139</v>
      </c>
      <c r="BB1099" s="440"/>
      <c r="BC1099" s="469" t="s">
        <v>139</v>
      </c>
      <c r="BD1099" s="445" t="s">
        <v>139</v>
      </c>
      <c r="BE1099" s="469" t="s">
        <v>139</v>
      </c>
      <c r="BF1099" s="445" t="s">
        <v>139</v>
      </c>
      <c r="BG1099" s="445"/>
      <c r="BH1099" s="469">
        <v>2166.2847635583803</v>
      </c>
      <c r="BI1099" s="431" t="s">
        <v>139</v>
      </c>
      <c r="BJ1099" s="440"/>
      <c r="BK1099" s="441">
        <v>2288.1297181891086</v>
      </c>
      <c r="BL1099" s="431" t="s">
        <v>139</v>
      </c>
      <c r="BM1099" s="446"/>
      <c r="BN1099" s="447">
        <v>0.19147948325372893</v>
      </c>
      <c r="BO1099" t="s">
        <v>139</v>
      </c>
    </row>
    <row r="1100" spans="1:67" ht="15.75" customHeight="1">
      <c r="A1100" s="7" t="s">
        <v>1030</v>
      </c>
      <c r="B1100" s="453">
        <v>51</v>
      </c>
      <c r="C1100" s="436" t="s">
        <v>242</v>
      </c>
      <c r="D1100" s="454" t="s">
        <v>243</v>
      </c>
      <c r="E1100" s="436">
        <v>73</v>
      </c>
      <c r="F1100" s="436">
        <v>59.839999999999804</v>
      </c>
      <c r="G1100" s="436" t="s">
        <v>61</v>
      </c>
      <c r="H1100" s="430">
        <v>73.99733333333333</v>
      </c>
      <c r="I1100" s="436">
        <v>139</v>
      </c>
      <c r="J1100" s="436">
        <v>59.100000000000819</v>
      </c>
      <c r="K1100" s="436" t="s">
        <v>62</v>
      </c>
      <c r="L1100" s="430">
        <v>139.98500000000001</v>
      </c>
      <c r="M1100" s="430">
        <v>-139.98500000000001</v>
      </c>
      <c r="N1100" s="427">
        <v>1135</v>
      </c>
      <c r="Q1100" s="428" t="s">
        <v>156</v>
      </c>
      <c r="R1100">
        <v>13</v>
      </c>
      <c r="S1100" s="474">
        <v>301.78899999999999</v>
      </c>
      <c r="T1100" s="290">
        <v>-0.2392</v>
      </c>
      <c r="U1100" s="290">
        <v>-0.2424</v>
      </c>
      <c r="V1100" s="290">
        <v>28.541636</v>
      </c>
      <c r="W1100" s="290">
        <v>28.536883</v>
      </c>
      <c r="X1100" s="290">
        <v>34.428484628015298</v>
      </c>
      <c r="Y1100" s="290">
        <v>34.425759303857951</v>
      </c>
      <c r="Z1100">
        <v>1.8506</v>
      </c>
      <c r="AA1100" s="447">
        <v>6.3647316576936079</v>
      </c>
      <c r="AB1100" s="447">
        <v>78.647136280480169</v>
      </c>
      <c r="AC1100" s="447">
        <v>3.0839627199999997E-2</v>
      </c>
      <c r="AD1100" s="290">
        <v>5.3800000000000001E-2</v>
      </c>
      <c r="AE1100" s="447">
        <v>89.648799999999994</v>
      </c>
      <c r="AF1100">
        <v>4.5801999999999996</v>
      </c>
      <c r="AG1100" s="447">
        <v>2.6665999999999999</v>
      </c>
      <c r="AH1100">
        <v>0.17369999999999999</v>
      </c>
      <c r="AI1100" s="447">
        <v>6.3701999999999995E-2</v>
      </c>
      <c r="AJ1100" s="447">
        <v>98.54</v>
      </c>
      <c r="AK1100" s="447">
        <v>9.9144000000000005</v>
      </c>
      <c r="AL1100" s="429">
        <v>34.473297119140625</v>
      </c>
      <c r="AM1100" s="433" t="s">
        <v>139</v>
      </c>
      <c r="AN1100" s="434"/>
      <c r="AO1100" s="438">
        <v>0.9</v>
      </c>
      <c r="AP1100" s="439">
        <v>6.4020000000000001</v>
      </c>
      <c r="AQ1100" s="431" t="s">
        <v>139</v>
      </c>
      <c r="AR1100" s="440"/>
      <c r="AS1100" s="469">
        <v>12.24618091359188</v>
      </c>
      <c r="AT1100" s="431"/>
      <c r="AU1100" s="469">
        <v>11.579050546975388</v>
      </c>
      <c r="AV1100" s="431"/>
      <c r="AW1100" s="442">
        <v>0.92700000000000005</v>
      </c>
      <c r="AX1100" s="431"/>
      <c r="AY1100" s="443"/>
      <c r="AZ1100" s="469" t="s">
        <v>139</v>
      </c>
      <c r="BA1100" s="431" t="s">
        <v>139</v>
      </c>
      <c r="BB1100" s="440"/>
      <c r="BC1100" s="469" t="s">
        <v>139</v>
      </c>
      <c r="BD1100" s="445" t="s">
        <v>139</v>
      </c>
      <c r="BE1100" s="469" t="s">
        <v>139</v>
      </c>
      <c r="BF1100" s="445" t="s">
        <v>139</v>
      </c>
      <c r="BG1100" s="445"/>
      <c r="BH1100" s="469">
        <v>2178.5118146610644</v>
      </c>
      <c r="BI1100" s="431" t="s">
        <v>139</v>
      </c>
      <c r="BJ1100" s="440"/>
      <c r="BK1100" s="441">
        <v>2282.5006099699349</v>
      </c>
      <c r="BL1100" s="431" t="s">
        <v>139</v>
      </c>
      <c r="BM1100" s="446"/>
      <c r="BN1100" s="447">
        <v>6.5538028961433722E-3</v>
      </c>
      <c r="BO1100" t="s">
        <v>139</v>
      </c>
    </row>
    <row r="1101" spans="1:67" ht="15.75" customHeight="1">
      <c r="A1101" s="7" t="s">
        <v>1030</v>
      </c>
      <c r="B1101" s="453">
        <v>51</v>
      </c>
      <c r="C1101" s="436" t="s">
        <v>242</v>
      </c>
      <c r="D1101" s="454" t="s">
        <v>243</v>
      </c>
      <c r="E1101" s="436">
        <v>73</v>
      </c>
      <c r="F1101" s="436">
        <v>59.839999999999804</v>
      </c>
      <c r="G1101" s="436" t="s">
        <v>61</v>
      </c>
      <c r="H1101" s="430">
        <v>73.99733333333333</v>
      </c>
      <c r="I1101" s="436">
        <v>139</v>
      </c>
      <c r="J1101" s="436">
        <v>59.100000000000819</v>
      </c>
      <c r="K1101" s="436" t="s">
        <v>62</v>
      </c>
      <c r="L1101" s="430">
        <v>139.98500000000001</v>
      </c>
      <c r="M1101" s="430">
        <v>-139.98500000000001</v>
      </c>
      <c r="N1101" s="427">
        <v>1136</v>
      </c>
      <c r="Q1101" s="428" t="s">
        <v>156</v>
      </c>
      <c r="R1101">
        <v>14</v>
      </c>
      <c r="S1101" s="474">
        <v>273.89699999999999</v>
      </c>
      <c r="T1101" s="290">
        <v>-0.73370000000000002</v>
      </c>
      <c r="U1101" s="290">
        <v>-0.74250000000000005</v>
      </c>
      <c r="V1101" s="290">
        <v>27.918948</v>
      </c>
      <c r="W1101" s="290">
        <v>27.906805000000002</v>
      </c>
      <c r="X1101" s="290">
        <v>34.168045912006008</v>
      </c>
      <c r="Y1101" s="290">
        <v>34.161580064169314</v>
      </c>
      <c r="Z1101">
        <v>1.7988</v>
      </c>
      <c r="AA1101" s="447">
        <v>6.2005145269033655</v>
      </c>
      <c r="AB1101" s="447">
        <v>75.487184258096278</v>
      </c>
      <c r="AC1101" s="447">
        <v>3.2785355200000005E-2</v>
      </c>
      <c r="AD1101" s="290">
        <v>5.8099999999999999E-2</v>
      </c>
      <c r="AE1101" s="447">
        <v>89.622799999999998</v>
      </c>
      <c r="AF1101">
        <v>4.5789</v>
      </c>
      <c r="AG1101" s="447">
        <v>3.0539999999999998</v>
      </c>
      <c r="AH1101">
        <v>0.18920000000000001</v>
      </c>
      <c r="AI1101" s="447">
        <v>6.3701999999999995E-2</v>
      </c>
      <c r="AJ1101" s="447">
        <v>98.53</v>
      </c>
      <c r="AK1101" s="447">
        <v>9.9144000000000005</v>
      </c>
      <c r="AL1101" s="429">
        <v>34.266822814941406</v>
      </c>
      <c r="AM1101" s="433" t="s">
        <v>139</v>
      </c>
      <c r="AN1101" s="434"/>
      <c r="AO1101" s="438">
        <v>0.4</v>
      </c>
      <c r="AP1101" s="439">
        <v>6.2489999999999997</v>
      </c>
      <c r="AQ1101" s="431" t="s">
        <v>139</v>
      </c>
      <c r="AR1101" s="440"/>
      <c r="AS1101" s="469">
        <v>12.653197944123896</v>
      </c>
      <c r="AT1101" s="431"/>
      <c r="AU1101" s="469">
        <v>15.803557720402415</v>
      </c>
      <c r="AV1101" s="431"/>
      <c r="AW1101" s="442">
        <v>1.0609999999999999</v>
      </c>
      <c r="AX1101" s="431"/>
      <c r="AY1101" s="443"/>
      <c r="AZ1101" s="469" t="s">
        <v>139</v>
      </c>
      <c r="BA1101" s="431" t="s">
        <v>139</v>
      </c>
      <c r="BB1101" s="440"/>
      <c r="BC1101" s="469" t="s">
        <v>139</v>
      </c>
      <c r="BD1101" s="445" t="s">
        <v>139</v>
      </c>
      <c r="BE1101" s="469" t="s">
        <v>139</v>
      </c>
      <c r="BF1101" s="445" t="s">
        <v>139</v>
      </c>
      <c r="BG1101" s="445"/>
      <c r="BH1101" s="469">
        <v>2192.0423934287264</v>
      </c>
      <c r="BI1101" s="431" t="s">
        <v>139</v>
      </c>
      <c r="BJ1101" s="440"/>
      <c r="BK1101" s="441">
        <v>2282.7210409200352</v>
      </c>
      <c r="BL1101" s="431" t="s">
        <v>139</v>
      </c>
      <c r="BM1101" s="446"/>
      <c r="BN1101" s="447">
        <v>-0.21199618595217826</v>
      </c>
      <c r="BO1101" t="s">
        <v>139</v>
      </c>
    </row>
    <row r="1102" spans="1:67" ht="15.75" customHeight="1">
      <c r="A1102" s="7" t="s">
        <v>1030</v>
      </c>
      <c r="B1102" s="453">
        <v>51</v>
      </c>
      <c r="C1102" s="436" t="s">
        <v>242</v>
      </c>
      <c r="D1102" s="454" t="s">
        <v>243</v>
      </c>
      <c r="E1102" s="436">
        <v>73</v>
      </c>
      <c r="F1102" s="436">
        <v>59.839999999999804</v>
      </c>
      <c r="G1102" s="436" t="s">
        <v>61</v>
      </c>
      <c r="H1102" s="430">
        <v>73.99733333333333</v>
      </c>
      <c r="I1102" s="436">
        <v>139</v>
      </c>
      <c r="J1102" s="436">
        <v>59.100000000000819</v>
      </c>
      <c r="K1102" s="436" t="s">
        <v>62</v>
      </c>
      <c r="L1102" s="430">
        <v>139.98500000000001</v>
      </c>
      <c r="M1102" s="430">
        <v>-139.98500000000001</v>
      </c>
      <c r="N1102" s="427">
        <v>1137</v>
      </c>
      <c r="Q1102" s="428" t="s">
        <v>156</v>
      </c>
      <c r="R1102">
        <v>15</v>
      </c>
      <c r="S1102" s="474">
        <v>251.68600000000001</v>
      </c>
      <c r="T1102" s="290">
        <v>-1.1847000000000001</v>
      </c>
      <c r="U1102" s="290">
        <v>-1.1841999999999999</v>
      </c>
      <c r="V1102" s="290">
        <v>27.226140999999998</v>
      </c>
      <c r="W1102" s="290">
        <v>27.226310000000002</v>
      </c>
      <c r="X1102" s="290">
        <v>33.748664186960312</v>
      </c>
      <c r="Y1102" s="290">
        <v>33.748332972348791</v>
      </c>
      <c r="Z1102">
        <v>1.7816000000000001</v>
      </c>
      <c r="AA1102" s="447">
        <v>6.1949052968105329</v>
      </c>
      <c r="AB1102" s="447">
        <v>74.298169726655388</v>
      </c>
      <c r="AC1102" s="447">
        <v>3.3758669599999999E-2</v>
      </c>
      <c r="AD1102" s="290">
        <v>6.0299999999999999E-2</v>
      </c>
      <c r="AE1102" s="447">
        <v>89.620900000000006</v>
      </c>
      <c r="AF1102">
        <v>4.5788000000000002</v>
      </c>
      <c r="AG1102" s="447">
        <v>3.3475000000000001</v>
      </c>
      <c r="AH1102">
        <v>0.2009</v>
      </c>
      <c r="AI1102" s="447">
        <v>6.3701999999999995E-2</v>
      </c>
      <c r="AJ1102" s="447">
        <v>98.54</v>
      </c>
      <c r="AK1102" s="447">
        <v>9.9144000000000005</v>
      </c>
      <c r="AL1102" s="429">
        <v>33.85009765625</v>
      </c>
      <c r="AM1102" s="433" t="s">
        <v>139</v>
      </c>
      <c r="AN1102" s="434"/>
      <c r="AO1102" s="438">
        <v>-0.2</v>
      </c>
      <c r="AP1102" s="439">
        <v>6.1139999999999999</v>
      </c>
      <c r="AQ1102" s="431">
        <v>3</v>
      </c>
      <c r="AR1102" s="449" t="s">
        <v>1115</v>
      </c>
      <c r="AS1102" s="469">
        <v>14.504919373955335</v>
      </c>
      <c r="AT1102" s="431"/>
      <c r="AU1102" s="469">
        <v>26.11048861169705</v>
      </c>
      <c r="AV1102" s="431"/>
      <c r="AW1102" s="442">
        <v>1.454</v>
      </c>
      <c r="AX1102" s="431"/>
      <c r="AY1102" s="443"/>
      <c r="AZ1102" s="469" t="s">
        <v>139</v>
      </c>
      <c r="BA1102" s="431" t="s">
        <v>139</v>
      </c>
      <c r="BB1102" s="440"/>
      <c r="BC1102" s="469" t="s">
        <v>139</v>
      </c>
      <c r="BD1102" s="445" t="s">
        <v>139</v>
      </c>
      <c r="BE1102" s="469" t="s">
        <v>139</v>
      </c>
      <c r="BF1102" s="445" t="s">
        <v>139</v>
      </c>
      <c r="BG1102" s="445"/>
      <c r="BH1102" s="469">
        <v>2217.6728625493793</v>
      </c>
      <c r="BI1102" s="431" t="s">
        <v>139</v>
      </c>
      <c r="BJ1102" s="440"/>
      <c r="BK1102" s="441">
        <v>2282.234038954155</v>
      </c>
      <c r="BL1102" s="431" t="s">
        <v>139</v>
      </c>
      <c r="BM1102" s="446"/>
      <c r="BN1102" s="447">
        <v>-0.72919639064356767</v>
      </c>
      <c r="BO1102" t="s">
        <v>139</v>
      </c>
    </row>
    <row r="1103" spans="1:67" ht="15.75" customHeight="1">
      <c r="A1103" s="7" t="s">
        <v>1030</v>
      </c>
      <c r="B1103" s="453">
        <v>51</v>
      </c>
      <c r="C1103" s="436" t="s">
        <v>242</v>
      </c>
      <c r="D1103" s="454" t="s">
        <v>243</v>
      </c>
      <c r="E1103" s="436">
        <v>73</v>
      </c>
      <c r="F1103" s="436">
        <v>59.839999999999804</v>
      </c>
      <c r="G1103" s="436" t="s">
        <v>61</v>
      </c>
      <c r="H1103" s="430">
        <v>73.99733333333333</v>
      </c>
      <c r="I1103" s="436">
        <v>139</v>
      </c>
      <c r="J1103" s="436">
        <v>59.100000000000819</v>
      </c>
      <c r="K1103" s="436" t="s">
        <v>62</v>
      </c>
      <c r="L1103" s="430">
        <v>139.98500000000001</v>
      </c>
      <c r="M1103" s="430">
        <v>-139.98500000000001</v>
      </c>
      <c r="N1103" s="427">
        <v>1138</v>
      </c>
      <c r="Q1103" s="428" t="s">
        <v>156</v>
      </c>
      <c r="R1103">
        <v>16</v>
      </c>
      <c r="S1103" s="474">
        <v>221.78899999999999</v>
      </c>
      <c r="T1103" s="290">
        <v>-1.4484999999999999</v>
      </c>
      <c r="U1103" s="290">
        <v>-1.4480999999999999</v>
      </c>
      <c r="V1103" s="290">
        <v>26.595285999999998</v>
      </c>
      <c r="W1103" s="290">
        <v>26.594871000000001</v>
      </c>
      <c r="X1103" s="290">
        <v>33.197357814578233</v>
      </c>
      <c r="Y1103" s="290">
        <v>33.19634284120562</v>
      </c>
      <c r="Z1103">
        <v>1.8098000000000001</v>
      </c>
      <c r="AA1103" s="447">
        <v>6.3412666853860706</v>
      </c>
      <c r="AB1103" s="447">
        <v>75.222224216682392</v>
      </c>
      <c r="AC1103" s="447">
        <v>3.4181595200000005E-2</v>
      </c>
      <c r="AD1103" s="290">
        <v>6.13E-2</v>
      </c>
      <c r="AE1103" s="447">
        <v>89.572500000000005</v>
      </c>
      <c r="AF1103">
        <v>4.5762999999999998</v>
      </c>
      <c r="AG1103" s="447">
        <v>3.4085999999999999</v>
      </c>
      <c r="AH1103">
        <v>0.20330000000000001</v>
      </c>
      <c r="AI1103" s="447">
        <v>6.3701999999999995E-2</v>
      </c>
      <c r="AJ1103" s="447">
        <v>98.54</v>
      </c>
      <c r="AK1103" s="447">
        <v>9.9144000000000005</v>
      </c>
      <c r="AL1103" s="429">
        <v>33.284255981445313</v>
      </c>
      <c r="AM1103" s="433" t="s">
        <v>139</v>
      </c>
      <c r="AN1103" s="434"/>
      <c r="AO1103" s="438">
        <v>-0.4</v>
      </c>
      <c r="AP1103" s="439">
        <v>6.3019999999999996</v>
      </c>
      <c r="AQ1103" s="431" t="s">
        <v>139</v>
      </c>
      <c r="AR1103" s="440"/>
      <c r="AS1103" s="469">
        <v>15.681229371691632</v>
      </c>
      <c r="AT1103" s="431"/>
      <c r="AU1103" s="469">
        <v>33.859057999455437</v>
      </c>
      <c r="AV1103" s="431"/>
      <c r="AW1103" s="442">
        <v>1.79</v>
      </c>
      <c r="AX1103" s="431"/>
      <c r="AY1103" s="443"/>
      <c r="AZ1103" s="469" t="s">
        <v>139</v>
      </c>
      <c r="BA1103" s="431" t="s">
        <v>139</v>
      </c>
      <c r="BB1103" s="440"/>
      <c r="BC1103" s="469" t="s">
        <v>139</v>
      </c>
      <c r="BD1103" s="445" t="s">
        <v>139</v>
      </c>
      <c r="BE1103" s="469" t="s">
        <v>139</v>
      </c>
      <c r="BF1103" s="445" t="s">
        <v>139</v>
      </c>
      <c r="BG1103" s="445"/>
      <c r="BH1103" s="469">
        <v>2234.3891558821852</v>
      </c>
      <c r="BI1103" s="431">
        <v>6</v>
      </c>
      <c r="BJ1103" s="440"/>
      <c r="BK1103" s="441">
        <v>2277.6012123066366</v>
      </c>
      <c r="BL1103" s="431">
        <v>6</v>
      </c>
      <c r="BM1103" s="446"/>
      <c r="BN1103" s="447">
        <v>-1.2780422821328885</v>
      </c>
      <c r="BO1103" t="s">
        <v>139</v>
      </c>
    </row>
    <row r="1104" spans="1:67" ht="15.75" customHeight="1">
      <c r="A1104" s="7" t="s">
        <v>1030</v>
      </c>
      <c r="B1104" s="453">
        <v>51</v>
      </c>
      <c r="C1104" s="436" t="s">
        <v>242</v>
      </c>
      <c r="D1104" s="454" t="s">
        <v>243</v>
      </c>
      <c r="E1104" s="436">
        <v>73</v>
      </c>
      <c r="F1104" s="436">
        <v>59.839999999999804</v>
      </c>
      <c r="G1104" s="436" t="s">
        <v>61</v>
      </c>
      <c r="H1104" s="430">
        <v>73.99733333333333</v>
      </c>
      <c r="I1104" s="436">
        <v>139</v>
      </c>
      <c r="J1104" s="436">
        <v>59.100000000000819</v>
      </c>
      <c r="K1104" s="436" t="s">
        <v>62</v>
      </c>
      <c r="L1104" s="430">
        <v>139.98500000000001</v>
      </c>
      <c r="M1104" s="430">
        <v>-139.98500000000001</v>
      </c>
      <c r="N1104" s="427">
        <v>1139</v>
      </c>
      <c r="Q1104" s="428" t="s">
        <v>156</v>
      </c>
      <c r="R1104">
        <v>17</v>
      </c>
      <c r="S1104" s="474">
        <v>202.01400000000001</v>
      </c>
      <c r="T1104" s="290">
        <v>-1.4621999999999999</v>
      </c>
      <c r="U1104" s="290">
        <v>-1.4621</v>
      </c>
      <c r="V1104" s="290">
        <v>26.406528999999999</v>
      </c>
      <c r="W1104" s="290">
        <v>26.405696000000002</v>
      </c>
      <c r="X1104" s="290">
        <v>32.965195619924131</v>
      </c>
      <c r="Y1104" s="290">
        <v>32.963940562495253</v>
      </c>
      <c r="Z1104">
        <v>1.8258000000000001</v>
      </c>
      <c r="AA1104" s="447">
        <v>6.3972846660149303</v>
      </c>
      <c r="AB1104" s="447">
        <v>75.733701228566588</v>
      </c>
      <c r="AC1104" s="447">
        <v>3.3885232000000001E-2</v>
      </c>
      <c r="AD1104" s="290">
        <v>6.0600000000000001E-2</v>
      </c>
      <c r="AE1104" s="447">
        <v>89.572500000000005</v>
      </c>
      <c r="AF1104">
        <v>4.5762999999999998</v>
      </c>
      <c r="AG1104" s="447">
        <v>3.4508999999999999</v>
      </c>
      <c r="AH1104">
        <v>0.20499999999999999</v>
      </c>
      <c r="AI1104" s="447">
        <v>6.3701999999999995E-2</v>
      </c>
      <c r="AJ1104" s="447">
        <v>98.54</v>
      </c>
      <c r="AK1104" s="447">
        <v>9.9144000000000005</v>
      </c>
      <c r="AL1104" s="429">
        <v>33.03082275390625</v>
      </c>
      <c r="AM1104" s="433" t="s">
        <v>139</v>
      </c>
      <c r="AN1104" s="434"/>
      <c r="AO1104" s="438">
        <v>-0.3</v>
      </c>
      <c r="AP1104" s="439">
        <v>6.3730000000000002</v>
      </c>
      <c r="AQ1104" s="431" t="s">
        <v>139</v>
      </c>
      <c r="AR1104" s="440"/>
      <c r="AS1104" s="469">
        <v>15.706669387485539</v>
      </c>
      <c r="AT1104" s="431"/>
      <c r="AU1104" s="469">
        <v>34.227969757441507</v>
      </c>
      <c r="AV1104" s="431"/>
      <c r="AW1104" s="442">
        <v>1.8540000000000001</v>
      </c>
      <c r="AX1104" s="431"/>
      <c r="AY1104" s="443"/>
      <c r="AZ1104" s="469" t="s">
        <v>139</v>
      </c>
      <c r="BA1104" s="431" t="s">
        <v>139</v>
      </c>
      <c r="BB1104" s="440"/>
      <c r="BC1104" s="469">
        <v>4.7725127151794135E-3</v>
      </c>
      <c r="BD1104" s="445" t="s">
        <v>139</v>
      </c>
      <c r="BE1104" s="469">
        <v>1.2190370389184914E-2</v>
      </c>
      <c r="BF1104" s="445" t="s">
        <v>139</v>
      </c>
      <c r="BG1104" s="445"/>
      <c r="BH1104" s="469">
        <v>2229.0101527093257</v>
      </c>
      <c r="BI1104" s="431" t="s">
        <v>139</v>
      </c>
      <c r="BJ1104" s="440"/>
      <c r="BK1104" s="441">
        <v>2268.6881933349546</v>
      </c>
      <c r="BL1104" s="431" t="s">
        <v>139</v>
      </c>
      <c r="BM1104" s="446"/>
      <c r="BN1104" s="447">
        <v>-1.4125338575018591</v>
      </c>
      <c r="BO1104" t="s">
        <v>139</v>
      </c>
    </row>
    <row r="1105" spans="1:68" ht="15.75" customHeight="1">
      <c r="A1105" s="7" t="s">
        <v>1030</v>
      </c>
      <c r="B1105" s="453">
        <v>51</v>
      </c>
      <c r="C1105" s="436" t="s">
        <v>242</v>
      </c>
      <c r="D1105" s="454" t="s">
        <v>243</v>
      </c>
      <c r="E1105" s="436">
        <v>73</v>
      </c>
      <c r="F1105" s="436">
        <v>59.839999999999804</v>
      </c>
      <c r="G1105" s="436" t="s">
        <v>61</v>
      </c>
      <c r="H1105" s="430">
        <v>73.99733333333333</v>
      </c>
      <c r="I1105" s="436">
        <v>139</v>
      </c>
      <c r="J1105" s="436">
        <v>59.100000000000819</v>
      </c>
      <c r="K1105" s="436" t="s">
        <v>62</v>
      </c>
      <c r="L1105" s="430">
        <v>139.98500000000001</v>
      </c>
      <c r="M1105" s="430">
        <v>-139.98500000000001</v>
      </c>
      <c r="N1105" s="427">
        <v>1140</v>
      </c>
      <c r="Q1105" s="428" t="s">
        <v>156</v>
      </c>
      <c r="R1105">
        <v>18</v>
      </c>
      <c r="S1105" s="474">
        <v>170.89599999999999</v>
      </c>
      <c r="T1105" s="290">
        <v>-1.3983000000000001</v>
      </c>
      <c r="U1105" s="290">
        <v>-1.3993</v>
      </c>
      <c r="V1105" s="290">
        <v>26.198349</v>
      </c>
      <c r="W1105" s="290">
        <v>26.200208</v>
      </c>
      <c r="X1105" s="290">
        <v>32.628228195578501</v>
      </c>
      <c r="Y1105" s="290">
        <v>32.63186789602392</v>
      </c>
      <c r="Z1105">
        <v>1.8916999999999999</v>
      </c>
      <c r="AA1105" s="447">
        <v>6.6853958480171967</v>
      </c>
      <c r="AB1105" s="447">
        <v>79.091285268992721</v>
      </c>
      <c r="AC1105" s="447">
        <v>3.4773871200000001E-2</v>
      </c>
      <c r="AD1105" s="290">
        <v>6.2600000000000003E-2</v>
      </c>
      <c r="AE1105" s="447">
        <v>89.550200000000004</v>
      </c>
      <c r="AF1105">
        <v>4.5751999999999997</v>
      </c>
      <c r="AG1105" s="447">
        <v>3.4649000000000001</v>
      </c>
      <c r="AH1105">
        <v>0.2056</v>
      </c>
      <c r="AI1105" s="447">
        <v>6.3701999999999995E-2</v>
      </c>
      <c r="AJ1105" s="447">
        <v>96.54</v>
      </c>
      <c r="AK1105" s="447">
        <v>9.9144000000000005</v>
      </c>
      <c r="AL1105" s="429">
        <v>32.620208740234375</v>
      </c>
      <c r="AM1105" s="433" t="s">
        <v>139</v>
      </c>
      <c r="AN1105" s="434"/>
      <c r="AO1105" s="438">
        <v>-0.4</v>
      </c>
      <c r="AP1105" s="439">
        <v>6.718</v>
      </c>
      <c r="AQ1105" s="431" t="s">
        <v>139</v>
      </c>
      <c r="AR1105" s="440"/>
      <c r="AS1105" s="469">
        <v>13.797810018861465</v>
      </c>
      <c r="AT1105" s="431"/>
      <c r="AU1105" s="469">
        <v>29.487864110398593</v>
      </c>
      <c r="AV1105" s="431"/>
      <c r="AW1105" s="442">
        <v>1.7490000000000001</v>
      </c>
      <c r="AX1105" s="431"/>
      <c r="AY1105" s="443"/>
      <c r="AZ1105" s="469" t="s">
        <v>139</v>
      </c>
      <c r="BA1105" s="431" t="s">
        <v>139</v>
      </c>
      <c r="BB1105" s="440"/>
      <c r="BC1105" s="469">
        <v>8.1489165540219489E-3</v>
      </c>
      <c r="BD1105" s="445" t="s">
        <v>139</v>
      </c>
      <c r="BE1105" s="469">
        <v>1.228791425014078E-2</v>
      </c>
      <c r="BF1105" s="445" t="s">
        <v>139</v>
      </c>
      <c r="BG1105" s="445"/>
      <c r="BH1105" s="469">
        <v>2197.7892520583696</v>
      </c>
      <c r="BI1105" s="431" t="s">
        <v>139</v>
      </c>
      <c r="BJ1105" s="440"/>
      <c r="BK1105" s="441">
        <v>2245.4112052030732</v>
      </c>
      <c r="BL1105" s="431" t="s">
        <v>139</v>
      </c>
      <c r="BM1105" s="446"/>
      <c r="BN1105" s="447">
        <v>-1.5460370651234228</v>
      </c>
      <c r="BO1105" t="s">
        <v>139</v>
      </c>
    </row>
    <row r="1106" spans="1:68" ht="15.75" customHeight="1">
      <c r="A1106" s="7" t="s">
        <v>1030</v>
      </c>
      <c r="B1106" s="453">
        <v>51</v>
      </c>
      <c r="C1106" s="436" t="s">
        <v>242</v>
      </c>
      <c r="D1106" s="454" t="s">
        <v>243</v>
      </c>
      <c r="E1106" s="436">
        <v>73</v>
      </c>
      <c r="F1106" s="436">
        <v>59.839999999999804</v>
      </c>
      <c r="G1106" s="436" t="s">
        <v>61</v>
      </c>
      <c r="H1106" s="430">
        <v>73.99733333333333</v>
      </c>
      <c r="I1106" s="436">
        <v>139</v>
      </c>
      <c r="J1106" s="436">
        <v>59.100000000000819</v>
      </c>
      <c r="K1106" s="436" t="s">
        <v>62</v>
      </c>
      <c r="L1106" s="430">
        <v>139.98500000000001</v>
      </c>
      <c r="M1106" s="430">
        <v>-139.98500000000001</v>
      </c>
      <c r="N1106" s="427">
        <v>1141</v>
      </c>
      <c r="Q1106" s="428" t="s">
        <v>156</v>
      </c>
      <c r="R1106">
        <v>19</v>
      </c>
      <c r="S1106" s="474">
        <v>141.404</v>
      </c>
      <c r="T1106" s="290">
        <v>-1.2722</v>
      </c>
      <c r="U1106" s="290">
        <v>-1.2802</v>
      </c>
      <c r="V1106" s="290">
        <v>26.061032999999998</v>
      </c>
      <c r="W1106" s="290">
        <v>26.062571999999999</v>
      </c>
      <c r="X1106" s="290">
        <v>32.321270217911106</v>
      </c>
      <c r="Y1106" s="290">
        <v>32.332011265541531</v>
      </c>
      <c r="Z1106">
        <v>1.9572000000000001</v>
      </c>
      <c r="AA1106" s="447">
        <v>6.9514132672341642</v>
      </c>
      <c r="AB1106" s="447">
        <v>82.338370673676749</v>
      </c>
      <c r="AC1106" s="447">
        <v>3.5239134400000004E-2</v>
      </c>
      <c r="AD1106" s="290">
        <v>6.3600000000000004E-2</v>
      </c>
      <c r="AE1106" s="447">
        <v>89.548299999999998</v>
      </c>
      <c r="AF1106">
        <v>4.5750999999999999</v>
      </c>
      <c r="AG1106" s="447">
        <v>3.3780999999999999</v>
      </c>
      <c r="AH1106">
        <v>0.2021</v>
      </c>
      <c r="AI1106" s="447">
        <v>6.3701999999999995E-2</v>
      </c>
      <c r="AJ1106" s="447">
        <v>15.98</v>
      </c>
      <c r="AK1106" s="447">
        <v>9.9144000000000005</v>
      </c>
      <c r="AL1106" s="429">
        <v>32.326751708984375</v>
      </c>
      <c r="AM1106" s="433" t="s">
        <v>139</v>
      </c>
      <c r="AN1106" s="434"/>
      <c r="AO1106" s="438">
        <v>-0.3</v>
      </c>
      <c r="AP1106" s="439">
        <v>6.9749999999999996</v>
      </c>
      <c r="AQ1106" s="431" t="s">
        <v>139</v>
      </c>
      <c r="AR1106" s="440"/>
      <c r="AS1106" s="469">
        <v>12.029878129415952</v>
      </c>
      <c r="AT1106" s="431"/>
      <c r="AU1106" s="469">
        <v>25.22756638469469</v>
      </c>
      <c r="AV1106" s="431"/>
      <c r="AW1106" s="442">
        <v>1.623</v>
      </c>
      <c r="AX1106" s="431"/>
      <c r="AY1106" s="443"/>
      <c r="AZ1106" s="469" t="s">
        <v>139</v>
      </c>
      <c r="BA1106" s="431" t="s">
        <v>139</v>
      </c>
      <c r="BB1106" s="440"/>
      <c r="BC1106" s="469">
        <v>1.419254199604743E-2</v>
      </c>
      <c r="BD1106" s="445" t="s">
        <v>139</v>
      </c>
      <c r="BE1106" s="469">
        <v>1.692697175395257E-2</v>
      </c>
      <c r="BF1106" s="445" t="s">
        <v>139</v>
      </c>
      <c r="BG1106" s="445"/>
      <c r="BH1106" s="469">
        <v>2165.9024511470934</v>
      </c>
      <c r="BI1106" s="431" t="s">
        <v>139</v>
      </c>
      <c r="BJ1106" s="440"/>
      <c r="BK1106" s="441">
        <v>2228.5223209968476</v>
      </c>
      <c r="BL1106" s="431" t="s">
        <v>139</v>
      </c>
      <c r="BM1106" s="446"/>
      <c r="BN1106" s="447">
        <v>-1.6528392539810757</v>
      </c>
      <c r="BO1106" t="s">
        <v>139</v>
      </c>
    </row>
    <row r="1107" spans="1:68" ht="15.75" customHeight="1">
      <c r="A1107" s="7" t="s">
        <v>1030</v>
      </c>
      <c r="B1107" s="453">
        <v>51</v>
      </c>
      <c r="C1107" s="436" t="s">
        <v>242</v>
      </c>
      <c r="D1107" s="454" t="s">
        <v>243</v>
      </c>
      <c r="E1107" s="436">
        <v>73</v>
      </c>
      <c r="F1107" s="436">
        <v>59.839999999999804</v>
      </c>
      <c r="G1107" s="436" t="s">
        <v>61</v>
      </c>
      <c r="H1107" s="430">
        <v>73.99733333333333</v>
      </c>
      <c r="I1107" s="436">
        <v>139</v>
      </c>
      <c r="J1107" s="436">
        <v>59.100000000000819</v>
      </c>
      <c r="K1107" s="436" t="s">
        <v>62</v>
      </c>
      <c r="L1107" s="430">
        <v>139.98500000000001</v>
      </c>
      <c r="M1107" s="430">
        <v>-139.98500000000001</v>
      </c>
      <c r="N1107" s="427">
        <v>1142</v>
      </c>
      <c r="Q1107" s="428" t="s">
        <v>156</v>
      </c>
      <c r="R1107">
        <v>20</v>
      </c>
      <c r="S1107" s="474">
        <v>110.21</v>
      </c>
      <c r="T1107" s="290">
        <v>-0.86240000000000006</v>
      </c>
      <c r="U1107" s="290">
        <v>-0.85060000000000002</v>
      </c>
      <c r="V1107" s="290">
        <v>26.058975</v>
      </c>
      <c r="W1107" s="290">
        <v>26.062630000000002</v>
      </c>
      <c r="X1107" s="290">
        <v>31.898808964669932</v>
      </c>
      <c r="Y1107" s="290">
        <v>31.891241060873771</v>
      </c>
      <c r="Z1107">
        <v>2.0924</v>
      </c>
      <c r="AA1107" s="447">
        <v>7.440983600544353</v>
      </c>
      <c r="AB1107" s="447">
        <v>88.844422980725639</v>
      </c>
      <c r="AC1107" s="447">
        <v>4.7549467200000001E-2</v>
      </c>
      <c r="AD1107" s="290">
        <v>9.0899999999999995E-2</v>
      </c>
      <c r="AE1107" s="447">
        <v>89.505499999999998</v>
      </c>
      <c r="AF1107">
        <v>4.5728999999999997</v>
      </c>
      <c r="AG1107" s="447">
        <v>3.1292</v>
      </c>
      <c r="AH1107">
        <v>0.19220000000000001</v>
      </c>
      <c r="AI1107" s="447">
        <v>6.3701999999999995E-2</v>
      </c>
      <c r="AJ1107" s="447">
        <v>98.53</v>
      </c>
      <c r="AK1107" s="447">
        <v>9.9144000000000005</v>
      </c>
      <c r="AL1107" s="429">
        <v>31.950149536132813</v>
      </c>
      <c r="AM1107" s="433" t="s">
        <v>139</v>
      </c>
      <c r="AN1107" s="434"/>
      <c r="AO1107" s="438">
        <v>0.3</v>
      </c>
      <c r="AP1107" s="439">
        <v>7.306</v>
      </c>
      <c r="AQ1107" s="431" t="s">
        <v>139</v>
      </c>
      <c r="AR1107" s="440"/>
      <c r="AS1107" s="469">
        <v>8.3275843979339808</v>
      </c>
      <c r="AT1107" s="431"/>
      <c r="AU1107" s="469">
        <v>16.692843580120723</v>
      </c>
      <c r="AV1107" s="431"/>
      <c r="AW1107" s="442">
        <v>1.343</v>
      </c>
      <c r="AX1107" s="431"/>
      <c r="AY1107" s="443"/>
      <c r="AZ1107" s="469" t="s">
        <v>139</v>
      </c>
      <c r="BA1107" s="431" t="s">
        <v>139</v>
      </c>
      <c r="BB1107" s="440"/>
      <c r="BC1107" s="469">
        <v>3.5831763958020985E-2</v>
      </c>
      <c r="BD1107" s="445" t="s">
        <v>139</v>
      </c>
      <c r="BE1107" s="469">
        <v>3.4488761881979031E-2</v>
      </c>
      <c r="BF1107" s="445" t="s">
        <v>139</v>
      </c>
      <c r="BG1107" s="445"/>
      <c r="BH1107" s="469">
        <v>2133.5979221264115</v>
      </c>
      <c r="BI1107" s="431" t="s">
        <v>139</v>
      </c>
      <c r="BJ1107" s="440"/>
      <c r="BK1107" s="441">
        <v>2213.3240322755678</v>
      </c>
      <c r="BL1107" s="431" t="s">
        <v>139</v>
      </c>
      <c r="BM1107" s="446"/>
      <c r="BN1107" s="447">
        <v>-1.8278765413696161</v>
      </c>
      <c r="BO1107" t="s">
        <v>139</v>
      </c>
    </row>
    <row r="1108" spans="1:68" ht="15.75" customHeight="1">
      <c r="A1108" s="7" t="s">
        <v>1030</v>
      </c>
      <c r="B1108" s="453">
        <v>51</v>
      </c>
      <c r="C1108" s="436" t="s">
        <v>242</v>
      </c>
      <c r="D1108" s="454" t="s">
        <v>243</v>
      </c>
      <c r="E1108" s="436">
        <v>73</v>
      </c>
      <c r="F1108" s="436">
        <v>59.839999999999804</v>
      </c>
      <c r="G1108" s="436" t="s">
        <v>61</v>
      </c>
      <c r="H1108" s="430">
        <v>73.99733333333333</v>
      </c>
      <c r="I1108" s="436">
        <v>139</v>
      </c>
      <c r="J1108" s="436">
        <v>59.100000000000819</v>
      </c>
      <c r="K1108" s="436" t="s">
        <v>62</v>
      </c>
      <c r="L1108" s="430">
        <v>139.98500000000001</v>
      </c>
      <c r="M1108" s="430">
        <v>-139.98500000000001</v>
      </c>
      <c r="N1108" s="427">
        <v>1143</v>
      </c>
      <c r="P1108" s="448" t="s">
        <v>285</v>
      </c>
      <c r="Q1108" s="428" t="s">
        <v>156</v>
      </c>
      <c r="R1108">
        <v>21</v>
      </c>
      <c r="S1108" s="474">
        <v>84.683000000000007</v>
      </c>
      <c r="T1108" s="290">
        <v>-0.19470000000000001</v>
      </c>
      <c r="U1108" s="290">
        <v>-0.19339999999999999</v>
      </c>
      <c r="V1108" s="290">
        <v>25.982780999999999</v>
      </c>
      <c r="W1108" s="290">
        <v>25.974667</v>
      </c>
      <c r="X1108" s="290">
        <v>31.117939072248021</v>
      </c>
      <c r="Y1108" s="290">
        <v>31.105927596657004</v>
      </c>
      <c r="Z1108">
        <v>2.3281999999999998</v>
      </c>
      <c r="AA1108" s="447">
        <v>8.3882938872584809</v>
      </c>
      <c r="AB1108" s="447">
        <v>101.38853678576314</v>
      </c>
      <c r="AC1108" s="447">
        <v>0.19488971999999999</v>
      </c>
      <c r="AD1108" s="290">
        <v>0.41799999999999998</v>
      </c>
      <c r="AE1108" s="447">
        <v>89.049400000000006</v>
      </c>
      <c r="AF1108">
        <v>4.5499000000000001</v>
      </c>
      <c r="AG1108" s="447">
        <v>2.7980999999999998</v>
      </c>
      <c r="AH1108">
        <v>0.1789</v>
      </c>
      <c r="AI1108" s="447">
        <v>6.3701999999999995E-2</v>
      </c>
      <c r="AJ1108" s="447">
        <v>98.55</v>
      </c>
      <c r="AK1108" s="447">
        <v>9.9144000000000005</v>
      </c>
      <c r="AL1108" s="429">
        <v>31.515525817871094</v>
      </c>
      <c r="AM1108" s="433">
        <v>3</v>
      </c>
      <c r="AN1108" s="434" t="s">
        <v>1117</v>
      </c>
      <c r="AO1108" s="438">
        <v>0.6</v>
      </c>
      <c r="AP1108" s="439">
        <v>7.93</v>
      </c>
      <c r="AQ1108" s="431">
        <v>3</v>
      </c>
      <c r="AR1108" s="449" t="s">
        <v>1118</v>
      </c>
      <c r="AS1108" s="469">
        <v>4.4049979307784799</v>
      </c>
      <c r="AT1108" s="431"/>
      <c r="AU1108" s="469">
        <v>10.808297076475302</v>
      </c>
      <c r="AV1108" s="431"/>
      <c r="AW1108" s="442">
        <v>1.073</v>
      </c>
      <c r="AX1108" s="431"/>
      <c r="AY1108" s="443"/>
      <c r="AZ1108" s="469" t="s">
        <v>139</v>
      </c>
      <c r="BA1108" s="431" t="s">
        <v>139</v>
      </c>
      <c r="BB1108" s="440"/>
      <c r="BC1108" s="469">
        <v>8.7512192743628189E-2</v>
      </c>
      <c r="BD1108" s="445" t="s">
        <v>139</v>
      </c>
      <c r="BE1108" s="469">
        <v>0.16205673229637182</v>
      </c>
      <c r="BF1108" s="445" t="s">
        <v>139</v>
      </c>
      <c r="BG1108" s="445"/>
      <c r="BH1108" s="469">
        <v>2094.6764293197402</v>
      </c>
      <c r="BI1108" s="431" t="s">
        <v>139</v>
      </c>
      <c r="BJ1108" s="440"/>
      <c r="BK1108" s="441">
        <v>2194.0714895900433</v>
      </c>
      <c r="BL1108" s="431" t="s">
        <v>139</v>
      </c>
      <c r="BM1108" s="446"/>
      <c r="BN1108" s="447">
        <v>-2.0444479085251328</v>
      </c>
      <c r="BO1108">
        <v>3</v>
      </c>
      <c r="BP1108" t="s">
        <v>1119</v>
      </c>
    </row>
    <row r="1109" spans="1:68" ht="15.75" customHeight="1">
      <c r="A1109" s="7" t="s">
        <v>1030</v>
      </c>
      <c r="B1109" s="453">
        <v>51</v>
      </c>
      <c r="C1109" s="436" t="s">
        <v>242</v>
      </c>
      <c r="D1109" s="454" t="s">
        <v>243</v>
      </c>
      <c r="E1109" s="436">
        <v>73</v>
      </c>
      <c r="F1109" s="436">
        <v>59.839999999999804</v>
      </c>
      <c r="G1109" s="436" t="s">
        <v>61</v>
      </c>
      <c r="H1109" s="430">
        <v>73.99733333333333</v>
      </c>
      <c r="I1109" s="436">
        <v>139</v>
      </c>
      <c r="J1109" s="436">
        <v>59.100000000000819</v>
      </c>
      <c r="K1109" s="436" t="s">
        <v>62</v>
      </c>
      <c r="L1109" s="430">
        <v>139.98500000000001</v>
      </c>
      <c r="M1109" s="430">
        <v>-139.98500000000001</v>
      </c>
      <c r="N1109" s="427">
        <v>1144</v>
      </c>
      <c r="Q1109" s="428" t="s">
        <v>156</v>
      </c>
      <c r="R1109">
        <v>22</v>
      </c>
      <c r="S1109" s="474">
        <v>41.106999999999999</v>
      </c>
      <c r="T1109" s="290">
        <v>-0.97770000000000001</v>
      </c>
      <c r="U1109" s="290">
        <v>-0.98099999999999998</v>
      </c>
      <c r="V1109" s="290">
        <v>23.189335</v>
      </c>
      <c r="W1109" s="290">
        <v>23.193111000000002</v>
      </c>
      <c r="X1109" s="290">
        <v>28.209548679431624</v>
      </c>
      <c r="Y1109" s="290">
        <v>28.217678380911398</v>
      </c>
      <c r="Z1109">
        <v>2.3702000000000001</v>
      </c>
      <c r="AA1109" s="447">
        <v>9.005486679437757</v>
      </c>
      <c r="AB1109" s="447">
        <v>104.43353241850681</v>
      </c>
      <c r="AC1109" s="447">
        <v>7.9362119999999994E-2</v>
      </c>
      <c r="AD1109" s="290">
        <v>0.1615</v>
      </c>
      <c r="AE1109" s="447">
        <v>89.192700000000002</v>
      </c>
      <c r="AF1109">
        <v>4.5571999999999999</v>
      </c>
      <c r="AG1109" s="447">
        <v>1.5019</v>
      </c>
      <c r="AH1109">
        <v>0.12709999999999999</v>
      </c>
      <c r="AI1109" s="447">
        <v>6.3701999999999995E-2</v>
      </c>
      <c r="AJ1109" s="447">
        <v>98.53</v>
      </c>
      <c r="AK1109" s="447">
        <v>9.9144000000000005</v>
      </c>
      <c r="AL1109" s="429">
        <v>28.280200958251953</v>
      </c>
      <c r="AM1109" s="433" t="s">
        <v>139</v>
      </c>
      <c r="AN1109" s="434"/>
      <c r="AO1109" s="438">
        <v>0.5</v>
      </c>
      <c r="AP1109" s="439">
        <v>9.0359999999999996</v>
      </c>
      <c r="AQ1109" s="431" t="s">
        <v>139</v>
      </c>
      <c r="AR1109" s="440"/>
      <c r="AS1109" s="469">
        <v>0</v>
      </c>
      <c r="AT1109" s="431"/>
      <c r="AU1109" s="469">
        <v>2.6546613496130718</v>
      </c>
      <c r="AV1109" s="431"/>
      <c r="AW1109" s="442">
        <v>0.55900000000000005</v>
      </c>
      <c r="AX1109" s="431"/>
      <c r="AY1109" s="443"/>
      <c r="AZ1109" s="469" t="s">
        <v>139</v>
      </c>
      <c r="BA1109" s="431" t="s">
        <v>139</v>
      </c>
      <c r="BB1109" s="440"/>
      <c r="BC1109" s="469">
        <v>7.1492077807250226E-2</v>
      </c>
      <c r="BD1109" s="445" t="s">
        <v>139</v>
      </c>
      <c r="BE1109" s="469">
        <v>3.1080240141467746E-2</v>
      </c>
      <c r="BF1109" s="445" t="s">
        <v>139</v>
      </c>
      <c r="BG1109" s="445"/>
      <c r="BH1109" s="469">
        <v>1962.8205652997908</v>
      </c>
      <c r="BI1109" s="431" t="s">
        <v>139</v>
      </c>
      <c r="BJ1109" s="440"/>
      <c r="BK1109" s="441">
        <v>2042.4407331631733</v>
      </c>
      <c r="BL1109" s="431" t="s">
        <v>139</v>
      </c>
      <c r="BM1109" s="446"/>
      <c r="BN1109" s="447">
        <v>-3.6306611988374442</v>
      </c>
      <c r="BO1109" t="s">
        <v>139</v>
      </c>
    </row>
    <row r="1110" spans="1:68" ht="15.75" customHeight="1">
      <c r="A1110" s="7" t="s">
        <v>1030</v>
      </c>
      <c r="B1110" s="453">
        <v>51</v>
      </c>
      <c r="C1110" s="436" t="s">
        <v>242</v>
      </c>
      <c r="D1110" s="454" t="s">
        <v>243</v>
      </c>
      <c r="E1110" s="436">
        <v>73</v>
      </c>
      <c r="F1110" s="436">
        <v>59.839999999999804</v>
      </c>
      <c r="G1110" s="436" t="s">
        <v>61</v>
      </c>
      <c r="H1110" s="430">
        <v>73.99733333333333</v>
      </c>
      <c r="I1110" s="436">
        <v>139</v>
      </c>
      <c r="J1110" s="436">
        <v>59.100000000000819</v>
      </c>
      <c r="K1110" s="436" t="s">
        <v>62</v>
      </c>
      <c r="L1110" s="430">
        <v>139.98500000000001</v>
      </c>
      <c r="M1110" s="430">
        <v>-139.98500000000001</v>
      </c>
      <c r="N1110" s="427">
        <v>1145</v>
      </c>
      <c r="Q1110" s="428" t="s">
        <v>156</v>
      </c>
      <c r="R1110">
        <v>23</v>
      </c>
      <c r="S1110" s="474">
        <v>20.38</v>
      </c>
      <c r="T1110" s="290">
        <v>-0.48799999999999999</v>
      </c>
      <c r="U1110" s="290">
        <v>-0.48730000000000001</v>
      </c>
      <c r="V1110" s="290">
        <v>22.265127</v>
      </c>
      <c r="W1110" s="290">
        <v>22.262223000000002</v>
      </c>
      <c r="X1110" s="290">
        <v>26.557439855011605</v>
      </c>
      <c r="Y1110" s="290">
        <v>26.553038043836558</v>
      </c>
      <c r="Z1110">
        <v>2.2917000000000001</v>
      </c>
      <c r="AA1110" s="447">
        <v>8.6506724391899823</v>
      </c>
      <c r="AB1110" s="447">
        <v>100.47396429139124</v>
      </c>
      <c r="AC1110" s="447">
        <v>6.3368416000000011E-2</v>
      </c>
      <c r="AD1110" s="290">
        <v>0.12609999999999999</v>
      </c>
      <c r="AE1110" s="447">
        <v>89.246700000000004</v>
      </c>
      <c r="AF1110">
        <v>4.5598000000000001</v>
      </c>
      <c r="AG1110" s="447">
        <v>1.3423</v>
      </c>
      <c r="AH1110">
        <v>0.1207</v>
      </c>
      <c r="AI1110" s="447">
        <v>6.3701999999999995E-2</v>
      </c>
      <c r="AJ1110" s="447">
        <v>98.55</v>
      </c>
      <c r="AK1110" s="447">
        <v>9.9144000000000005</v>
      </c>
      <c r="AL1110" s="429">
        <v>26.560260772705078</v>
      </c>
      <c r="AM1110" s="433" t="s">
        <v>139</v>
      </c>
      <c r="AN1110" s="434"/>
      <c r="AO1110" s="438">
        <v>0.6</v>
      </c>
      <c r="AP1110" s="439">
        <v>8.6519999999999992</v>
      </c>
      <c r="AQ1110" s="431" t="s">
        <v>139</v>
      </c>
      <c r="AR1110" s="440"/>
      <c r="AS1110" s="469">
        <v>0</v>
      </c>
      <c r="AT1110" s="431"/>
      <c r="AU1110" s="469">
        <v>2.4907083854828889</v>
      </c>
      <c r="AV1110" s="431"/>
      <c r="AW1110" s="442">
        <v>0.50900000000000001</v>
      </c>
      <c r="AX1110" s="431"/>
      <c r="AY1110" s="443"/>
      <c r="AZ1110" s="469" t="s">
        <v>139</v>
      </c>
      <c r="BA1110" s="431" t="s">
        <v>139</v>
      </c>
      <c r="BB1110" s="440"/>
      <c r="BC1110" s="469">
        <v>3.5766138016705924E-2</v>
      </c>
      <c r="BD1110" s="445" t="s">
        <v>139</v>
      </c>
      <c r="BE1110" s="469">
        <v>1.8074040497579793E-2</v>
      </c>
      <c r="BF1110" s="445" t="s">
        <v>139</v>
      </c>
      <c r="BG1110" s="445"/>
      <c r="BH1110" s="469">
        <v>1848.5289455453085</v>
      </c>
      <c r="BI1110" s="431">
        <v>6</v>
      </c>
      <c r="BJ1110" s="440"/>
      <c r="BK1110" s="441">
        <v>1911.3779740014361</v>
      </c>
      <c r="BL1110" s="431">
        <v>6</v>
      </c>
      <c r="BM1110" s="446"/>
      <c r="BN1110" s="447">
        <v>-3.7770197888682642</v>
      </c>
      <c r="BO1110" t="s">
        <v>139</v>
      </c>
    </row>
    <row r="1111" spans="1:68" ht="15.75" customHeight="1">
      <c r="A1111" s="7" t="s">
        <v>1030</v>
      </c>
      <c r="B1111" s="453">
        <v>51</v>
      </c>
      <c r="C1111" s="436" t="s">
        <v>242</v>
      </c>
      <c r="D1111" s="454" t="s">
        <v>243</v>
      </c>
      <c r="E1111" s="436">
        <v>73</v>
      </c>
      <c r="F1111" s="436">
        <v>59.839999999999804</v>
      </c>
      <c r="G1111" s="436" t="s">
        <v>61</v>
      </c>
      <c r="H1111" s="430">
        <v>73.99733333333333</v>
      </c>
      <c r="I1111" s="436">
        <v>139</v>
      </c>
      <c r="J1111" s="436">
        <v>59.100000000000819</v>
      </c>
      <c r="K1111" s="436" t="s">
        <v>62</v>
      </c>
      <c r="L1111" s="430">
        <v>139.98500000000001</v>
      </c>
      <c r="M1111" s="430">
        <v>-139.98500000000001</v>
      </c>
      <c r="N1111" s="427">
        <v>1146</v>
      </c>
      <c r="Q1111" s="428" t="s">
        <v>184</v>
      </c>
      <c r="R1111">
        <v>24</v>
      </c>
      <c r="S1111" s="474">
        <v>4.6909999999999998</v>
      </c>
      <c r="T1111" s="290">
        <v>-0.47899999999999998</v>
      </c>
      <c r="U1111" s="290">
        <v>-0.47899999999999998</v>
      </c>
      <c r="V1111" s="290">
        <v>22.146241</v>
      </c>
      <c r="W1111" s="290">
        <v>22.147031000000002</v>
      </c>
      <c r="X1111" s="290">
        <v>26.402354432986019</v>
      </c>
      <c r="Y1111" s="290">
        <v>26.403384253343244</v>
      </c>
      <c r="Z1111">
        <v>2.2915000000000001</v>
      </c>
      <c r="AA1111" s="447">
        <v>8.6260397748934317</v>
      </c>
      <c r="AB1111" s="447">
        <v>100.10284721417393</v>
      </c>
      <c r="AC1111" s="447">
        <v>5.9395888000000008E-2</v>
      </c>
      <c r="AD1111" s="290">
        <v>0.1172</v>
      </c>
      <c r="AE1111" s="447">
        <v>89.252300000000005</v>
      </c>
      <c r="AF1111">
        <v>4.5601000000000003</v>
      </c>
      <c r="AG1111" s="447">
        <v>1.4056999999999999</v>
      </c>
      <c r="AH1111">
        <v>0.1232</v>
      </c>
      <c r="AI1111" s="447">
        <v>6.3701999999999995E-2</v>
      </c>
      <c r="AJ1111" s="447">
        <v>98.54</v>
      </c>
      <c r="AK1111" s="447">
        <v>9.9144000000000005</v>
      </c>
      <c r="AL1111" s="429">
        <v>26.408931732177734</v>
      </c>
      <c r="AM1111" s="433" t="s">
        <v>139</v>
      </c>
      <c r="AN1111" s="434"/>
      <c r="AO1111" s="438">
        <v>0.7</v>
      </c>
      <c r="AP1111" s="439">
        <v>8.6229999999999993</v>
      </c>
      <c r="AQ1111" s="431" t="s">
        <v>139</v>
      </c>
      <c r="AR1111" s="440"/>
      <c r="AS1111" s="469">
        <v>0</v>
      </c>
      <c r="AT1111" s="431"/>
      <c r="AU1111" s="469">
        <v>2.4746487093100602</v>
      </c>
      <c r="AV1111" s="431"/>
      <c r="AW1111" s="442">
        <v>0.503</v>
      </c>
      <c r="AX1111" s="431"/>
      <c r="AY1111" s="443"/>
      <c r="AZ1111" s="469" t="s">
        <v>139</v>
      </c>
      <c r="BA1111" s="431" t="s">
        <v>139</v>
      </c>
      <c r="BB1111" s="440"/>
      <c r="BC1111" s="469">
        <v>5.3005567985238158E-2</v>
      </c>
      <c r="BD1111" s="445" t="s">
        <v>139</v>
      </c>
      <c r="BE1111" s="469">
        <v>2.9052286373736223E-2</v>
      </c>
      <c r="BF1111" s="445" t="s">
        <v>139</v>
      </c>
      <c r="BG1111" s="445"/>
      <c r="BH1111" s="469">
        <v>1838.3119163121014</v>
      </c>
      <c r="BI1111" s="431" t="s">
        <v>139</v>
      </c>
      <c r="BJ1111" s="440"/>
      <c r="BK1111" s="441">
        <v>1900.5309688625523</v>
      </c>
      <c r="BL1111" s="431" t="s">
        <v>139</v>
      </c>
      <c r="BM1111" s="446"/>
      <c r="BN1111" s="447">
        <v>-3.6524170780178369</v>
      </c>
      <c r="BO1111" t="s">
        <v>139</v>
      </c>
    </row>
    <row r="1112" spans="1:68" ht="15.75" customHeight="1">
      <c r="A1112" s="7" t="s">
        <v>1030</v>
      </c>
      <c r="B1112" s="453">
        <v>52</v>
      </c>
      <c r="C1112" s="436" t="s">
        <v>244</v>
      </c>
      <c r="D1112" s="454" t="s">
        <v>245</v>
      </c>
      <c r="E1112" s="436">
        <v>72</v>
      </c>
      <c r="F1112" s="436">
        <v>36.079999999999757</v>
      </c>
      <c r="G1112" s="436" t="s">
        <v>61</v>
      </c>
      <c r="H1112" s="430">
        <v>72.601333333333329</v>
      </c>
      <c r="I1112" s="436">
        <v>144</v>
      </c>
      <c r="J1112" s="436">
        <v>41.749999999999545</v>
      </c>
      <c r="K1112" s="436" t="s">
        <v>62</v>
      </c>
      <c r="L1112" s="430">
        <v>144.69583333333333</v>
      </c>
      <c r="M1112" s="430">
        <v>-144.69583333333333</v>
      </c>
      <c r="N1112" s="427">
        <v>1147</v>
      </c>
      <c r="Q1112" s="457" t="s">
        <v>156</v>
      </c>
      <c r="R1112">
        <v>1</v>
      </c>
      <c r="S1112" s="474">
        <v>3391.5929999999998</v>
      </c>
      <c r="T1112" s="290">
        <v>-0.29420000000000002</v>
      </c>
      <c r="U1112" s="290">
        <v>-0.2949</v>
      </c>
      <c r="V1112" s="290">
        <v>30.159223999999998</v>
      </c>
      <c r="W1112" s="290">
        <v>30.158487000000001</v>
      </c>
      <c r="X1112" s="290">
        <v>34.956666323127784</v>
      </c>
      <c r="Y1112" s="290">
        <v>34.956487311183302</v>
      </c>
      <c r="Z1112">
        <v>1.3898999999999999</v>
      </c>
      <c r="AA1112" s="447">
        <v>6.5200640260727027</v>
      </c>
      <c r="AB1112" s="447">
        <v>80.749586798869544</v>
      </c>
      <c r="AC1112" s="447">
        <v>2.6059532000000003E-2</v>
      </c>
      <c r="AD1112" s="290">
        <v>4.3200000000000002E-2</v>
      </c>
      <c r="AE1112" s="447">
        <v>89.5762</v>
      </c>
      <c r="AF1112">
        <v>4.5765000000000002</v>
      </c>
      <c r="AG1112" s="447">
        <v>1.9575</v>
      </c>
      <c r="AH1112">
        <v>0.14530000000000001</v>
      </c>
      <c r="AI1112" s="447">
        <v>6.3701999999999995E-2</v>
      </c>
      <c r="AJ1112" s="447">
        <v>97.71</v>
      </c>
      <c r="AK1112" s="447">
        <v>471.93</v>
      </c>
      <c r="AL1112" s="429">
        <v>34.955093383789063</v>
      </c>
      <c r="AM1112" s="433" t="s">
        <v>139</v>
      </c>
      <c r="AN1112" s="434"/>
      <c r="AO1112" s="438">
        <v>0.5</v>
      </c>
      <c r="AP1112" s="439">
        <v>6.5119999999999996</v>
      </c>
      <c r="AQ1112" s="431">
        <v>2</v>
      </c>
      <c r="AR1112" s="440"/>
      <c r="AS1112" s="469">
        <v>14.890657026132509</v>
      </c>
      <c r="AT1112" s="431"/>
      <c r="AU1112" s="469">
        <v>14.02512440720213</v>
      </c>
      <c r="AV1112" s="431"/>
      <c r="AW1112" s="442">
        <v>1.0209999999999999</v>
      </c>
      <c r="AX1112" s="431"/>
      <c r="AY1112" s="443"/>
      <c r="AZ1112" s="469" t="s">
        <v>139</v>
      </c>
      <c r="BA1112" s="431" t="s">
        <v>139</v>
      </c>
      <c r="BB1112" s="440"/>
      <c r="BC1112" s="469" t="s">
        <v>139</v>
      </c>
      <c r="BD1112" s="445" t="s">
        <v>139</v>
      </c>
      <c r="BE1112" s="469" t="s">
        <v>139</v>
      </c>
      <c r="BF1112" s="445" t="s">
        <v>139</v>
      </c>
      <c r="BG1112" s="445"/>
      <c r="BH1112" s="469">
        <v>2147.5029573430415</v>
      </c>
      <c r="BI1112" s="431">
        <v>6</v>
      </c>
      <c r="BJ1112" s="440"/>
      <c r="BK1112" s="441">
        <v>2302.5317093544309</v>
      </c>
      <c r="BL1112" s="431">
        <v>6</v>
      </c>
      <c r="BM1112" s="446"/>
      <c r="BN1112" s="447">
        <v>0.27949325392069813</v>
      </c>
      <c r="BO1112" t="s">
        <v>139</v>
      </c>
    </row>
    <row r="1113" spans="1:68" ht="15.75" customHeight="1">
      <c r="A1113" s="7" t="s">
        <v>1030</v>
      </c>
      <c r="B1113" s="453">
        <v>52</v>
      </c>
      <c r="C1113" s="436" t="s">
        <v>244</v>
      </c>
      <c r="D1113" s="454" t="s">
        <v>245</v>
      </c>
      <c r="E1113" s="436">
        <v>72</v>
      </c>
      <c r="F1113" s="436">
        <v>36.079999999999757</v>
      </c>
      <c r="G1113" s="436" t="s">
        <v>61</v>
      </c>
      <c r="H1113" s="430">
        <v>72.601333333333329</v>
      </c>
      <c r="I1113" s="436">
        <v>144</v>
      </c>
      <c r="J1113" s="436">
        <v>41.749999999999545</v>
      </c>
      <c r="K1113" s="436" t="s">
        <v>62</v>
      </c>
      <c r="L1113" s="430">
        <v>144.69583333333333</v>
      </c>
      <c r="M1113" s="430">
        <v>-144.69583333333333</v>
      </c>
      <c r="N1113" s="427">
        <v>1148</v>
      </c>
      <c r="Q1113" s="457" t="s">
        <v>156</v>
      </c>
      <c r="R1113">
        <v>2</v>
      </c>
      <c r="S1113" s="474">
        <v>2031.768</v>
      </c>
      <c r="T1113" s="290">
        <v>-0.40200000000000002</v>
      </c>
      <c r="U1113" s="290">
        <v>-0.4027</v>
      </c>
      <c r="V1113" s="290">
        <v>29.531444</v>
      </c>
      <c r="W1113" s="290">
        <v>29.531081</v>
      </c>
      <c r="X1113" s="290">
        <v>34.940295255572146</v>
      </c>
      <c r="Y1113" s="290">
        <v>34.940604359191589</v>
      </c>
      <c r="Z1113">
        <v>1.6057999999999999</v>
      </c>
      <c r="AA1113" s="447">
        <v>6.6957144328717302</v>
      </c>
      <c r="AB1113" s="447">
        <v>82.681160423207757</v>
      </c>
      <c r="AC1113" s="447">
        <v>2.5213230400000002E-2</v>
      </c>
      <c r="AD1113" s="290">
        <v>4.1300000000000003E-2</v>
      </c>
      <c r="AE1113" s="447">
        <v>89.624600000000001</v>
      </c>
      <c r="AF1113">
        <v>4.5789999999999997</v>
      </c>
      <c r="AG1113" s="447">
        <v>1.8940999999999999</v>
      </c>
      <c r="AH1113">
        <v>0.14280000000000001</v>
      </c>
      <c r="AI1113" s="447">
        <v>6.3701999999999995E-2</v>
      </c>
      <c r="AJ1113" s="447">
        <v>98.54</v>
      </c>
      <c r="AK1113" s="447">
        <v>228.03</v>
      </c>
      <c r="AL1113" s="429">
        <v>34.936283111572266</v>
      </c>
      <c r="AM1113" s="433" t="s">
        <v>139</v>
      </c>
      <c r="AN1113" s="434"/>
      <c r="AO1113" s="438">
        <v>0.5</v>
      </c>
      <c r="AP1113" s="439">
        <v>6.6909999999999998</v>
      </c>
      <c r="AQ1113" s="431" t="s">
        <v>139</v>
      </c>
      <c r="AR1113" s="440"/>
      <c r="AS1113" s="469">
        <v>14.439482607890186</v>
      </c>
      <c r="AT1113" s="431"/>
      <c r="AU1113" s="469">
        <v>11.415387757147602</v>
      </c>
      <c r="AV1113" s="431"/>
      <c r="AW1113" s="442">
        <v>0.99299999999999999</v>
      </c>
      <c r="AX1113" s="431"/>
      <c r="AY1113" s="443"/>
      <c r="AZ1113" s="469" t="s">
        <v>139</v>
      </c>
      <c r="BA1113" s="431" t="s">
        <v>139</v>
      </c>
      <c r="BB1113" s="440"/>
      <c r="BC1113" s="469" t="s">
        <v>139</v>
      </c>
      <c r="BD1113" s="445" t="s">
        <v>139</v>
      </c>
      <c r="BE1113" s="469" t="s">
        <v>139</v>
      </c>
      <c r="BF1113" s="445" t="s">
        <v>139</v>
      </c>
      <c r="BG1113" s="445"/>
      <c r="BH1113" s="469">
        <v>2144.4654655725953</v>
      </c>
      <c r="BI1113" s="431" t="s">
        <v>139</v>
      </c>
      <c r="BJ1113" s="440"/>
      <c r="BK1113" s="441">
        <v>2304.5959774615717</v>
      </c>
      <c r="BL1113" s="431" t="s">
        <v>139</v>
      </c>
      <c r="BM1113" s="446"/>
      <c r="BN1113" s="447">
        <v>0.23894754190112824</v>
      </c>
      <c r="BO1113" t="s">
        <v>139</v>
      </c>
    </row>
    <row r="1114" spans="1:68" ht="15.75" customHeight="1">
      <c r="A1114" s="7" t="s">
        <v>1030</v>
      </c>
      <c r="B1114" s="453">
        <v>52</v>
      </c>
      <c r="C1114" s="436" t="s">
        <v>244</v>
      </c>
      <c r="D1114" s="454" t="s">
        <v>245</v>
      </c>
      <c r="E1114" s="436">
        <v>72</v>
      </c>
      <c r="F1114" s="436">
        <v>36.079999999999757</v>
      </c>
      <c r="G1114" s="436" t="s">
        <v>61</v>
      </c>
      <c r="H1114" s="430">
        <v>72.601333333333329</v>
      </c>
      <c r="I1114" s="436">
        <v>144</v>
      </c>
      <c r="J1114" s="436">
        <v>41.749999999999545</v>
      </c>
      <c r="K1114" s="436" t="s">
        <v>62</v>
      </c>
      <c r="L1114" s="430">
        <v>144.69583333333333</v>
      </c>
      <c r="M1114" s="430">
        <v>-144.69583333333333</v>
      </c>
      <c r="N1114" s="427">
        <v>1149</v>
      </c>
      <c r="Q1114" s="457" t="s">
        <v>156</v>
      </c>
      <c r="R1114">
        <v>3</v>
      </c>
      <c r="S1114" s="474">
        <v>1522.98</v>
      </c>
      <c r="T1114" s="290">
        <v>-0.29930000000000001</v>
      </c>
      <c r="U1114" s="290">
        <v>-0.2994</v>
      </c>
      <c r="V1114" s="290">
        <v>29.386517999999999</v>
      </c>
      <c r="W1114" s="290">
        <v>29.386715000000002</v>
      </c>
      <c r="X1114" s="290">
        <v>34.909933312384545</v>
      </c>
      <c r="Y1114" s="290">
        <v>34.910305699194325</v>
      </c>
      <c r="Z1114">
        <v>1.7199</v>
      </c>
      <c r="AA1114" s="447">
        <v>6.847214690637573</v>
      </c>
      <c r="AB1114" s="447">
        <v>84.762086515076049</v>
      </c>
      <c r="AC1114" s="447">
        <v>2.5847844000000002E-2</v>
      </c>
      <c r="AD1114" s="290">
        <v>4.2700000000000002E-2</v>
      </c>
      <c r="AE1114" s="447">
        <v>89.607900000000001</v>
      </c>
      <c r="AF1114">
        <v>4.5781000000000001</v>
      </c>
      <c r="AG1114" s="447">
        <v>2.0912999999999999</v>
      </c>
      <c r="AH1114">
        <v>0.1507</v>
      </c>
      <c r="AI1114" s="447">
        <v>6.3701999999999995E-2</v>
      </c>
      <c r="AJ1114" s="447">
        <v>74.91</v>
      </c>
      <c r="AK1114" s="447">
        <v>213.54</v>
      </c>
      <c r="AL1114" s="429">
        <v>34.91265869140625</v>
      </c>
      <c r="AM1114" s="433" t="s">
        <v>139</v>
      </c>
      <c r="AN1114" s="434"/>
      <c r="AO1114" s="438">
        <v>0.5</v>
      </c>
      <c r="AP1114" s="439">
        <v>6.8440000000000003</v>
      </c>
      <c r="AQ1114" s="431" t="s">
        <v>139</v>
      </c>
      <c r="AR1114" s="440"/>
      <c r="AS1114" s="469">
        <v>13.603194920294207</v>
      </c>
      <c r="AT1114" s="431"/>
      <c r="AU1114" s="469">
        <v>8.7905464019862602</v>
      </c>
      <c r="AV1114" s="431"/>
      <c r="AW1114" s="442">
        <v>0.92800000000000005</v>
      </c>
      <c r="AX1114" s="431"/>
      <c r="AY1114" s="443"/>
      <c r="AZ1114" s="469" t="s">
        <v>139</v>
      </c>
      <c r="BA1114" s="431" t="s">
        <v>139</v>
      </c>
      <c r="BB1114" s="440"/>
      <c r="BC1114" s="469" t="s">
        <v>139</v>
      </c>
      <c r="BD1114" s="445" t="s">
        <v>139</v>
      </c>
      <c r="BE1114" s="469" t="s">
        <v>139</v>
      </c>
      <c r="BF1114" s="445" t="s">
        <v>139</v>
      </c>
      <c r="BG1114" s="445"/>
      <c r="BH1114" s="469">
        <v>2147.9883473734521</v>
      </c>
      <c r="BI1114" s="431" t="s">
        <v>139</v>
      </c>
      <c r="BJ1114" s="440"/>
      <c r="BK1114" s="441">
        <v>2301.9242979958231</v>
      </c>
      <c r="BL1114" s="431" t="s">
        <v>139</v>
      </c>
      <c r="BM1114" s="446"/>
      <c r="BN1114" s="447">
        <v>0.26663692841244596</v>
      </c>
      <c r="BO1114" t="s">
        <v>139</v>
      </c>
    </row>
    <row r="1115" spans="1:68" ht="15.75" customHeight="1">
      <c r="A1115" s="7" t="s">
        <v>1030</v>
      </c>
      <c r="B1115" s="453">
        <v>52</v>
      </c>
      <c r="C1115" s="436" t="s">
        <v>244</v>
      </c>
      <c r="D1115" s="454" t="s">
        <v>245</v>
      </c>
      <c r="E1115" s="436">
        <v>72</v>
      </c>
      <c r="F1115" s="436">
        <v>36.079999999999757</v>
      </c>
      <c r="G1115" s="436" t="s">
        <v>61</v>
      </c>
      <c r="H1115" s="430">
        <v>72.601333333333329</v>
      </c>
      <c r="I1115" s="436">
        <v>144</v>
      </c>
      <c r="J1115" s="436">
        <v>41.749999999999545</v>
      </c>
      <c r="K1115" s="436" t="s">
        <v>62</v>
      </c>
      <c r="L1115" s="430">
        <v>144.69583333333333</v>
      </c>
      <c r="M1115" s="430">
        <v>-144.69583333333333</v>
      </c>
      <c r="N1115" s="427">
        <v>1150</v>
      </c>
      <c r="Q1115" s="457" t="s">
        <v>156</v>
      </c>
      <c r="R1115">
        <v>4</v>
      </c>
      <c r="S1115" s="474">
        <v>1014.115</v>
      </c>
      <c r="T1115" s="290">
        <v>1.8100000000000002E-2</v>
      </c>
      <c r="U1115" s="290">
        <v>1.6E-2</v>
      </c>
      <c r="V1115" s="290">
        <v>29.414826999999999</v>
      </c>
      <c r="W1115" s="290">
        <v>29.412997000000001</v>
      </c>
      <c r="X1115" s="290">
        <v>34.875509597673116</v>
      </c>
      <c r="Y1115" s="290">
        <v>34.875471358623862</v>
      </c>
      <c r="Z1115">
        <v>1.8278000000000001</v>
      </c>
      <c r="AA1115" s="447">
        <v>6.8638406376894894</v>
      </c>
      <c r="AB1115" s="447">
        <v>85.655309891366144</v>
      </c>
      <c r="AC1115" s="447">
        <v>2.6186094399999998E-2</v>
      </c>
      <c r="AD1115" s="290">
        <v>4.3499999999999997E-2</v>
      </c>
      <c r="AE1115" s="447">
        <v>89.401200000000003</v>
      </c>
      <c r="AF1115">
        <v>4.5677000000000003</v>
      </c>
      <c r="AG1115" s="447">
        <v>2.0467</v>
      </c>
      <c r="AH1115">
        <v>0.1489</v>
      </c>
      <c r="AI1115" s="447">
        <v>6.3701999999999995E-2</v>
      </c>
      <c r="AJ1115" s="447">
        <v>79.59</v>
      </c>
      <c r="AK1115" s="447">
        <v>409.39</v>
      </c>
      <c r="AL1115" s="429">
        <v>34.881057739257813</v>
      </c>
      <c r="AM1115" s="433" t="s">
        <v>139</v>
      </c>
      <c r="AN1115" s="434"/>
      <c r="AO1115" s="438">
        <v>1</v>
      </c>
      <c r="AP1115" s="439">
        <v>6.859</v>
      </c>
      <c r="AQ1115" s="431" t="s">
        <v>139</v>
      </c>
      <c r="AR1115" s="440"/>
      <c r="AS1115" s="469">
        <v>13.010866232371807</v>
      </c>
      <c r="AT1115" s="431"/>
      <c r="AU1115" s="469">
        <v>7.5562446645074752</v>
      </c>
      <c r="AV1115" s="431"/>
      <c r="AW1115" s="442">
        <v>0.88300000000000001</v>
      </c>
      <c r="AX1115" s="431"/>
      <c r="AY1115" s="443"/>
      <c r="AZ1115" s="469" t="s">
        <v>139</v>
      </c>
      <c r="BA1115" s="431" t="s">
        <v>139</v>
      </c>
      <c r="BB1115" s="440"/>
      <c r="BC1115" s="469" t="s">
        <v>139</v>
      </c>
      <c r="BD1115" s="445" t="s">
        <v>139</v>
      </c>
      <c r="BE1115" s="469" t="s">
        <v>139</v>
      </c>
      <c r="BF1115" s="445" t="s">
        <v>139</v>
      </c>
      <c r="BG1115" s="445"/>
      <c r="BH1115" s="469">
        <v>2146.6470044274224</v>
      </c>
      <c r="BI1115" s="431" t="s">
        <v>139</v>
      </c>
      <c r="BJ1115" s="440"/>
      <c r="BK1115" s="441">
        <v>2299.5797262694218</v>
      </c>
      <c r="BL1115" s="431" t="s">
        <v>139</v>
      </c>
      <c r="BM1115" s="446"/>
      <c r="BN1115" s="447">
        <v>0.25180386740938038</v>
      </c>
      <c r="BO1115" t="s">
        <v>139</v>
      </c>
    </row>
    <row r="1116" spans="1:68" ht="15.75" customHeight="1">
      <c r="A1116" s="7" t="s">
        <v>1030</v>
      </c>
      <c r="B1116" s="453">
        <v>52</v>
      </c>
      <c r="C1116" s="436" t="s">
        <v>244</v>
      </c>
      <c r="D1116" s="454" t="s">
        <v>245</v>
      </c>
      <c r="E1116" s="436">
        <v>72</v>
      </c>
      <c r="F1116" s="436">
        <v>36.079999999999757</v>
      </c>
      <c r="G1116" s="436" t="s">
        <v>61</v>
      </c>
      <c r="H1116" s="430">
        <v>72.601333333333329</v>
      </c>
      <c r="I1116" s="436">
        <v>144</v>
      </c>
      <c r="J1116" s="436">
        <v>41.749999999999545</v>
      </c>
      <c r="K1116" s="436" t="s">
        <v>62</v>
      </c>
      <c r="L1116" s="430">
        <v>144.69583333333333</v>
      </c>
      <c r="M1116" s="430">
        <v>-144.69583333333333</v>
      </c>
      <c r="N1116" s="427">
        <v>1151</v>
      </c>
      <c r="Q1116" s="457" t="s">
        <v>156</v>
      </c>
      <c r="R1116">
        <v>5</v>
      </c>
      <c r="S1116" s="474">
        <v>811.63199999999995</v>
      </c>
      <c r="T1116" s="290">
        <v>0.24740000000000001</v>
      </c>
      <c r="U1116" s="290">
        <v>0.248</v>
      </c>
      <c r="V1116" s="290">
        <v>29.513881999999999</v>
      </c>
      <c r="W1116" s="290">
        <v>29.514554</v>
      </c>
      <c r="X1116" s="290">
        <v>34.863427921299063</v>
      </c>
      <c r="Y1116" s="290">
        <v>34.863632319999688</v>
      </c>
      <c r="Z1116">
        <v>1.8683000000000001</v>
      </c>
      <c r="AA1116" s="447">
        <v>6.8201532214480816</v>
      </c>
      <c r="AB1116" s="447">
        <v>85.612092458006444</v>
      </c>
      <c r="AC1116" s="447">
        <v>2.6313107200000005E-2</v>
      </c>
      <c r="AD1116" s="290">
        <v>4.3799999999999999E-2</v>
      </c>
      <c r="AE1116" s="447">
        <v>89.376999999999995</v>
      </c>
      <c r="AF1116">
        <v>4.5663999999999998</v>
      </c>
      <c r="AG1116" s="447">
        <v>2.1101000000000001</v>
      </c>
      <c r="AH1116">
        <v>0.15140000000000001</v>
      </c>
      <c r="AI1116" s="447">
        <v>6.3701999999999995E-2</v>
      </c>
      <c r="AJ1116" s="447">
        <v>98.54</v>
      </c>
      <c r="AK1116" s="447">
        <v>450.72</v>
      </c>
      <c r="AL1116" s="429">
        <v>34.865009307861328</v>
      </c>
      <c r="AM1116" s="433" t="s">
        <v>139</v>
      </c>
      <c r="AN1116" s="434"/>
      <c r="AO1116" s="438">
        <v>1.2</v>
      </c>
      <c r="AP1116" s="439">
        <v>6.819</v>
      </c>
      <c r="AQ1116" s="431" t="s">
        <v>139</v>
      </c>
      <c r="AR1116" s="440"/>
      <c r="AS1116" s="469">
        <v>12.953733816029839</v>
      </c>
      <c r="AT1116" s="431"/>
      <c r="AU1116" s="469">
        <v>7.4605718605703242</v>
      </c>
      <c r="AV1116" s="431"/>
      <c r="AW1116" s="442">
        <v>0.876</v>
      </c>
      <c r="AX1116" s="431"/>
      <c r="AY1116" s="443"/>
      <c r="AZ1116" s="469" t="s">
        <v>139</v>
      </c>
      <c r="BA1116" s="431" t="s">
        <v>139</v>
      </c>
      <c r="BB1116" s="440"/>
      <c r="BC1116" s="469" t="s">
        <v>139</v>
      </c>
      <c r="BD1116" s="445" t="s">
        <v>139</v>
      </c>
      <c r="BE1116" s="469" t="s">
        <v>139</v>
      </c>
      <c r="BF1116" s="445" t="s">
        <v>139</v>
      </c>
      <c r="BG1116" s="445"/>
      <c r="BH1116" s="469">
        <v>2149.1780515888704</v>
      </c>
      <c r="BI1116" s="431" t="s">
        <v>139</v>
      </c>
      <c r="BJ1116" s="440"/>
      <c r="BK1116" s="441">
        <v>2298.8064238819161</v>
      </c>
      <c r="BL1116" s="431" t="s">
        <v>139</v>
      </c>
      <c r="BM1116" s="446"/>
      <c r="BN1116" s="447">
        <v>0.28147093251450711</v>
      </c>
      <c r="BO1116" t="s">
        <v>139</v>
      </c>
    </row>
    <row r="1117" spans="1:68" ht="15.75" customHeight="1">
      <c r="A1117" s="7" t="s">
        <v>1030</v>
      </c>
      <c r="B1117" s="453">
        <v>52</v>
      </c>
      <c r="C1117" s="436" t="s">
        <v>244</v>
      </c>
      <c r="D1117" s="454" t="s">
        <v>245</v>
      </c>
      <c r="E1117" s="436">
        <v>72</v>
      </c>
      <c r="F1117" s="436">
        <v>36.079999999999757</v>
      </c>
      <c r="G1117" s="436" t="s">
        <v>61</v>
      </c>
      <c r="H1117" s="430">
        <v>72.601333333333329</v>
      </c>
      <c r="I1117" s="436">
        <v>144</v>
      </c>
      <c r="J1117" s="436">
        <v>41.749999999999545</v>
      </c>
      <c r="K1117" s="436" t="s">
        <v>62</v>
      </c>
      <c r="L1117" s="430">
        <v>144.69583333333333</v>
      </c>
      <c r="M1117" s="430">
        <v>-144.69583333333333</v>
      </c>
      <c r="N1117" s="427">
        <v>1152</v>
      </c>
      <c r="Q1117" s="457" t="s">
        <v>156</v>
      </c>
      <c r="R1117">
        <v>6</v>
      </c>
      <c r="S1117" s="474">
        <v>609.029</v>
      </c>
      <c r="T1117" s="290">
        <v>0.53120000000000001</v>
      </c>
      <c r="U1117" s="290">
        <v>0.53180000000000005</v>
      </c>
      <c r="V1117" s="290">
        <v>29.65626</v>
      </c>
      <c r="W1117" s="290">
        <v>29.657154999999999</v>
      </c>
      <c r="X1117" s="290">
        <v>34.847686336063099</v>
      </c>
      <c r="Y1117" s="290">
        <v>34.848177762284564</v>
      </c>
      <c r="Z1117">
        <v>1.8979999999999999</v>
      </c>
      <c r="AA1117" s="447">
        <v>6.7089828746437199</v>
      </c>
      <c r="AB1117" s="447">
        <v>84.828322206579884</v>
      </c>
      <c r="AC1117" s="447">
        <v>2.6440119999999998E-2</v>
      </c>
      <c r="AD1117" s="290">
        <v>4.41E-2</v>
      </c>
      <c r="AE1117" s="447">
        <v>89.434700000000007</v>
      </c>
      <c r="AF1117">
        <v>4.5693999999999999</v>
      </c>
      <c r="AG1117" s="447">
        <v>1.9903</v>
      </c>
      <c r="AH1117">
        <v>0.14660000000000001</v>
      </c>
      <c r="AI1117" s="447">
        <v>6.3701999999999995E-2</v>
      </c>
      <c r="AJ1117" s="447">
        <v>98.54</v>
      </c>
      <c r="AK1117" s="447">
        <v>364.85</v>
      </c>
      <c r="AL1117" s="429">
        <v>34.852447509765625</v>
      </c>
      <c r="AM1117" s="433" t="s">
        <v>139</v>
      </c>
      <c r="AN1117" s="434"/>
      <c r="AO1117" s="438">
        <v>1.4</v>
      </c>
      <c r="AP1117" s="439">
        <v>6.7050000000000001</v>
      </c>
      <c r="AQ1117" s="431" t="s">
        <v>139</v>
      </c>
      <c r="AR1117" s="440"/>
      <c r="AS1117" s="469">
        <v>13.114519772545577</v>
      </c>
      <c r="AT1117" s="431"/>
      <c r="AU1117" s="469">
        <v>7.8486121249838803</v>
      </c>
      <c r="AV1117" s="431"/>
      <c r="AW1117" s="442">
        <v>0.878</v>
      </c>
      <c r="AX1117" s="431"/>
      <c r="AY1117" s="443"/>
      <c r="AZ1117" s="469" t="s">
        <v>139</v>
      </c>
      <c r="BA1117" s="431" t="s">
        <v>139</v>
      </c>
      <c r="BB1117" s="440"/>
      <c r="BC1117" s="469" t="s">
        <v>139</v>
      </c>
      <c r="BD1117" s="445" t="s">
        <v>139</v>
      </c>
      <c r="BE1117" s="469" t="s">
        <v>139</v>
      </c>
      <c r="BF1117" s="445" t="s">
        <v>139</v>
      </c>
      <c r="BG1117" s="445"/>
      <c r="BH1117" s="469">
        <v>2145.0892520741199</v>
      </c>
      <c r="BI1117" s="431" t="s">
        <v>139</v>
      </c>
      <c r="BJ1117" s="440"/>
      <c r="BK1117" s="441">
        <v>2297.1009405328391</v>
      </c>
      <c r="BL1117" s="431" t="s">
        <v>139</v>
      </c>
      <c r="BM1117" s="446"/>
      <c r="BN1117" s="447">
        <v>0.31410498705984524</v>
      </c>
      <c r="BO1117" t="s">
        <v>139</v>
      </c>
    </row>
    <row r="1118" spans="1:68" ht="15.75" customHeight="1">
      <c r="A1118" s="7" t="s">
        <v>1030</v>
      </c>
      <c r="B1118" s="453">
        <v>52</v>
      </c>
      <c r="C1118" s="436" t="s">
        <v>244</v>
      </c>
      <c r="D1118" s="454" t="s">
        <v>245</v>
      </c>
      <c r="E1118" s="436">
        <v>72</v>
      </c>
      <c r="F1118" s="436">
        <v>36.079999999999757</v>
      </c>
      <c r="G1118" s="436" t="s">
        <v>61</v>
      </c>
      <c r="H1118" s="430">
        <v>72.601333333333329</v>
      </c>
      <c r="I1118" s="436">
        <v>144</v>
      </c>
      <c r="J1118" s="436">
        <v>41.749999999999545</v>
      </c>
      <c r="K1118" s="436" t="s">
        <v>62</v>
      </c>
      <c r="L1118" s="430">
        <v>144.69583333333333</v>
      </c>
      <c r="M1118" s="430">
        <v>-144.69583333333333</v>
      </c>
      <c r="N1118" s="427">
        <v>1153</v>
      </c>
      <c r="Q1118" s="457" t="s">
        <v>156</v>
      </c>
      <c r="R1118">
        <v>7</v>
      </c>
      <c r="S1118" s="474">
        <v>507.488</v>
      </c>
      <c r="T1118" s="290">
        <v>0.64800000000000002</v>
      </c>
      <c r="U1118" s="290">
        <v>0.64700000000000002</v>
      </c>
      <c r="V1118" s="290">
        <v>29.697641999999998</v>
      </c>
      <c r="W1118" s="290">
        <v>29.697382000000001</v>
      </c>
      <c r="X1118" s="290">
        <v>34.829664438198705</v>
      </c>
      <c r="Y1118" s="290">
        <v>34.830447077429191</v>
      </c>
      <c r="Z1118">
        <v>1.9059999999999999</v>
      </c>
      <c r="AA1118" s="447">
        <v>6.6266152698508876</v>
      </c>
      <c r="AB1118" s="447">
        <v>84.029107147995759</v>
      </c>
      <c r="AC1118" s="447">
        <v>2.6905383200000001E-2</v>
      </c>
      <c r="AD1118" s="290">
        <v>4.5100000000000001E-2</v>
      </c>
      <c r="AE1118" s="447">
        <v>89.492500000000007</v>
      </c>
      <c r="AF1118">
        <v>4.5721999999999996</v>
      </c>
      <c r="AG1118" s="447">
        <v>2.0419999999999998</v>
      </c>
      <c r="AH1118">
        <v>0.1487</v>
      </c>
      <c r="AI1118" s="447">
        <v>6.3701999999999995E-2</v>
      </c>
      <c r="AJ1118" s="447">
        <v>98.54</v>
      </c>
      <c r="AK1118" s="447">
        <v>398.56</v>
      </c>
      <c r="AL1118" s="429">
        <v>34.833786010742188</v>
      </c>
      <c r="AM1118" s="433" t="s">
        <v>139</v>
      </c>
      <c r="AN1118" s="434"/>
      <c r="AO1118" s="438">
        <v>1.4</v>
      </c>
      <c r="AP1118" s="439">
        <v>6.6059999999999999</v>
      </c>
      <c r="AQ1118" s="431" t="s">
        <v>139</v>
      </c>
      <c r="AR1118" s="440"/>
      <c r="AS1118" s="469">
        <v>13.29626977261071</v>
      </c>
      <c r="AT1118" s="431"/>
      <c r="AU1118" s="469">
        <v>8.3964017982717341</v>
      </c>
      <c r="AV1118" s="431"/>
      <c r="AW1118" s="442">
        <v>0.90300000000000002</v>
      </c>
      <c r="AX1118" s="431"/>
      <c r="AY1118" s="443"/>
      <c r="AZ1118" s="469" t="s">
        <v>139</v>
      </c>
      <c r="BA1118" s="431" t="s">
        <v>139</v>
      </c>
      <c r="BB1118" s="440"/>
      <c r="BC1118" s="469" t="s">
        <v>139</v>
      </c>
      <c r="BD1118" s="445" t="s">
        <v>139</v>
      </c>
      <c r="BE1118" s="469" t="s">
        <v>139</v>
      </c>
      <c r="BF1118" s="445" t="s">
        <v>139</v>
      </c>
      <c r="BG1118" s="445"/>
      <c r="BH1118" s="469">
        <v>2157.2788837220569</v>
      </c>
      <c r="BI1118" s="431" t="s">
        <v>139</v>
      </c>
      <c r="BJ1118" s="440"/>
      <c r="BK1118" s="441">
        <v>2298.1315491513978</v>
      </c>
      <c r="BL1118" s="431" t="s">
        <v>139</v>
      </c>
      <c r="BM1118" s="446"/>
      <c r="BN1118" s="447">
        <v>0.27850394307429577</v>
      </c>
      <c r="BO1118" t="s">
        <v>139</v>
      </c>
    </row>
    <row r="1119" spans="1:68" ht="15.75" customHeight="1">
      <c r="A1119" s="7" t="s">
        <v>1030</v>
      </c>
      <c r="B1119" s="453">
        <v>52</v>
      </c>
      <c r="C1119" s="436" t="s">
        <v>244</v>
      </c>
      <c r="D1119" s="454" t="s">
        <v>245</v>
      </c>
      <c r="E1119" s="436">
        <v>72</v>
      </c>
      <c r="F1119" s="436">
        <v>36.079999999999757</v>
      </c>
      <c r="G1119" s="436" t="s">
        <v>61</v>
      </c>
      <c r="H1119" s="430">
        <v>72.601333333333329</v>
      </c>
      <c r="I1119" s="436">
        <v>144</v>
      </c>
      <c r="J1119" s="436">
        <v>41.749999999999545</v>
      </c>
      <c r="K1119" s="436" t="s">
        <v>62</v>
      </c>
      <c r="L1119" s="430">
        <v>144.69583333333333</v>
      </c>
      <c r="M1119" s="430">
        <v>-144.69583333333333</v>
      </c>
      <c r="N1119" s="427">
        <v>1154</v>
      </c>
      <c r="Q1119" s="457" t="s">
        <v>156</v>
      </c>
      <c r="R1119">
        <v>8</v>
      </c>
      <c r="S1119" s="474">
        <v>487.24599999999998</v>
      </c>
      <c r="T1119" s="290">
        <v>0.68269999999999997</v>
      </c>
      <c r="U1119" s="290">
        <v>0.68210000000000004</v>
      </c>
      <c r="V1119" s="290">
        <v>29.716275</v>
      </c>
      <c r="W1119" s="290">
        <v>29.716290000000001</v>
      </c>
      <c r="X1119" s="290">
        <v>34.826796254082872</v>
      </c>
      <c r="Y1119" s="290">
        <v>34.827487525713451</v>
      </c>
      <c r="Z1119">
        <v>1.9106000000000001</v>
      </c>
      <c r="AA1119" s="447">
        <v>6.6231620490256642</v>
      </c>
      <c r="AB1119" s="447">
        <v>84.058735090280763</v>
      </c>
      <c r="AC1119" s="447">
        <v>2.7243633600000004E-2</v>
      </c>
      <c r="AD1119" s="290">
        <v>4.58E-2</v>
      </c>
      <c r="AE1119" s="447">
        <v>89.475700000000003</v>
      </c>
      <c r="AF1119">
        <v>4.5713999999999997</v>
      </c>
      <c r="AG1119" s="447">
        <v>1.9575</v>
      </c>
      <c r="AH1119">
        <v>0.14530000000000001</v>
      </c>
      <c r="AI1119" s="447">
        <v>6.3701999999999995E-2</v>
      </c>
      <c r="AJ1119" s="447">
        <v>98.54</v>
      </c>
      <c r="AK1119" s="447">
        <v>408.47</v>
      </c>
      <c r="AL1119" s="429">
        <v>34.831703186035156</v>
      </c>
      <c r="AM1119" s="433" t="s">
        <v>139</v>
      </c>
      <c r="AN1119" s="434"/>
      <c r="AO1119" s="438">
        <v>1.5</v>
      </c>
      <c r="AP1119" s="439">
        <v>6.6260000000000003</v>
      </c>
      <c r="AQ1119" s="431" t="s">
        <v>139</v>
      </c>
      <c r="AR1119" s="440"/>
      <c r="AS1119" s="469">
        <v>13.178259620244186</v>
      </c>
      <c r="AT1119" s="431"/>
      <c r="AU1119" s="469">
        <v>7.8793521715643644</v>
      </c>
      <c r="AV1119" s="431"/>
      <c r="AW1119" s="442">
        <v>0.88700000000000001</v>
      </c>
      <c r="AX1119" s="431"/>
      <c r="AY1119" s="443"/>
      <c r="AZ1119" s="469" t="s">
        <v>139</v>
      </c>
      <c r="BA1119" s="431" t="s">
        <v>139</v>
      </c>
      <c r="BB1119" s="440"/>
      <c r="BC1119" s="469" t="s">
        <v>139</v>
      </c>
      <c r="BD1119" s="445" t="s">
        <v>139</v>
      </c>
      <c r="BE1119" s="469" t="s">
        <v>139</v>
      </c>
      <c r="BF1119" s="445" t="s">
        <v>139</v>
      </c>
      <c r="BG1119" s="445"/>
      <c r="BH1119" s="469">
        <v>2154.0195580290542</v>
      </c>
      <c r="BI1119" s="431" t="s">
        <v>139</v>
      </c>
      <c r="BJ1119" s="440"/>
      <c r="BK1119" s="441">
        <v>2298.6005011499419</v>
      </c>
      <c r="BL1119" s="431" t="s">
        <v>139</v>
      </c>
      <c r="BM1119" s="446"/>
      <c r="BN1119" s="447">
        <v>0.20829116594959915</v>
      </c>
      <c r="BO1119" t="s">
        <v>139</v>
      </c>
    </row>
    <row r="1120" spans="1:68" ht="15.75" customHeight="1">
      <c r="A1120" s="7" t="s">
        <v>1030</v>
      </c>
      <c r="B1120" s="453">
        <v>52</v>
      </c>
      <c r="C1120" s="436" t="s">
        <v>244</v>
      </c>
      <c r="D1120" s="454" t="s">
        <v>245</v>
      </c>
      <c r="E1120" s="436">
        <v>72</v>
      </c>
      <c r="F1120" s="436">
        <v>36.079999999999757</v>
      </c>
      <c r="G1120" s="436" t="s">
        <v>61</v>
      </c>
      <c r="H1120" s="430">
        <v>72.601333333333329</v>
      </c>
      <c r="I1120" s="436">
        <v>144</v>
      </c>
      <c r="J1120" s="436">
        <v>41.749999999999545</v>
      </c>
      <c r="K1120" s="436" t="s">
        <v>62</v>
      </c>
      <c r="L1120" s="430">
        <v>144.69583333333333</v>
      </c>
      <c r="M1120" s="430">
        <v>-144.69583333333333</v>
      </c>
      <c r="N1120" s="427">
        <v>1155</v>
      </c>
      <c r="Q1120" s="457" t="s">
        <v>156</v>
      </c>
      <c r="R1120">
        <v>9</v>
      </c>
      <c r="S1120" s="474">
        <v>411.18</v>
      </c>
      <c r="T1120" s="290">
        <v>0.62039999999999995</v>
      </c>
      <c r="U1120" s="290">
        <v>0.61980000000000002</v>
      </c>
      <c r="V1120" s="290">
        <v>29.597746999999998</v>
      </c>
      <c r="W1120" s="290">
        <v>29.597419000000002</v>
      </c>
      <c r="X1120" s="290">
        <v>34.787198499461553</v>
      </c>
      <c r="Y1120" s="290">
        <v>34.787444373249748</v>
      </c>
      <c r="Z1120">
        <v>1.8960999999999999</v>
      </c>
      <c r="AA1120" s="447">
        <v>6.5037648924553215</v>
      </c>
      <c r="AB1120" s="447">
        <v>82.388268396512913</v>
      </c>
      <c r="AC1120" s="447">
        <v>2.8089935199999999E-2</v>
      </c>
      <c r="AD1120" s="290">
        <v>4.7699999999999999E-2</v>
      </c>
      <c r="AE1120" s="447">
        <v>89.380799999999994</v>
      </c>
      <c r="AF1120">
        <v>4.5666000000000002</v>
      </c>
      <c r="AG1120" s="447">
        <v>2.1335999999999999</v>
      </c>
      <c r="AH1120">
        <v>0.15229999999999999</v>
      </c>
      <c r="AI1120" s="447">
        <v>6.3701999999999995E-2</v>
      </c>
      <c r="AJ1120" s="447">
        <v>90.1</v>
      </c>
      <c r="AK1120" s="447">
        <v>462.01</v>
      </c>
      <c r="AL1120" s="429">
        <v>34.786018371582031</v>
      </c>
      <c r="AM1120" s="433" t="s">
        <v>139</v>
      </c>
      <c r="AN1120" s="434"/>
      <c r="AO1120" s="438">
        <v>1.5</v>
      </c>
      <c r="AP1120" s="439">
        <v>6.4850000000000003</v>
      </c>
      <c r="AQ1120" s="431" t="s">
        <v>139</v>
      </c>
      <c r="AR1120" s="440"/>
      <c r="AS1120" s="469">
        <v>13.390739676109433</v>
      </c>
      <c r="AT1120" s="431"/>
      <c r="AU1120" s="469">
        <v>9.1195490148528329</v>
      </c>
      <c r="AV1120" s="431"/>
      <c r="AW1120" s="442">
        <v>0.91900000000000004</v>
      </c>
      <c r="AX1120" s="431"/>
      <c r="AY1120" s="443"/>
      <c r="AZ1120" s="469" t="s">
        <v>139</v>
      </c>
      <c r="BA1120" s="431" t="s">
        <v>139</v>
      </c>
      <c r="BB1120" s="440"/>
      <c r="BC1120" s="469" t="s">
        <v>139</v>
      </c>
      <c r="BD1120" s="445" t="s">
        <v>139</v>
      </c>
      <c r="BE1120" s="469" t="s">
        <v>139</v>
      </c>
      <c r="BF1120" s="445" t="s">
        <v>139</v>
      </c>
      <c r="BG1120" s="445"/>
      <c r="BH1120" s="469">
        <v>2152.433585068432</v>
      </c>
      <c r="BI1120" s="431" t="s">
        <v>139</v>
      </c>
      <c r="BJ1120" s="440"/>
      <c r="BK1120" s="441">
        <v>2290.779968961227</v>
      </c>
      <c r="BL1120" s="431" t="s">
        <v>139</v>
      </c>
      <c r="BM1120" s="446"/>
      <c r="BN1120" s="447">
        <v>0.17664642225066338</v>
      </c>
      <c r="BO1120" t="s">
        <v>139</v>
      </c>
    </row>
    <row r="1121" spans="1:67" ht="15.75" customHeight="1">
      <c r="A1121" s="7" t="s">
        <v>1030</v>
      </c>
      <c r="B1121" s="453">
        <v>52</v>
      </c>
      <c r="C1121" s="436" t="s">
        <v>244</v>
      </c>
      <c r="D1121" s="454" t="s">
        <v>245</v>
      </c>
      <c r="E1121" s="436">
        <v>72</v>
      </c>
      <c r="F1121" s="436">
        <v>36.079999999999757</v>
      </c>
      <c r="G1121" s="436" t="s">
        <v>61</v>
      </c>
      <c r="H1121" s="430">
        <v>72.601333333333329</v>
      </c>
      <c r="I1121" s="436">
        <v>144</v>
      </c>
      <c r="J1121" s="436">
        <v>41.749999999999545</v>
      </c>
      <c r="K1121" s="436" t="s">
        <v>62</v>
      </c>
      <c r="L1121" s="430">
        <v>144.69583333333333</v>
      </c>
      <c r="M1121" s="430">
        <v>-144.69583333333333</v>
      </c>
      <c r="N1121" s="427">
        <v>1156</v>
      </c>
      <c r="Q1121" s="457" t="s">
        <v>156</v>
      </c>
      <c r="R1121">
        <v>10</v>
      </c>
      <c r="S1121" s="474">
        <v>362.55</v>
      </c>
      <c r="T1121" s="290">
        <v>0.42220000000000002</v>
      </c>
      <c r="U1121" s="290">
        <v>0.42080000000000001</v>
      </c>
      <c r="V1121" s="290">
        <v>29.352032999999999</v>
      </c>
      <c r="W1121" s="290">
        <v>29.350200000000001</v>
      </c>
      <c r="X1121" s="290">
        <v>34.717779710076378</v>
      </c>
      <c r="Y1121" s="290">
        <v>34.71695409989249</v>
      </c>
      <c r="Z1121">
        <v>1.8766</v>
      </c>
      <c r="AA1121" s="447">
        <v>6.4116981810648142</v>
      </c>
      <c r="AB1121" s="447">
        <v>80.768082314524236</v>
      </c>
      <c r="AC1121" s="447">
        <v>2.8597536E-2</v>
      </c>
      <c r="AD1121" s="290">
        <v>4.8800000000000003E-2</v>
      </c>
      <c r="AE1121" s="447">
        <v>89.423599999999993</v>
      </c>
      <c r="AF1121">
        <v>4.5688000000000004</v>
      </c>
      <c r="AG1121" s="447">
        <v>2.2322000000000002</v>
      </c>
      <c r="AH1121">
        <v>0.15629999999999999</v>
      </c>
      <c r="AI1121" s="447">
        <v>6.3701999999999995E-2</v>
      </c>
      <c r="AJ1121" s="447">
        <v>98.53</v>
      </c>
      <c r="AK1121" s="447">
        <v>450.11</v>
      </c>
      <c r="AL1121" s="429">
        <v>34.719047546386719</v>
      </c>
      <c r="AM1121" s="433" t="s">
        <v>139</v>
      </c>
      <c r="AN1121" s="434"/>
      <c r="AO1121" s="438">
        <v>1.4</v>
      </c>
      <c r="AP1121" s="439">
        <v>6.3730000000000002</v>
      </c>
      <c r="AQ1121" s="431" t="s">
        <v>139</v>
      </c>
      <c r="AR1121" s="440"/>
      <c r="AS1121" s="469">
        <v>13.517873082430444</v>
      </c>
      <c r="AT1121" s="431"/>
      <c r="AU1121" s="469">
        <v>10.719137774849109</v>
      </c>
      <c r="AV1121" s="431"/>
      <c r="AW1121" s="442">
        <v>0.96099999999999997</v>
      </c>
      <c r="AX1121" s="431"/>
      <c r="AY1121" s="443"/>
      <c r="AZ1121" s="469" t="s">
        <v>139</v>
      </c>
      <c r="BA1121" s="431" t="s">
        <v>139</v>
      </c>
      <c r="BB1121" s="440"/>
      <c r="BC1121" s="469" t="s">
        <v>139</v>
      </c>
      <c r="BD1121" s="445" t="s">
        <v>139</v>
      </c>
      <c r="BE1121" s="469" t="s">
        <v>139</v>
      </c>
      <c r="BF1121" s="445" t="s">
        <v>139</v>
      </c>
      <c r="BG1121" s="445"/>
      <c r="BH1121" s="469">
        <v>2158.5433791354344</v>
      </c>
      <c r="BI1121" s="431" t="s">
        <v>139</v>
      </c>
      <c r="BJ1121" s="440"/>
      <c r="BK1121" s="441">
        <v>2289.8340088236237</v>
      </c>
      <c r="BL1121" s="431" t="s">
        <v>139</v>
      </c>
      <c r="BM1121" s="446"/>
      <c r="BN1121" s="447">
        <v>0.12324532782183696</v>
      </c>
      <c r="BO1121" t="s">
        <v>139</v>
      </c>
    </row>
    <row r="1122" spans="1:67" ht="15.75" customHeight="1">
      <c r="A1122" s="7" t="s">
        <v>1030</v>
      </c>
      <c r="B1122" s="453">
        <v>52</v>
      </c>
      <c r="C1122" s="436" t="s">
        <v>244</v>
      </c>
      <c r="D1122" s="454" t="s">
        <v>245</v>
      </c>
      <c r="E1122" s="436">
        <v>72</v>
      </c>
      <c r="F1122" s="436">
        <v>36.079999999999757</v>
      </c>
      <c r="G1122" s="436" t="s">
        <v>61</v>
      </c>
      <c r="H1122" s="430">
        <v>72.601333333333329</v>
      </c>
      <c r="I1122" s="436">
        <v>144</v>
      </c>
      <c r="J1122" s="436">
        <v>41.749999999999545</v>
      </c>
      <c r="K1122" s="436" t="s">
        <v>62</v>
      </c>
      <c r="L1122" s="430">
        <v>144.69583333333333</v>
      </c>
      <c r="M1122" s="430">
        <v>-144.69583333333333</v>
      </c>
      <c r="N1122" s="427">
        <v>1157</v>
      </c>
      <c r="Q1122" s="457" t="s">
        <v>156</v>
      </c>
      <c r="R1122">
        <v>11</v>
      </c>
      <c r="S1122" s="474">
        <v>298.85399999999998</v>
      </c>
      <c r="T1122" s="290">
        <v>-0.1429</v>
      </c>
      <c r="U1122" s="290">
        <v>-0.15079999999999999</v>
      </c>
      <c r="V1122" s="290">
        <v>28.65466</v>
      </c>
      <c r="W1122" s="290">
        <v>28.644622999999999</v>
      </c>
      <c r="X1122" s="290">
        <v>34.47210423597059</v>
      </c>
      <c r="Y1122" s="290">
        <v>34.467667019204889</v>
      </c>
      <c r="Z1122">
        <v>1.8458000000000001</v>
      </c>
      <c r="AA1122" s="447">
        <v>6.3205194227512793</v>
      </c>
      <c r="AB1122" s="447">
        <v>78.32212211522274</v>
      </c>
      <c r="AC1122" s="447">
        <v>3.0459039200000003E-2</v>
      </c>
      <c r="AD1122" s="290">
        <v>5.2999999999999999E-2</v>
      </c>
      <c r="AE1122" s="447">
        <v>89.419899999999998</v>
      </c>
      <c r="AF1122">
        <v>4.5686</v>
      </c>
      <c r="AG1122" s="447">
        <v>2.6078999999999999</v>
      </c>
      <c r="AH1122">
        <v>0.17130000000000001</v>
      </c>
      <c r="AI1122" s="447">
        <v>6.3701999999999995E-2</v>
      </c>
      <c r="AJ1122" s="447">
        <v>93.73</v>
      </c>
      <c r="AK1122" s="447">
        <v>408.47</v>
      </c>
      <c r="AL1122" s="429">
        <v>34.506759643554688</v>
      </c>
      <c r="AM1122" s="433" t="s">
        <v>139</v>
      </c>
      <c r="AN1122" s="434"/>
      <c r="AO1122" s="438">
        <v>1</v>
      </c>
      <c r="AP1122" s="439">
        <v>6.3449999999999998</v>
      </c>
      <c r="AQ1122" s="431" t="s">
        <v>139</v>
      </c>
      <c r="AR1122" s="440"/>
      <c r="AS1122" s="469">
        <v>12.845326085606297</v>
      </c>
      <c r="AT1122" s="431"/>
      <c r="AU1122" s="469">
        <v>11.757045726504053</v>
      </c>
      <c r="AV1122" s="431"/>
      <c r="AW1122" s="442">
        <v>0.96699999999999997</v>
      </c>
      <c r="AX1122" s="431"/>
      <c r="AY1122" s="443"/>
      <c r="AZ1122" s="469" t="s">
        <v>139</v>
      </c>
      <c r="BA1122" s="431" t="s">
        <v>139</v>
      </c>
      <c r="BB1122" s="440"/>
      <c r="BC1122" s="469" t="s">
        <v>139</v>
      </c>
      <c r="BD1122" s="445" t="s">
        <v>139</v>
      </c>
      <c r="BE1122" s="469" t="s">
        <v>139</v>
      </c>
      <c r="BF1122" s="445" t="s">
        <v>139</v>
      </c>
      <c r="BG1122" s="445"/>
      <c r="BH1122" s="469">
        <v>2167.6056632044024</v>
      </c>
      <c r="BI1122" s="431" t="s">
        <v>139</v>
      </c>
      <c r="BJ1122" s="440"/>
      <c r="BK1122" s="441">
        <v>2282.643295346415</v>
      </c>
      <c r="BL1122" s="431" t="s">
        <v>139</v>
      </c>
      <c r="BM1122" s="446"/>
      <c r="BN1122" s="447">
        <v>-7.5525988890403073E-2</v>
      </c>
      <c r="BO1122" t="s">
        <v>139</v>
      </c>
    </row>
    <row r="1123" spans="1:67" ht="15.75" customHeight="1">
      <c r="A1123" s="7" t="s">
        <v>1030</v>
      </c>
      <c r="B1123" s="453">
        <v>52</v>
      </c>
      <c r="C1123" s="436" t="s">
        <v>244</v>
      </c>
      <c r="D1123" s="454" t="s">
        <v>245</v>
      </c>
      <c r="E1123" s="436">
        <v>72</v>
      </c>
      <c r="F1123" s="436">
        <v>36.079999999999757</v>
      </c>
      <c r="G1123" s="436" t="s">
        <v>61</v>
      </c>
      <c r="H1123" s="430">
        <v>72.601333333333329</v>
      </c>
      <c r="I1123" s="436">
        <v>144</v>
      </c>
      <c r="J1123" s="436">
        <v>41.749999999999545</v>
      </c>
      <c r="K1123" s="436" t="s">
        <v>62</v>
      </c>
      <c r="L1123" s="430">
        <v>144.69583333333333</v>
      </c>
      <c r="M1123" s="430">
        <v>-144.69583333333333</v>
      </c>
      <c r="N1123" s="427">
        <v>1158</v>
      </c>
      <c r="Q1123" s="457" t="s">
        <v>156</v>
      </c>
      <c r="R1123">
        <v>12</v>
      </c>
      <c r="S1123" s="474">
        <v>269.75400000000002</v>
      </c>
      <c r="T1123" s="290">
        <v>-0.60429999999999995</v>
      </c>
      <c r="U1123" s="290">
        <v>-0.58350000000000002</v>
      </c>
      <c r="V1123" s="290">
        <v>28.049272999999999</v>
      </c>
      <c r="W1123" s="290">
        <v>28.075678</v>
      </c>
      <c r="X1123" s="290">
        <v>34.200263168838184</v>
      </c>
      <c r="Y1123" s="290">
        <v>34.212333704004422</v>
      </c>
      <c r="Z1123">
        <v>1.8058000000000001</v>
      </c>
      <c r="AA1123" s="447">
        <v>6.1955265626773235</v>
      </c>
      <c r="AB1123" s="447">
        <v>75.702337964551674</v>
      </c>
      <c r="AC1123" s="447">
        <v>3.1812491200000001E-2</v>
      </c>
      <c r="AD1123" s="290">
        <v>5.6000000000000001E-2</v>
      </c>
      <c r="AE1123" s="447">
        <v>89.337900000000005</v>
      </c>
      <c r="AF1123">
        <v>4.5644999999999998</v>
      </c>
      <c r="AG1123" s="447">
        <v>2.8778999999999999</v>
      </c>
      <c r="AH1123">
        <v>0.18210000000000001</v>
      </c>
      <c r="AI1123" s="447">
        <v>6.3701999999999995E-2</v>
      </c>
      <c r="AJ1123" s="447">
        <v>98.53</v>
      </c>
      <c r="AK1123" s="447">
        <v>381.02</v>
      </c>
      <c r="AL1123" s="429">
        <v>34.209186553955078</v>
      </c>
      <c r="AM1123" s="433" t="s">
        <v>139</v>
      </c>
      <c r="AN1123" s="434"/>
      <c r="AO1123" s="438">
        <v>0.5</v>
      </c>
      <c r="AP1123" s="439">
        <v>6.218</v>
      </c>
      <c r="AQ1123" s="431" t="s">
        <v>139</v>
      </c>
      <c r="AR1123" s="440"/>
      <c r="AS1123" s="469">
        <v>13.35700572936722</v>
      </c>
      <c r="AT1123" s="431"/>
      <c r="AU1123" s="469">
        <v>17.80336380311001</v>
      </c>
      <c r="AV1123" s="431"/>
      <c r="AW1123" s="442">
        <v>1.1659999999999999</v>
      </c>
      <c r="AX1123" s="431"/>
      <c r="AY1123" s="443"/>
      <c r="AZ1123" s="469" t="s">
        <v>139</v>
      </c>
      <c r="BA1123" s="431" t="s">
        <v>139</v>
      </c>
      <c r="BB1123" s="440"/>
      <c r="BC1123" s="469" t="s">
        <v>139</v>
      </c>
      <c r="BD1123" s="445" t="s">
        <v>139</v>
      </c>
      <c r="BE1123" s="469" t="s">
        <v>139</v>
      </c>
      <c r="BF1123" s="445" t="s">
        <v>139</v>
      </c>
      <c r="BG1123" s="445"/>
      <c r="BH1123" s="469">
        <v>2190.5007302004146</v>
      </c>
      <c r="BI1123" s="431" t="s">
        <v>139</v>
      </c>
      <c r="BJ1123" s="440"/>
      <c r="BK1123" s="441">
        <v>2286.6089892862697</v>
      </c>
      <c r="BL1123" s="431" t="s">
        <v>139</v>
      </c>
      <c r="BM1123" s="446"/>
      <c r="BN1123" s="447">
        <v>-0.41373354900563403</v>
      </c>
      <c r="BO1123" t="s">
        <v>139</v>
      </c>
    </row>
    <row r="1124" spans="1:67" ht="15.75" customHeight="1">
      <c r="A1124" s="7" t="s">
        <v>1030</v>
      </c>
      <c r="B1124" s="453">
        <v>52</v>
      </c>
      <c r="C1124" s="436" t="s">
        <v>244</v>
      </c>
      <c r="D1124" s="454" t="s">
        <v>245</v>
      </c>
      <c r="E1124" s="436">
        <v>72</v>
      </c>
      <c r="F1124" s="436">
        <v>36.079999999999757</v>
      </c>
      <c r="G1124" s="436" t="s">
        <v>61</v>
      </c>
      <c r="H1124" s="430">
        <v>72.601333333333329</v>
      </c>
      <c r="I1124" s="436">
        <v>144</v>
      </c>
      <c r="J1124" s="436">
        <v>41.749999999999545</v>
      </c>
      <c r="K1124" s="436" t="s">
        <v>62</v>
      </c>
      <c r="L1124" s="430">
        <v>144.69583333333333</v>
      </c>
      <c r="M1124" s="430">
        <v>-144.69583333333333</v>
      </c>
      <c r="N1124" s="427">
        <v>1159</v>
      </c>
      <c r="Q1124" s="457" t="s">
        <v>156</v>
      </c>
      <c r="R1124">
        <v>13</v>
      </c>
      <c r="S1124" s="474">
        <v>245.35499999999999</v>
      </c>
      <c r="T1124" s="290">
        <v>-1.1177999999999999</v>
      </c>
      <c r="U1124" s="290">
        <v>-1.0899000000000001</v>
      </c>
      <c r="V1124" s="290">
        <v>27.273702999999998</v>
      </c>
      <c r="W1124" s="290">
        <v>27.313936000000002</v>
      </c>
      <c r="X1124" s="290">
        <v>33.742303652934737</v>
      </c>
      <c r="Y1124" s="290">
        <v>33.76582219041839</v>
      </c>
      <c r="Z1124">
        <v>1.819</v>
      </c>
      <c r="AA1124" s="447">
        <v>6.3383057950416397</v>
      </c>
      <c r="AB1124" s="447">
        <v>76.150665207651045</v>
      </c>
      <c r="AC1124" s="447">
        <v>3.3292955999999999E-2</v>
      </c>
      <c r="AD1124" s="290">
        <v>5.9299999999999999E-2</v>
      </c>
      <c r="AE1124" s="447">
        <v>89.306299999999993</v>
      </c>
      <c r="AF1124">
        <v>4.5629</v>
      </c>
      <c r="AG1124" s="447">
        <v>3.1996000000000002</v>
      </c>
      <c r="AH1124">
        <v>0.19500000000000001</v>
      </c>
      <c r="AI1124" s="447">
        <v>6.3701999999999995E-2</v>
      </c>
      <c r="AJ1124" s="447">
        <v>91.26</v>
      </c>
      <c r="AK1124" s="447">
        <v>374.76</v>
      </c>
      <c r="AL1124" s="429">
        <v>33.7393798828125</v>
      </c>
      <c r="AM1124" s="433" t="s">
        <v>139</v>
      </c>
      <c r="AN1124" s="434"/>
      <c r="AO1124" s="438">
        <v>0</v>
      </c>
      <c r="AP1124" s="439">
        <v>6.2839999999999998</v>
      </c>
      <c r="AQ1124" s="431" t="s">
        <v>139</v>
      </c>
      <c r="AR1124" s="440"/>
      <c r="AS1124" s="469">
        <v>14.251130398513208</v>
      </c>
      <c r="AT1124" s="431"/>
      <c r="AU1124" s="469">
        <v>26.546609373076837</v>
      </c>
      <c r="AV1124" s="431"/>
      <c r="AW1124" s="442">
        <v>1.5109999999999999</v>
      </c>
      <c r="AX1124" s="431"/>
      <c r="AY1124" s="443"/>
      <c r="AZ1124" s="469" t="s">
        <v>139</v>
      </c>
      <c r="BA1124" s="431" t="s">
        <v>139</v>
      </c>
      <c r="BB1124" s="440"/>
      <c r="BC1124" s="469" t="s">
        <v>139</v>
      </c>
      <c r="BD1124" s="445" t="s">
        <v>139</v>
      </c>
      <c r="BE1124" s="469" t="s">
        <v>139</v>
      </c>
      <c r="BF1124" s="445" t="s">
        <v>139</v>
      </c>
      <c r="BG1124" s="445"/>
      <c r="BH1124" s="469">
        <v>2210.6027208515234</v>
      </c>
      <c r="BI1124" s="431" t="s">
        <v>139</v>
      </c>
      <c r="BJ1124" s="440"/>
      <c r="BK1124" s="441">
        <v>2278.0804580521458</v>
      </c>
      <c r="BL1124" s="431" t="s">
        <v>139</v>
      </c>
      <c r="BM1124" s="446"/>
      <c r="BN1124" s="447">
        <v>-1.0268582387392287</v>
      </c>
      <c r="BO1124" t="s">
        <v>139</v>
      </c>
    </row>
    <row r="1125" spans="1:67" ht="15.75" customHeight="1">
      <c r="A1125" s="7" t="s">
        <v>1030</v>
      </c>
      <c r="B1125" s="453">
        <v>52</v>
      </c>
      <c r="C1125" s="436" t="s">
        <v>244</v>
      </c>
      <c r="D1125" s="454" t="s">
        <v>245</v>
      </c>
      <c r="E1125" s="436">
        <v>72</v>
      </c>
      <c r="F1125" s="436">
        <v>36.079999999999757</v>
      </c>
      <c r="G1125" s="436" t="s">
        <v>61</v>
      </c>
      <c r="H1125" s="430">
        <v>72.601333333333329</v>
      </c>
      <c r="I1125" s="436">
        <v>144</v>
      </c>
      <c r="J1125" s="436">
        <v>41.749999999999545</v>
      </c>
      <c r="K1125" s="436" t="s">
        <v>62</v>
      </c>
      <c r="L1125" s="430">
        <v>144.69583333333333</v>
      </c>
      <c r="M1125" s="430">
        <v>-144.69583333333333</v>
      </c>
      <c r="N1125" s="427">
        <v>1160</v>
      </c>
      <c r="Q1125" s="457" t="s">
        <v>156</v>
      </c>
      <c r="R1125">
        <v>14</v>
      </c>
      <c r="S1125" s="474">
        <v>215.065</v>
      </c>
      <c r="T1125" s="290">
        <v>-1.4078999999999999</v>
      </c>
      <c r="U1125" s="290">
        <v>-1.4033</v>
      </c>
      <c r="V1125" s="290">
        <v>26.594671999999999</v>
      </c>
      <c r="W1125" s="290">
        <v>26.605335</v>
      </c>
      <c r="X1125" s="290">
        <v>33.155538471781227</v>
      </c>
      <c r="Y1125" s="290">
        <v>33.165071456011248</v>
      </c>
      <c r="Z1125">
        <v>1.8311999999999999</v>
      </c>
      <c r="AA1125" s="447">
        <v>6.4129333506419224</v>
      </c>
      <c r="AB1125" s="447">
        <v>76.132896568629008</v>
      </c>
      <c r="AC1125" s="447">
        <v>3.4985108799999998E-2</v>
      </c>
      <c r="AD1125" s="290">
        <v>6.3E-2</v>
      </c>
      <c r="AE1125" s="447">
        <v>89.410499999999999</v>
      </c>
      <c r="AF1125">
        <v>4.5682</v>
      </c>
      <c r="AG1125" s="447">
        <v>3.3569</v>
      </c>
      <c r="AH1125">
        <v>0.20130000000000001</v>
      </c>
      <c r="AI1125" s="447">
        <v>6.3701999999999995E-2</v>
      </c>
      <c r="AJ1125" s="447">
        <v>98.54</v>
      </c>
      <c r="AK1125" s="447">
        <v>354.94</v>
      </c>
      <c r="AL1125" s="429">
        <v>33.153182983398438</v>
      </c>
      <c r="AM1125" s="433" t="s">
        <v>139</v>
      </c>
      <c r="AN1125" s="434"/>
      <c r="AO1125" s="438">
        <v>-0.3</v>
      </c>
      <c r="AP1125" s="439">
        <v>6.3869999999999996</v>
      </c>
      <c r="AQ1125" s="431" t="s">
        <v>139</v>
      </c>
      <c r="AR1125" s="440"/>
      <c r="AS1125" s="469">
        <v>15.169560100052294</v>
      </c>
      <c r="AT1125" s="431"/>
      <c r="AU1125" s="469">
        <v>32.731599496549038</v>
      </c>
      <c r="AV1125" s="431"/>
      <c r="AW1125" s="442">
        <v>1.79</v>
      </c>
      <c r="AX1125" s="431"/>
      <c r="AY1125" s="443"/>
      <c r="AZ1125" s="469" t="s">
        <v>139</v>
      </c>
      <c r="BA1125" s="431" t="s">
        <v>139</v>
      </c>
      <c r="BB1125" s="440"/>
      <c r="BC1125" s="469" t="s">
        <v>139</v>
      </c>
      <c r="BD1125" s="445" t="s">
        <v>139</v>
      </c>
      <c r="BE1125" s="469" t="s">
        <v>139</v>
      </c>
      <c r="BF1125" s="445" t="s">
        <v>139</v>
      </c>
      <c r="BG1125" s="445"/>
      <c r="BH1125" s="469">
        <v>2223.1297131650495</v>
      </c>
      <c r="BI1125" s="431" t="s">
        <v>139</v>
      </c>
      <c r="BJ1125" s="440"/>
      <c r="BK1125" s="441">
        <v>2275.9751593289138</v>
      </c>
      <c r="BL1125" s="431" t="s">
        <v>139</v>
      </c>
      <c r="BM1125" s="446"/>
      <c r="BN1125" s="447">
        <v>-1.4422009226069858</v>
      </c>
      <c r="BO1125" t="s">
        <v>139</v>
      </c>
    </row>
    <row r="1126" spans="1:67" ht="15.75" customHeight="1">
      <c r="A1126" s="7" t="s">
        <v>1030</v>
      </c>
      <c r="B1126" s="453">
        <v>52</v>
      </c>
      <c r="C1126" s="436" t="s">
        <v>244</v>
      </c>
      <c r="D1126" s="454" t="s">
        <v>245</v>
      </c>
      <c r="E1126" s="436">
        <v>72</v>
      </c>
      <c r="F1126" s="436">
        <v>36.079999999999757</v>
      </c>
      <c r="G1126" s="436" t="s">
        <v>61</v>
      </c>
      <c r="H1126" s="430">
        <v>72.601333333333329</v>
      </c>
      <c r="I1126" s="436">
        <v>144</v>
      </c>
      <c r="J1126" s="436">
        <v>41.749999999999545</v>
      </c>
      <c r="K1126" s="436" t="s">
        <v>62</v>
      </c>
      <c r="L1126" s="430">
        <v>144.69583333333333</v>
      </c>
      <c r="M1126" s="430">
        <v>-144.69583333333333</v>
      </c>
      <c r="N1126" s="427">
        <v>1161</v>
      </c>
      <c r="Q1126" s="457" t="s">
        <v>156</v>
      </c>
      <c r="R1126">
        <v>15</v>
      </c>
      <c r="S1126" s="474">
        <v>195.928</v>
      </c>
      <c r="T1126" s="290">
        <v>-1.3898999999999999</v>
      </c>
      <c r="U1126" s="290">
        <v>-1.3956999999999999</v>
      </c>
      <c r="V1126" s="290">
        <v>26.453941999999998</v>
      </c>
      <c r="W1126" s="290">
        <v>26.457997000000002</v>
      </c>
      <c r="X1126" s="290">
        <v>32.954205452395897</v>
      </c>
      <c r="Y1126" s="290">
        <v>32.966162861918363</v>
      </c>
      <c r="Z1126">
        <v>1.8548</v>
      </c>
      <c r="AA1126" s="447">
        <v>6.5088669743325358</v>
      </c>
      <c r="AB1126" s="447">
        <v>77.198771607407892</v>
      </c>
      <c r="AC1126" s="447">
        <v>3.4181595200000005E-2</v>
      </c>
      <c r="AD1126" s="290">
        <v>6.1199999999999997E-2</v>
      </c>
      <c r="AE1126" s="447">
        <v>89.390100000000004</v>
      </c>
      <c r="AF1126">
        <v>4.5670999999999999</v>
      </c>
      <c r="AG1126" s="447">
        <v>3.3429000000000002</v>
      </c>
      <c r="AH1126">
        <v>0.20069999999999999</v>
      </c>
      <c r="AI1126" s="447">
        <v>6.3701999999999995E-2</v>
      </c>
      <c r="AJ1126" s="447">
        <v>62.06</v>
      </c>
      <c r="AK1126" s="447">
        <v>345.32</v>
      </c>
      <c r="AL1126" s="429">
        <v>32.945884704589844</v>
      </c>
      <c r="AM1126" s="433" t="s">
        <v>139</v>
      </c>
      <c r="AN1126" s="434"/>
      <c r="AO1126" s="438">
        <v>-0.3</v>
      </c>
      <c r="AP1126" s="439">
        <v>6.5309999999999997</v>
      </c>
      <c r="AQ1126" s="431" t="s">
        <v>139</v>
      </c>
      <c r="AR1126" s="440"/>
      <c r="AS1126" s="469">
        <v>14.221052935750507</v>
      </c>
      <c r="AT1126" s="431"/>
      <c r="AU1126" s="469">
        <v>29.76776621695236</v>
      </c>
      <c r="AV1126" s="431"/>
      <c r="AW1126" s="442">
        <v>1.7470000000000001</v>
      </c>
      <c r="AX1126" s="431"/>
      <c r="AY1126" s="443"/>
      <c r="AZ1126" s="469" t="s">
        <v>139</v>
      </c>
      <c r="BA1126" s="431" t="s">
        <v>139</v>
      </c>
      <c r="BB1126" s="440"/>
      <c r="BC1126" s="469">
        <v>4.3639071744962432E-3</v>
      </c>
      <c r="BD1126" s="445" t="s">
        <v>139</v>
      </c>
      <c r="BE1126" s="469">
        <v>1.2271928055105274E-2</v>
      </c>
      <c r="BF1126" s="445" t="s">
        <v>139</v>
      </c>
      <c r="BG1126" s="445"/>
      <c r="BH1126" s="469">
        <v>2212.6787286368567</v>
      </c>
      <c r="BI1126" s="431" t="s">
        <v>139</v>
      </c>
      <c r="BJ1126" s="440"/>
      <c r="BK1126" s="441">
        <v>2269.7266766095345</v>
      </c>
      <c r="BL1126" s="431" t="s">
        <v>139</v>
      </c>
      <c r="BM1126" s="446"/>
      <c r="BN1126" s="447">
        <v>-1.5598817583790816</v>
      </c>
      <c r="BO1126" t="s">
        <v>139</v>
      </c>
    </row>
    <row r="1127" spans="1:67" ht="15.75" customHeight="1">
      <c r="A1127" s="7" t="s">
        <v>1030</v>
      </c>
      <c r="B1127" s="453">
        <v>52</v>
      </c>
      <c r="C1127" s="436" t="s">
        <v>244</v>
      </c>
      <c r="D1127" s="454" t="s">
        <v>245</v>
      </c>
      <c r="E1127" s="436">
        <v>72</v>
      </c>
      <c r="F1127" s="436">
        <v>36.079999999999757</v>
      </c>
      <c r="G1127" s="436" t="s">
        <v>61</v>
      </c>
      <c r="H1127" s="430">
        <v>72.601333333333329</v>
      </c>
      <c r="I1127" s="436">
        <v>144</v>
      </c>
      <c r="J1127" s="436">
        <v>41.749999999999545</v>
      </c>
      <c r="K1127" s="436" t="s">
        <v>62</v>
      </c>
      <c r="L1127" s="430">
        <v>144.69583333333333</v>
      </c>
      <c r="M1127" s="430">
        <v>-144.69583333333333</v>
      </c>
      <c r="N1127" s="427">
        <v>1162</v>
      </c>
      <c r="Q1127" s="457" t="s">
        <v>156</v>
      </c>
      <c r="R1127">
        <v>16</v>
      </c>
      <c r="S1127" s="474">
        <v>162.51900000000001</v>
      </c>
      <c r="T1127" s="290">
        <v>-1.3373999999999999</v>
      </c>
      <c r="U1127" s="290">
        <v>-1.3476999999999999</v>
      </c>
      <c r="V1127" s="290">
        <v>26.249700000000001</v>
      </c>
      <c r="W1127" s="290">
        <v>26.247794000000003</v>
      </c>
      <c r="X1127" s="290">
        <v>32.637104919108026</v>
      </c>
      <c r="Y1127" s="290">
        <v>32.645741094592744</v>
      </c>
      <c r="Z1127">
        <v>1.9019999999999999</v>
      </c>
      <c r="AA1127" s="447">
        <v>6.7157965987277688</v>
      </c>
      <c r="AB1127" s="447">
        <v>79.586296989254123</v>
      </c>
      <c r="AC1127" s="447">
        <v>3.4646858400000001E-2</v>
      </c>
      <c r="AD1127" s="290">
        <v>6.2300000000000001E-2</v>
      </c>
      <c r="AE1127" s="447">
        <v>89.403099999999995</v>
      </c>
      <c r="AF1127">
        <v>4.5678000000000001</v>
      </c>
      <c r="AG1127" s="447">
        <v>3.3780999999999999</v>
      </c>
      <c r="AH1127">
        <v>0.2021</v>
      </c>
      <c r="AI1127" s="447">
        <v>6.3701999999999995E-2</v>
      </c>
      <c r="AJ1127" s="447">
        <v>98.55</v>
      </c>
      <c r="AK1127" s="447">
        <v>329.16</v>
      </c>
      <c r="AL1127" s="429">
        <v>32.634536743164063</v>
      </c>
      <c r="AM1127" s="433" t="s">
        <v>139</v>
      </c>
      <c r="AN1127" s="434"/>
      <c r="AO1127" s="438">
        <v>-0.3</v>
      </c>
      <c r="AP1127" s="439">
        <v>6.7210000000000001</v>
      </c>
      <c r="AQ1127" s="431" t="s">
        <v>139</v>
      </c>
      <c r="AR1127" s="440"/>
      <c r="AS1127" s="469">
        <v>13.305819471158502</v>
      </c>
      <c r="AT1127" s="431"/>
      <c r="AU1127" s="469">
        <v>27.89451203212483</v>
      </c>
      <c r="AV1127" s="431"/>
      <c r="AW1127" s="442">
        <v>1.7130000000000001</v>
      </c>
      <c r="AX1127" s="431"/>
      <c r="AY1127" s="443"/>
      <c r="AZ1127" s="469" t="s">
        <v>139</v>
      </c>
      <c r="BA1127" s="431" t="s">
        <v>139</v>
      </c>
      <c r="BB1127" s="440"/>
      <c r="BC1127" s="469">
        <v>9.4796485438495177E-3</v>
      </c>
      <c r="BD1127" s="445" t="s">
        <v>139</v>
      </c>
      <c r="BE1127" s="469">
        <v>1.5157958021615374E-2</v>
      </c>
      <c r="BF1127" s="445" t="s">
        <v>139</v>
      </c>
      <c r="BG1127" s="445"/>
      <c r="BH1127" s="469">
        <v>2189.2394387936511</v>
      </c>
      <c r="BI1127" s="431">
        <v>6</v>
      </c>
      <c r="BJ1127" s="440"/>
      <c r="BK1127" s="441">
        <v>2250.4862861087604</v>
      </c>
      <c r="BL1127" s="431">
        <v>6</v>
      </c>
      <c r="BM1127" s="446"/>
      <c r="BN1127" s="447">
        <v>-1.5964711701120378</v>
      </c>
      <c r="BO1127" t="s">
        <v>139</v>
      </c>
    </row>
    <row r="1128" spans="1:67" ht="15.75" customHeight="1">
      <c r="A1128" s="7" t="s">
        <v>1030</v>
      </c>
      <c r="B1128" s="453">
        <v>52</v>
      </c>
      <c r="C1128" s="436" t="s">
        <v>244</v>
      </c>
      <c r="D1128" s="454" t="s">
        <v>245</v>
      </c>
      <c r="E1128" s="436">
        <v>72</v>
      </c>
      <c r="F1128" s="436">
        <v>36.079999999999757</v>
      </c>
      <c r="G1128" s="436" t="s">
        <v>61</v>
      </c>
      <c r="H1128" s="430">
        <v>72.601333333333329</v>
      </c>
      <c r="I1128" s="436">
        <v>144</v>
      </c>
      <c r="J1128" s="436">
        <v>41.749999999999545</v>
      </c>
      <c r="K1128" s="436" t="s">
        <v>62</v>
      </c>
      <c r="L1128" s="430">
        <v>144.69583333333333</v>
      </c>
      <c r="M1128" s="430">
        <v>-144.69583333333333</v>
      </c>
      <c r="N1128" s="427">
        <v>1163</v>
      </c>
      <c r="Q1128" s="457" t="s">
        <v>156</v>
      </c>
      <c r="R1128">
        <v>17</v>
      </c>
      <c r="S1128" s="474">
        <v>140.065</v>
      </c>
      <c r="T1128" s="290">
        <v>-1.2692000000000001</v>
      </c>
      <c r="U1128" s="290">
        <v>-1.2715000000000001</v>
      </c>
      <c r="V1128" s="290">
        <v>26.104848</v>
      </c>
      <c r="W1128" s="290">
        <v>26.107918999999999</v>
      </c>
      <c r="X1128" s="290">
        <v>32.378604544415495</v>
      </c>
      <c r="Y1128" s="290">
        <v>32.385283128928947</v>
      </c>
      <c r="Z1128">
        <v>1.9513</v>
      </c>
      <c r="AA1128" s="447">
        <v>6.9213162385016798</v>
      </c>
      <c r="AB1128" s="447">
        <v>82.021834430816327</v>
      </c>
      <c r="AC1128" s="447">
        <v>3.3419968800000005E-2</v>
      </c>
      <c r="AD1128" s="290">
        <v>5.9499999999999997E-2</v>
      </c>
      <c r="AE1128" s="447">
        <v>89.457099999999997</v>
      </c>
      <c r="AF1128">
        <v>4.5705</v>
      </c>
      <c r="AG1128" s="447">
        <v>3.2936000000000001</v>
      </c>
      <c r="AH1128">
        <v>0.19869999999999999</v>
      </c>
      <c r="AI1128" s="447">
        <v>6.3701999999999995E-2</v>
      </c>
      <c r="AJ1128" s="447">
        <v>98.54</v>
      </c>
      <c r="AK1128" s="447">
        <v>329.16</v>
      </c>
      <c r="AL1128" s="429">
        <v>32.370468139648438</v>
      </c>
      <c r="AM1128" s="433">
        <v>2</v>
      </c>
      <c r="AN1128" s="434"/>
      <c r="AO1128" s="438">
        <v>-0.2</v>
      </c>
      <c r="AP1128" s="439">
        <v>6.9290000000000003</v>
      </c>
      <c r="AQ1128" s="431" t="s">
        <v>139</v>
      </c>
      <c r="AR1128" s="440"/>
      <c r="AS1128" s="469">
        <v>12.048257059388655</v>
      </c>
      <c r="AT1128" s="431"/>
      <c r="AU1128" s="469">
        <v>25.150352418883234</v>
      </c>
      <c r="AV1128" s="431"/>
      <c r="AW1128" s="442">
        <v>1.631</v>
      </c>
      <c r="AX1128" s="431"/>
      <c r="AY1128" s="443"/>
      <c r="AZ1128" s="469" t="s">
        <v>139</v>
      </c>
      <c r="BA1128" s="431" t="s">
        <v>139</v>
      </c>
      <c r="BB1128" s="440"/>
      <c r="BC1128" s="469">
        <v>1.25493314931938E-2</v>
      </c>
      <c r="BD1128" s="445" t="s">
        <v>139</v>
      </c>
      <c r="BE1128" s="469">
        <v>1.8323327806711594E-2</v>
      </c>
      <c r="BF1128" s="445" t="s">
        <v>139</v>
      </c>
      <c r="BG1128" s="445"/>
      <c r="BH1128" s="469">
        <v>2160.9270808349415</v>
      </c>
      <c r="BI1128" s="431" t="s">
        <v>139</v>
      </c>
      <c r="BJ1128" s="440"/>
      <c r="BK1128" s="441">
        <v>2226.7017171233861</v>
      </c>
      <c r="BL1128" s="431" t="s">
        <v>139</v>
      </c>
      <c r="BM1128" s="446"/>
      <c r="BN1128" s="447">
        <v>-1.6429499179130349</v>
      </c>
      <c r="BO1128" t="s">
        <v>139</v>
      </c>
    </row>
    <row r="1129" spans="1:67" ht="15.75" customHeight="1">
      <c r="A1129" s="7" t="s">
        <v>1030</v>
      </c>
      <c r="B1129" s="453">
        <v>52</v>
      </c>
      <c r="C1129" s="436" t="s">
        <v>244</v>
      </c>
      <c r="D1129" s="454" t="s">
        <v>245</v>
      </c>
      <c r="E1129" s="436">
        <v>72</v>
      </c>
      <c r="F1129" s="436">
        <v>36.079999999999757</v>
      </c>
      <c r="G1129" s="436" t="s">
        <v>61</v>
      </c>
      <c r="H1129" s="430">
        <v>72.601333333333329</v>
      </c>
      <c r="I1129" s="436">
        <v>144</v>
      </c>
      <c r="J1129" s="436">
        <v>41.749999999999545</v>
      </c>
      <c r="K1129" s="436" t="s">
        <v>62</v>
      </c>
      <c r="L1129" s="430">
        <v>144.69583333333333</v>
      </c>
      <c r="M1129" s="430">
        <v>-144.69583333333333</v>
      </c>
      <c r="N1129" s="427">
        <v>1165</v>
      </c>
      <c r="Q1129" s="457" t="s">
        <v>156</v>
      </c>
      <c r="R1129">
        <v>19</v>
      </c>
      <c r="S1129" s="474">
        <v>81.488</v>
      </c>
      <c r="T1129" s="290">
        <v>-3.4000000000000002E-2</v>
      </c>
      <c r="U1129" s="290">
        <v>-4.53E-2</v>
      </c>
      <c r="V1129" s="290">
        <v>26.066440999999998</v>
      </c>
      <c r="W1129" s="290">
        <v>26.083785000000002</v>
      </c>
      <c r="X1129" s="290">
        <v>31.065964543999751</v>
      </c>
      <c r="Y1129" s="290">
        <v>31.100191897253453</v>
      </c>
      <c r="Z1129">
        <v>2.3374999999999999</v>
      </c>
      <c r="AA1129" s="447">
        <v>8.3713200890164359</v>
      </c>
      <c r="AB1129" s="447">
        <v>101.57628130885359</v>
      </c>
      <c r="AC1129" s="447">
        <v>0.13904912799999999</v>
      </c>
      <c r="AD1129" s="290">
        <v>0.29409999999999997</v>
      </c>
      <c r="AE1129" s="447">
        <v>89.162999999999997</v>
      </c>
      <c r="AF1129">
        <v>4.5556999999999999</v>
      </c>
      <c r="AG1129" s="447">
        <v>2.8426999999999998</v>
      </c>
      <c r="AH1129">
        <v>0.1807</v>
      </c>
      <c r="AI1129" s="447">
        <v>0.61482999999999999</v>
      </c>
      <c r="AJ1129" s="447">
        <v>98.54</v>
      </c>
      <c r="AK1129" s="447">
        <v>324.73</v>
      </c>
      <c r="AL1129" s="429">
        <v>31.053157806396484</v>
      </c>
      <c r="AM1129" s="433" t="s">
        <v>139</v>
      </c>
      <c r="AN1129" s="434"/>
      <c r="AO1129" s="438">
        <v>1.2</v>
      </c>
      <c r="AP1129" s="439">
        <v>8.4380000000000006</v>
      </c>
      <c r="AQ1129" s="431" t="s">
        <v>139</v>
      </c>
      <c r="AR1129" s="440"/>
      <c r="AS1129" s="469">
        <v>0.54849261574800001</v>
      </c>
      <c r="AT1129" s="431"/>
      <c r="AU1129" s="469">
        <v>5.7273771356674734</v>
      </c>
      <c r="AV1129" s="431"/>
      <c r="AW1129" s="442">
        <v>0.81</v>
      </c>
      <c r="AX1129" s="431"/>
      <c r="AY1129" s="443"/>
      <c r="AZ1129" s="469" t="s">
        <v>139</v>
      </c>
      <c r="BA1129" s="431" t="s">
        <v>139</v>
      </c>
      <c r="BB1129" s="440"/>
      <c r="BC1129" s="469">
        <v>0.12269807403990314</v>
      </c>
      <c r="BD1129" s="445" t="s">
        <v>139</v>
      </c>
      <c r="BE1129" s="469">
        <v>0.19374843878060979</v>
      </c>
      <c r="BF1129" s="445" t="s">
        <v>139</v>
      </c>
      <c r="BG1129" s="445"/>
      <c r="BH1129" s="469">
        <v>2044.2788448258063</v>
      </c>
      <c r="BI1129" s="431" t="s">
        <v>139</v>
      </c>
      <c r="BJ1129" s="440"/>
      <c r="BK1129" s="441">
        <v>2174.1691564998459</v>
      </c>
      <c r="BL1129" s="431" t="s">
        <v>139</v>
      </c>
      <c r="BM1129" s="446"/>
      <c r="BN1129" s="447">
        <v>-2.4855023003103986</v>
      </c>
      <c r="BO1129" t="s">
        <v>139</v>
      </c>
    </row>
    <row r="1130" spans="1:67" ht="15.75" customHeight="1">
      <c r="A1130" s="7" t="s">
        <v>1030</v>
      </c>
      <c r="B1130" s="453">
        <v>52</v>
      </c>
      <c r="C1130" s="436" t="s">
        <v>244</v>
      </c>
      <c r="D1130" s="454" t="s">
        <v>245</v>
      </c>
      <c r="E1130" s="436">
        <v>72</v>
      </c>
      <c r="F1130" s="436">
        <v>36.079999999999757</v>
      </c>
      <c r="G1130" s="436" t="s">
        <v>61</v>
      </c>
      <c r="H1130" s="430">
        <v>72.601333333333329</v>
      </c>
      <c r="I1130" s="436">
        <v>144</v>
      </c>
      <c r="J1130" s="436">
        <v>41.749999999999545</v>
      </c>
      <c r="K1130" s="436" t="s">
        <v>62</v>
      </c>
      <c r="L1130" s="430">
        <v>144.69583333333333</v>
      </c>
      <c r="M1130" s="430">
        <v>-144.69583333333333</v>
      </c>
      <c r="N1130" s="427">
        <v>1166</v>
      </c>
      <c r="Q1130" s="457" t="s">
        <v>156</v>
      </c>
      <c r="R1130">
        <v>20</v>
      </c>
      <c r="S1130" s="474">
        <v>80.277000000000001</v>
      </c>
      <c r="T1130" s="290">
        <v>-1.1900000000000001E-2</v>
      </c>
      <c r="U1130" s="290">
        <v>-2.9100000000000001E-2</v>
      </c>
      <c r="V1130" s="290">
        <v>26.043797999999999</v>
      </c>
      <c r="W1130" s="290">
        <v>26.053543000000001</v>
      </c>
      <c r="X1130" s="290">
        <v>31.014541875910545</v>
      </c>
      <c r="Y1130" s="290">
        <v>31.044762160688119</v>
      </c>
      <c r="Z1130">
        <v>2.3384</v>
      </c>
      <c r="AA1130" s="447">
        <v>8.3723234107069793</v>
      </c>
      <c r="AB1130" s="447">
        <v>101.6109924757159</v>
      </c>
      <c r="AC1130" s="447">
        <v>0.14628255200000001</v>
      </c>
      <c r="AD1130" s="290">
        <v>0.31009999999999999</v>
      </c>
      <c r="AE1130" s="447">
        <v>89.110799999999998</v>
      </c>
      <c r="AF1130">
        <v>4.5529999999999999</v>
      </c>
      <c r="AG1130" s="447">
        <v>2.6947999999999999</v>
      </c>
      <c r="AH1130">
        <v>0.17480000000000001</v>
      </c>
      <c r="AI1130" s="447">
        <v>0.66276999999999997</v>
      </c>
      <c r="AJ1130" s="447">
        <v>98.53</v>
      </c>
      <c r="AK1130" s="447">
        <v>324.12</v>
      </c>
      <c r="AL1130" s="429">
        <v>31.028430938720703</v>
      </c>
      <c r="AM1130" s="433" t="s">
        <v>139</v>
      </c>
      <c r="AN1130" s="434"/>
      <c r="AO1130" s="438" t="s">
        <v>139</v>
      </c>
      <c r="AP1130" s="439" t="s">
        <v>139</v>
      </c>
      <c r="AQ1130" s="431" t="s">
        <v>139</v>
      </c>
      <c r="AR1130" s="440"/>
      <c r="AS1130" s="469" t="s">
        <v>139</v>
      </c>
      <c r="AT1130" s="431" t="s">
        <v>139</v>
      </c>
      <c r="AU1130" s="469" t="s">
        <v>139</v>
      </c>
      <c r="AV1130" s="431" t="s">
        <v>139</v>
      </c>
      <c r="AW1130" s="442" t="s">
        <v>139</v>
      </c>
      <c r="AX1130" s="431" t="s">
        <v>139</v>
      </c>
      <c r="AY1130" s="443"/>
      <c r="AZ1130" s="469" t="s">
        <v>139</v>
      </c>
      <c r="BA1130" s="431" t="s">
        <v>139</v>
      </c>
      <c r="BB1130" s="440"/>
      <c r="BC1130" s="469" t="s">
        <v>139</v>
      </c>
      <c r="BD1130" s="445" t="s">
        <v>139</v>
      </c>
      <c r="BE1130" s="469" t="s">
        <v>139</v>
      </c>
      <c r="BF1130" s="445" t="s">
        <v>139</v>
      </c>
      <c r="BG1130" s="445"/>
      <c r="BH1130" s="469" t="s">
        <v>139</v>
      </c>
      <c r="BI1130" s="431" t="s">
        <v>139</v>
      </c>
      <c r="BJ1130" s="440"/>
      <c r="BK1130" s="441" t="s">
        <v>139</v>
      </c>
      <c r="BL1130" s="431" t="s">
        <v>139</v>
      </c>
      <c r="BM1130" s="446"/>
      <c r="BN1130" s="447" t="s">
        <v>139</v>
      </c>
      <c r="BO1130" t="s">
        <v>139</v>
      </c>
    </row>
    <row r="1131" spans="1:67" ht="15.75" customHeight="1">
      <c r="A1131" s="7" t="s">
        <v>1030</v>
      </c>
      <c r="B1131" s="453">
        <v>52</v>
      </c>
      <c r="C1131" s="436" t="s">
        <v>244</v>
      </c>
      <c r="D1131" s="454" t="s">
        <v>245</v>
      </c>
      <c r="E1131" s="436">
        <v>72</v>
      </c>
      <c r="F1131" s="436">
        <v>36.079999999999757</v>
      </c>
      <c r="G1131" s="436" t="s">
        <v>61</v>
      </c>
      <c r="H1131" s="430">
        <v>72.601333333333329</v>
      </c>
      <c r="I1131" s="436">
        <v>144</v>
      </c>
      <c r="J1131" s="436">
        <v>41.749999999999545</v>
      </c>
      <c r="K1131" s="436" t="s">
        <v>62</v>
      </c>
      <c r="L1131" s="430">
        <v>144.69583333333333</v>
      </c>
      <c r="M1131" s="430">
        <v>-144.69583333333333</v>
      </c>
      <c r="N1131" s="427">
        <v>1167</v>
      </c>
      <c r="Q1131" s="457" t="s">
        <v>156</v>
      </c>
      <c r="R1131">
        <v>21</v>
      </c>
      <c r="S1131" s="474">
        <v>41.295000000000002</v>
      </c>
      <c r="T1131" s="290">
        <v>-0.62439999999999996</v>
      </c>
      <c r="U1131" s="290">
        <v>-0.62029999999999996</v>
      </c>
      <c r="V1131" s="290">
        <v>23.722918</v>
      </c>
      <c r="W1131" s="290">
        <v>23.728225000000002</v>
      </c>
      <c r="X1131" s="290">
        <v>28.584206181975812</v>
      </c>
      <c r="Y1131" s="290">
        <v>28.58733688918139</v>
      </c>
      <c r="Z1131">
        <v>2.3862999999999999</v>
      </c>
      <c r="AA1131" s="447">
        <v>8.9875512239799704</v>
      </c>
      <c r="AB1131" s="447">
        <v>105.49976812314878</v>
      </c>
      <c r="AC1131" s="447">
        <v>8.4055288000000006E-2</v>
      </c>
      <c r="AD1131" s="290">
        <v>0.17199999999999999</v>
      </c>
      <c r="AE1131" s="447">
        <v>89.215100000000007</v>
      </c>
      <c r="AF1131">
        <v>4.5583</v>
      </c>
      <c r="AG1131" s="447">
        <v>1.5770999999999999</v>
      </c>
      <c r="AH1131">
        <v>0.13009999999999999</v>
      </c>
      <c r="AI1131" s="447">
        <v>5.2495000000000003</v>
      </c>
      <c r="AJ1131" s="447">
        <v>98.53</v>
      </c>
      <c r="AK1131" s="447">
        <v>347.61</v>
      </c>
      <c r="AL1131" s="429">
        <v>28.537757873535156</v>
      </c>
      <c r="AM1131" s="433" t="s">
        <v>139</v>
      </c>
      <c r="AN1131" s="434"/>
      <c r="AO1131" s="438">
        <v>0.7</v>
      </c>
      <c r="AP1131" s="439">
        <v>8.9689999999999994</v>
      </c>
      <c r="AQ1131" s="431" t="s">
        <v>139</v>
      </c>
      <c r="AR1131" s="440"/>
      <c r="AS1131" s="469">
        <v>0</v>
      </c>
      <c r="AT1131" s="431"/>
      <c r="AU1131" s="469">
        <v>2.6294969628901073</v>
      </c>
      <c r="AV1131" s="431"/>
      <c r="AW1131" s="442">
        <v>0.57099999999999995</v>
      </c>
      <c r="AX1131" s="431"/>
      <c r="AY1131" s="443"/>
      <c r="AZ1131" s="469" t="s">
        <v>139</v>
      </c>
      <c r="BA1131" s="431" t="s">
        <v>139</v>
      </c>
      <c r="BB1131" s="440"/>
      <c r="BC1131" s="469">
        <v>8.4746105970711347E-2</v>
      </c>
      <c r="BD1131" s="445" t="s">
        <v>139</v>
      </c>
      <c r="BE1131" s="469">
        <v>6.3592890086160703E-2</v>
      </c>
      <c r="BF1131" s="445" t="s">
        <v>139</v>
      </c>
      <c r="BG1131" s="445"/>
      <c r="BH1131" s="469">
        <v>1962.2937667688523</v>
      </c>
      <c r="BI1131" s="431" t="s">
        <v>139</v>
      </c>
      <c r="BJ1131" s="440"/>
      <c r="BK1131" s="441">
        <v>2049.6469930604371</v>
      </c>
      <c r="BL1131" s="431" t="s">
        <v>139</v>
      </c>
      <c r="BM1131" s="446"/>
      <c r="BN1131" s="447">
        <v>-3.6454947313900075</v>
      </c>
      <c r="BO1131" t="s">
        <v>139</v>
      </c>
    </row>
    <row r="1132" spans="1:67" ht="15.75" customHeight="1">
      <c r="A1132" s="7" t="s">
        <v>1030</v>
      </c>
      <c r="B1132" s="453">
        <v>52</v>
      </c>
      <c r="C1132" s="436" t="s">
        <v>244</v>
      </c>
      <c r="D1132" s="454" t="s">
        <v>245</v>
      </c>
      <c r="E1132" s="436">
        <v>72</v>
      </c>
      <c r="F1132" s="436">
        <v>36.079999999999757</v>
      </c>
      <c r="G1132" s="436" t="s">
        <v>61</v>
      </c>
      <c r="H1132" s="430">
        <v>72.601333333333329</v>
      </c>
      <c r="I1132" s="436">
        <v>144</v>
      </c>
      <c r="J1132" s="436">
        <v>41.749999999999545</v>
      </c>
      <c r="K1132" s="436" t="s">
        <v>62</v>
      </c>
      <c r="L1132" s="430">
        <v>144.69583333333333</v>
      </c>
      <c r="M1132" s="430">
        <v>-144.69583333333333</v>
      </c>
      <c r="N1132" s="427">
        <v>1168</v>
      </c>
      <c r="Q1132" s="457" t="s">
        <v>156</v>
      </c>
      <c r="R1132">
        <v>22</v>
      </c>
      <c r="S1132" s="474">
        <v>20.675999999999998</v>
      </c>
      <c r="T1132" s="290">
        <v>2.9700000000000001E-2</v>
      </c>
      <c r="U1132" s="290">
        <v>0.68320000000000003</v>
      </c>
      <c r="V1132" s="290">
        <v>23.667182999999998</v>
      </c>
      <c r="W1132" s="290">
        <v>23.897164</v>
      </c>
      <c r="X1132" s="290">
        <v>27.914453908248611</v>
      </c>
      <c r="Y1132" s="290">
        <v>27.618721423741764</v>
      </c>
      <c r="Z1132">
        <v>2.3424999999999998</v>
      </c>
      <c r="AA1132" s="447">
        <v>8.4573431785007678</v>
      </c>
      <c r="AB1132" s="447">
        <v>100.54860335858005</v>
      </c>
      <c r="AC1132" s="447">
        <v>9.0658151999999992E-2</v>
      </c>
      <c r="AD1132" s="290">
        <v>0.18659999999999999</v>
      </c>
      <c r="AE1132" s="447">
        <v>89.103399999999993</v>
      </c>
      <c r="AF1132">
        <v>4.5526</v>
      </c>
      <c r="AG1132" s="447">
        <v>1.4807999999999999</v>
      </c>
      <c r="AH1132">
        <v>0.12620000000000001</v>
      </c>
      <c r="AI1132" s="447">
        <v>17.739999999999998</v>
      </c>
      <c r="AJ1132" s="447">
        <v>98.53</v>
      </c>
      <c r="AK1132" s="447">
        <v>347</v>
      </c>
      <c r="AL1132" s="429">
        <v>27.127262115478516</v>
      </c>
      <c r="AM1132" s="433" t="s">
        <v>139</v>
      </c>
      <c r="AN1132" s="434"/>
      <c r="AO1132" s="438">
        <v>2.1</v>
      </c>
      <c r="AP1132" s="439">
        <v>8.7050000000000001</v>
      </c>
      <c r="AQ1132" s="431" t="s">
        <v>139</v>
      </c>
      <c r="AR1132" s="440"/>
      <c r="AS1132" s="469">
        <v>0</v>
      </c>
      <c r="AT1132" s="431"/>
      <c r="AU1132" s="469">
        <v>2.7498508794777035</v>
      </c>
      <c r="AV1132" s="431"/>
      <c r="AW1132" s="442">
        <v>0.498</v>
      </c>
      <c r="AX1132" s="431"/>
      <c r="AY1132" s="443"/>
      <c r="AZ1132" s="469" t="s">
        <v>139</v>
      </c>
      <c r="BA1132" s="431" t="s">
        <v>139</v>
      </c>
      <c r="BB1132" s="440"/>
      <c r="BC1132" s="469">
        <v>0.11036948352819788</v>
      </c>
      <c r="BD1132" s="445" t="s">
        <v>139</v>
      </c>
      <c r="BE1132" s="469">
        <v>8.0989585521231797E-2</v>
      </c>
      <c r="BF1132" s="445" t="s">
        <v>139</v>
      </c>
      <c r="BG1132" s="445"/>
      <c r="BH1132" s="469">
        <v>1924.9029134506241</v>
      </c>
      <c r="BI1132" s="431" t="s">
        <v>139</v>
      </c>
      <c r="BJ1132" s="440"/>
      <c r="BK1132" s="441">
        <v>2010.9038643540848</v>
      </c>
      <c r="BL1132" s="431" t="s">
        <v>139</v>
      </c>
      <c r="BM1132" s="446"/>
      <c r="BN1132" s="447">
        <v>-3.7938314715641344</v>
      </c>
      <c r="BO1132" t="s">
        <v>139</v>
      </c>
    </row>
    <row r="1133" spans="1:67" ht="15.75" customHeight="1">
      <c r="A1133" s="7" t="s">
        <v>1030</v>
      </c>
      <c r="B1133" s="453">
        <v>52</v>
      </c>
      <c r="C1133" s="436" t="s">
        <v>244</v>
      </c>
      <c r="D1133" s="454" t="s">
        <v>245</v>
      </c>
      <c r="E1133" s="436">
        <v>72</v>
      </c>
      <c r="F1133" s="436">
        <v>36.079999999999757</v>
      </c>
      <c r="G1133" s="436" t="s">
        <v>61</v>
      </c>
      <c r="H1133" s="430">
        <v>72.601333333333329</v>
      </c>
      <c r="I1133" s="436">
        <v>144</v>
      </c>
      <c r="J1133" s="436">
        <v>41.749999999999545</v>
      </c>
      <c r="K1133" s="436" t="s">
        <v>62</v>
      </c>
      <c r="L1133" s="430">
        <v>144.69583333333333</v>
      </c>
      <c r="M1133" s="430">
        <v>-144.69583333333333</v>
      </c>
      <c r="N1133" s="427">
        <v>1169</v>
      </c>
      <c r="Q1133" s="457" t="s">
        <v>184</v>
      </c>
      <c r="R1133">
        <v>23</v>
      </c>
      <c r="S1133" s="474">
        <v>3.7759999999999998</v>
      </c>
      <c r="T1133" s="290">
        <v>0.95589999999999997</v>
      </c>
      <c r="U1133" s="290">
        <v>0.95499999999999996</v>
      </c>
      <c r="V1133" s="290">
        <v>22.817522999999998</v>
      </c>
      <c r="W1133" s="290">
        <v>22.819617000000001</v>
      </c>
      <c r="X1133" s="290">
        <v>26.03296996031931</v>
      </c>
      <c r="Y1133" s="290">
        <v>26.036339090758602</v>
      </c>
      <c r="Z1133">
        <v>2.2970999999999999</v>
      </c>
      <c r="AA1133" s="447">
        <v>8.2971998134850988</v>
      </c>
      <c r="AB1133" s="447">
        <v>99.765065677978384</v>
      </c>
      <c r="AC1133" s="447">
        <v>6.5147495999999999E-2</v>
      </c>
      <c r="AD1133" s="290">
        <v>0.13</v>
      </c>
      <c r="AE1133" s="447">
        <v>88.647300000000001</v>
      </c>
      <c r="AF1133">
        <v>4.5296000000000003</v>
      </c>
      <c r="AG1133" s="447">
        <v>1.6687000000000001</v>
      </c>
      <c r="AH1133">
        <v>0.1338</v>
      </c>
      <c r="AI1133" s="447">
        <v>101.14</v>
      </c>
      <c r="AJ1133" s="447">
        <v>98.76</v>
      </c>
      <c r="AK1133" s="447">
        <v>345.02</v>
      </c>
      <c r="AL1133" s="429">
        <v>26.037757873535156</v>
      </c>
      <c r="AM1133" s="433" t="s">
        <v>139</v>
      </c>
      <c r="AN1133" s="434"/>
      <c r="AO1133" s="438" t="s">
        <v>139</v>
      </c>
      <c r="AP1133" s="439" t="s">
        <v>139</v>
      </c>
      <c r="AQ1133" s="431" t="s">
        <v>139</v>
      </c>
      <c r="AR1133" s="440"/>
      <c r="AS1133" s="469" t="s">
        <v>139</v>
      </c>
      <c r="AT1133" s="431" t="s">
        <v>139</v>
      </c>
      <c r="AU1133" s="469" t="s">
        <v>139</v>
      </c>
      <c r="AV1133" s="431" t="s">
        <v>139</v>
      </c>
      <c r="AW1133" s="442" t="s">
        <v>139</v>
      </c>
      <c r="AX1133" s="431" t="s">
        <v>139</v>
      </c>
      <c r="AY1133" s="443"/>
      <c r="AZ1133" s="469" t="s">
        <v>139</v>
      </c>
      <c r="BA1133" s="431" t="s">
        <v>139</v>
      </c>
      <c r="BB1133" s="440"/>
      <c r="BC1133" s="469" t="s">
        <v>139</v>
      </c>
      <c r="BD1133" s="445" t="s">
        <v>139</v>
      </c>
      <c r="BE1133" s="469" t="s">
        <v>139</v>
      </c>
      <c r="BF1133" s="445" t="s">
        <v>139</v>
      </c>
      <c r="BG1133" s="445"/>
      <c r="BH1133" s="469" t="s">
        <v>139</v>
      </c>
      <c r="BI1133" s="431" t="s">
        <v>139</v>
      </c>
      <c r="BJ1133" s="440"/>
      <c r="BK1133" s="441" t="s">
        <v>139</v>
      </c>
      <c r="BL1133" s="431" t="s">
        <v>139</v>
      </c>
      <c r="BM1133" s="446"/>
      <c r="BN1133" s="447" t="s">
        <v>139</v>
      </c>
      <c r="BO1133" t="s">
        <v>139</v>
      </c>
    </row>
    <row r="1134" spans="1:67" ht="15.75" customHeight="1">
      <c r="A1134" s="7" t="s">
        <v>1030</v>
      </c>
      <c r="B1134" s="453">
        <v>52</v>
      </c>
      <c r="C1134" s="436" t="s">
        <v>244</v>
      </c>
      <c r="D1134" s="454" t="s">
        <v>245</v>
      </c>
      <c r="E1134" s="436">
        <v>72</v>
      </c>
      <c r="F1134" s="436">
        <v>36.079999999999757</v>
      </c>
      <c r="G1134" s="436" t="s">
        <v>61</v>
      </c>
      <c r="H1134" s="430">
        <v>72.601333333333329</v>
      </c>
      <c r="I1134" s="436">
        <v>144</v>
      </c>
      <c r="J1134" s="436">
        <v>41.749999999999545</v>
      </c>
      <c r="K1134" s="436" t="s">
        <v>62</v>
      </c>
      <c r="L1134" s="430">
        <v>144.69583333333333</v>
      </c>
      <c r="M1134" s="430">
        <v>-144.69583333333333</v>
      </c>
      <c r="N1134" s="427">
        <v>1170</v>
      </c>
      <c r="Q1134" s="457" t="s">
        <v>184</v>
      </c>
      <c r="R1134">
        <v>24</v>
      </c>
      <c r="S1134" s="474">
        <v>3.9660000000000002</v>
      </c>
      <c r="T1134" s="290">
        <v>0.9536</v>
      </c>
      <c r="U1134" s="290">
        <v>0.95379999999999998</v>
      </c>
      <c r="V1134" s="290">
        <v>22.821059999999999</v>
      </c>
      <c r="W1134" s="290">
        <v>22.820408</v>
      </c>
      <c r="X1134" s="290">
        <v>26.039225197437819</v>
      </c>
      <c r="Y1134" s="290">
        <v>26.038243305566805</v>
      </c>
      <c r="Z1134">
        <v>2.2970999999999999</v>
      </c>
      <c r="AA1134" s="447">
        <v>8.2971998134850988</v>
      </c>
      <c r="AB1134" s="447">
        <v>99.763387823909426</v>
      </c>
      <c r="AC1134" s="447">
        <v>6.8656112000000005E-2</v>
      </c>
      <c r="AD1134" s="290">
        <v>0.13780000000000001</v>
      </c>
      <c r="AE1134" s="447">
        <v>88.652900000000002</v>
      </c>
      <c r="AF1134">
        <v>4.5298999999999996</v>
      </c>
      <c r="AG1134" s="447">
        <v>1.7016</v>
      </c>
      <c r="AH1134">
        <v>0.13500000000000001</v>
      </c>
      <c r="AI1134" s="447">
        <v>93.186000000000007</v>
      </c>
      <c r="AJ1134" s="447">
        <v>98.55</v>
      </c>
      <c r="AK1134" s="447">
        <v>345.02</v>
      </c>
      <c r="AL1134" s="429">
        <v>26.034648895263672</v>
      </c>
      <c r="AM1134" s="433" t="s">
        <v>139</v>
      </c>
      <c r="AN1134" s="434"/>
      <c r="AO1134" s="438">
        <v>2.2000000000000002</v>
      </c>
      <c r="AP1134" s="439">
        <v>8.2799999999999994</v>
      </c>
      <c r="AQ1134" s="431" t="s">
        <v>139</v>
      </c>
      <c r="AR1134" s="440"/>
      <c r="AS1134" s="469">
        <v>0</v>
      </c>
      <c r="AT1134" s="431"/>
      <c r="AU1134" s="469">
        <v>2.872588289940281</v>
      </c>
      <c r="AV1134" s="431"/>
      <c r="AW1134" s="442">
        <v>0.47099999999999997</v>
      </c>
      <c r="AX1134" s="431"/>
      <c r="AY1134" s="443"/>
      <c r="AZ1134" s="469" t="s">
        <v>139</v>
      </c>
      <c r="BA1134" s="431" t="s">
        <v>139</v>
      </c>
      <c r="BB1134" s="440"/>
      <c r="BC1134" s="469">
        <v>8.9312125432080558E-2</v>
      </c>
      <c r="BD1134" s="445" t="s">
        <v>139</v>
      </c>
      <c r="BE1134" s="469">
        <v>7.418252100122126E-2</v>
      </c>
      <c r="BF1134" s="445" t="s">
        <v>139</v>
      </c>
      <c r="BG1134" s="445"/>
      <c r="BH1134" s="469">
        <v>1830.0894022109565</v>
      </c>
      <c r="BI1134" s="431" t="s">
        <v>139</v>
      </c>
      <c r="BJ1134" s="440"/>
      <c r="BK1134" s="441">
        <v>1907.5858509800607</v>
      </c>
      <c r="BL1134" s="431" t="s">
        <v>139</v>
      </c>
      <c r="BM1134" s="446"/>
      <c r="BN1134" s="447">
        <v>-3.8848112885723194</v>
      </c>
      <c r="BO1134" t="s">
        <v>139</v>
      </c>
    </row>
    <row r="1135" spans="1:67" ht="15.75" customHeight="1">
      <c r="A1135" s="7" t="s">
        <v>1030</v>
      </c>
      <c r="B1135" s="453">
        <v>53</v>
      </c>
      <c r="C1135" s="436" t="s">
        <v>246</v>
      </c>
      <c r="D1135" s="454" t="s">
        <v>247</v>
      </c>
      <c r="E1135" s="436">
        <v>72</v>
      </c>
      <c r="F1135" s="436">
        <v>0.52000000000020918</v>
      </c>
      <c r="G1135" s="436" t="s">
        <v>61</v>
      </c>
      <c r="H1135" s="430">
        <v>72.00866666666667</v>
      </c>
      <c r="I1135" s="436">
        <v>139</v>
      </c>
      <c r="J1135" s="436">
        <v>58.859999999999673</v>
      </c>
      <c r="K1135" s="436" t="s">
        <v>62</v>
      </c>
      <c r="L1135" s="430">
        <v>139.98099999999999</v>
      </c>
      <c r="M1135" s="430">
        <v>-139.98099999999999</v>
      </c>
      <c r="N1135" s="427">
        <v>1171</v>
      </c>
      <c r="Q1135" s="428" t="s">
        <v>156</v>
      </c>
      <c r="R1135">
        <v>1</v>
      </c>
      <c r="S1135" s="474">
        <v>2714.1370000000002</v>
      </c>
      <c r="T1135" s="290">
        <v>-0.34939999999999999</v>
      </c>
      <c r="U1135" s="290">
        <v>-0.35</v>
      </c>
      <c r="V1135" s="290">
        <v>29.857583999999999</v>
      </c>
      <c r="W1135" s="290">
        <v>29.857037999999999</v>
      </c>
      <c r="X1135" s="290">
        <v>34.955969086544656</v>
      </c>
      <c r="Y1135" s="290">
        <v>34.955925970865536</v>
      </c>
      <c r="Z1135">
        <v>1.472</v>
      </c>
      <c r="AA1135" s="447">
        <v>6.4814559319887355</v>
      </c>
      <c r="AB1135" s="447">
        <v>80.154885339846871</v>
      </c>
      <c r="AC1135" s="447">
        <v>2.5974856800000001E-2</v>
      </c>
      <c r="AD1135" s="290">
        <v>4.2999999999999997E-2</v>
      </c>
      <c r="AE1135" s="447">
        <v>89.362099999999998</v>
      </c>
      <c r="AF1135">
        <v>4.5656999999999996</v>
      </c>
      <c r="AG1135" s="447">
        <v>2.1147999999999998</v>
      </c>
      <c r="AH1135">
        <v>0.15160000000000001</v>
      </c>
      <c r="AI1135" s="447">
        <v>6.3701999999999995E-2</v>
      </c>
      <c r="AJ1135" s="447">
        <v>9.2200000000000006</v>
      </c>
      <c r="AK1135" s="447">
        <v>1642.7</v>
      </c>
      <c r="AL1135" s="429">
        <v>34.953620910644531</v>
      </c>
      <c r="AM1135" s="433" t="s">
        <v>139</v>
      </c>
      <c r="AN1135" s="434"/>
      <c r="AO1135" s="438">
        <v>0.5</v>
      </c>
      <c r="AP1135" s="439">
        <v>6.4720000000000004</v>
      </c>
      <c r="AQ1135" s="431">
        <v>2</v>
      </c>
      <c r="AR1135" s="440"/>
      <c r="AS1135" s="469">
        <v>14.917645038740986</v>
      </c>
      <c r="AT1135" s="431"/>
      <c r="AU1135" s="469">
        <v>15.131482455705052</v>
      </c>
      <c r="AV1135" s="431"/>
      <c r="AW1135" s="442">
        <v>1.0209999999999999</v>
      </c>
      <c r="AX1135" s="431"/>
      <c r="AY1135" s="443"/>
      <c r="AZ1135" s="469" t="s">
        <v>139</v>
      </c>
      <c r="BA1135" s="431" t="s">
        <v>139</v>
      </c>
      <c r="BB1135" s="440"/>
      <c r="BC1135" s="469" t="s">
        <v>139</v>
      </c>
      <c r="BD1135" s="445" t="s">
        <v>139</v>
      </c>
      <c r="BE1135" s="469" t="s">
        <v>139</v>
      </c>
      <c r="BF1135" s="445" t="s">
        <v>139</v>
      </c>
      <c r="BG1135" s="445"/>
      <c r="BH1135" s="469">
        <v>2152.684531448328</v>
      </c>
      <c r="BI1135" s="431" t="s">
        <v>139</v>
      </c>
      <c r="BJ1135" s="440"/>
      <c r="BK1135" s="441">
        <v>2302.1033601039767</v>
      </c>
      <c r="BL1135" s="431" t="s">
        <v>139</v>
      </c>
      <c r="BM1135" s="446"/>
      <c r="BN1135" s="447">
        <v>0.28938164688974327</v>
      </c>
      <c r="BO1135" t="s">
        <v>139</v>
      </c>
    </row>
    <row r="1136" spans="1:67" ht="15.75" customHeight="1">
      <c r="A1136" s="7" t="s">
        <v>1030</v>
      </c>
      <c r="B1136" s="453">
        <v>53</v>
      </c>
      <c r="C1136" s="436" t="s">
        <v>246</v>
      </c>
      <c r="D1136" s="454" t="s">
        <v>247</v>
      </c>
      <c r="E1136" s="436">
        <v>72</v>
      </c>
      <c r="F1136" s="436">
        <v>0.52000000000020918</v>
      </c>
      <c r="G1136" s="436" t="s">
        <v>61</v>
      </c>
      <c r="H1136" s="430">
        <v>72.00866666666667</v>
      </c>
      <c r="I1136" s="436">
        <v>139</v>
      </c>
      <c r="J1136" s="436">
        <v>58.859999999999673</v>
      </c>
      <c r="K1136" s="436" t="s">
        <v>62</v>
      </c>
      <c r="L1136" s="430">
        <v>139.98099999999999</v>
      </c>
      <c r="M1136" s="430">
        <v>-139.98099999999999</v>
      </c>
      <c r="N1136" s="427">
        <v>1172</v>
      </c>
      <c r="Q1136" s="428" t="s">
        <v>156</v>
      </c>
      <c r="R1136">
        <v>2</v>
      </c>
      <c r="S1136" s="474">
        <v>2543.0219999999999</v>
      </c>
      <c r="T1136" s="290">
        <v>-0.36820000000000003</v>
      </c>
      <c r="U1136" s="290">
        <v>-0.36880000000000002</v>
      </c>
      <c r="V1136" s="290">
        <v>29.77253</v>
      </c>
      <c r="W1136" s="290">
        <v>29.772151000000001</v>
      </c>
      <c r="X1136" s="290">
        <v>34.952376622209464</v>
      </c>
      <c r="Y1136" s="290">
        <v>34.952551504877349</v>
      </c>
      <c r="Z1136">
        <v>1.5057</v>
      </c>
      <c r="AA1136" s="447">
        <v>6.5449863236255004</v>
      </c>
      <c r="AB1136" s="447">
        <v>80.898571683923052</v>
      </c>
      <c r="AC1136" s="447">
        <v>2.5467256000000001E-2</v>
      </c>
      <c r="AD1136" s="290">
        <v>4.19E-2</v>
      </c>
      <c r="AE1136" s="447">
        <v>89.470100000000002</v>
      </c>
      <c r="AF1136">
        <v>4.5711000000000004</v>
      </c>
      <c r="AG1136" s="447">
        <v>1.9575</v>
      </c>
      <c r="AH1136">
        <v>0.14530000000000001</v>
      </c>
      <c r="AI1136" s="447">
        <v>6.3701999999999995E-2</v>
      </c>
      <c r="AJ1136" s="447">
        <v>98.53</v>
      </c>
      <c r="AK1136" s="447">
        <v>1646</v>
      </c>
      <c r="AL1136" s="429">
        <v>34.950706481933594</v>
      </c>
      <c r="AM1136" s="433" t="s">
        <v>139</v>
      </c>
      <c r="AN1136" s="434"/>
      <c r="AO1136" s="438">
        <v>0.5</v>
      </c>
      <c r="AP1136" s="439">
        <v>6.5369999999999999</v>
      </c>
      <c r="AQ1136" s="431" t="s">
        <v>139</v>
      </c>
      <c r="AR1136" s="440"/>
      <c r="AS1136" s="469">
        <v>14.768609948281181</v>
      </c>
      <c r="AT1136" s="431"/>
      <c r="AU1136" s="469">
        <v>13.891456439052394</v>
      </c>
      <c r="AV1136" s="431"/>
      <c r="AW1136" s="442">
        <v>1.014</v>
      </c>
      <c r="AX1136" s="431"/>
      <c r="AY1136" s="443"/>
      <c r="AZ1136" s="469" t="s">
        <v>139</v>
      </c>
      <c r="BA1136" s="431" t="s">
        <v>139</v>
      </c>
      <c r="BB1136" s="440"/>
      <c r="BC1136" s="469" t="s">
        <v>139</v>
      </c>
      <c r="BD1136" s="445" t="s">
        <v>139</v>
      </c>
      <c r="BE1136" s="469" t="s">
        <v>139</v>
      </c>
      <c r="BF1136" s="445" t="s">
        <v>139</v>
      </c>
      <c r="BG1136" s="445"/>
      <c r="BH1136" s="469">
        <v>2138.9574470714974</v>
      </c>
      <c r="BI1136" s="431" t="s">
        <v>139</v>
      </c>
      <c r="BJ1136" s="440"/>
      <c r="BK1136" s="441">
        <v>2298.3221925335165</v>
      </c>
      <c r="BL1136" s="431" t="s">
        <v>139</v>
      </c>
      <c r="BM1136" s="446"/>
      <c r="BN1136" s="447">
        <v>0.26268157122482788</v>
      </c>
      <c r="BO1136" t="s">
        <v>139</v>
      </c>
    </row>
    <row r="1137" spans="1:67" ht="15.75" customHeight="1">
      <c r="A1137" s="7" t="s">
        <v>1030</v>
      </c>
      <c r="B1137" s="453">
        <v>53</v>
      </c>
      <c r="C1137" s="436" t="s">
        <v>246</v>
      </c>
      <c r="D1137" s="454" t="s">
        <v>247</v>
      </c>
      <c r="E1137" s="436">
        <v>72</v>
      </c>
      <c r="F1137" s="436">
        <v>0.52000000000020918</v>
      </c>
      <c r="G1137" s="436" t="s">
        <v>61</v>
      </c>
      <c r="H1137" s="430">
        <v>72.00866666666667</v>
      </c>
      <c r="I1137" s="436">
        <v>139</v>
      </c>
      <c r="J1137" s="436">
        <v>58.859999999999673</v>
      </c>
      <c r="K1137" s="436" t="s">
        <v>62</v>
      </c>
      <c r="L1137" s="430">
        <v>139.98099999999999</v>
      </c>
      <c r="M1137" s="430">
        <v>-139.98099999999999</v>
      </c>
      <c r="N1137" s="427">
        <v>1173</v>
      </c>
      <c r="Q1137" s="428" t="s">
        <v>156</v>
      </c>
      <c r="R1137">
        <v>3</v>
      </c>
      <c r="S1137" s="474">
        <v>2032.364</v>
      </c>
      <c r="T1137" s="290">
        <v>-0.3861</v>
      </c>
      <c r="U1137" s="290">
        <v>-0.38669999999999999</v>
      </c>
      <c r="V1137" s="290">
        <v>29.542040999999998</v>
      </c>
      <c r="W1137" s="290">
        <v>29.541650000000001</v>
      </c>
      <c r="X1137" s="290">
        <v>34.936049837324667</v>
      </c>
      <c r="Y1137" s="290">
        <v>34.936209749458492</v>
      </c>
      <c r="Z1137">
        <v>1.6043000000000001</v>
      </c>
      <c r="AA1137" s="447">
        <v>6.6841458930943132</v>
      </c>
      <c r="AB1137" s="447">
        <v>82.570324820947548</v>
      </c>
      <c r="AC1137" s="447">
        <v>2.5805506399999997E-2</v>
      </c>
      <c r="AD1137" s="290">
        <v>4.2599999999999999E-2</v>
      </c>
      <c r="AE1137" s="447">
        <v>89.511099999999999</v>
      </c>
      <c r="AF1137">
        <v>4.5731999999999999</v>
      </c>
      <c r="AG1137" s="447">
        <v>1.9598</v>
      </c>
      <c r="AH1137">
        <v>0.1454</v>
      </c>
      <c r="AI1137" s="447">
        <v>6.3701999999999995E-2</v>
      </c>
      <c r="AJ1137" s="447">
        <v>98.53</v>
      </c>
      <c r="AK1137" s="447">
        <v>1611.8</v>
      </c>
      <c r="AL1137" s="429">
        <v>34.936305999755859</v>
      </c>
      <c r="AM1137" s="433" t="s">
        <v>139</v>
      </c>
      <c r="AN1137" s="434"/>
      <c r="AO1137" s="438">
        <v>0.5</v>
      </c>
      <c r="AP1137" s="439">
        <v>6.6829999999999998</v>
      </c>
      <c r="AQ1137" s="431" t="s">
        <v>139</v>
      </c>
      <c r="AR1137" s="440"/>
      <c r="AS1137" s="469">
        <v>14.350436953380029</v>
      </c>
      <c r="AT1137" s="431"/>
      <c r="AU1137" s="469">
        <v>11.681986018681675</v>
      </c>
      <c r="AV1137" s="431"/>
      <c r="AW1137" s="442">
        <v>0.98499999999999999</v>
      </c>
      <c r="AX1137" s="431"/>
      <c r="AY1137" s="443"/>
      <c r="AZ1137" s="469" t="s">
        <v>139</v>
      </c>
      <c r="BA1137" s="431" t="s">
        <v>139</v>
      </c>
      <c r="BB1137" s="440"/>
      <c r="BC1137" s="469" t="s">
        <v>139</v>
      </c>
      <c r="BD1137" s="445" t="s">
        <v>139</v>
      </c>
      <c r="BE1137" s="469" t="s">
        <v>139</v>
      </c>
      <c r="BF1137" s="445" t="s">
        <v>139</v>
      </c>
      <c r="BG1137" s="445"/>
      <c r="BH1137" s="469">
        <v>2142.7001292204177</v>
      </c>
      <c r="BI1137" s="431" t="s">
        <v>139</v>
      </c>
      <c r="BJ1137" s="440"/>
      <c r="BK1137" s="441">
        <v>2297.1086345346357</v>
      </c>
      <c r="BL1137" s="431" t="s">
        <v>139</v>
      </c>
      <c r="BM1137" s="446"/>
      <c r="BN1137" s="447">
        <v>0.30718264043201582</v>
      </c>
      <c r="BO1137" t="s">
        <v>139</v>
      </c>
    </row>
    <row r="1138" spans="1:67" ht="15.75" customHeight="1">
      <c r="A1138" s="7" t="s">
        <v>1030</v>
      </c>
      <c r="B1138" s="453">
        <v>53</v>
      </c>
      <c r="C1138" s="436" t="s">
        <v>246</v>
      </c>
      <c r="D1138" s="454" t="s">
        <v>247</v>
      </c>
      <c r="E1138" s="436">
        <v>72</v>
      </c>
      <c r="F1138" s="436">
        <v>0.52000000000020918</v>
      </c>
      <c r="G1138" s="436" t="s">
        <v>61</v>
      </c>
      <c r="H1138" s="430">
        <v>72.00866666666667</v>
      </c>
      <c r="I1138" s="436">
        <v>139</v>
      </c>
      <c r="J1138" s="436">
        <v>58.859999999999673</v>
      </c>
      <c r="K1138" s="436" t="s">
        <v>62</v>
      </c>
      <c r="L1138" s="430">
        <v>139.98099999999999</v>
      </c>
      <c r="M1138" s="430">
        <v>-139.98099999999999</v>
      </c>
      <c r="N1138" s="427">
        <v>1174</v>
      </c>
      <c r="Q1138" s="428" t="s">
        <v>156</v>
      </c>
      <c r="R1138">
        <v>4</v>
      </c>
      <c r="S1138" s="474">
        <v>1522.2639999999999</v>
      </c>
      <c r="T1138" s="290">
        <v>-0.24940000000000001</v>
      </c>
      <c r="U1138" s="290">
        <v>-0.24959999999999999</v>
      </c>
      <c r="V1138" s="290">
        <v>29.423482</v>
      </c>
      <c r="W1138" s="290">
        <v>29.423488000000003</v>
      </c>
      <c r="X1138" s="290">
        <v>34.902809411899348</v>
      </c>
      <c r="Y1138" s="290">
        <v>34.90304248233695</v>
      </c>
      <c r="Z1138">
        <v>1.7212000000000001</v>
      </c>
      <c r="AA1138" s="447">
        <v>6.8433257665557425</v>
      </c>
      <c r="AB1138" s="447">
        <v>84.820579692259855</v>
      </c>
      <c r="AC1138" s="447">
        <v>2.6059532000000003E-2</v>
      </c>
      <c r="AD1138" s="290">
        <v>4.3200000000000002E-2</v>
      </c>
      <c r="AE1138" s="447">
        <v>89.568799999999996</v>
      </c>
      <c r="AF1138">
        <v>4.5761000000000003</v>
      </c>
      <c r="AG1138" s="447">
        <v>2.1101000000000001</v>
      </c>
      <c r="AH1138">
        <v>0.15140000000000001</v>
      </c>
      <c r="AI1138" s="447">
        <v>6.3701999999999995E-2</v>
      </c>
      <c r="AJ1138" s="447">
        <v>98.53</v>
      </c>
      <c r="AK1138" s="447">
        <v>1576.4</v>
      </c>
      <c r="AL1138" s="429">
        <v>34.901264190673828</v>
      </c>
      <c r="AM1138" s="433" t="s">
        <v>139</v>
      </c>
      <c r="AN1138" s="434"/>
      <c r="AO1138" s="438">
        <v>0.6</v>
      </c>
      <c r="AP1138" s="439">
        <v>6.8470000000000004</v>
      </c>
      <c r="AQ1138" s="431" t="s">
        <v>139</v>
      </c>
      <c r="AR1138" s="440"/>
      <c r="AS1138" s="469">
        <v>13.412132496824679</v>
      </c>
      <c r="AT1138" s="431"/>
      <c r="AU1138" s="469">
        <v>8.7396255294606497</v>
      </c>
      <c r="AV1138" s="431"/>
      <c r="AW1138" s="442">
        <v>0.91300000000000003</v>
      </c>
      <c r="AX1138" s="431"/>
      <c r="AY1138" s="443"/>
      <c r="AZ1138" s="469" t="s">
        <v>139</v>
      </c>
      <c r="BA1138" s="431" t="s">
        <v>139</v>
      </c>
      <c r="BB1138" s="440"/>
      <c r="BC1138" s="469" t="s">
        <v>139</v>
      </c>
      <c r="BD1138" s="445" t="s">
        <v>139</v>
      </c>
      <c r="BE1138" s="469" t="s">
        <v>139</v>
      </c>
      <c r="BF1138" s="445" t="s">
        <v>139</v>
      </c>
      <c r="BG1138" s="445"/>
      <c r="BH1138" s="469">
        <v>2151.253764100099</v>
      </c>
      <c r="BI1138" s="431" t="s">
        <v>139</v>
      </c>
      <c r="BJ1138" s="440"/>
      <c r="BK1138" s="441">
        <v>2301.7917583777385</v>
      </c>
      <c r="BL1138" s="431" t="s">
        <v>139</v>
      </c>
      <c r="BM1138" s="446"/>
      <c r="BN1138" s="447">
        <v>0.30124866155159308</v>
      </c>
      <c r="BO1138" t="s">
        <v>139</v>
      </c>
    </row>
    <row r="1139" spans="1:67" ht="15.75" customHeight="1">
      <c r="A1139" s="7" t="s">
        <v>1030</v>
      </c>
      <c r="B1139" s="453">
        <v>53</v>
      </c>
      <c r="C1139" s="436" t="s">
        <v>246</v>
      </c>
      <c r="D1139" s="454" t="s">
        <v>247</v>
      </c>
      <c r="E1139" s="436">
        <v>72</v>
      </c>
      <c r="F1139" s="436">
        <v>0.52000000000020918</v>
      </c>
      <c r="G1139" s="436" t="s">
        <v>61</v>
      </c>
      <c r="H1139" s="430">
        <v>72.00866666666667</v>
      </c>
      <c r="I1139" s="436">
        <v>139</v>
      </c>
      <c r="J1139" s="436">
        <v>58.859999999999673</v>
      </c>
      <c r="K1139" s="436" t="s">
        <v>62</v>
      </c>
      <c r="L1139" s="430">
        <v>139.98099999999999</v>
      </c>
      <c r="M1139" s="430">
        <v>-139.98099999999999</v>
      </c>
      <c r="N1139" s="427">
        <v>1175</v>
      </c>
      <c r="Q1139" s="428" t="s">
        <v>156</v>
      </c>
      <c r="R1139">
        <v>5</v>
      </c>
      <c r="S1139" s="474">
        <v>1014.462</v>
      </c>
      <c r="T1139" s="290">
        <v>9.1999999999999998E-2</v>
      </c>
      <c r="U1139" s="290">
        <v>9.0499999999999997E-2</v>
      </c>
      <c r="V1139" s="290">
        <v>29.475704999999998</v>
      </c>
      <c r="W1139" s="290">
        <v>29.474878</v>
      </c>
      <c r="X1139" s="290">
        <v>34.872004615071766</v>
      </c>
      <c r="Y1139" s="290">
        <v>34.87260808959563</v>
      </c>
      <c r="Z1139">
        <v>1.8253999999999999</v>
      </c>
      <c r="AA1139" s="447">
        <v>6.8362399114957526</v>
      </c>
      <c r="AB1139" s="447">
        <v>85.473180516888874</v>
      </c>
      <c r="AC1139" s="447">
        <v>2.6482457600000002E-2</v>
      </c>
      <c r="AD1139" s="290">
        <v>4.4200000000000003E-2</v>
      </c>
      <c r="AE1139" s="447">
        <v>89.632099999999994</v>
      </c>
      <c r="AF1139">
        <v>4.5793999999999997</v>
      </c>
      <c r="AG1139" s="447">
        <v>2.0773000000000001</v>
      </c>
      <c r="AH1139">
        <v>0.15010000000000001</v>
      </c>
      <c r="AI1139" s="447">
        <v>6.3701999999999995E-2</v>
      </c>
      <c r="AJ1139" s="447">
        <v>98.53</v>
      </c>
      <c r="AK1139" s="447">
        <v>1588.5</v>
      </c>
      <c r="AL1139" s="429">
        <v>34.871330261230469</v>
      </c>
      <c r="AM1139" s="433" t="s">
        <v>139</v>
      </c>
      <c r="AN1139" s="434"/>
      <c r="AO1139" s="438">
        <v>1</v>
      </c>
      <c r="AP1139" s="439">
        <v>6.8339999999999996</v>
      </c>
      <c r="AQ1139" s="431" t="s">
        <v>139</v>
      </c>
      <c r="AR1139" s="440"/>
      <c r="AS1139" s="469">
        <v>13.024822682769027</v>
      </c>
      <c r="AT1139" s="431"/>
      <c r="AU1139" s="469">
        <v>7.6346984753783742</v>
      </c>
      <c r="AV1139" s="431"/>
      <c r="AW1139" s="442">
        <v>0.877</v>
      </c>
      <c r="AX1139" s="431"/>
      <c r="AY1139" s="443"/>
      <c r="AZ1139" s="469" t="s">
        <v>139</v>
      </c>
      <c r="BA1139" s="431" t="s">
        <v>139</v>
      </c>
      <c r="BB1139" s="440"/>
      <c r="BC1139" s="469" t="s">
        <v>139</v>
      </c>
      <c r="BD1139" s="445" t="s">
        <v>139</v>
      </c>
      <c r="BE1139" s="469" t="s">
        <v>139</v>
      </c>
      <c r="BF1139" s="445" t="s">
        <v>139</v>
      </c>
      <c r="BG1139" s="445"/>
      <c r="BH1139" s="469">
        <v>2152.1036032358311</v>
      </c>
      <c r="BI1139" s="431" t="s">
        <v>139</v>
      </c>
      <c r="BJ1139" s="440"/>
      <c r="BK1139" s="441">
        <v>2300.9299486478526</v>
      </c>
      <c r="BL1139" s="431" t="s">
        <v>139</v>
      </c>
      <c r="BM1139" s="446"/>
      <c r="BN1139" s="447">
        <v>0.27257090729286865</v>
      </c>
      <c r="BO1139" t="s">
        <v>139</v>
      </c>
    </row>
    <row r="1140" spans="1:67" ht="15.75" customHeight="1">
      <c r="A1140" s="7" t="s">
        <v>1030</v>
      </c>
      <c r="B1140" s="453">
        <v>53</v>
      </c>
      <c r="C1140" s="436" t="s">
        <v>246</v>
      </c>
      <c r="D1140" s="454" t="s">
        <v>247</v>
      </c>
      <c r="E1140" s="436">
        <v>72</v>
      </c>
      <c r="F1140" s="436">
        <v>0.52000000000020918</v>
      </c>
      <c r="G1140" s="436" t="s">
        <v>61</v>
      </c>
      <c r="H1140" s="430">
        <v>72.00866666666667</v>
      </c>
      <c r="I1140" s="436">
        <v>139</v>
      </c>
      <c r="J1140" s="436">
        <v>58.859999999999673</v>
      </c>
      <c r="K1140" s="436" t="s">
        <v>62</v>
      </c>
      <c r="L1140" s="430">
        <v>139.98099999999999</v>
      </c>
      <c r="M1140" s="430">
        <v>-139.98099999999999</v>
      </c>
      <c r="N1140" s="427">
        <v>1176</v>
      </c>
      <c r="Q1140" s="428" t="s">
        <v>156</v>
      </c>
      <c r="R1140">
        <v>6</v>
      </c>
      <c r="S1140" s="474">
        <v>811.81100000000004</v>
      </c>
      <c r="T1140" s="290">
        <v>0.34429999999999999</v>
      </c>
      <c r="U1140" s="290">
        <v>0.34339999999999998</v>
      </c>
      <c r="V1140" s="290">
        <v>29.594062000000001</v>
      </c>
      <c r="W1140" s="290">
        <v>29.593579999999999</v>
      </c>
      <c r="X1140" s="290">
        <v>34.859201394239157</v>
      </c>
      <c r="Y1140" s="290">
        <v>34.859582891659159</v>
      </c>
      <c r="Z1140">
        <v>1.8620000000000001</v>
      </c>
      <c r="AA1140" s="447">
        <v>6.7736255765442976</v>
      </c>
      <c r="AB1140" s="447">
        <v>85.239473349645479</v>
      </c>
      <c r="AC1140" s="447">
        <v>2.6059532000000003E-2</v>
      </c>
      <c r="AD1140" s="290">
        <v>4.3200000000000002E-2</v>
      </c>
      <c r="AE1140" s="447">
        <v>89.475700000000003</v>
      </c>
      <c r="AF1140">
        <v>4.5713999999999997</v>
      </c>
      <c r="AG1140" s="447">
        <v>2.0021</v>
      </c>
      <c r="AH1140">
        <v>0.14710000000000001</v>
      </c>
      <c r="AI1140" s="447">
        <v>6.3701999999999995E-2</v>
      </c>
      <c r="AJ1140" s="447">
        <v>98.53</v>
      </c>
      <c r="AK1140" s="447">
        <v>1575.2</v>
      </c>
      <c r="AL1140" s="429">
        <v>34.861888885498047</v>
      </c>
      <c r="AM1140" s="433" t="s">
        <v>139</v>
      </c>
      <c r="AN1140" s="434"/>
      <c r="AO1140" s="438">
        <v>1.1000000000000001</v>
      </c>
      <c r="AP1140" s="439">
        <v>6.7690000000000001</v>
      </c>
      <c r="AQ1140" s="431" t="s">
        <v>139</v>
      </c>
      <c r="AR1140" s="440"/>
      <c r="AS1140" s="469">
        <v>13.012674118586897</v>
      </c>
      <c r="AT1140" s="431"/>
      <c r="AU1140" s="469">
        <v>7.7333094311013957</v>
      </c>
      <c r="AV1140" s="431"/>
      <c r="AW1140" s="442">
        <v>0.875</v>
      </c>
      <c r="AX1140" s="431"/>
      <c r="AY1140" s="443"/>
      <c r="AZ1140" s="469" t="s">
        <v>139</v>
      </c>
      <c r="BA1140" s="431" t="s">
        <v>139</v>
      </c>
      <c r="BB1140" s="440"/>
      <c r="BC1140" s="469" t="s">
        <v>139</v>
      </c>
      <c r="BD1140" s="445" t="s">
        <v>139</v>
      </c>
      <c r="BE1140" s="469" t="s">
        <v>139</v>
      </c>
      <c r="BF1140" s="445" t="s">
        <v>139</v>
      </c>
      <c r="BG1140" s="445"/>
      <c r="BH1140" s="469">
        <v>2157.7543553093324</v>
      </c>
      <c r="BI1140" s="431" t="s">
        <v>139</v>
      </c>
      <c r="BJ1140" s="440"/>
      <c r="BK1140" s="441">
        <v>2300.6345892623463</v>
      </c>
      <c r="BL1140" s="431" t="s">
        <v>139</v>
      </c>
      <c r="BM1140" s="446"/>
      <c r="BN1140" s="447">
        <v>0.30124866155159308</v>
      </c>
      <c r="BO1140" t="s">
        <v>139</v>
      </c>
    </row>
    <row r="1141" spans="1:67" ht="15.75" customHeight="1">
      <c r="A1141" s="7" t="s">
        <v>1030</v>
      </c>
      <c r="B1141" s="453">
        <v>53</v>
      </c>
      <c r="C1141" s="436" t="s">
        <v>246</v>
      </c>
      <c r="D1141" s="454" t="s">
        <v>247</v>
      </c>
      <c r="E1141" s="436">
        <v>72</v>
      </c>
      <c r="F1141" s="436">
        <v>0.52000000000020918</v>
      </c>
      <c r="G1141" s="436" t="s">
        <v>61</v>
      </c>
      <c r="H1141" s="430">
        <v>72.00866666666667</v>
      </c>
      <c r="I1141" s="436">
        <v>139</v>
      </c>
      <c r="J1141" s="436">
        <v>58.859999999999673</v>
      </c>
      <c r="K1141" s="436" t="s">
        <v>62</v>
      </c>
      <c r="L1141" s="430">
        <v>139.98099999999999</v>
      </c>
      <c r="M1141" s="430">
        <v>-139.98099999999999</v>
      </c>
      <c r="N1141" s="427">
        <v>1177</v>
      </c>
      <c r="Q1141" s="428" t="s">
        <v>156</v>
      </c>
      <c r="R1141">
        <v>7</v>
      </c>
      <c r="S1141" s="474">
        <v>609.197</v>
      </c>
      <c r="T1141" s="290">
        <v>0.58350000000000002</v>
      </c>
      <c r="U1141" s="290">
        <v>0.58260000000000001</v>
      </c>
      <c r="V1141" s="290">
        <v>29.696887999999998</v>
      </c>
      <c r="W1141" s="290">
        <v>29.696515000000002</v>
      </c>
      <c r="X1141" s="290">
        <v>34.841779989976295</v>
      </c>
      <c r="Y1141" s="290">
        <v>34.842303761453493</v>
      </c>
      <c r="Z1141">
        <v>1.8905000000000001</v>
      </c>
      <c r="AA1141" s="447">
        <v>6.6688248841247102</v>
      </c>
      <c r="AB1141" s="447">
        <v>84.430977601850131</v>
      </c>
      <c r="AC1141" s="447">
        <v>2.6609470400000002E-2</v>
      </c>
      <c r="AD1141" s="290">
        <v>4.4499999999999998E-2</v>
      </c>
      <c r="AE1141" s="447">
        <v>89.501800000000003</v>
      </c>
      <c r="AF1141">
        <v>4.5727000000000002</v>
      </c>
      <c r="AG1141" s="447">
        <v>2.0537000000000001</v>
      </c>
      <c r="AH1141">
        <v>0.14910000000000001</v>
      </c>
      <c r="AI1141" s="447">
        <v>6.3701999999999995E-2</v>
      </c>
      <c r="AJ1141" s="447">
        <v>78.03</v>
      </c>
      <c r="AK1141" s="447">
        <v>1573.5</v>
      </c>
      <c r="AL1141" s="429">
        <v>34.844680786132813</v>
      </c>
      <c r="AM1141" s="433" t="s">
        <v>139</v>
      </c>
      <c r="AN1141" s="434"/>
      <c r="AO1141" s="438">
        <v>1.4</v>
      </c>
      <c r="AP1141" s="439">
        <v>6.6550000000000002</v>
      </c>
      <c r="AQ1141" s="431" t="s">
        <v>139</v>
      </c>
      <c r="AR1141" s="440"/>
      <c r="AS1141" s="469">
        <v>13.156440668473683</v>
      </c>
      <c r="AT1141" s="431"/>
      <c r="AU1141" s="469">
        <v>8.1025254639971838</v>
      </c>
      <c r="AV1141" s="431"/>
      <c r="AW1141" s="442">
        <v>0.88600000000000001</v>
      </c>
      <c r="AX1141" s="431"/>
      <c r="AY1141" s="443"/>
      <c r="AZ1141" s="469" t="s">
        <v>139</v>
      </c>
      <c r="BA1141" s="431" t="s">
        <v>139</v>
      </c>
      <c r="BB1141" s="440"/>
      <c r="BC1141" s="469" t="s">
        <v>139</v>
      </c>
      <c r="BD1141" s="445" t="s">
        <v>139</v>
      </c>
      <c r="BE1141" s="469" t="s">
        <v>139</v>
      </c>
      <c r="BF1141" s="445" t="s">
        <v>139</v>
      </c>
      <c r="BG1141" s="445"/>
      <c r="BH1141" s="469">
        <v>2160.3770907982548</v>
      </c>
      <c r="BI1141" s="431" t="s">
        <v>139</v>
      </c>
      <c r="BJ1141" s="440"/>
      <c r="BK1141" s="441">
        <v>2299.7539266132103</v>
      </c>
      <c r="BL1141" s="431" t="s">
        <v>139</v>
      </c>
      <c r="BM1141" s="446"/>
      <c r="BN1141" s="447">
        <v>0.25971458178461654</v>
      </c>
      <c r="BO1141" t="s">
        <v>139</v>
      </c>
    </row>
    <row r="1142" spans="1:67" ht="15.75" customHeight="1">
      <c r="A1142" s="7" t="s">
        <v>1030</v>
      </c>
      <c r="B1142" s="453">
        <v>53</v>
      </c>
      <c r="C1142" s="436" t="s">
        <v>246</v>
      </c>
      <c r="D1142" s="454" t="s">
        <v>247</v>
      </c>
      <c r="E1142" s="436">
        <v>72</v>
      </c>
      <c r="F1142" s="436">
        <v>0.52000000000020918</v>
      </c>
      <c r="G1142" s="436" t="s">
        <v>61</v>
      </c>
      <c r="H1142" s="430">
        <v>72.00866666666667</v>
      </c>
      <c r="I1142" s="436">
        <v>139</v>
      </c>
      <c r="J1142" s="436">
        <v>58.859999999999673</v>
      </c>
      <c r="K1142" s="436" t="s">
        <v>62</v>
      </c>
      <c r="L1142" s="430">
        <v>139.98099999999999</v>
      </c>
      <c r="M1142" s="430">
        <v>-139.98099999999999</v>
      </c>
      <c r="N1142" s="427">
        <v>1178</v>
      </c>
      <c r="Q1142" s="428" t="s">
        <v>156</v>
      </c>
      <c r="R1142">
        <v>8</v>
      </c>
      <c r="S1142" s="474">
        <v>507.529</v>
      </c>
      <c r="T1142" s="290">
        <v>0.66159999999999997</v>
      </c>
      <c r="U1142" s="290">
        <v>0.66139999999999999</v>
      </c>
      <c r="V1142" s="290">
        <v>29.705835</v>
      </c>
      <c r="W1142" s="290">
        <v>29.705871000000002</v>
      </c>
      <c r="X1142" s="290">
        <v>34.825043100289896</v>
      </c>
      <c r="Y1142" s="290">
        <v>34.825313763239706</v>
      </c>
      <c r="Z1142">
        <v>1.9032</v>
      </c>
      <c r="AA1142" s="447">
        <v>6.6133915211703433</v>
      </c>
      <c r="AB1142" s="447">
        <v>83.888108776010512</v>
      </c>
      <c r="AC1142" s="447">
        <v>2.71594088E-2</v>
      </c>
      <c r="AD1142" s="290">
        <v>4.5699999999999998E-2</v>
      </c>
      <c r="AE1142" s="447">
        <v>89.503600000000006</v>
      </c>
      <c r="AF1142">
        <v>4.5728</v>
      </c>
      <c r="AG1142" s="447">
        <v>1.9974000000000001</v>
      </c>
      <c r="AH1142">
        <v>0.1469</v>
      </c>
      <c r="AI1142" s="447">
        <v>6.3701999999999995E-2</v>
      </c>
      <c r="AJ1142" s="447">
        <v>98.54</v>
      </c>
      <c r="AK1142" s="447">
        <v>1569.7</v>
      </c>
      <c r="AL1142" s="429">
        <v>34.827922821044922</v>
      </c>
      <c r="AM1142" s="433" t="s">
        <v>139</v>
      </c>
      <c r="AN1142" s="434"/>
      <c r="AO1142" s="438">
        <v>1.5</v>
      </c>
      <c r="AP1142" s="439">
        <v>6.585</v>
      </c>
      <c r="AQ1142" s="431">
        <v>2</v>
      </c>
      <c r="AR1142" s="440"/>
      <c r="AS1142" s="469">
        <v>13.256221946603386</v>
      </c>
      <c r="AT1142" s="431"/>
      <c r="AU1142" s="469">
        <v>8.3965377386339402</v>
      </c>
      <c r="AV1142" s="431"/>
      <c r="AW1142" s="442">
        <v>0.89800000000000002</v>
      </c>
      <c r="AX1142" s="431"/>
      <c r="AY1142" s="443"/>
      <c r="AZ1142" s="469" t="s">
        <v>139</v>
      </c>
      <c r="BA1142" s="431" t="s">
        <v>139</v>
      </c>
      <c r="BB1142" s="440"/>
      <c r="BC1142" s="469" t="s">
        <v>139</v>
      </c>
      <c r="BD1142" s="445" t="s">
        <v>139</v>
      </c>
      <c r="BE1142" s="469" t="s">
        <v>139</v>
      </c>
      <c r="BF1142" s="445" t="s">
        <v>139</v>
      </c>
      <c r="BG1142" s="445"/>
      <c r="BH1142" s="469">
        <v>2156.0714051524146</v>
      </c>
      <c r="BI1142" s="431" t="s">
        <v>139</v>
      </c>
      <c r="BJ1142" s="440"/>
      <c r="BK1142" s="441">
        <v>2300.4338534841786</v>
      </c>
      <c r="BL1142" s="431" t="s">
        <v>139</v>
      </c>
      <c r="BM1142" s="446"/>
      <c r="BN1142" s="447">
        <v>0.17466874365685434</v>
      </c>
      <c r="BO1142" t="s">
        <v>139</v>
      </c>
    </row>
    <row r="1143" spans="1:67" ht="15.75" customHeight="1">
      <c r="A1143" s="7" t="s">
        <v>1030</v>
      </c>
      <c r="B1143" s="453">
        <v>53</v>
      </c>
      <c r="C1143" s="436" t="s">
        <v>246</v>
      </c>
      <c r="D1143" s="454" t="s">
        <v>247</v>
      </c>
      <c r="E1143" s="436">
        <v>72</v>
      </c>
      <c r="F1143" s="436">
        <v>0.52000000000020918</v>
      </c>
      <c r="G1143" s="436" t="s">
        <v>61</v>
      </c>
      <c r="H1143" s="430">
        <v>72.00866666666667</v>
      </c>
      <c r="I1143" s="436">
        <v>139</v>
      </c>
      <c r="J1143" s="436">
        <v>58.859999999999673</v>
      </c>
      <c r="K1143" s="436" t="s">
        <v>62</v>
      </c>
      <c r="L1143" s="430">
        <v>139.98099999999999</v>
      </c>
      <c r="M1143" s="430">
        <v>-139.98099999999999</v>
      </c>
      <c r="N1143" s="427">
        <v>1179</v>
      </c>
      <c r="Q1143" s="428" t="s">
        <v>156</v>
      </c>
      <c r="R1143">
        <v>9</v>
      </c>
      <c r="S1143" s="474">
        <v>488.774</v>
      </c>
      <c r="T1143" s="290">
        <v>0.67030000000000001</v>
      </c>
      <c r="U1143" s="290">
        <v>0.67</v>
      </c>
      <c r="V1143" s="290">
        <v>29.701581000000001</v>
      </c>
      <c r="W1143" s="290">
        <v>29.701671000000001</v>
      </c>
      <c r="X1143" s="290">
        <v>34.820724367978805</v>
      </c>
      <c r="Y1143" s="290">
        <v>34.821177062918714</v>
      </c>
      <c r="Z1143">
        <v>1.8997999999999999</v>
      </c>
      <c r="AA1143" s="447">
        <v>6.5795503827670494</v>
      </c>
      <c r="AB1143" s="447">
        <v>83.475040493620952</v>
      </c>
      <c r="AC1143" s="447">
        <v>2.7370646399999997E-2</v>
      </c>
      <c r="AD1143" s="290">
        <v>4.6100000000000002E-2</v>
      </c>
      <c r="AE1143" s="447">
        <v>89.501800000000003</v>
      </c>
      <c r="AF1143">
        <v>4.5727000000000002</v>
      </c>
      <c r="AG1143" s="447">
        <v>2.1101000000000001</v>
      </c>
      <c r="AH1143">
        <v>0.15140000000000001</v>
      </c>
      <c r="AI1143" s="447">
        <v>6.3701999999999995E-2</v>
      </c>
      <c r="AJ1143" s="447">
        <v>98.54</v>
      </c>
      <c r="AK1143" s="447">
        <v>1558.5</v>
      </c>
      <c r="AL1143" s="429">
        <v>34.820960998535156</v>
      </c>
      <c r="AM1143" s="433" t="s">
        <v>139</v>
      </c>
      <c r="AN1143" s="434"/>
      <c r="AO1143" s="438">
        <v>1.5</v>
      </c>
      <c r="AP1143" s="439">
        <v>6.5549999999999997</v>
      </c>
      <c r="AQ1143" s="431" t="s">
        <v>139</v>
      </c>
      <c r="AR1143" s="440"/>
      <c r="AS1143" s="469">
        <v>13.311158972477175</v>
      </c>
      <c r="AT1143" s="431"/>
      <c r="AU1143" s="469">
        <v>8.5951708545516308</v>
      </c>
      <c r="AV1143" s="431"/>
      <c r="AW1143" s="442">
        <v>0.90700000000000003</v>
      </c>
      <c r="AX1143" s="431"/>
      <c r="AY1143" s="443"/>
      <c r="AZ1143" s="469" t="s">
        <v>139</v>
      </c>
      <c r="BA1143" s="431" t="s">
        <v>139</v>
      </c>
      <c r="BB1143" s="440"/>
      <c r="BC1143" s="469" t="s">
        <v>139</v>
      </c>
      <c r="BD1143" s="445" t="s">
        <v>139</v>
      </c>
      <c r="BE1143" s="469" t="s">
        <v>139</v>
      </c>
      <c r="BF1143" s="445" t="s">
        <v>139</v>
      </c>
      <c r="BG1143" s="445"/>
      <c r="BH1143" s="469">
        <v>2156.4835449902739</v>
      </c>
      <c r="BI1143" s="431" t="s">
        <v>139</v>
      </c>
      <c r="BJ1143" s="440"/>
      <c r="BK1143" s="441">
        <v>2299.4180311075938</v>
      </c>
      <c r="BL1143" s="431" t="s">
        <v>139</v>
      </c>
      <c r="BM1143" s="446"/>
      <c r="BN1143" s="447">
        <v>0.28245930026191385</v>
      </c>
      <c r="BO1143" t="s">
        <v>139</v>
      </c>
    </row>
    <row r="1144" spans="1:67" ht="15.75" customHeight="1">
      <c r="A1144" s="7" t="s">
        <v>1030</v>
      </c>
      <c r="B1144" s="453">
        <v>53</v>
      </c>
      <c r="C1144" s="436" t="s">
        <v>246</v>
      </c>
      <c r="D1144" s="454" t="s">
        <v>247</v>
      </c>
      <c r="E1144" s="436">
        <v>72</v>
      </c>
      <c r="F1144" s="436">
        <v>0.52000000000020918</v>
      </c>
      <c r="G1144" s="436" t="s">
        <v>61</v>
      </c>
      <c r="H1144" s="430">
        <v>72.00866666666667</v>
      </c>
      <c r="I1144" s="436">
        <v>139</v>
      </c>
      <c r="J1144" s="436">
        <v>58.859999999999673</v>
      </c>
      <c r="K1144" s="436" t="s">
        <v>62</v>
      </c>
      <c r="L1144" s="430">
        <v>139.98099999999999</v>
      </c>
      <c r="M1144" s="430">
        <v>-139.98099999999999</v>
      </c>
      <c r="N1144" s="427">
        <v>1180</v>
      </c>
      <c r="Q1144" s="428" t="s">
        <v>156</v>
      </c>
      <c r="R1144">
        <v>10</v>
      </c>
      <c r="S1144" s="474">
        <v>414.15199999999999</v>
      </c>
      <c r="T1144" s="290">
        <v>0.6</v>
      </c>
      <c r="U1144" s="290">
        <v>0.60060000000000002</v>
      </c>
      <c r="V1144" s="290">
        <v>29.580064999999998</v>
      </c>
      <c r="W1144" s="290">
        <v>29.580850999999999</v>
      </c>
      <c r="X1144" s="290">
        <v>34.785315662433185</v>
      </c>
      <c r="Y1144" s="290">
        <v>34.785665748347071</v>
      </c>
      <c r="Z1144">
        <v>1.8917999999999999</v>
      </c>
      <c r="AA1144" s="447">
        <v>6.4924001521416539</v>
      </c>
      <c r="AB1144" s="447">
        <v>82.199971097893936</v>
      </c>
      <c r="AC1144" s="447">
        <v>2.8089935199999999E-2</v>
      </c>
      <c r="AD1144" s="290">
        <v>4.7699999999999999E-2</v>
      </c>
      <c r="AE1144" s="447">
        <v>89.531499999999994</v>
      </c>
      <c r="AF1144">
        <v>4.5743</v>
      </c>
      <c r="AG1144" s="447">
        <v>2.1358999999999999</v>
      </c>
      <c r="AH1144">
        <v>0.15240000000000001</v>
      </c>
      <c r="AI1144" s="447">
        <v>6.3701999999999995E-2</v>
      </c>
      <c r="AJ1144" s="447">
        <v>98.53</v>
      </c>
      <c r="AK1144" s="447">
        <v>1566.5</v>
      </c>
      <c r="AL1144" s="429">
        <v>34.787849426269531</v>
      </c>
      <c r="AM1144" s="433" t="s">
        <v>139</v>
      </c>
      <c r="AN1144" s="434"/>
      <c r="AO1144" s="438">
        <v>1.5</v>
      </c>
      <c r="AP1144" s="439">
        <v>6.4690000000000003</v>
      </c>
      <c r="AQ1144" s="431" t="s">
        <v>139</v>
      </c>
      <c r="AR1144" s="440"/>
      <c r="AS1144" s="469">
        <v>13.378718662172236</v>
      </c>
      <c r="AT1144" s="431"/>
      <c r="AU1144" s="469">
        <v>9.245359139304119</v>
      </c>
      <c r="AV1144" s="431"/>
      <c r="AW1144" s="442">
        <v>0.92700000000000005</v>
      </c>
      <c r="AX1144" s="431"/>
      <c r="AY1144" s="443"/>
      <c r="AZ1144" s="469" t="s">
        <v>139</v>
      </c>
      <c r="BA1144" s="431" t="s">
        <v>139</v>
      </c>
      <c r="BB1144" s="440"/>
      <c r="BC1144" s="469" t="s">
        <v>139</v>
      </c>
      <c r="BD1144" s="445" t="s">
        <v>139</v>
      </c>
      <c r="BE1144" s="469" t="s">
        <v>139</v>
      </c>
      <c r="BF1144" s="445" t="s">
        <v>139</v>
      </c>
      <c r="BG1144" s="445"/>
      <c r="BH1144" s="469">
        <v>2161.1646295885994</v>
      </c>
      <c r="BI1144" s="431">
        <v>6</v>
      </c>
      <c r="BJ1144" s="440"/>
      <c r="BK1144" s="441">
        <v>2297.5131383783164</v>
      </c>
      <c r="BL1144" s="431">
        <v>6</v>
      </c>
      <c r="BM1144" s="446"/>
      <c r="BN1144" s="447">
        <v>0.17466874365685434</v>
      </c>
      <c r="BO1144" t="s">
        <v>139</v>
      </c>
    </row>
    <row r="1145" spans="1:67" ht="15.75" customHeight="1">
      <c r="A1145" s="7" t="s">
        <v>1030</v>
      </c>
      <c r="B1145" s="453">
        <v>53</v>
      </c>
      <c r="C1145" s="436" t="s">
        <v>246</v>
      </c>
      <c r="D1145" s="454" t="s">
        <v>247</v>
      </c>
      <c r="E1145" s="436">
        <v>72</v>
      </c>
      <c r="F1145" s="436">
        <v>0.52000000000020918</v>
      </c>
      <c r="G1145" s="436" t="s">
        <v>61</v>
      </c>
      <c r="H1145" s="430">
        <v>72.00866666666667</v>
      </c>
      <c r="I1145" s="436">
        <v>139</v>
      </c>
      <c r="J1145" s="436">
        <v>58.859999999999673</v>
      </c>
      <c r="K1145" s="436" t="s">
        <v>62</v>
      </c>
      <c r="L1145" s="430">
        <v>139.98099999999999</v>
      </c>
      <c r="M1145" s="430">
        <v>-139.98099999999999</v>
      </c>
      <c r="N1145" s="427">
        <v>1181</v>
      </c>
      <c r="Q1145" s="428" t="s">
        <v>156</v>
      </c>
      <c r="R1145">
        <v>11</v>
      </c>
      <c r="S1145" s="474">
        <v>360.35599999999999</v>
      </c>
      <c r="T1145" s="290">
        <v>0.43290000000000001</v>
      </c>
      <c r="U1145" s="290">
        <v>0.43130000000000002</v>
      </c>
      <c r="V1145" s="290">
        <v>29.365542999999999</v>
      </c>
      <c r="W1145" s="290">
        <v>29.363989</v>
      </c>
      <c r="X1145" s="290">
        <v>34.724734265447644</v>
      </c>
      <c r="Y1145" s="290">
        <v>34.724498814381938</v>
      </c>
      <c r="Z1145">
        <v>1.8686</v>
      </c>
      <c r="AA1145" s="447">
        <v>6.3804596305369348</v>
      </c>
      <c r="AB1145" s="447">
        <v>80.400734298517733</v>
      </c>
      <c r="AC1145" s="447">
        <v>2.8174610400000001E-2</v>
      </c>
      <c r="AD1145" s="290">
        <v>4.7899999999999998E-2</v>
      </c>
      <c r="AE1145" s="447">
        <v>89.565100000000001</v>
      </c>
      <c r="AF1145">
        <v>4.5758999999999999</v>
      </c>
      <c r="AG1145" s="447">
        <v>2.2368999999999999</v>
      </c>
      <c r="AH1145">
        <v>0.1565</v>
      </c>
      <c r="AI1145" s="447">
        <v>6.3701999999999995E-2</v>
      </c>
      <c r="AJ1145" s="447">
        <v>95.84</v>
      </c>
      <c r="AK1145" s="447">
        <v>1535.5</v>
      </c>
      <c r="AL1145" s="429">
        <v>34.720699310302734</v>
      </c>
      <c r="AM1145" s="433" t="s">
        <v>139</v>
      </c>
      <c r="AN1145" s="434"/>
      <c r="AO1145" s="438">
        <v>1.4</v>
      </c>
      <c r="AP1145" s="439">
        <v>6.3760000000000003</v>
      </c>
      <c r="AQ1145" s="431" t="s">
        <v>139</v>
      </c>
      <c r="AR1145" s="440"/>
      <c r="AS1145" s="469">
        <v>13.471969552497795</v>
      </c>
      <c r="AT1145" s="431"/>
      <c r="AU1145" s="469">
        <v>10.514525486212609</v>
      </c>
      <c r="AV1145" s="431"/>
      <c r="AW1145" s="442">
        <v>0.95299999999999996</v>
      </c>
      <c r="AX1145" s="431"/>
      <c r="AY1145" s="443"/>
      <c r="AZ1145" s="469" t="s">
        <v>139</v>
      </c>
      <c r="BA1145" s="431" t="s">
        <v>139</v>
      </c>
      <c r="BB1145" s="440"/>
      <c r="BC1145" s="469" t="s">
        <v>139</v>
      </c>
      <c r="BD1145" s="445" t="s">
        <v>139</v>
      </c>
      <c r="BE1145" s="469" t="s">
        <v>139</v>
      </c>
      <c r="BF1145" s="445" t="s">
        <v>139</v>
      </c>
      <c r="BG1145" s="445"/>
      <c r="BH1145" s="469">
        <v>2165.2770550113514</v>
      </c>
      <c r="BI1145" s="431" t="s">
        <v>139</v>
      </c>
      <c r="BJ1145" s="440"/>
      <c r="BK1145" s="441">
        <v>2289.1371310429704</v>
      </c>
      <c r="BL1145" s="431" t="s">
        <v>139</v>
      </c>
      <c r="BM1145" s="446"/>
      <c r="BN1145" s="447">
        <v>8.7644283836287487E-2</v>
      </c>
      <c r="BO1145" t="s">
        <v>139</v>
      </c>
    </row>
    <row r="1146" spans="1:67" ht="15.75" customHeight="1">
      <c r="A1146" s="7" t="s">
        <v>1030</v>
      </c>
      <c r="B1146" s="453">
        <v>53</v>
      </c>
      <c r="C1146" s="436" t="s">
        <v>246</v>
      </c>
      <c r="D1146" s="454" t="s">
        <v>247</v>
      </c>
      <c r="E1146" s="436">
        <v>72</v>
      </c>
      <c r="F1146" s="436">
        <v>0.52000000000020918</v>
      </c>
      <c r="G1146" s="436" t="s">
        <v>61</v>
      </c>
      <c r="H1146" s="430">
        <v>72.00866666666667</v>
      </c>
      <c r="I1146" s="436">
        <v>139</v>
      </c>
      <c r="J1146" s="436">
        <v>58.859999999999673</v>
      </c>
      <c r="K1146" s="436" t="s">
        <v>62</v>
      </c>
      <c r="L1146" s="430">
        <v>139.98099999999999</v>
      </c>
      <c r="M1146" s="430">
        <v>-139.98099999999999</v>
      </c>
      <c r="N1146" s="427">
        <v>1182</v>
      </c>
      <c r="Q1146" s="428" t="s">
        <v>156</v>
      </c>
      <c r="R1146">
        <v>12</v>
      </c>
      <c r="S1146" s="474">
        <v>291.41199999999998</v>
      </c>
      <c r="T1146" s="290">
        <v>-0.2157</v>
      </c>
      <c r="U1146" s="290">
        <v>-0.218</v>
      </c>
      <c r="V1146" s="290">
        <v>28.557669000000001</v>
      </c>
      <c r="W1146" s="290">
        <v>28.557192000000001</v>
      </c>
      <c r="X1146" s="290">
        <v>34.429613214402089</v>
      </c>
      <c r="Y1146" s="290">
        <v>34.431570435784444</v>
      </c>
      <c r="Z1146">
        <v>1.8482000000000001</v>
      </c>
      <c r="AA1146" s="447">
        <v>6.3351485498202456</v>
      </c>
      <c r="AB1146" s="447">
        <v>78.33045963486353</v>
      </c>
      <c r="AC1146" s="447">
        <v>3.1177877600000001E-2</v>
      </c>
      <c r="AD1146" s="290">
        <v>5.45E-2</v>
      </c>
      <c r="AE1146" s="447">
        <v>89.555700000000002</v>
      </c>
      <c r="AF1146">
        <v>4.5754999999999999</v>
      </c>
      <c r="AG1146" s="447">
        <v>2.6995</v>
      </c>
      <c r="AH1146">
        <v>0.17499999999999999</v>
      </c>
      <c r="AI1146" s="447">
        <v>6.3701999999999995E-2</v>
      </c>
      <c r="AJ1146" s="447">
        <v>98.53</v>
      </c>
      <c r="AK1146" s="447">
        <v>1611.6</v>
      </c>
      <c r="AL1146" s="429">
        <v>34.411643981933594</v>
      </c>
      <c r="AM1146" s="433" t="s">
        <v>139</v>
      </c>
      <c r="AN1146" s="434"/>
      <c r="AO1146" s="438">
        <v>0.7</v>
      </c>
      <c r="AP1146" s="439">
        <v>6.3140000000000001</v>
      </c>
      <c r="AQ1146" s="431" t="s">
        <v>139</v>
      </c>
      <c r="AR1146" s="440"/>
      <c r="AS1146" s="469">
        <v>12.606992896629173</v>
      </c>
      <c r="AT1146" s="431"/>
      <c r="AU1146" s="469">
        <v>12.893157567050542</v>
      </c>
      <c r="AV1146" s="431"/>
      <c r="AW1146" s="442">
        <v>0.98799999999999999</v>
      </c>
      <c r="AX1146" s="431"/>
      <c r="AY1146" s="443"/>
      <c r="AZ1146" s="469" t="s">
        <v>139</v>
      </c>
      <c r="BA1146" s="431" t="s">
        <v>139</v>
      </c>
      <c r="BB1146" s="440"/>
      <c r="BC1146" s="469" t="s">
        <v>139</v>
      </c>
      <c r="BD1146" s="445" t="s">
        <v>139</v>
      </c>
      <c r="BE1146" s="469" t="s">
        <v>139</v>
      </c>
      <c r="BF1146" s="445" t="s">
        <v>139</v>
      </c>
      <c r="BG1146" s="445"/>
      <c r="BH1146" s="469">
        <v>2178.0864750961532</v>
      </c>
      <c r="BI1146" s="431" t="s">
        <v>139</v>
      </c>
      <c r="BJ1146" s="440"/>
      <c r="BK1146" s="441">
        <v>2286.9680950147126</v>
      </c>
      <c r="BL1146" s="431" t="s">
        <v>139</v>
      </c>
      <c r="BM1146" s="446"/>
      <c r="BN1146" s="447">
        <v>-0.20210684988413746</v>
      </c>
      <c r="BO1146" t="s">
        <v>139</v>
      </c>
    </row>
    <row r="1147" spans="1:67" ht="15.75" customHeight="1">
      <c r="A1147" s="7" t="s">
        <v>1030</v>
      </c>
      <c r="B1147" s="453">
        <v>53</v>
      </c>
      <c r="C1147" s="436" t="s">
        <v>246</v>
      </c>
      <c r="D1147" s="454" t="s">
        <v>247</v>
      </c>
      <c r="E1147" s="436">
        <v>72</v>
      </c>
      <c r="F1147" s="436">
        <v>0.52000000000020918</v>
      </c>
      <c r="G1147" s="436" t="s">
        <v>61</v>
      </c>
      <c r="H1147" s="430">
        <v>72.00866666666667</v>
      </c>
      <c r="I1147" s="436">
        <v>139</v>
      </c>
      <c r="J1147" s="436">
        <v>58.859999999999673</v>
      </c>
      <c r="K1147" s="436" t="s">
        <v>62</v>
      </c>
      <c r="L1147" s="430">
        <v>139.98099999999999</v>
      </c>
      <c r="M1147" s="430">
        <v>-139.98099999999999</v>
      </c>
      <c r="N1147" s="427">
        <v>1183</v>
      </c>
      <c r="Q1147" s="428" t="s">
        <v>156</v>
      </c>
      <c r="R1147">
        <v>13</v>
      </c>
      <c r="S1147" s="474">
        <v>264.66800000000001</v>
      </c>
      <c r="T1147" s="290">
        <v>-0.70850000000000002</v>
      </c>
      <c r="U1147" s="290">
        <v>-0.70309999999999995</v>
      </c>
      <c r="V1147" s="290">
        <v>27.921385999999998</v>
      </c>
      <c r="W1147" s="290">
        <v>27.929035000000002</v>
      </c>
      <c r="X1147" s="290">
        <v>34.148530093787919</v>
      </c>
      <c r="Y1147" s="290">
        <v>34.152760932049055</v>
      </c>
      <c r="Z1147">
        <v>1.7884</v>
      </c>
      <c r="AA1147" s="447">
        <v>6.1250287119871523</v>
      </c>
      <c r="AB1147" s="447">
        <v>74.607704687319483</v>
      </c>
      <c r="AC1147" s="447">
        <v>3.3419968800000005E-2</v>
      </c>
      <c r="AD1147" s="290">
        <v>5.96E-2</v>
      </c>
      <c r="AE1147" s="447">
        <v>89.598600000000005</v>
      </c>
      <c r="AF1147">
        <v>4.5776000000000003</v>
      </c>
      <c r="AG1147" s="447">
        <v>2.8708999999999998</v>
      </c>
      <c r="AH1147">
        <v>0.18179999999999999</v>
      </c>
      <c r="AI1147" s="447">
        <v>6.3701999999999995E-2</v>
      </c>
      <c r="AJ1147" s="447">
        <v>58.42</v>
      </c>
      <c r="AK1147" s="447">
        <v>1537.6</v>
      </c>
      <c r="AL1147" s="429">
        <v>34.138862609863281</v>
      </c>
      <c r="AM1147" s="433" t="s">
        <v>139</v>
      </c>
      <c r="AN1147" s="434"/>
      <c r="AO1147" s="438">
        <v>0.3</v>
      </c>
      <c r="AP1147" s="439">
        <v>6.1020000000000003</v>
      </c>
      <c r="AQ1147" s="431" t="s">
        <v>139</v>
      </c>
      <c r="AR1147" s="440"/>
      <c r="AS1147" s="469">
        <v>13.415392917232468</v>
      </c>
      <c r="AT1147" s="431"/>
      <c r="AU1147" s="469">
        <v>19.57595424505093</v>
      </c>
      <c r="AV1147" s="431"/>
      <c r="AW1147" s="442">
        <v>1.1990000000000001</v>
      </c>
      <c r="AX1147" s="431"/>
      <c r="AY1147" s="443"/>
      <c r="AZ1147" s="469" t="s">
        <v>139</v>
      </c>
      <c r="BA1147" s="431" t="s">
        <v>139</v>
      </c>
      <c r="BB1147" s="440"/>
      <c r="BC1147" s="469" t="s">
        <v>139</v>
      </c>
      <c r="BD1147" s="445" t="s">
        <v>139</v>
      </c>
      <c r="BE1147" s="469" t="s">
        <v>139</v>
      </c>
      <c r="BF1147" s="445" t="s">
        <v>139</v>
      </c>
      <c r="BG1147" s="445"/>
      <c r="BH1147" s="469">
        <v>2196.4700555585591</v>
      </c>
      <c r="BI1147" s="431" t="s">
        <v>139</v>
      </c>
      <c r="BJ1147" s="440"/>
      <c r="BK1147" s="441">
        <v>2287.8915383971203</v>
      </c>
      <c r="BL1147" s="431" t="s">
        <v>139</v>
      </c>
      <c r="BM1147" s="446"/>
      <c r="BN1147" s="447">
        <v>-0.45032296073859024</v>
      </c>
      <c r="BO1147" t="s">
        <v>139</v>
      </c>
    </row>
    <row r="1148" spans="1:67" ht="15.75" customHeight="1">
      <c r="A1148" s="7" t="s">
        <v>1030</v>
      </c>
      <c r="B1148" s="453">
        <v>53</v>
      </c>
      <c r="C1148" s="436" t="s">
        <v>246</v>
      </c>
      <c r="D1148" s="454" t="s">
        <v>247</v>
      </c>
      <c r="E1148" s="436">
        <v>72</v>
      </c>
      <c r="F1148" s="436">
        <v>0.52000000000020918</v>
      </c>
      <c r="G1148" s="436" t="s">
        <v>61</v>
      </c>
      <c r="H1148" s="430">
        <v>72.00866666666667</v>
      </c>
      <c r="I1148" s="436">
        <v>139</v>
      </c>
      <c r="J1148" s="436">
        <v>58.859999999999673</v>
      </c>
      <c r="K1148" s="436" t="s">
        <v>62</v>
      </c>
      <c r="L1148" s="430">
        <v>139.98099999999999</v>
      </c>
      <c r="M1148" s="430">
        <v>-139.98099999999999</v>
      </c>
      <c r="N1148" s="427">
        <v>1184</v>
      </c>
      <c r="Q1148" s="428" t="s">
        <v>156</v>
      </c>
      <c r="R1148">
        <v>14</v>
      </c>
      <c r="S1148" s="474">
        <v>239.34899999999999</v>
      </c>
      <c r="T1148" s="290">
        <v>-1.2296</v>
      </c>
      <c r="U1148" s="290">
        <v>-1.2304999999999999</v>
      </c>
      <c r="V1148" s="290">
        <v>27.131136999999999</v>
      </c>
      <c r="W1148" s="290">
        <v>27.128007</v>
      </c>
      <c r="X1148" s="290">
        <v>33.676798964153285</v>
      </c>
      <c r="Y1148" s="290">
        <v>33.673527852800284</v>
      </c>
      <c r="Z1148">
        <v>1.7923</v>
      </c>
      <c r="AA1148" s="447">
        <v>6.2262875146216219</v>
      </c>
      <c r="AB1148" s="447">
        <v>74.546887153580982</v>
      </c>
      <c r="AC1148" s="447">
        <v>3.3546981600000005E-2</v>
      </c>
      <c r="AD1148" s="290">
        <v>5.9799999999999999E-2</v>
      </c>
      <c r="AE1148" s="447">
        <v>89.607900000000001</v>
      </c>
      <c r="AF1148">
        <v>4.5781000000000001</v>
      </c>
      <c r="AG1148" s="447">
        <v>3.4062999999999999</v>
      </c>
      <c r="AH1148">
        <v>0.20330000000000001</v>
      </c>
      <c r="AI1148" s="447">
        <v>6.3701999999999995E-2</v>
      </c>
      <c r="AJ1148" s="447">
        <v>98.54</v>
      </c>
      <c r="AK1148" s="447">
        <v>621.71</v>
      </c>
      <c r="AL1148" s="429">
        <v>33.731002807617188</v>
      </c>
      <c r="AM1148" s="433" t="s">
        <v>139</v>
      </c>
      <c r="AN1148" s="434"/>
      <c r="AO1148" s="438">
        <v>-0.1</v>
      </c>
      <c r="AP1148" s="439">
        <v>6.1509999999999998</v>
      </c>
      <c r="AQ1148" s="431">
        <v>3</v>
      </c>
      <c r="AR1148" s="449" t="s">
        <v>1115</v>
      </c>
      <c r="AS1148" s="469">
        <v>14.771809730381213</v>
      </c>
      <c r="AT1148" s="431"/>
      <c r="AU1148" s="469">
        <v>28.310585216846231</v>
      </c>
      <c r="AV1148" s="431"/>
      <c r="AW1148" s="442">
        <v>1.55</v>
      </c>
      <c r="AX1148" s="431"/>
      <c r="AY1148" s="443"/>
      <c r="AZ1148" s="469" t="s">
        <v>139</v>
      </c>
      <c r="BA1148" s="431" t="s">
        <v>139</v>
      </c>
      <c r="BB1148" s="440"/>
      <c r="BC1148" s="469" t="s">
        <v>139</v>
      </c>
      <c r="BD1148" s="445" t="s">
        <v>139</v>
      </c>
      <c r="BE1148" s="469" t="s">
        <v>139</v>
      </c>
      <c r="BF1148" s="445" t="s">
        <v>139</v>
      </c>
      <c r="BG1148" s="445"/>
      <c r="BH1148" s="469">
        <v>2219.1190221702936</v>
      </c>
      <c r="BI1148" s="431" t="s">
        <v>139</v>
      </c>
      <c r="BJ1148" s="440"/>
      <c r="BK1148" s="441">
        <v>2290.1377944220967</v>
      </c>
      <c r="BL1148" s="431" t="s">
        <v>139</v>
      </c>
      <c r="BM1148" s="446"/>
      <c r="BN1148" s="447">
        <v>-0.94181240061146654</v>
      </c>
      <c r="BO1148" t="s">
        <v>139</v>
      </c>
    </row>
    <row r="1149" spans="1:67" ht="15.75" customHeight="1">
      <c r="A1149" s="7" t="s">
        <v>1030</v>
      </c>
      <c r="B1149" s="453">
        <v>53</v>
      </c>
      <c r="C1149" s="436" t="s">
        <v>246</v>
      </c>
      <c r="D1149" s="454" t="s">
        <v>247</v>
      </c>
      <c r="E1149" s="436">
        <v>72</v>
      </c>
      <c r="F1149" s="436">
        <v>0.52000000000020918</v>
      </c>
      <c r="G1149" s="436" t="s">
        <v>61</v>
      </c>
      <c r="H1149" s="430">
        <v>72.00866666666667</v>
      </c>
      <c r="I1149" s="436">
        <v>139</v>
      </c>
      <c r="J1149" s="436">
        <v>58.859999999999673</v>
      </c>
      <c r="K1149" s="436" t="s">
        <v>62</v>
      </c>
      <c r="L1149" s="430">
        <v>139.98099999999999</v>
      </c>
      <c r="M1149" s="430">
        <v>-139.98099999999999</v>
      </c>
      <c r="N1149" s="427">
        <v>1185</v>
      </c>
      <c r="Q1149" s="428" t="s">
        <v>156</v>
      </c>
      <c r="R1149">
        <v>15</v>
      </c>
      <c r="S1149" s="474">
        <v>211.571</v>
      </c>
      <c r="T1149" s="290">
        <v>-1.4328000000000001</v>
      </c>
      <c r="U1149" s="290">
        <v>-1.4322999999999999</v>
      </c>
      <c r="V1149" s="290">
        <v>26.580559999999998</v>
      </c>
      <c r="W1149" s="290">
        <v>26.575369000000002</v>
      </c>
      <c r="X1149" s="290">
        <v>33.165926854187042</v>
      </c>
      <c r="Y1149" s="290">
        <v>33.158240350930626</v>
      </c>
      <c r="Z1149">
        <v>1.8260000000000001</v>
      </c>
      <c r="AA1149" s="447">
        <v>6.3925446832583805</v>
      </c>
      <c r="AB1149" s="447">
        <v>75.845614216702174</v>
      </c>
      <c r="AC1149" s="447">
        <v>3.4985108799999998E-2</v>
      </c>
      <c r="AD1149" s="290">
        <v>6.3E-2</v>
      </c>
      <c r="AE1149" s="447">
        <v>89.570599999999999</v>
      </c>
      <c r="AF1149">
        <v>4.5762</v>
      </c>
      <c r="AG1149" s="447">
        <v>3.3498999999999999</v>
      </c>
      <c r="AH1149">
        <v>0.20100000000000001</v>
      </c>
      <c r="AI1149" s="447">
        <v>6.3701999999999995E-2</v>
      </c>
      <c r="AJ1149" s="447">
        <v>98.54</v>
      </c>
      <c r="AK1149" s="447">
        <v>1335.4</v>
      </c>
      <c r="AL1149" s="429">
        <v>33.292926788330078</v>
      </c>
      <c r="AM1149" s="433">
        <v>3</v>
      </c>
      <c r="AN1149" s="434" t="s">
        <v>1120</v>
      </c>
      <c r="AO1149" s="438">
        <v>-0.4</v>
      </c>
      <c r="AP1149" s="439">
        <v>6.3230000000000004</v>
      </c>
      <c r="AQ1149" s="431">
        <v>3</v>
      </c>
      <c r="AR1149" s="449" t="s">
        <v>1115</v>
      </c>
      <c r="AS1149" s="469">
        <v>15.317442258818033</v>
      </c>
      <c r="AT1149" s="431"/>
      <c r="AU1149" s="469">
        <v>32.930239319117661</v>
      </c>
      <c r="AV1149" s="431"/>
      <c r="AW1149" s="442">
        <v>1.766</v>
      </c>
      <c r="AX1149" s="431"/>
      <c r="AY1149" s="443"/>
      <c r="AZ1149" s="469" t="s">
        <v>139</v>
      </c>
      <c r="BA1149" s="431" t="s">
        <v>139</v>
      </c>
      <c r="BB1149" s="440"/>
      <c r="BC1149" s="469" t="s">
        <v>139</v>
      </c>
      <c r="BD1149" s="445" t="s">
        <v>139</v>
      </c>
      <c r="BE1149" s="469" t="s">
        <v>139</v>
      </c>
      <c r="BF1149" s="445" t="s">
        <v>139</v>
      </c>
      <c r="BG1149" s="445"/>
      <c r="BH1149" s="469">
        <v>2225.7974547690537</v>
      </c>
      <c r="BI1149" s="431" t="s">
        <v>139</v>
      </c>
      <c r="BJ1149" s="440"/>
      <c r="BK1149" s="441">
        <v>2282.5209391898443</v>
      </c>
      <c r="BL1149" s="431" t="s">
        <v>139</v>
      </c>
      <c r="BM1149" s="446"/>
      <c r="BN1149" s="447">
        <v>-1.3561657736328212</v>
      </c>
      <c r="BO1149" t="s">
        <v>139</v>
      </c>
    </row>
    <row r="1150" spans="1:67" ht="15.75" customHeight="1">
      <c r="A1150" s="7" t="s">
        <v>1030</v>
      </c>
      <c r="B1150" s="453">
        <v>53</v>
      </c>
      <c r="C1150" s="436" t="s">
        <v>246</v>
      </c>
      <c r="D1150" s="454" t="s">
        <v>247</v>
      </c>
      <c r="E1150" s="436">
        <v>72</v>
      </c>
      <c r="F1150" s="436">
        <v>0.52000000000020918</v>
      </c>
      <c r="G1150" s="436" t="s">
        <v>61</v>
      </c>
      <c r="H1150" s="430">
        <v>72.00866666666667</v>
      </c>
      <c r="I1150" s="436">
        <v>139</v>
      </c>
      <c r="J1150" s="436">
        <v>58.859999999999673</v>
      </c>
      <c r="K1150" s="436" t="s">
        <v>62</v>
      </c>
      <c r="L1150" s="430">
        <v>139.98099999999999</v>
      </c>
      <c r="M1150" s="430">
        <v>-139.98099999999999</v>
      </c>
      <c r="N1150" s="427">
        <v>1186</v>
      </c>
      <c r="Q1150" s="428" t="s">
        <v>156</v>
      </c>
      <c r="R1150">
        <v>16</v>
      </c>
      <c r="S1150" s="474">
        <v>194.88499999999999</v>
      </c>
      <c r="T1150" s="290">
        <v>-1.4292</v>
      </c>
      <c r="U1150" s="290">
        <v>-1.43</v>
      </c>
      <c r="V1150" s="290">
        <v>26.436447999999999</v>
      </c>
      <c r="W1150" s="290">
        <v>26.433265000000002</v>
      </c>
      <c r="X1150" s="290">
        <v>32.974195303637828</v>
      </c>
      <c r="Y1150" s="290">
        <v>32.970708298888923</v>
      </c>
      <c r="Z1150">
        <v>1.8343</v>
      </c>
      <c r="AA1150" s="447">
        <v>6.4247179477064433</v>
      </c>
      <c r="AB1150" s="447">
        <v>76.130965719196965</v>
      </c>
      <c r="AC1150" s="447">
        <v>3.4181595200000005E-2</v>
      </c>
      <c r="AD1150" s="290">
        <v>6.13E-2</v>
      </c>
      <c r="AE1150" s="447">
        <v>89.572500000000005</v>
      </c>
      <c r="AF1150">
        <v>4.5762999999999998</v>
      </c>
      <c r="AG1150" s="447">
        <v>3.3334000000000001</v>
      </c>
      <c r="AH1150">
        <v>0.20030000000000001</v>
      </c>
      <c r="AI1150" s="447">
        <v>6.3701999999999995E-2</v>
      </c>
      <c r="AJ1150" s="447">
        <v>98.54</v>
      </c>
      <c r="AK1150" s="447">
        <v>553.22</v>
      </c>
      <c r="AL1150" s="429">
        <v>32.971149444580078</v>
      </c>
      <c r="AM1150" s="433" t="s">
        <v>139</v>
      </c>
      <c r="AN1150" s="434"/>
      <c r="AO1150" s="438">
        <v>-0.4</v>
      </c>
      <c r="AP1150" s="439">
        <v>6.4450000000000003</v>
      </c>
      <c r="AQ1150" s="431" t="s">
        <v>139</v>
      </c>
      <c r="AR1150" s="440"/>
      <c r="AS1150" s="469">
        <v>15.071824669269114</v>
      </c>
      <c r="AT1150" s="431"/>
      <c r="AU1150" s="469">
        <v>32.58494628500916</v>
      </c>
      <c r="AV1150" s="431"/>
      <c r="AW1150" s="442">
        <v>1.8129999999999999</v>
      </c>
      <c r="AX1150" s="431"/>
      <c r="AY1150" s="443"/>
      <c r="AZ1150" s="469" t="s">
        <v>139</v>
      </c>
      <c r="BA1150" s="431" t="s">
        <v>139</v>
      </c>
      <c r="BB1150" s="440"/>
      <c r="BC1150" s="469" t="s">
        <v>139</v>
      </c>
      <c r="BD1150" s="445" t="s">
        <v>139</v>
      </c>
      <c r="BE1150" s="469" t="s">
        <v>139</v>
      </c>
      <c r="BF1150" s="445" t="s">
        <v>139</v>
      </c>
      <c r="BG1150" s="445"/>
      <c r="BH1150" s="469">
        <v>2217.4193926238886</v>
      </c>
      <c r="BI1150" s="431" t="s">
        <v>139</v>
      </c>
      <c r="BJ1150" s="440"/>
      <c r="BK1150" s="441">
        <v>2272.7175094837112</v>
      </c>
      <c r="BL1150" s="431" t="s">
        <v>139</v>
      </c>
      <c r="BM1150" s="446"/>
      <c r="BN1150" s="447">
        <v>-1.4352785759791564</v>
      </c>
      <c r="BO1150" t="s">
        <v>139</v>
      </c>
    </row>
    <row r="1151" spans="1:67" ht="15.75" customHeight="1">
      <c r="A1151" s="7" t="s">
        <v>1030</v>
      </c>
      <c r="B1151" s="453">
        <v>53</v>
      </c>
      <c r="C1151" s="436" t="s">
        <v>246</v>
      </c>
      <c r="D1151" s="454" t="s">
        <v>247</v>
      </c>
      <c r="E1151" s="436">
        <v>72</v>
      </c>
      <c r="F1151" s="436">
        <v>0.52000000000020918</v>
      </c>
      <c r="G1151" s="436" t="s">
        <v>61</v>
      </c>
      <c r="H1151" s="430">
        <v>72.00866666666667</v>
      </c>
      <c r="I1151" s="436">
        <v>139</v>
      </c>
      <c r="J1151" s="436">
        <v>58.859999999999673</v>
      </c>
      <c r="K1151" s="436" t="s">
        <v>62</v>
      </c>
      <c r="L1151" s="430">
        <v>139.98099999999999</v>
      </c>
      <c r="M1151" s="430">
        <v>-139.98099999999999</v>
      </c>
      <c r="N1151" s="427">
        <v>1187</v>
      </c>
      <c r="Q1151" s="428" t="s">
        <v>156</v>
      </c>
      <c r="R1151">
        <v>17</v>
      </c>
      <c r="S1151" s="474">
        <v>164.99199999999999</v>
      </c>
      <c r="T1151" s="290">
        <v>-1.3698999999999999</v>
      </c>
      <c r="U1151" s="290">
        <v>-1.37</v>
      </c>
      <c r="V1151" s="290">
        <v>26.225666</v>
      </c>
      <c r="W1151" s="290">
        <v>26.225873</v>
      </c>
      <c r="X1151" s="290">
        <v>32.638197895122047</v>
      </c>
      <c r="Y1151" s="290">
        <v>32.638590552371078</v>
      </c>
      <c r="Z1151">
        <v>1.8943000000000001</v>
      </c>
      <c r="AA1151" s="447">
        <v>6.686944507955964</v>
      </c>
      <c r="AB1151" s="447">
        <v>79.175725394771163</v>
      </c>
      <c r="AC1151" s="447">
        <v>3.4519845600000001E-2</v>
      </c>
      <c r="AD1151" s="290">
        <v>6.2E-2</v>
      </c>
      <c r="AE1151" s="447">
        <v>89.548299999999998</v>
      </c>
      <c r="AF1151">
        <v>4.5750999999999999</v>
      </c>
      <c r="AG1151" s="447">
        <v>3.3311000000000002</v>
      </c>
      <c r="AH1151">
        <v>0.20019999999999999</v>
      </c>
      <c r="AI1151" s="447">
        <v>6.3701999999999995E-2</v>
      </c>
      <c r="AJ1151" s="447">
        <v>98.54</v>
      </c>
      <c r="AK1151" s="447">
        <v>521.35</v>
      </c>
      <c r="AL1151" s="429">
        <v>32.624549865722656</v>
      </c>
      <c r="AM1151" s="433" t="s">
        <v>139</v>
      </c>
      <c r="AN1151" s="434"/>
      <c r="AO1151" s="438">
        <v>-0.2</v>
      </c>
      <c r="AP1151" s="439">
        <v>6.7030000000000003</v>
      </c>
      <c r="AQ1151" s="431" t="s">
        <v>139</v>
      </c>
      <c r="AR1151" s="440"/>
      <c r="AS1151" s="469">
        <v>13.658161410002673</v>
      </c>
      <c r="AT1151" s="431"/>
      <c r="AU1151" s="469">
        <v>29.140906699184679</v>
      </c>
      <c r="AV1151" s="431"/>
      <c r="AW1151" s="442">
        <v>1.7410000000000001</v>
      </c>
      <c r="AX1151" s="431"/>
      <c r="AY1151" s="443"/>
      <c r="AZ1151" s="469" t="s">
        <v>139</v>
      </c>
      <c r="BA1151" s="431" t="s">
        <v>139</v>
      </c>
      <c r="BB1151" s="440"/>
      <c r="BC1151" s="469">
        <v>7.2826133454599734E-3</v>
      </c>
      <c r="BD1151" s="445" t="s">
        <v>139</v>
      </c>
      <c r="BE1151" s="469">
        <v>1.2190964110464201E-2</v>
      </c>
      <c r="BF1151" s="445" t="s">
        <v>139</v>
      </c>
      <c r="BG1151" s="445"/>
      <c r="BH1151" s="469">
        <v>2190.9269727554451</v>
      </c>
      <c r="BI1151" s="431" t="s">
        <v>139</v>
      </c>
      <c r="BJ1151" s="440"/>
      <c r="BK1151" s="441">
        <v>2249.2057253432813</v>
      </c>
      <c r="BL1151" s="431" t="s">
        <v>139</v>
      </c>
      <c r="BM1151" s="446"/>
      <c r="BN1151" s="447">
        <v>-1.5104360211378733</v>
      </c>
      <c r="BO1151" t="s">
        <v>139</v>
      </c>
    </row>
    <row r="1152" spans="1:67" ht="15.75" customHeight="1">
      <c r="A1152" s="7" t="s">
        <v>1030</v>
      </c>
      <c r="B1152" s="453">
        <v>53</v>
      </c>
      <c r="C1152" s="436" t="s">
        <v>246</v>
      </c>
      <c r="D1152" s="454" t="s">
        <v>247</v>
      </c>
      <c r="E1152" s="436">
        <v>72</v>
      </c>
      <c r="F1152" s="436">
        <v>0.52000000000020918</v>
      </c>
      <c r="G1152" s="436" t="s">
        <v>61</v>
      </c>
      <c r="H1152" s="430">
        <v>72.00866666666667</v>
      </c>
      <c r="I1152" s="436">
        <v>139</v>
      </c>
      <c r="J1152" s="436">
        <v>58.859999999999673</v>
      </c>
      <c r="K1152" s="436" t="s">
        <v>62</v>
      </c>
      <c r="L1152" s="430">
        <v>139.98099999999999</v>
      </c>
      <c r="M1152" s="430">
        <v>-139.98099999999999</v>
      </c>
      <c r="N1152" s="427">
        <v>1189</v>
      </c>
      <c r="Q1152" s="428" t="s">
        <v>156</v>
      </c>
      <c r="R1152">
        <v>19</v>
      </c>
      <c r="S1152" s="474">
        <v>106.39</v>
      </c>
      <c r="T1152" s="290">
        <v>-0.78380000000000005</v>
      </c>
      <c r="U1152" s="290">
        <v>-0.78749999999999998</v>
      </c>
      <c r="V1152" s="290">
        <v>26.088258</v>
      </c>
      <c r="W1152" s="290">
        <v>26.090911000000002</v>
      </c>
      <c r="X1152" s="290">
        <v>31.857330253100887</v>
      </c>
      <c r="Y1152" s="290">
        <v>31.864800349286309</v>
      </c>
      <c r="Z1152">
        <v>2.0922999999999998</v>
      </c>
      <c r="AA1152" s="447">
        <v>7.4410616095582425</v>
      </c>
      <c r="AB1152" s="447">
        <v>89.005854802261709</v>
      </c>
      <c r="AC1152" s="447">
        <v>6.0747088000000005E-2</v>
      </c>
      <c r="AD1152" s="290">
        <v>0.1202</v>
      </c>
      <c r="AE1152" s="447">
        <v>88.623099999999994</v>
      </c>
      <c r="AF1152">
        <v>4.5284000000000004</v>
      </c>
      <c r="AG1152" s="447">
        <v>3.1126999999999998</v>
      </c>
      <c r="AH1152">
        <v>0.1915</v>
      </c>
      <c r="AI1152" s="447">
        <v>0.11498</v>
      </c>
      <c r="AJ1152" s="447">
        <v>98.54</v>
      </c>
      <c r="AK1152" s="447">
        <v>579.91</v>
      </c>
      <c r="AL1152" s="429">
        <v>31.835159301757813</v>
      </c>
      <c r="AM1152" s="433" t="s">
        <v>139</v>
      </c>
      <c r="AN1152" s="434"/>
      <c r="AO1152" s="438">
        <v>0.3</v>
      </c>
      <c r="AP1152" s="439">
        <v>7.46</v>
      </c>
      <c r="AQ1152" s="431" t="s">
        <v>139</v>
      </c>
      <c r="AR1152" s="440"/>
      <c r="AS1152" s="469">
        <v>7.2010475459698604</v>
      </c>
      <c r="AT1152" s="431"/>
      <c r="AU1152" s="469">
        <v>15.844817045778713</v>
      </c>
      <c r="AV1152" s="431"/>
      <c r="AW1152" s="442">
        <v>1.264</v>
      </c>
      <c r="AX1152" s="431"/>
      <c r="AY1152" s="443"/>
      <c r="AZ1152" s="469" t="s">
        <v>139</v>
      </c>
      <c r="BA1152" s="431" t="s">
        <v>139</v>
      </c>
      <c r="BB1152" s="440"/>
      <c r="BC1152" s="469">
        <v>5.0927165248174387E-2</v>
      </c>
      <c r="BD1152" s="445" t="s">
        <v>139</v>
      </c>
      <c r="BE1152" s="469">
        <v>0.10176688642482941</v>
      </c>
      <c r="BF1152" s="445" t="s">
        <v>139</v>
      </c>
      <c r="BG1152" s="445"/>
      <c r="BH1152" s="469">
        <v>2120.1712727659437</v>
      </c>
      <c r="BI1152" s="431" t="s">
        <v>139</v>
      </c>
      <c r="BJ1152" s="440"/>
      <c r="BK1152" s="441">
        <v>2212.9619405007315</v>
      </c>
      <c r="BL1152" s="431" t="s">
        <v>139</v>
      </c>
      <c r="BM1152" s="446"/>
      <c r="BN1152" s="447">
        <v>-1.8288649091170228</v>
      </c>
      <c r="BO1152" t="s">
        <v>139</v>
      </c>
    </row>
    <row r="1153" spans="1:67" ht="15.75" customHeight="1">
      <c r="A1153" s="7" t="s">
        <v>1030</v>
      </c>
      <c r="B1153" s="453">
        <v>53</v>
      </c>
      <c r="C1153" s="436" t="s">
        <v>246</v>
      </c>
      <c r="D1153" s="454" t="s">
        <v>247</v>
      </c>
      <c r="E1153" s="436">
        <v>72</v>
      </c>
      <c r="F1153" s="436">
        <v>0.52000000000020918</v>
      </c>
      <c r="G1153" s="436" t="s">
        <v>61</v>
      </c>
      <c r="H1153" s="430">
        <v>72.00866666666667</v>
      </c>
      <c r="I1153" s="436">
        <v>139</v>
      </c>
      <c r="J1153" s="436">
        <v>58.859999999999673</v>
      </c>
      <c r="K1153" s="436" t="s">
        <v>62</v>
      </c>
      <c r="L1153" s="430">
        <v>139.98099999999999</v>
      </c>
      <c r="M1153" s="430">
        <v>-139.98099999999999</v>
      </c>
      <c r="N1153" s="427">
        <v>1190</v>
      </c>
      <c r="Q1153" s="428" t="s">
        <v>156</v>
      </c>
      <c r="R1153">
        <v>20</v>
      </c>
      <c r="S1153" s="474">
        <v>76.918000000000006</v>
      </c>
      <c r="T1153" s="290">
        <v>-1.84E-2</v>
      </c>
      <c r="U1153" s="290">
        <v>2.3E-3</v>
      </c>
      <c r="V1153" s="290">
        <v>25.955178999999998</v>
      </c>
      <c r="W1153" s="290">
        <v>25.952562</v>
      </c>
      <c r="X1153" s="290">
        <v>30.906960990083778</v>
      </c>
      <c r="Y1153" s="290">
        <v>30.882623897229735</v>
      </c>
      <c r="Z1153">
        <v>2.3388</v>
      </c>
      <c r="AA1153" s="447">
        <v>8.3850238344434995</v>
      </c>
      <c r="AB1153" s="447">
        <v>101.67103364340653</v>
      </c>
      <c r="AC1153" s="447">
        <v>0.15614180799999999</v>
      </c>
      <c r="AD1153" s="290">
        <v>0.33200000000000002</v>
      </c>
      <c r="AE1153" s="447">
        <v>88.976799999999997</v>
      </c>
      <c r="AF1153">
        <v>4.5462999999999996</v>
      </c>
      <c r="AG1153" s="447">
        <v>2.6901000000000002</v>
      </c>
      <c r="AH1153">
        <v>0.17460000000000001</v>
      </c>
      <c r="AI1153" s="447">
        <v>1.0082</v>
      </c>
      <c r="AJ1153" s="447">
        <v>98.54</v>
      </c>
      <c r="AK1153" s="447">
        <v>1003.3</v>
      </c>
      <c r="AL1153" s="429"/>
      <c r="AM1153" s="433">
        <v>9</v>
      </c>
      <c r="AN1153" s="434" t="s">
        <v>1121</v>
      </c>
      <c r="AO1153" s="438">
        <v>1.3</v>
      </c>
      <c r="AP1153" s="439">
        <v>8.5389999999999997</v>
      </c>
      <c r="AQ1153" s="431" t="s">
        <v>139</v>
      </c>
      <c r="AR1153" s="440"/>
      <c r="AS1153" s="469" t="s">
        <v>139</v>
      </c>
      <c r="AT1153" s="431" t="s">
        <v>139</v>
      </c>
      <c r="AU1153" s="469" t="s">
        <v>139</v>
      </c>
      <c r="AV1153" s="431" t="s">
        <v>139</v>
      </c>
      <c r="AW1153" s="442" t="s">
        <v>139</v>
      </c>
      <c r="AX1153" s="431" t="s">
        <v>139</v>
      </c>
      <c r="AY1153" s="443"/>
      <c r="AZ1153" s="469" t="s">
        <v>139</v>
      </c>
      <c r="BA1153" s="431" t="s">
        <v>139</v>
      </c>
      <c r="BB1153" s="440"/>
      <c r="BC1153" s="469">
        <v>0.13866276662804961</v>
      </c>
      <c r="BD1153" s="445" t="s">
        <v>139</v>
      </c>
      <c r="BE1153" s="469">
        <v>0.21605616632649591</v>
      </c>
      <c r="BF1153" s="445" t="s">
        <v>139</v>
      </c>
      <c r="BG1153" s="445"/>
      <c r="BH1153" s="469">
        <v>2044.5505091098503</v>
      </c>
      <c r="BI1153" s="431" t="s">
        <v>139</v>
      </c>
      <c r="BJ1153" s="440"/>
      <c r="BK1153" s="441">
        <v>2171.36</v>
      </c>
      <c r="BL1153" s="431" t="s">
        <v>139</v>
      </c>
      <c r="BM1153" s="446"/>
      <c r="BN1153" s="447">
        <v>-2.4360565630691902</v>
      </c>
      <c r="BO1153" t="s">
        <v>139</v>
      </c>
    </row>
    <row r="1154" spans="1:67" ht="15.75" customHeight="1">
      <c r="A1154" s="7" t="s">
        <v>1030</v>
      </c>
      <c r="B1154" s="453">
        <v>53</v>
      </c>
      <c r="C1154" s="436" t="s">
        <v>246</v>
      </c>
      <c r="D1154" s="454" t="s">
        <v>247</v>
      </c>
      <c r="E1154" s="436">
        <v>72</v>
      </c>
      <c r="F1154" s="436">
        <v>0.52000000000020918</v>
      </c>
      <c r="G1154" s="436" t="s">
        <v>61</v>
      </c>
      <c r="H1154" s="430">
        <v>72.00866666666667</v>
      </c>
      <c r="I1154" s="436">
        <v>139</v>
      </c>
      <c r="J1154" s="436">
        <v>58.859999999999673</v>
      </c>
      <c r="K1154" s="436" t="s">
        <v>62</v>
      </c>
      <c r="L1154" s="430">
        <v>139.98099999999999</v>
      </c>
      <c r="M1154" s="430">
        <v>-139.98099999999999</v>
      </c>
      <c r="N1154" s="427">
        <v>1191</v>
      </c>
      <c r="Q1154" s="428" t="s">
        <v>156</v>
      </c>
      <c r="R1154">
        <v>21</v>
      </c>
      <c r="S1154" s="474">
        <v>41.345999999999997</v>
      </c>
      <c r="T1154" s="290">
        <v>-0.84450000000000003</v>
      </c>
      <c r="U1154" s="290">
        <v>-0.83930000000000005</v>
      </c>
      <c r="V1154" s="290">
        <v>23.563213999999999</v>
      </c>
      <c r="W1154" s="290">
        <v>23.562996000000002</v>
      </c>
      <c r="X1154" s="290">
        <v>28.581120596381982</v>
      </c>
      <c r="Y1154" s="290">
        <v>28.575896234804603</v>
      </c>
      <c r="Z1154">
        <v>2.3833000000000002</v>
      </c>
      <c r="AA1154" s="447">
        <v>9.0072461968206579</v>
      </c>
      <c r="AB1154" s="447">
        <v>105.10533899368382</v>
      </c>
      <c r="AC1154" s="447">
        <v>7.7330816000000011E-2</v>
      </c>
      <c r="AD1154" s="290">
        <v>0.15709999999999999</v>
      </c>
      <c r="AE1154" s="447">
        <v>89.246700000000004</v>
      </c>
      <c r="AF1154">
        <v>4.5598000000000001</v>
      </c>
      <c r="AG1154" s="447">
        <v>1.5629999999999999</v>
      </c>
      <c r="AH1154">
        <v>0.1295</v>
      </c>
      <c r="AI1154" s="447">
        <v>7.8293999999999997</v>
      </c>
      <c r="AJ1154" s="447">
        <v>90.9</v>
      </c>
      <c r="AK1154" s="447">
        <v>778.36</v>
      </c>
      <c r="AL1154" s="429">
        <v>28.498197555541992</v>
      </c>
      <c r="AM1154" s="433" t="s">
        <v>139</v>
      </c>
      <c r="AN1154" s="434"/>
      <c r="AO1154" s="438">
        <v>0.5</v>
      </c>
      <c r="AP1154" s="439">
        <v>9.0419999999999998</v>
      </c>
      <c r="AQ1154" s="431" t="s">
        <v>139</v>
      </c>
      <c r="AR1154" s="440"/>
      <c r="AS1154" s="469">
        <v>0</v>
      </c>
      <c r="AT1154" s="431"/>
      <c r="AU1154" s="469">
        <v>2.6427439103978609</v>
      </c>
      <c r="AV1154" s="431"/>
      <c r="AW1154" s="442">
        <v>0.56999999999999995</v>
      </c>
      <c r="AX1154" s="431"/>
      <c r="AY1154" s="443"/>
      <c r="AZ1154" s="469" t="s">
        <v>139</v>
      </c>
      <c r="BA1154" s="431" t="s">
        <v>139</v>
      </c>
      <c r="BB1154" s="440"/>
      <c r="BC1154" s="469">
        <v>8.2360556350396213E-2</v>
      </c>
      <c r="BD1154" s="445" t="s">
        <v>139</v>
      </c>
      <c r="BE1154" s="469">
        <v>5.2896477478175212E-2</v>
      </c>
      <c r="BF1154" s="445" t="s">
        <v>139</v>
      </c>
      <c r="BG1154" s="445"/>
      <c r="BH1154" s="469">
        <v>1964.9892221884029</v>
      </c>
      <c r="BI1154" s="431" t="s">
        <v>139</v>
      </c>
      <c r="BJ1154" s="440"/>
      <c r="BK1154" s="441">
        <v>2060.8564398817189</v>
      </c>
      <c r="BL1154" s="431" t="s">
        <v>139</v>
      </c>
      <c r="BM1154" s="446"/>
      <c r="BN1154" s="447">
        <v>-3.6702176000106115</v>
      </c>
      <c r="BO1154" t="s">
        <v>139</v>
      </c>
    </row>
    <row r="1155" spans="1:67" ht="15.75" customHeight="1">
      <c r="A1155" s="7" t="s">
        <v>1030</v>
      </c>
      <c r="B1155" s="453">
        <v>53</v>
      </c>
      <c r="C1155" s="436" t="s">
        <v>246</v>
      </c>
      <c r="D1155" s="454" t="s">
        <v>247</v>
      </c>
      <c r="E1155" s="436">
        <v>72</v>
      </c>
      <c r="F1155" s="436">
        <v>0.52000000000020918</v>
      </c>
      <c r="G1155" s="436" t="s">
        <v>61</v>
      </c>
      <c r="H1155" s="430">
        <v>72.00866666666667</v>
      </c>
      <c r="I1155" s="436">
        <v>139</v>
      </c>
      <c r="J1155" s="436">
        <v>58.859999999999673</v>
      </c>
      <c r="K1155" s="436" t="s">
        <v>62</v>
      </c>
      <c r="L1155" s="430">
        <v>139.98099999999999</v>
      </c>
      <c r="M1155" s="430">
        <v>-139.98099999999999</v>
      </c>
      <c r="N1155" s="427">
        <v>1192</v>
      </c>
      <c r="Q1155" s="428" t="s">
        <v>156</v>
      </c>
      <c r="R1155">
        <v>22</v>
      </c>
      <c r="S1155" s="474">
        <v>31.221</v>
      </c>
      <c r="T1155" s="290">
        <v>-0.74629999999999996</v>
      </c>
      <c r="U1155" s="290">
        <v>-0.75270000000000004</v>
      </c>
      <c r="V1155" s="290">
        <v>23.348955999999998</v>
      </c>
      <c r="W1155" s="290">
        <v>23.346705</v>
      </c>
      <c r="X1155" s="290">
        <v>28.209862743887996</v>
      </c>
      <c r="Y1155" s="290">
        <v>28.212870317097412</v>
      </c>
      <c r="Z1155">
        <v>2.3877999999999999</v>
      </c>
      <c r="AA1155" s="447">
        <v>9.0806137084736545</v>
      </c>
      <c r="AB1155" s="447">
        <v>105.96385767484688</v>
      </c>
      <c r="AC1155" s="447">
        <v>7.4750023999999998E-2</v>
      </c>
      <c r="AD1155" s="290">
        <v>0.15129999999999999</v>
      </c>
      <c r="AE1155" s="447">
        <v>89.203900000000004</v>
      </c>
      <c r="AF1155">
        <v>4.5576999999999996</v>
      </c>
      <c r="AG1155" s="447">
        <v>1.7367999999999999</v>
      </c>
      <c r="AH1155">
        <v>0.13650000000000001</v>
      </c>
      <c r="AI1155" s="447">
        <v>19.341000000000001</v>
      </c>
      <c r="AJ1155" s="447">
        <v>59.71</v>
      </c>
      <c r="AK1155" s="447">
        <v>1495.1</v>
      </c>
      <c r="AL1155" s="429">
        <v>28.171337127685547</v>
      </c>
      <c r="AM1155" s="433" t="s">
        <v>139</v>
      </c>
      <c r="AN1155" s="434"/>
      <c r="AO1155" s="438">
        <v>0.6</v>
      </c>
      <c r="AP1155" s="439">
        <v>9.0190000000000001</v>
      </c>
      <c r="AQ1155" s="431" t="s">
        <v>139</v>
      </c>
      <c r="AR1155" s="440"/>
      <c r="AS1155" s="469">
        <v>0</v>
      </c>
      <c r="AT1155" s="431"/>
      <c r="AU1155" s="469">
        <v>2.6257809785323269</v>
      </c>
      <c r="AV1155" s="431"/>
      <c r="AW1155" s="442">
        <v>0.55600000000000005</v>
      </c>
      <c r="AX1155" s="431"/>
      <c r="AY1155" s="443"/>
      <c r="AZ1155" s="469" t="s">
        <v>139</v>
      </c>
      <c r="BA1155" s="431" t="s">
        <v>139</v>
      </c>
      <c r="BB1155" s="440"/>
      <c r="BC1155" s="469">
        <v>8.4907067235612976E-2</v>
      </c>
      <c r="BD1155" s="445" t="s">
        <v>139</v>
      </c>
      <c r="BE1155" s="469">
        <v>4.8436946097720396E-2</v>
      </c>
      <c r="BF1155" s="445" t="s">
        <v>139</v>
      </c>
      <c r="BG1155" s="445"/>
      <c r="BH1155" s="469">
        <v>1944.3800562612607</v>
      </c>
      <c r="BI1155" s="431" t="s">
        <v>139</v>
      </c>
      <c r="BJ1155" s="440"/>
      <c r="BK1155" s="441">
        <v>2028.155855670763</v>
      </c>
      <c r="BL1155" s="431" t="s">
        <v>139</v>
      </c>
      <c r="BM1155" s="446"/>
      <c r="BN1155" s="447">
        <v>-3.7671309243497215</v>
      </c>
      <c r="BO1155" t="s">
        <v>139</v>
      </c>
    </row>
    <row r="1156" spans="1:67" ht="15.75" customHeight="1">
      <c r="A1156" s="7" t="s">
        <v>1030</v>
      </c>
      <c r="B1156" s="453">
        <v>53</v>
      </c>
      <c r="C1156" s="436" t="s">
        <v>246</v>
      </c>
      <c r="D1156" s="454" t="s">
        <v>247</v>
      </c>
      <c r="E1156" s="436">
        <v>72</v>
      </c>
      <c r="F1156" s="436">
        <v>0.52000000000020918</v>
      </c>
      <c r="G1156" s="436" t="s">
        <v>61</v>
      </c>
      <c r="H1156" s="430">
        <v>72.00866666666667</v>
      </c>
      <c r="I1156" s="436">
        <v>139</v>
      </c>
      <c r="J1156" s="436">
        <v>58.859999999999673</v>
      </c>
      <c r="K1156" s="436" t="s">
        <v>62</v>
      </c>
      <c r="L1156" s="430">
        <v>139.98099999999999</v>
      </c>
      <c r="M1156" s="430">
        <v>-139.98099999999999</v>
      </c>
      <c r="N1156" s="427">
        <v>1193</v>
      </c>
      <c r="Q1156" s="428" t="s">
        <v>156</v>
      </c>
      <c r="R1156">
        <v>23</v>
      </c>
      <c r="S1156" s="474">
        <v>21.189</v>
      </c>
      <c r="T1156" s="290">
        <v>0.49320000000000003</v>
      </c>
      <c r="U1156" s="290">
        <v>0.5413</v>
      </c>
      <c r="V1156" s="290">
        <v>22.657098999999999</v>
      </c>
      <c r="W1156" s="290">
        <v>22.713964000000001</v>
      </c>
      <c r="X1156" s="290">
        <v>26.213553475097829</v>
      </c>
      <c r="Y1156" s="290">
        <v>26.24459589617576</v>
      </c>
      <c r="Z1156">
        <v>2.3086000000000002</v>
      </c>
      <c r="AA1156" s="447">
        <v>8.4327602832921933</v>
      </c>
      <c r="AB1156" s="447">
        <v>100.2948372107129</v>
      </c>
      <c r="AC1156" s="447">
        <v>7.1029720000000005E-2</v>
      </c>
      <c r="AD1156" s="290">
        <v>0.14299999999999999</v>
      </c>
      <c r="AE1156" s="447">
        <v>88.855800000000002</v>
      </c>
      <c r="AF1156">
        <v>4.5401999999999996</v>
      </c>
      <c r="AG1156" s="447">
        <v>1.6216999999999999</v>
      </c>
      <c r="AH1156">
        <v>0.13189999999999999</v>
      </c>
      <c r="AI1156" s="447">
        <v>45.158000000000001</v>
      </c>
      <c r="AJ1156" s="447">
        <v>98.55</v>
      </c>
      <c r="AK1156" s="447">
        <v>1559.7</v>
      </c>
      <c r="AL1156" s="429">
        <v>26.502773284912109</v>
      </c>
      <c r="AM1156" s="433" t="s">
        <v>139</v>
      </c>
      <c r="AN1156" s="434"/>
      <c r="AO1156" s="438">
        <v>1.9</v>
      </c>
      <c r="AP1156" s="439">
        <v>8.4</v>
      </c>
      <c r="AQ1156" s="431" t="s">
        <v>139</v>
      </c>
      <c r="AR1156" s="440"/>
      <c r="AS1156" s="469">
        <v>0</v>
      </c>
      <c r="AT1156" s="431"/>
      <c r="AU1156" s="469">
        <v>2.5497718459238778</v>
      </c>
      <c r="AV1156" s="431"/>
      <c r="AW1156" s="442">
        <v>0.498</v>
      </c>
      <c r="AX1156" s="431"/>
      <c r="AY1156" s="443"/>
      <c r="AZ1156" s="469" t="s">
        <v>139</v>
      </c>
      <c r="BA1156" s="431" t="s">
        <v>139</v>
      </c>
      <c r="BB1156" s="440"/>
      <c r="BC1156" s="469">
        <v>8.4336183597006037E-2</v>
      </c>
      <c r="BD1156" s="445" t="s">
        <v>139</v>
      </c>
      <c r="BE1156" s="469">
        <v>7.7879562285346898E-2</v>
      </c>
      <c r="BF1156" s="445" t="s">
        <v>139</v>
      </c>
      <c r="BG1156" s="445"/>
      <c r="BH1156" s="469">
        <v>1856.0116860356052</v>
      </c>
      <c r="BI1156" s="431" t="s">
        <v>139</v>
      </c>
      <c r="BJ1156" s="440"/>
      <c r="BK1156" s="441">
        <v>1938.974751195472</v>
      </c>
      <c r="BL1156" s="431" t="s">
        <v>139</v>
      </c>
      <c r="BM1156" s="446"/>
      <c r="BN1156" s="447">
        <v>-3.7344968698043832</v>
      </c>
      <c r="BO1156" t="s">
        <v>139</v>
      </c>
    </row>
    <row r="1157" spans="1:67" ht="15.75" customHeight="1">
      <c r="A1157" s="7" t="s">
        <v>1030</v>
      </c>
      <c r="B1157" s="453">
        <v>53</v>
      </c>
      <c r="C1157" s="436" t="s">
        <v>246</v>
      </c>
      <c r="D1157" s="454" t="s">
        <v>247</v>
      </c>
      <c r="E1157" s="436">
        <v>72</v>
      </c>
      <c r="F1157" s="436">
        <v>0.52000000000020918</v>
      </c>
      <c r="G1157" s="436" t="s">
        <v>61</v>
      </c>
      <c r="H1157" s="430">
        <v>72.00866666666667</v>
      </c>
      <c r="I1157" s="436">
        <v>139</v>
      </c>
      <c r="J1157" s="436">
        <v>58.859999999999673</v>
      </c>
      <c r="K1157" s="436" t="s">
        <v>62</v>
      </c>
      <c r="L1157" s="430">
        <v>139.98099999999999</v>
      </c>
      <c r="M1157" s="430">
        <v>-139.98099999999999</v>
      </c>
      <c r="N1157" s="427">
        <v>1194</v>
      </c>
      <c r="Q1157" s="428" t="s">
        <v>184</v>
      </c>
      <c r="R1157">
        <v>24</v>
      </c>
      <c r="S1157" s="474">
        <v>3.8380000000000001</v>
      </c>
      <c r="T1157" s="290">
        <v>6.0299999999999999E-2</v>
      </c>
      <c r="U1157" s="290">
        <v>7.7799999999999994E-2</v>
      </c>
      <c r="V1157" s="290">
        <v>22.242926999999998</v>
      </c>
      <c r="W1157" s="290">
        <v>22.259143999999999</v>
      </c>
      <c r="X1157" s="290">
        <v>26.062889147098677</v>
      </c>
      <c r="Y1157" s="290">
        <v>26.068751335733676</v>
      </c>
      <c r="Z1157">
        <v>2.2837999999999998</v>
      </c>
      <c r="AA1157" s="447">
        <v>8.6046143237215915</v>
      </c>
      <c r="AB1157" s="447">
        <v>101.06441598861595</v>
      </c>
      <c r="AC1157" s="447">
        <v>4.6153227200000001E-2</v>
      </c>
      <c r="AD1157" s="290">
        <v>8.7800000000000003E-2</v>
      </c>
      <c r="AE1157" s="447">
        <v>88.937700000000007</v>
      </c>
      <c r="AF1157">
        <v>4.5442999999999998</v>
      </c>
      <c r="AG1157" s="447">
        <v>1.4574</v>
      </c>
      <c r="AH1157">
        <v>0.12529999999999999</v>
      </c>
      <c r="AI1157" s="447">
        <v>215.45</v>
      </c>
      <c r="AJ1157" s="447">
        <v>10.09</v>
      </c>
      <c r="AK1157" s="447">
        <v>1559.4</v>
      </c>
      <c r="AL1157" s="429">
        <v>26.039680480957031</v>
      </c>
      <c r="AM1157" s="433" t="s">
        <v>139</v>
      </c>
      <c r="AN1157" s="434"/>
      <c r="AO1157" s="438">
        <v>1.2</v>
      </c>
      <c r="AP1157" s="439">
        <v>8.4450000000000003</v>
      </c>
      <c r="AQ1157" s="431" t="s">
        <v>139</v>
      </c>
      <c r="AR1157" s="440"/>
      <c r="AS1157" s="469">
        <v>0</v>
      </c>
      <c r="AT1157" s="431"/>
      <c r="AU1157" s="469">
        <v>2.4510164616331847</v>
      </c>
      <c r="AV1157" s="431"/>
      <c r="AW1157" s="442">
        <v>0.497</v>
      </c>
      <c r="AX1157" s="431"/>
      <c r="AY1157" s="443"/>
      <c r="AZ1157" s="469" t="s">
        <v>139</v>
      </c>
      <c r="BA1157" s="431" t="s">
        <v>139</v>
      </c>
      <c r="BB1157" s="440"/>
      <c r="BC1157" s="469">
        <v>6.6784503549173285E-2</v>
      </c>
      <c r="BD1157" s="445" t="s">
        <v>139</v>
      </c>
      <c r="BE1157" s="469">
        <v>5.9989792640400191E-2</v>
      </c>
      <c r="BF1157" s="445" t="s">
        <v>139</v>
      </c>
      <c r="BG1157" s="445"/>
      <c r="BH1157" s="469">
        <v>1810.2728416809678</v>
      </c>
      <c r="BI1157" s="431" t="s">
        <v>139</v>
      </c>
      <c r="BJ1157" s="440"/>
      <c r="BK1157" s="441">
        <v>1887.3493345119266</v>
      </c>
      <c r="BL1157" s="431" t="s">
        <v>139</v>
      </c>
      <c r="BM1157" s="446"/>
      <c r="BN1157" s="447">
        <v>-3.6553835959085506</v>
      </c>
      <c r="BO1157" t="s">
        <v>139</v>
      </c>
    </row>
    <row r="1158" spans="1:67" ht="15.75" customHeight="1">
      <c r="A1158" s="7" t="s">
        <v>1030</v>
      </c>
      <c r="B1158" s="453">
        <v>54</v>
      </c>
      <c r="C1158" s="436" t="s">
        <v>248</v>
      </c>
      <c r="D1158" s="454" t="s">
        <v>249</v>
      </c>
      <c r="E1158" s="436">
        <v>71</v>
      </c>
      <c r="F1158" s="436">
        <v>36.339999999999861</v>
      </c>
      <c r="G1158" s="436" t="s">
        <v>61</v>
      </c>
      <c r="H1158" s="430">
        <v>71.605666666666664</v>
      </c>
      <c r="I1158" s="436">
        <v>140</v>
      </c>
      <c r="J1158" s="436">
        <v>2.3700000000002319</v>
      </c>
      <c r="K1158" s="436" t="s">
        <v>62</v>
      </c>
      <c r="L1158" s="430">
        <v>140.0395</v>
      </c>
      <c r="M1158" s="430">
        <v>-140.0395</v>
      </c>
      <c r="N1158" s="427">
        <v>1195</v>
      </c>
      <c r="Q1158" s="428" t="s">
        <v>156</v>
      </c>
      <c r="R1158">
        <v>1</v>
      </c>
      <c r="S1158" s="474">
        <v>2544.1869999999999</v>
      </c>
      <c r="T1158" s="290">
        <v>-0.36159999999999998</v>
      </c>
      <c r="U1158" s="290">
        <v>-0.36220000000000002</v>
      </c>
      <c r="V1158" s="290">
        <v>29.780874000000001</v>
      </c>
      <c r="W1158" s="290">
        <v>29.780373000000001</v>
      </c>
      <c r="X1158" s="290">
        <v>34.955314753718021</v>
      </c>
      <c r="Y1158" s="290">
        <v>34.955330304872227</v>
      </c>
      <c r="Z1158">
        <v>1.4941</v>
      </c>
      <c r="AA1158" s="447">
        <v>6.4749305788126419</v>
      </c>
      <c r="AB1158" s="447">
        <v>80.048179350041295</v>
      </c>
      <c r="AC1158" s="447">
        <v>2.5974856800000001E-2</v>
      </c>
      <c r="AD1158" s="290">
        <v>4.2999999999999997E-2</v>
      </c>
      <c r="AE1158" s="447">
        <v>89.176000000000002</v>
      </c>
      <c r="AF1158">
        <v>4.5563000000000002</v>
      </c>
      <c r="AG1158" s="447">
        <v>2.0491000000000001</v>
      </c>
      <c r="AH1158">
        <v>0.14899999999999999</v>
      </c>
      <c r="AI1158" s="447">
        <v>6.3701999999999995E-2</v>
      </c>
      <c r="AJ1158" s="447">
        <v>9.69</v>
      </c>
      <c r="AK1158" s="447">
        <v>95.177999999999997</v>
      </c>
      <c r="AL1158" s="429">
        <v>34.955722808837891</v>
      </c>
      <c r="AM1158" s="433" t="s">
        <v>139</v>
      </c>
      <c r="AN1158" s="434"/>
      <c r="AO1158" s="438">
        <v>0.4</v>
      </c>
      <c r="AP1158" s="439">
        <v>6.46</v>
      </c>
      <c r="AQ1158" s="431" t="s">
        <v>139</v>
      </c>
      <c r="AR1158" s="440"/>
      <c r="AS1158" s="469">
        <v>14.952633653627133</v>
      </c>
      <c r="AT1158" s="431"/>
      <c r="AU1158" s="469">
        <v>15.643974480314526</v>
      </c>
      <c r="AV1158" s="431"/>
      <c r="AW1158" s="442">
        <v>1.0449999999999999</v>
      </c>
      <c r="AX1158" s="431"/>
      <c r="AY1158" s="443"/>
      <c r="AZ1158" s="469" t="s">
        <v>139</v>
      </c>
      <c r="BA1158" s="431" t="s">
        <v>139</v>
      </c>
      <c r="BB1158" s="440"/>
      <c r="BC1158" s="469" t="s">
        <v>139</v>
      </c>
      <c r="BD1158" s="445" t="s">
        <v>139</v>
      </c>
      <c r="BE1158" s="469" t="s">
        <v>139</v>
      </c>
      <c r="BF1158" s="445" t="s">
        <v>139</v>
      </c>
      <c r="BG1158" s="445"/>
      <c r="BH1158" s="469" t="s">
        <v>139</v>
      </c>
      <c r="BI1158" s="431" t="s">
        <v>139</v>
      </c>
      <c r="BJ1158" s="440"/>
      <c r="BK1158" s="441" t="s">
        <v>139</v>
      </c>
      <c r="BL1158" s="431" t="s">
        <v>139</v>
      </c>
      <c r="BM1158" s="446"/>
      <c r="BN1158" s="447" t="s">
        <v>139</v>
      </c>
      <c r="BO1158" t="s">
        <v>139</v>
      </c>
    </row>
    <row r="1159" spans="1:67" ht="15.75" customHeight="1">
      <c r="A1159" s="7" t="s">
        <v>1030</v>
      </c>
      <c r="B1159" s="453">
        <v>54</v>
      </c>
      <c r="C1159" s="436" t="s">
        <v>248</v>
      </c>
      <c r="D1159" s="454" t="s">
        <v>249</v>
      </c>
      <c r="E1159" s="436">
        <v>71</v>
      </c>
      <c r="F1159" s="436">
        <v>36.339999999999861</v>
      </c>
      <c r="G1159" s="436" t="s">
        <v>61</v>
      </c>
      <c r="H1159" s="430">
        <v>71.605666666666664</v>
      </c>
      <c r="I1159" s="436">
        <v>140</v>
      </c>
      <c r="J1159" s="436">
        <v>2.3700000000002319</v>
      </c>
      <c r="K1159" s="436" t="s">
        <v>62</v>
      </c>
      <c r="L1159" s="430">
        <v>140.0395</v>
      </c>
      <c r="M1159" s="430">
        <v>-140.0395</v>
      </c>
      <c r="N1159" s="427">
        <v>1196</v>
      </c>
      <c r="Q1159" s="428" t="s">
        <v>156</v>
      </c>
      <c r="R1159">
        <v>2</v>
      </c>
      <c r="S1159" s="474">
        <v>2032.173</v>
      </c>
      <c r="T1159" s="290">
        <v>-0.38879999999999998</v>
      </c>
      <c r="U1159" s="290">
        <v>-0.38929999999999998</v>
      </c>
      <c r="V1159" s="290">
        <v>29.541073000000001</v>
      </c>
      <c r="W1159" s="290">
        <v>29.540777000000002</v>
      </c>
      <c r="X1159" s="290">
        <v>34.937911318889689</v>
      </c>
      <c r="Y1159" s="290">
        <v>34.938083812384342</v>
      </c>
      <c r="Z1159">
        <v>1.6021000000000001</v>
      </c>
      <c r="AA1159" s="447">
        <v>6.6722825325760127</v>
      </c>
      <c r="AB1159" s="447">
        <v>82.419008824068499</v>
      </c>
      <c r="AC1159" s="447">
        <v>2.57631688E-2</v>
      </c>
      <c r="AD1159" s="290">
        <v>4.2500000000000003E-2</v>
      </c>
      <c r="AE1159" s="447">
        <v>89.427300000000002</v>
      </c>
      <c r="AF1159">
        <v>4.569</v>
      </c>
      <c r="AG1159" s="447">
        <v>2.0068000000000001</v>
      </c>
      <c r="AH1159">
        <v>0.14729999999999999</v>
      </c>
      <c r="AI1159" s="447">
        <v>6.3701999999999995E-2</v>
      </c>
      <c r="AJ1159" s="447">
        <v>98.53</v>
      </c>
      <c r="AK1159" s="447">
        <v>97.161000000000001</v>
      </c>
      <c r="AL1159" s="429">
        <v>34.938899993896484</v>
      </c>
      <c r="AM1159" s="433" t="s">
        <v>139</v>
      </c>
      <c r="AN1159" s="434"/>
      <c r="AO1159" s="438">
        <v>0.4</v>
      </c>
      <c r="AP1159" s="439">
        <v>6.66</v>
      </c>
      <c r="AQ1159" s="431" t="s">
        <v>139</v>
      </c>
      <c r="AR1159" s="440"/>
      <c r="AS1159" s="469">
        <v>14.366458807500001</v>
      </c>
      <c r="AT1159" s="431"/>
      <c r="AU1159" s="469">
        <v>12.17518555743727</v>
      </c>
      <c r="AV1159" s="431"/>
      <c r="AW1159" s="442">
        <v>1.0029999999999999</v>
      </c>
      <c r="AX1159" s="431"/>
      <c r="AY1159" s="443"/>
      <c r="AZ1159" s="469" t="s">
        <v>139</v>
      </c>
      <c r="BA1159" s="431" t="s">
        <v>139</v>
      </c>
      <c r="BB1159" s="440"/>
      <c r="BC1159" s="469" t="s">
        <v>139</v>
      </c>
      <c r="BD1159" s="445" t="s">
        <v>139</v>
      </c>
      <c r="BE1159" s="469" t="s">
        <v>139</v>
      </c>
      <c r="BF1159" s="445" t="s">
        <v>139</v>
      </c>
      <c r="BG1159" s="445"/>
      <c r="BH1159" s="469" t="s">
        <v>139</v>
      </c>
      <c r="BI1159" s="431" t="s">
        <v>139</v>
      </c>
      <c r="BJ1159" s="440"/>
      <c r="BK1159" s="441" t="s">
        <v>139</v>
      </c>
      <c r="BL1159" s="431" t="s">
        <v>139</v>
      </c>
      <c r="BM1159" s="446"/>
      <c r="BN1159" s="447" t="s">
        <v>139</v>
      </c>
      <c r="BO1159" t="s">
        <v>139</v>
      </c>
    </row>
    <row r="1160" spans="1:67" ht="15.75" customHeight="1">
      <c r="A1160" s="7" t="s">
        <v>1030</v>
      </c>
      <c r="B1160" s="453">
        <v>54</v>
      </c>
      <c r="C1160" s="436" t="s">
        <v>248</v>
      </c>
      <c r="D1160" s="454" t="s">
        <v>249</v>
      </c>
      <c r="E1160" s="436">
        <v>71</v>
      </c>
      <c r="F1160" s="436">
        <v>36.339999999999861</v>
      </c>
      <c r="G1160" s="436" t="s">
        <v>61</v>
      </c>
      <c r="H1160" s="430">
        <v>71.605666666666664</v>
      </c>
      <c r="I1160" s="436">
        <v>140</v>
      </c>
      <c r="J1160" s="436">
        <v>2.3700000000002319</v>
      </c>
      <c r="K1160" s="436" t="s">
        <v>62</v>
      </c>
      <c r="L1160" s="430">
        <v>140.0395</v>
      </c>
      <c r="M1160" s="430">
        <v>-140.0395</v>
      </c>
      <c r="N1160" s="427">
        <v>1197</v>
      </c>
      <c r="Q1160" s="428" t="s">
        <v>156</v>
      </c>
      <c r="R1160">
        <v>3</v>
      </c>
      <c r="S1160" s="474">
        <v>1523.2719999999999</v>
      </c>
      <c r="T1160" s="290">
        <v>-0.26579999999999998</v>
      </c>
      <c r="U1160" s="290">
        <v>-0.26640000000000003</v>
      </c>
      <c r="V1160" s="290">
        <v>29.410609999999998</v>
      </c>
      <c r="W1160" s="290">
        <v>29.410228</v>
      </c>
      <c r="X1160" s="290">
        <v>34.903772254783725</v>
      </c>
      <c r="Y1160" s="290">
        <v>34.903944916234863</v>
      </c>
      <c r="Z1160">
        <v>1.7204999999999999</v>
      </c>
      <c r="AA1160" s="447">
        <v>6.8425764830863693</v>
      </c>
      <c r="AB1160" s="447">
        <v>84.775425307512492</v>
      </c>
      <c r="AC1160" s="447">
        <v>2.5847844000000002E-2</v>
      </c>
      <c r="AD1160" s="290">
        <v>4.2700000000000002E-2</v>
      </c>
      <c r="AE1160" s="447">
        <v>89.434700000000007</v>
      </c>
      <c r="AF1160">
        <v>4.5693999999999999</v>
      </c>
      <c r="AG1160" s="447">
        <v>2.1078000000000001</v>
      </c>
      <c r="AH1160">
        <v>0.15129999999999999</v>
      </c>
      <c r="AI1160" s="447">
        <v>6.3701999999999995E-2</v>
      </c>
      <c r="AJ1160" s="447">
        <v>98.54</v>
      </c>
      <c r="AK1160" s="447">
        <v>83.281000000000006</v>
      </c>
      <c r="AL1160" s="429">
        <v>34.906303405761719</v>
      </c>
      <c r="AM1160" s="433" t="s">
        <v>139</v>
      </c>
      <c r="AN1160" s="434"/>
      <c r="AO1160" s="438">
        <v>0.5</v>
      </c>
      <c r="AP1160" s="439">
        <v>6.8369999999999997</v>
      </c>
      <c r="AQ1160" s="431" t="s">
        <v>139</v>
      </c>
      <c r="AR1160" s="440"/>
      <c r="AS1160" s="469">
        <v>13.428143688411049</v>
      </c>
      <c r="AT1160" s="431"/>
      <c r="AU1160" s="469">
        <v>8.9598837965717362</v>
      </c>
      <c r="AV1160" s="431"/>
      <c r="AW1160" s="442">
        <v>0.93100000000000005</v>
      </c>
      <c r="AX1160" s="431"/>
      <c r="AY1160" s="443"/>
      <c r="AZ1160" s="469" t="s">
        <v>139</v>
      </c>
      <c r="BA1160" s="431" t="s">
        <v>139</v>
      </c>
      <c r="BB1160" s="440"/>
      <c r="BC1160" s="469" t="s">
        <v>139</v>
      </c>
      <c r="BD1160" s="445" t="s">
        <v>139</v>
      </c>
      <c r="BE1160" s="469" t="s">
        <v>139</v>
      </c>
      <c r="BF1160" s="445" t="s">
        <v>139</v>
      </c>
      <c r="BG1160" s="445"/>
      <c r="BH1160" s="469" t="s">
        <v>139</v>
      </c>
      <c r="BI1160" s="431" t="s">
        <v>139</v>
      </c>
      <c r="BJ1160" s="440"/>
      <c r="BK1160" s="441" t="s">
        <v>139</v>
      </c>
      <c r="BL1160" s="431" t="s">
        <v>139</v>
      </c>
      <c r="BM1160" s="446"/>
      <c r="BN1160" s="447" t="s">
        <v>139</v>
      </c>
      <c r="BO1160" t="s">
        <v>139</v>
      </c>
    </row>
    <row r="1161" spans="1:67" ht="15.75" customHeight="1">
      <c r="A1161" s="7" t="s">
        <v>1030</v>
      </c>
      <c r="B1161" s="453">
        <v>54</v>
      </c>
      <c r="C1161" s="436" t="s">
        <v>248</v>
      </c>
      <c r="D1161" s="454" t="s">
        <v>249</v>
      </c>
      <c r="E1161" s="436">
        <v>71</v>
      </c>
      <c r="F1161" s="436">
        <v>36.339999999999861</v>
      </c>
      <c r="G1161" s="436" t="s">
        <v>61</v>
      </c>
      <c r="H1161" s="430">
        <v>71.605666666666664</v>
      </c>
      <c r="I1161" s="436">
        <v>140</v>
      </c>
      <c r="J1161" s="436">
        <v>2.3700000000002319</v>
      </c>
      <c r="K1161" s="436" t="s">
        <v>62</v>
      </c>
      <c r="L1161" s="430">
        <v>140.0395</v>
      </c>
      <c r="M1161" s="430">
        <v>-140.0395</v>
      </c>
      <c r="N1161" s="427">
        <v>1198</v>
      </c>
      <c r="Q1161" s="428" t="s">
        <v>156</v>
      </c>
      <c r="R1161">
        <v>4</v>
      </c>
      <c r="S1161" s="474">
        <v>1015.241</v>
      </c>
      <c r="T1161" s="290">
        <v>0.10780000000000001</v>
      </c>
      <c r="U1161" s="290">
        <v>0.1072</v>
      </c>
      <c r="V1161" s="290">
        <v>29.488273</v>
      </c>
      <c r="W1161" s="290">
        <v>29.488068999999999</v>
      </c>
      <c r="X1161" s="290">
        <v>34.870260281538819</v>
      </c>
      <c r="Y1161" s="290">
        <v>34.870667810382507</v>
      </c>
      <c r="Z1161">
        <v>1.8246</v>
      </c>
      <c r="AA1161" s="447">
        <v>6.8312365578953429</v>
      </c>
      <c r="AB1161" s="447">
        <v>85.444715046814196</v>
      </c>
      <c r="AC1161" s="447">
        <v>2.6651807999999999E-2</v>
      </c>
      <c r="AD1161" s="290">
        <v>4.4600000000000001E-2</v>
      </c>
      <c r="AE1161" s="447">
        <v>89.524100000000004</v>
      </c>
      <c r="AF1161">
        <v>4.5739000000000001</v>
      </c>
      <c r="AG1161" s="447">
        <v>2.0491000000000001</v>
      </c>
      <c r="AH1161">
        <v>0.14899999999999999</v>
      </c>
      <c r="AI1161" s="447">
        <v>6.3701999999999995E-2</v>
      </c>
      <c r="AJ1161" s="447">
        <v>98.54</v>
      </c>
      <c r="AK1161" s="447">
        <v>85.263999999999996</v>
      </c>
      <c r="AL1161" s="429">
        <v>34.872901916503906</v>
      </c>
      <c r="AM1161" s="433" t="s">
        <v>139</v>
      </c>
      <c r="AN1161" s="434"/>
      <c r="AO1161" s="438">
        <v>0.9</v>
      </c>
      <c r="AP1161" s="439">
        <v>6.8310000000000004</v>
      </c>
      <c r="AQ1161" s="431" t="s">
        <v>139</v>
      </c>
      <c r="AR1161" s="440"/>
      <c r="AS1161" s="469">
        <v>12.947814468935078</v>
      </c>
      <c r="AT1161" s="431"/>
      <c r="AU1161" s="469">
        <v>7.7238303693157846</v>
      </c>
      <c r="AV1161" s="431"/>
      <c r="AW1161" s="442">
        <v>0.89300000000000002</v>
      </c>
      <c r="AX1161" s="431"/>
      <c r="AY1161" s="443"/>
      <c r="AZ1161" s="469" t="s">
        <v>139</v>
      </c>
      <c r="BA1161" s="431" t="s">
        <v>139</v>
      </c>
      <c r="BB1161" s="440"/>
      <c r="BC1161" s="469" t="s">
        <v>139</v>
      </c>
      <c r="BD1161" s="445" t="s">
        <v>139</v>
      </c>
      <c r="BE1161" s="469" t="s">
        <v>139</v>
      </c>
      <c r="BF1161" s="445" t="s">
        <v>139</v>
      </c>
      <c r="BG1161" s="445"/>
      <c r="BH1161" s="469" t="s">
        <v>139</v>
      </c>
      <c r="BI1161" s="431" t="s">
        <v>139</v>
      </c>
      <c r="BJ1161" s="440"/>
      <c r="BK1161" s="441" t="s">
        <v>139</v>
      </c>
      <c r="BL1161" s="431" t="s">
        <v>139</v>
      </c>
      <c r="BM1161" s="446"/>
      <c r="BN1161" s="447" t="s">
        <v>139</v>
      </c>
      <c r="BO1161" t="s">
        <v>139</v>
      </c>
    </row>
    <row r="1162" spans="1:67" ht="15.75" customHeight="1">
      <c r="A1162" s="7" t="s">
        <v>1030</v>
      </c>
      <c r="B1162" s="453">
        <v>54</v>
      </c>
      <c r="C1162" s="436" t="s">
        <v>248</v>
      </c>
      <c r="D1162" s="454" t="s">
        <v>249</v>
      </c>
      <c r="E1162" s="436">
        <v>71</v>
      </c>
      <c r="F1162" s="436">
        <v>36.339999999999861</v>
      </c>
      <c r="G1162" s="436" t="s">
        <v>61</v>
      </c>
      <c r="H1162" s="430">
        <v>71.605666666666664</v>
      </c>
      <c r="I1162" s="436">
        <v>140</v>
      </c>
      <c r="J1162" s="436">
        <v>2.3700000000002319</v>
      </c>
      <c r="K1162" s="436" t="s">
        <v>62</v>
      </c>
      <c r="L1162" s="430">
        <v>140.0395</v>
      </c>
      <c r="M1162" s="430">
        <v>-140.0395</v>
      </c>
      <c r="N1162" s="427">
        <v>1199</v>
      </c>
      <c r="Q1162" s="428" t="s">
        <v>156</v>
      </c>
      <c r="R1162">
        <v>5</v>
      </c>
      <c r="S1162" s="474">
        <v>811.65099999999995</v>
      </c>
      <c r="T1162" s="290">
        <v>0.24249999999999999</v>
      </c>
      <c r="U1162" s="290">
        <v>0.2422</v>
      </c>
      <c r="V1162" s="290">
        <v>29.509781999999998</v>
      </c>
      <c r="W1162" s="290">
        <v>29.509875000000001</v>
      </c>
      <c r="X1162" s="290">
        <v>34.863563522430695</v>
      </c>
      <c r="Y1162" s="290">
        <v>34.864022650623248</v>
      </c>
      <c r="Z1162">
        <v>1.8627</v>
      </c>
      <c r="AA1162" s="447">
        <v>6.7955932073142957</v>
      </c>
      <c r="AB1162" s="447">
        <v>85.293025961552971</v>
      </c>
      <c r="AC1162" s="447">
        <v>2.6440119999999998E-2</v>
      </c>
      <c r="AD1162" s="290">
        <v>4.41E-2</v>
      </c>
      <c r="AE1162" s="447">
        <v>89.429199999999994</v>
      </c>
      <c r="AF1162">
        <v>4.5690999999999997</v>
      </c>
      <c r="AG1162" s="447">
        <v>1.9552</v>
      </c>
      <c r="AH1162">
        <v>0.1452</v>
      </c>
      <c r="AI1162" s="447">
        <v>6.3701999999999995E-2</v>
      </c>
      <c r="AJ1162" s="447">
        <v>98.54</v>
      </c>
      <c r="AK1162" s="447">
        <v>84.043999999999997</v>
      </c>
      <c r="AL1162" s="429">
        <v>34.864601135253906</v>
      </c>
      <c r="AM1162" s="433" t="s">
        <v>139</v>
      </c>
      <c r="AN1162" s="434"/>
      <c r="AO1162" s="438">
        <v>1</v>
      </c>
      <c r="AP1162" s="439">
        <v>6.7960000000000003</v>
      </c>
      <c r="AQ1162" s="431" t="s">
        <v>139</v>
      </c>
      <c r="AR1162" s="440"/>
      <c r="AS1162" s="469">
        <v>12.964733063631412</v>
      </c>
      <c r="AT1162" s="431"/>
      <c r="AU1162" s="469">
        <v>7.7129730167793644</v>
      </c>
      <c r="AV1162" s="431"/>
      <c r="AW1162" s="442">
        <v>0.89700000000000002</v>
      </c>
      <c r="AX1162" s="431"/>
      <c r="AY1162" s="443"/>
      <c r="AZ1162" s="469" t="s">
        <v>139</v>
      </c>
      <c r="BA1162" s="431" t="s">
        <v>139</v>
      </c>
      <c r="BB1162" s="440"/>
      <c r="BC1162" s="469" t="s">
        <v>139</v>
      </c>
      <c r="BD1162" s="445" t="s">
        <v>139</v>
      </c>
      <c r="BE1162" s="469" t="s">
        <v>139</v>
      </c>
      <c r="BF1162" s="445" t="s">
        <v>139</v>
      </c>
      <c r="BG1162" s="445"/>
      <c r="BH1162" s="469" t="s">
        <v>139</v>
      </c>
      <c r="BI1162" s="431" t="s">
        <v>139</v>
      </c>
      <c r="BJ1162" s="440"/>
      <c r="BK1162" s="441" t="s">
        <v>139</v>
      </c>
      <c r="BL1162" s="431" t="s">
        <v>139</v>
      </c>
      <c r="BM1162" s="446"/>
      <c r="BN1162" s="447" t="s">
        <v>139</v>
      </c>
      <c r="BO1162" t="s">
        <v>139</v>
      </c>
    </row>
    <row r="1163" spans="1:67" ht="15.75" customHeight="1">
      <c r="A1163" s="7" t="s">
        <v>1030</v>
      </c>
      <c r="B1163" s="453">
        <v>54</v>
      </c>
      <c r="C1163" s="436" t="s">
        <v>248</v>
      </c>
      <c r="D1163" s="454" t="s">
        <v>249</v>
      </c>
      <c r="E1163" s="436">
        <v>71</v>
      </c>
      <c r="F1163" s="436">
        <v>36.339999999999861</v>
      </c>
      <c r="G1163" s="436" t="s">
        <v>61</v>
      </c>
      <c r="H1163" s="430">
        <v>71.605666666666664</v>
      </c>
      <c r="I1163" s="436">
        <v>140</v>
      </c>
      <c r="J1163" s="436">
        <v>2.3700000000002319</v>
      </c>
      <c r="K1163" s="436" t="s">
        <v>62</v>
      </c>
      <c r="L1163" s="430">
        <v>140.0395</v>
      </c>
      <c r="M1163" s="430">
        <v>-140.0395</v>
      </c>
      <c r="N1163" s="427">
        <v>1200</v>
      </c>
      <c r="Q1163" s="428" t="s">
        <v>156</v>
      </c>
      <c r="R1163">
        <v>6</v>
      </c>
      <c r="S1163" s="474">
        <v>709.38099999999997</v>
      </c>
      <c r="T1163" s="290">
        <v>0.35899999999999999</v>
      </c>
      <c r="U1163" s="290">
        <v>0.35899999999999999</v>
      </c>
      <c r="V1163" s="290">
        <v>29.561170000000001</v>
      </c>
      <c r="W1163" s="290">
        <v>29.561258000000002</v>
      </c>
      <c r="X1163" s="290">
        <v>34.858858860327835</v>
      </c>
      <c r="Y1163" s="290">
        <v>34.858973769090404</v>
      </c>
      <c r="Z1163">
        <v>1.88</v>
      </c>
      <c r="AA1163" s="447">
        <v>6.7534792100260645</v>
      </c>
      <c r="AB1163" s="447">
        <v>85.018120033177425</v>
      </c>
      <c r="AC1163" s="447">
        <v>2.6651807999999999E-2</v>
      </c>
      <c r="AD1163" s="290">
        <v>4.4600000000000001E-2</v>
      </c>
      <c r="AE1163" s="447">
        <v>89.425399999999996</v>
      </c>
      <c r="AF1163">
        <v>4.5689000000000002</v>
      </c>
      <c r="AG1163" s="447">
        <v>2.0491000000000001</v>
      </c>
      <c r="AH1163">
        <v>0.14899999999999999</v>
      </c>
      <c r="AI1163" s="447">
        <v>6.3701999999999995E-2</v>
      </c>
      <c r="AJ1163" s="447">
        <v>70.64</v>
      </c>
      <c r="AK1163" s="447">
        <v>79.314999999999998</v>
      </c>
      <c r="AL1163" s="429">
        <v>34.861572265625</v>
      </c>
      <c r="AM1163" s="433" t="s">
        <v>139</v>
      </c>
      <c r="AN1163" s="434"/>
      <c r="AO1163" s="438">
        <v>1.1000000000000001</v>
      </c>
      <c r="AP1163" s="439">
        <v>6.7619999999999996</v>
      </c>
      <c r="AQ1163" s="431" t="s">
        <v>139</v>
      </c>
      <c r="AR1163" s="440"/>
      <c r="AS1163" s="469">
        <v>13.007670312747136</v>
      </c>
      <c r="AT1163" s="431"/>
      <c r="AU1163" s="469">
        <v>7.7580095868421459</v>
      </c>
      <c r="AV1163" s="431"/>
      <c r="AW1163" s="442">
        <v>0.89800000000000002</v>
      </c>
      <c r="AX1163" s="431"/>
      <c r="AY1163" s="443"/>
      <c r="AZ1163" s="469" t="s">
        <v>139</v>
      </c>
      <c r="BA1163" s="431" t="s">
        <v>139</v>
      </c>
      <c r="BB1163" s="440"/>
      <c r="BC1163" s="469" t="s">
        <v>139</v>
      </c>
      <c r="BD1163" s="445" t="s">
        <v>139</v>
      </c>
      <c r="BE1163" s="469" t="s">
        <v>139</v>
      </c>
      <c r="BF1163" s="445" t="s">
        <v>139</v>
      </c>
      <c r="BG1163" s="445"/>
      <c r="BH1163" s="469" t="s">
        <v>139</v>
      </c>
      <c r="BI1163" s="431" t="s">
        <v>139</v>
      </c>
      <c r="BJ1163" s="440"/>
      <c r="BK1163" s="441" t="s">
        <v>139</v>
      </c>
      <c r="BL1163" s="431" t="s">
        <v>139</v>
      </c>
      <c r="BM1163" s="446"/>
      <c r="BN1163" s="447" t="s">
        <v>139</v>
      </c>
      <c r="BO1163" t="s">
        <v>139</v>
      </c>
    </row>
    <row r="1164" spans="1:67" ht="15.75" customHeight="1">
      <c r="A1164" s="7" t="s">
        <v>1030</v>
      </c>
      <c r="B1164" s="453">
        <v>54</v>
      </c>
      <c r="C1164" s="436" t="s">
        <v>248</v>
      </c>
      <c r="D1164" s="454" t="s">
        <v>249</v>
      </c>
      <c r="E1164" s="436">
        <v>71</v>
      </c>
      <c r="F1164" s="436">
        <v>36.339999999999861</v>
      </c>
      <c r="G1164" s="436" t="s">
        <v>61</v>
      </c>
      <c r="H1164" s="430">
        <v>71.605666666666664</v>
      </c>
      <c r="I1164" s="436">
        <v>140</v>
      </c>
      <c r="J1164" s="436">
        <v>2.3700000000002319</v>
      </c>
      <c r="K1164" s="436" t="s">
        <v>62</v>
      </c>
      <c r="L1164" s="430">
        <v>140.0395</v>
      </c>
      <c r="M1164" s="430">
        <v>-140.0395</v>
      </c>
      <c r="N1164" s="427">
        <v>1201</v>
      </c>
      <c r="Q1164" s="428" t="s">
        <v>156</v>
      </c>
      <c r="R1164">
        <v>7</v>
      </c>
      <c r="S1164" s="474">
        <v>608.77</v>
      </c>
      <c r="T1164" s="290">
        <v>0.48549999999999999</v>
      </c>
      <c r="U1164" s="290">
        <v>0.48599999999999999</v>
      </c>
      <c r="V1164" s="290">
        <v>29.618199000000001</v>
      </c>
      <c r="W1164" s="290">
        <v>29.618930000000002</v>
      </c>
      <c r="X1164" s="290">
        <v>34.849564999216717</v>
      </c>
      <c r="Y1164" s="290">
        <v>34.849955979839727</v>
      </c>
      <c r="Z1164">
        <v>1.8906000000000001</v>
      </c>
      <c r="AA1164" s="447">
        <v>6.6851764602682247</v>
      </c>
      <c r="AB1164" s="447">
        <v>84.428693678602642</v>
      </c>
      <c r="AC1164" s="447">
        <v>2.6440119999999998E-2</v>
      </c>
      <c r="AD1164" s="290">
        <v>4.41E-2</v>
      </c>
      <c r="AE1164" s="447">
        <v>89.499899999999997</v>
      </c>
      <c r="AF1164">
        <v>4.5726000000000004</v>
      </c>
      <c r="AG1164" s="447">
        <v>2.0232000000000001</v>
      </c>
      <c r="AH1164">
        <v>0.1479</v>
      </c>
      <c r="AI1164" s="447">
        <v>6.3701999999999995E-2</v>
      </c>
      <c r="AJ1164" s="447">
        <v>85.22</v>
      </c>
      <c r="AK1164" s="447">
        <v>77.331999999999994</v>
      </c>
      <c r="AL1164" s="429" t="s">
        <v>139</v>
      </c>
      <c r="AM1164" s="433">
        <v>5</v>
      </c>
      <c r="AN1164" s="434" t="s">
        <v>1122</v>
      </c>
      <c r="AO1164" s="438">
        <v>1.2</v>
      </c>
      <c r="AP1164" s="439">
        <v>6.6959999999999997</v>
      </c>
      <c r="AQ1164" s="431" t="s">
        <v>139</v>
      </c>
      <c r="AR1164" s="440"/>
      <c r="AS1164" s="469">
        <v>13.100543688671404</v>
      </c>
      <c r="AT1164" s="431"/>
      <c r="AU1164" s="469">
        <v>8.0951468167255811</v>
      </c>
      <c r="AV1164" s="431"/>
      <c r="AW1164" s="442">
        <v>0.90800000000000003</v>
      </c>
      <c r="AX1164" s="431"/>
      <c r="AY1164" s="443"/>
      <c r="AZ1164" s="469" t="s">
        <v>139</v>
      </c>
      <c r="BA1164" s="431" t="s">
        <v>139</v>
      </c>
      <c r="BB1164" s="440"/>
      <c r="BC1164" s="469" t="s">
        <v>139</v>
      </c>
      <c r="BD1164" s="445" t="s">
        <v>139</v>
      </c>
      <c r="BE1164" s="469" t="s">
        <v>139</v>
      </c>
      <c r="BF1164" s="445" t="s">
        <v>139</v>
      </c>
      <c r="BG1164" s="445"/>
      <c r="BH1164" s="469" t="s">
        <v>139</v>
      </c>
      <c r="BI1164" s="431" t="s">
        <v>139</v>
      </c>
      <c r="BJ1164" s="440"/>
      <c r="BK1164" s="441" t="s">
        <v>139</v>
      </c>
      <c r="BL1164" s="431" t="s">
        <v>139</v>
      </c>
      <c r="BM1164" s="446"/>
      <c r="BN1164" s="447" t="s">
        <v>139</v>
      </c>
      <c r="BO1164" t="s">
        <v>139</v>
      </c>
    </row>
    <row r="1165" spans="1:67" ht="15.75" customHeight="1">
      <c r="A1165" s="7" t="s">
        <v>1030</v>
      </c>
      <c r="B1165" s="453">
        <v>54</v>
      </c>
      <c r="C1165" s="436" t="s">
        <v>248</v>
      </c>
      <c r="D1165" s="454" t="s">
        <v>249</v>
      </c>
      <c r="E1165" s="436">
        <v>71</v>
      </c>
      <c r="F1165" s="436">
        <v>36.339999999999861</v>
      </c>
      <c r="G1165" s="436" t="s">
        <v>61</v>
      </c>
      <c r="H1165" s="430">
        <v>71.605666666666664</v>
      </c>
      <c r="I1165" s="436">
        <v>140</v>
      </c>
      <c r="J1165" s="436">
        <v>2.3700000000002319</v>
      </c>
      <c r="K1165" s="436" t="s">
        <v>62</v>
      </c>
      <c r="L1165" s="430">
        <v>140.0395</v>
      </c>
      <c r="M1165" s="430">
        <v>-140.0395</v>
      </c>
      <c r="N1165" s="427">
        <v>1202</v>
      </c>
      <c r="Q1165" s="428" t="s">
        <v>156</v>
      </c>
      <c r="R1165">
        <v>8</v>
      </c>
      <c r="S1165" s="474">
        <v>507.49799999999999</v>
      </c>
      <c r="T1165" s="290">
        <v>0.627</v>
      </c>
      <c r="U1165" s="290">
        <v>0.62649999999999995</v>
      </c>
      <c r="V1165" s="290">
        <v>29.682663999999999</v>
      </c>
      <c r="W1165" s="290">
        <v>29.682759000000001</v>
      </c>
      <c r="X1165" s="290">
        <v>34.833737511418398</v>
      </c>
      <c r="Y1165" s="290">
        <v>34.834421262072468</v>
      </c>
      <c r="Z1165">
        <v>1.9006000000000001</v>
      </c>
      <c r="AA1165" s="447">
        <v>6.6089410457755013</v>
      </c>
      <c r="AB1165" s="447">
        <v>83.762025034324878</v>
      </c>
      <c r="AC1165" s="447">
        <v>2.6651807999999999E-2</v>
      </c>
      <c r="AD1165" s="290">
        <v>4.4600000000000001E-2</v>
      </c>
      <c r="AE1165" s="447">
        <v>89.475700000000003</v>
      </c>
      <c r="AF1165">
        <v>4.5713999999999997</v>
      </c>
      <c r="AG1165" s="447">
        <v>2.0209000000000001</v>
      </c>
      <c r="AH1165">
        <v>0.14779999999999999</v>
      </c>
      <c r="AI1165" s="447">
        <v>6.3701999999999995E-2</v>
      </c>
      <c r="AJ1165" s="447">
        <v>98.53</v>
      </c>
      <c r="AK1165" s="447">
        <v>73.367000000000004</v>
      </c>
      <c r="AL1165" s="429">
        <v>34.832939147949219</v>
      </c>
      <c r="AM1165" s="433" t="s">
        <v>139</v>
      </c>
      <c r="AN1165" s="434"/>
      <c r="AO1165" s="438">
        <v>1.3</v>
      </c>
      <c r="AP1165" s="439">
        <v>6.6070000000000002</v>
      </c>
      <c r="AQ1165" s="431" t="s">
        <v>139</v>
      </c>
      <c r="AR1165" s="440"/>
      <c r="AS1165" s="469">
        <v>13.263323098094151</v>
      </c>
      <c r="AT1165" s="431"/>
      <c r="AU1165" s="469">
        <v>8.5341910437831903</v>
      </c>
      <c r="AV1165" s="431"/>
      <c r="AW1165" s="442">
        <v>0.92700000000000005</v>
      </c>
      <c r="AX1165" s="431"/>
      <c r="AY1165" s="443"/>
      <c r="AZ1165" s="469" t="s">
        <v>139</v>
      </c>
      <c r="BA1165" s="431" t="s">
        <v>139</v>
      </c>
      <c r="BB1165" s="440"/>
      <c r="BC1165" s="469" t="s">
        <v>139</v>
      </c>
      <c r="BD1165" s="445" t="s">
        <v>139</v>
      </c>
      <c r="BE1165" s="469" t="s">
        <v>139</v>
      </c>
      <c r="BF1165" s="445" t="s">
        <v>139</v>
      </c>
      <c r="BG1165" s="445"/>
      <c r="BH1165" s="469" t="s">
        <v>139</v>
      </c>
      <c r="BI1165" s="431" t="s">
        <v>139</v>
      </c>
      <c r="BJ1165" s="440"/>
      <c r="BK1165" s="441" t="s">
        <v>139</v>
      </c>
      <c r="BL1165" s="431" t="s">
        <v>139</v>
      </c>
      <c r="BM1165" s="446"/>
      <c r="BN1165" s="447" t="s">
        <v>139</v>
      </c>
      <c r="BO1165" t="s">
        <v>139</v>
      </c>
    </row>
    <row r="1166" spans="1:67" ht="15.75" customHeight="1">
      <c r="A1166" s="7" t="s">
        <v>1030</v>
      </c>
      <c r="B1166" s="453">
        <v>54</v>
      </c>
      <c r="C1166" s="436" t="s">
        <v>248</v>
      </c>
      <c r="D1166" s="454" t="s">
        <v>249</v>
      </c>
      <c r="E1166" s="436">
        <v>71</v>
      </c>
      <c r="F1166" s="436">
        <v>36.339999999999861</v>
      </c>
      <c r="G1166" s="436" t="s">
        <v>61</v>
      </c>
      <c r="H1166" s="430">
        <v>71.605666666666664</v>
      </c>
      <c r="I1166" s="436">
        <v>140</v>
      </c>
      <c r="J1166" s="436">
        <v>2.3700000000002319</v>
      </c>
      <c r="K1166" s="436" t="s">
        <v>62</v>
      </c>
      <c r="L1166" s="430">
        <v>140.0395</v>
      </c>
      <c r="M1166" s="430">
        <v>-140.0395</v>
      </c>
      <c r="N1166" s="427">
        <v>1203</v>
      </c>
      <c r="Q1166" s="428" t="s">
        <v>156</v>
      </c>
      <c r="R1166">
        <v>9</v>
      </c>
      <c r="S1166" s="474">
        <v>451.51499999999999</v>
      </c>
      <c r="T1166" s="290">
        <v>0.6986</v>
      </c>
      <c r="U1166" s="290">
        <v>0.69810000000000005</v>
      </c>
      <c r="V1166" s="290">
        <v>29.709381999999998</v>
      </c>
      <c r="W1166" s="290">
        <v>29.709422</v>
      </c>
      <c r="X1166" s="290">
        <v>34.820933527844588</v>
      </c>
      <c r="Y1166" s="290">
        <v>34.821545265728687</v>
      </c>
      <c r="Z1166">
        <v>1.9068000000000001</v>
      </c>
      <c r="AA1166" s="447">
        <v>6.5719964235620072</v>
      </c>
      <c r="AB1166" s="447">
        <v>83.440102534230604</v>
      </c>
      <c r="AC1166" s="447">
        <v>2.7243633600000004E-2</v>
      </c>
      <c r="AD1166" s="290">
        <v>4.58E-2</v>
      </c>
      <c r="AE1166" s="447">
        <v>89.284000000000006</v>
      </c>
      <c r="AF1166">
        <v>4.5617999999999999</v>
      </c>
      <c r="AG1166" s="447">
        <v>2.1078000000000001</v>
      </c>
      <c r="AH1166">
        <v>0.15129999999999999</v>
      </c>
      <c r="AI1166" s="447">
        <v>6.3701999999999995E-2</v>
      </c>
      <c r="AJ1166" s="447">
        <v>98.54</v>
      </c>
      <c r="AK1166" s="447">
        <v>71.384</v>
      </c>
      <c r="AL1166" s="429">
        <v>34.821376800537109</v>
      </c>
      <c r="AM1166" s="433" t="s">
        <v>139</v>
      </c>
      <c r="AN1166" s="434"/>
      <c r="AO1166" s="438">
        <v>1.4</v>
      </c>
      <c r="AP1166" s="439">
        <v>6.5720000000000001</v>
      </c>
      <c r="AQ1166" s="431" t="s">
        <v>139</v>
      </c>
      <c r="AR1166" s="440"/>
      <c r="AS1166" s="469">
        <v>13.209181924919154</v>
      </c>
      <c r="AT1166" s="431"/>
      <c r="AU1166" s="469">
        <v>8.4319053061921636</v>
      </c>
      <c r="AV1166" s="431"/>
      <c r="AW1166" s="442">
        <v>0.91700000000000004</v>
      </c>
      <c r="AX1166" s="431"/>
      <c r="AY1166" s="443"/>
      <c r="AZ1166" s="469" t="s">
        <v>139</v>
      </c>
      <c r="BA1166" s="431" t="s">
        <v>139</v>
      </c>
      <c r="BB1166" s="440"/>
      <c r="BC1166" s="469" t="s">
        <v>139</v>
      </c>
      <c r="BD1166" s="445" t="s">
        <v>139</v>
      </c>
      <c r="BE1166" s="469" t="s">
        <v>139</v>
      </c>
      <c r="BF1166" s="445" t="s">
        <v>139</v>
      </c>
      <c r="BG1166" s="445"/>
      <c r="BH1166" s="469" t="s">
        <v>139</v>
      </c>
      <c r="BI1166" s="431" t="s">
        <v>139</v>
      </c>
      <c r="BJ1166" s="440"/>
      <c r="BK1166" s="441" t="s">
        <v>139</v>
      </c>
      <c r="BL1166" s="431" t="s">
        <v>139</v>
      </c>
      <c r="BM1166" s="446"/>
      <c r="BN1166" s="447" t="s">
        <v>139</v>
      </c>
      <c r="BO1166" t="s">
        <v>139</v>
      </c>
    </row>
    <row r="1167" spans="1:67" ht="15.75" customHeight="1">
      <c r="A1167" s="7" t="s">
        <v>1030</v>
      </c>
      <c r="B1167" s="453">
        <v>54</v>
      </c>
      <c r="C1167" s="436" t="s">
        <v>248</v>
      </c>
      <c r="D1167" s="454" t="s">
        <v>249</v>
      </c>
      <c r="E1167" s="436">
        <v>71</v>
      </c>
      <c r="F1167" s="436">
        <v>36.339999999999861</v>
      </c>
      <c r="G1167" s="436" t="s">
        <v>61</v>
      </c>
      <c r="H1167" s="430">
        <v>71.605666666666664</v>
      </c>
      <c r="I1167" s="436">
        <v>140</v>
      </c>
      <c r="J1167" s="436">
        <v>2.3700000000002319</v>
      </c>
      <c r="K1167" s="436" t="s">
        <v>62</v>
      </c>
      <c r="L1167" s="430">
        <v>140.0395</v>
      </c>
      <c r="M1167" s="430">
        <v>-140.0395</v>
      </c>
      <c r="N1167" s="427">
        <v>1204</v>
      </c>
      <c r="Q1167" s="428" t="s">
        <v>156</v>
      </c>
      <c r="R1167">
        <v>10</v>
      </c>
      <c r="S1167" s="474">
        <v>404.81900000000002</v>
      </c>
      <c r="T1167" s="290">
        <v>0.63080000000000003</v>
      </c>
      <c r="U1167" s="290">
        <v>0.63090000000000002</v>
      </c>
      <c r="V1167" s="290">
        <v>29.604081000000001</v>
      </c>
      <c r="W1167" s="290">
        <v>29.604434000000001</v>
      </c>
      <c r="X1167" s="290">
        <v>34.787519926175641</v>
      </c>
      <c r="Y1167" s="290">
        <v>34.78786682076317</v>
      </c>
      <c r="Z1167">
        <v>1.8948</v>
      </c>
      <c r="AA1167" s="447">
        <v>6.4897887156675083</v>
      </c>
      <c r="AB1167" s="447">
        <v>82.233449167893653</v>
      </c>
      <c r="AC1167" s="447">
        <v>2.7920584800000002E-2</v>
      </c>
      <c r="AD1167" s="290">
        <v>4.7300000000000002E-2</v>
      </c>
      <c r="AE1167" s="447">
        <v>89.257900000000006</v>
      </c>
      <c r="AF1167">
        <v>4.5603999999999996</v>
      </c>
      <c r="AG1167" s="447">
        <v>2.0937000000000001</v>
      </c>
      <c r="AH1167">
        <v>0.15079999999999999</v>
      </c>
      <c r="AI1167" s="447">
        <v>6.3701999999999995E-2</v>
      </c>
      <c r="AJ1167" s="447">
        <v>88.94</v>
      </c>
      <c r="AK1167" s="447">
        <v>69.400999999999996</v>
      </c>
      <c r="AL1167" s="429">
        <v>34.787319183349609</v>
      </c>
      <c r="AM1167" s="433" t="s">
        <v>139</v>
      </c>
      <c r="AN1167" s="434"/>
      <c r="AO1167" s="438">
        <v>1.3</v>
      </c>
      <c r="AP1167" s="439">
        <v>6.4930000000000003</v>
      </c>
      <c r="AQ1167" s="431" t="s">
        <v>139</v>
      </c>
      <c r="AR1167" s="440"/>
      <c r="AS1167" s="469">
        <v>13.28576880070775</v>
      </c>
      <c r="AT1167" s="431"/>
      <c r="AU1167" s="469">
        <v>9.1283354462911923</v>
      </c>
      <c r="AV1167" s="431"/>
      <c r="AW1167" s="442">
        <v>0.93500000000000005</v>
      </c>
      <c r="AX1167" s="431"/>
      <c r="AY1167" s="443"/>
      <c r="AZ1167" s="469" t="s">
        <v>139</v>
      </c>
      <c r="BA1167" s="431" t="s">
        <v>139</v>
      </c>
      <c r="BB1167" s="440"/>
      <c r="BC1167" s="469" t="s">
        <v>139</v>
      </c>
      <c r="BD1167" s="445" t="s">
        <v>139</v>
      </c>
      <c r="BE1167" s="469" t="s">
        <v>139</v>
      </c>
      <c r="BF1167" s="445" t="s">
        <v>139</v>
      </c>
      <c r="BG1167" s="445"/>
      <c r="BH1167" s="469" t="s">
        <v>139</v>
      </c>
      <c r="BI1167" s="431" t="s">
        <v>139</v>
      </c>
      <c r="BJ1167" s="440"/>
      <c r="BK1167" s="441" t="s">
        <v>139</v>
      </c>
      <c r="BL1167" s="431" t="s">
        <v>139</v>
      </c>
      <c r="BM1167" s="446"/>
      <c r="BN1167" s="447" t="s">
        <v>139</v>
      </c>
      <c r="BO1167" t="s">
        <v>139</v>
      </c>
    </row>
    <row r="1168" spans="1:67" ht="15.75" customHeight="1">
      <c r="A1168" s="7" t="s">
        <v>1030</v>
      </c>
      <c r="B1168" s="453">
        <v>54</v>
      </c>
      <c r="C1168" s="436" t="s">
        <v>248</v>
      </c>
      <c r="D1168" s="454" t="s">
        <v>249</v>
      </c>
      <c r="E1168" s="436">
        <v>71</v>
      </c>
      <c r="F1168" s="436">
        <v>36.339999999999861</v>
      </c>
      <c r="G1168" s="436" t="s">
        <v>61</v>
      </c>
      <c r="H1168" s="430">
        <v>71.605666666666664</v>
      </c>
      <c r="I1168" s="436">
        <v>140</v>
      </c>
      <c r="J1168" s="436">
        <v>2.3700000000002319</v>
      </c>
      <c r="K1168" s="436" t="s">
        <v>62</v>
      </c>
      <c r="L1168" s="430">
        <v>140.0395</v>
      </c>
      <c r="M1168" s="430">
        <v>-140.0395</v>
      </c>
      <c r="N1168" s="427">
        <v>1205</v>
      </c>
      <c r="Q1168" s="428" t="s">
        <v>156</v>
      </c>
      <c r="R1168">
        <v>11</v>
      </c>
      <c r="S1168" s="474">
        <v>348.00400000000002</v>
      </c>
      <c r="T1168" s="290">
        <v>0.43390000000000001</v>
      </c>
      <c r="U1168" s="290">
        <v>0.41499999999999998</v>
      </c>
      <c r="V1168" s="290">
        <v>29.352598</v>
      </c>
      <c r="W1168" s="290">
        <v>29.332401000000001</v>
      </c>
      <c r="X1168" s="290">
        <v>34.71400605135031</v>
      </c>
      <c r="Y1168" s="290">
        <v>34.708807789171559</v>
      </c>
      <c r="Z1168">
        <v>1.8657999999999999</v>
      </c>
      <c r="AA1168" s="447">
        <v>6.3534036216757581</v>
      </c>
      <c r="AB1168" s="447">
        <v>80.055874506438869</v>
      </c>
      <c r="AC1168" s="447">
        <v>2.8343510400000001E-2</v>
      </c>
      <c r="AD1168" s="290">
        <v>4.82E-2</v>
      </c>
      <c r="AE1168" s="447">
        <v>89.231800000000007</v>
      </c>
      <c r="AF1168">
        <v>4.5590999999999999</v>
      </c>
      <c r="AG1168" s="447">
        <v>2.2299000000000002</v>
      </c>
      <c r="AH1168">
        <v>0.15620000000000001</v>
      </c>
      <c r="AI1168" s="447">
        <v>6.3701999999999995E-2</v>
      </c>
      <c r="AJ1168" s="447">
        <v>98.54</v>
      </c>
      <c r="AK1168" s="447">
        <v>65.435000000000002</v>
      </c>
      <c r="AL1168" s="429">
        <v>34.717433929443359</v>
      </c>
      <c r="AM1168" s="433" t="s">
        <v>139</v>
      </c>
      <c r="AN1168" s="434"/>
      <c r="AO1168" s="438">
        <v>1.3</v>
      </c>
      <c r="AP1168" s="439">
        <v>6.3710000000000004</v>
      </c>
      <c r="AQ1168" s="431" t="s">
        <v>139</v>
      </c>
      <c r="AR1168" s="440"/>
      <c r="AS1168" s="469">
        <v>13.485837437882624</v>
      </c>
      <c r="AT1168" s="431"/>
      <c r="AU1168" s="469">
        <v>11.037247883385373</v>
      </c>
      <c r="AV1168" s="431"/>
      <c r="AW1168" s="442">
        <v>0.98899999999999999</v>
      </c>
      <c r="AX1168" s="431"/>
      <c r="AY1168" s="443"/>
      <c r="AZ1168" s="469">
        <v>2.4341530395705388E-3</v>
      </c>
      <c r="BA1168" s="431">
        <v>6</v>
      </c>
      <c r="BB1168" s="440"/>
      <c r="BC1168" s="469" t="s">
        <v>139</v>
      </c>
      <c r="BD1168" s="445" t="s">
        <v>139</v>
      </c>
      <c r="BE1168" s="469" t="s">
        <v>139</v>
      </c>
      <c r="BF1168" s="445" t="s">
        <v>139</v>
      </c>
      <c r="BG1168" s="445"/>
      <c r="BH1168" s="469">
        <v>2166.7080848437727</v>
      </c>
      <c r="BI1168" s="431" t="s">
        <v>139</v>
      </c>
      <c r="BJ1168" s="440"/>
      <c r="BK1168" s="441">
        <v>2292.4504744094743</v>
      </c>
      <c r="BL1168" s="431" t="s">
        <v>139</v>
      </c>
      <c r="BM1168" s="446"/>
      <c r="BN1168" s="447">
        <v>8.7644283836287487E-2</v>
      </c>
      <c r="BO1168" t="s">
        <v>139</v>
      </c>
    </row>
    <row r="1169" spans="1:68" ht="15.75" customHeight="1">
      <c r="A1169" s="7" t="s">
        <v>1030</v>
      </c>
      <c r="B1169" s="453">
        <v>54</v>
      </c>
      <c r="C1169" s="436" t="s">
        <v>248</v>
      </c>
      <c r="D1169" s="454" t="s">
        <v>249</v>
      </c>
      <c r="E1169" s="436">
        <v>71</v>
      </c>
      <c r="F1169" s="436">
        <v>36.339999999999861</v>
      </c>
      <c r="G1169" s="436" t="s">
        <v>61</v>
      </c>
      <c r="H1169" s="430">
        <v>71.605666666666664</v>
      </c>
      <c r="I1169" s="436">
        <v>140</v>
      </c>
      <c r="J1169" s="436">
        <v>2.3700000000002319</v>
      </c>
      <c r="K1169" s="436" t="s">
        <v>62</v>
      </c>
      <c r="L1169" s="430">
        <v>140.0395</v>
      </c>
      <c r="M1169" s="430">
        <v>-140.0395</v>
      </c>
      <c r="N1169" s="427">
        <v>1206</v>
      </c>
      <c r="Q1169" s="428" t="s">
        <v>156</v>
      </c>
      <c r="R1169">
        <v>12</v>
      </c>
      <c r="S1169" s="474">
        <v>284.928</v>
      </c>
      <c r="T1169" s="290">
        <v>-0.24790000000000001</v>
      </c>
      <c r="U1169" s="290">
        <v>-0.23669999999999999</v>
      </c>
      <c r="V1169" s="290">
        <v>28.518332000000001</v>
      </c>
      <c r="W1169" s="290">
        <v>28.531088</v>
      </c>
      <c r="X1169" s="290">
        <v>34.417420031671988</v>
      </c>
      <c r="Y1169" s="290">
        <v>34.421793057693137</v>
      </c>
      <c r="Z1169">
        <v>1.8508</v>
      </c>
      <c r="AA1169" s="447">
        <v>6.3327798939754745</v>
      </c>
      <c r="AB1169" s="447">
        <v>78.228381114364737</v>
      </c>
      <c r="AC1169" s="447">
        <v>3.0459039200000003E-2</v>
      </c>
      <c r="AD1169" s="290">
        <v>5.2999999999999999E-2</v>
      </c>
      <c r="AE1169" s="447">
        <v>89.525999999999996</v>
      </c>
      <c r="AF1169">
        <v>4.5739999999999998</v>
      </c>
      <c r="AG1169" s="447">
        <v>2.5727000000000002</v>
      </c>
      <c r="AH1169">
        <v>0.1699</v>
      </c>
      <c r="AI1169" s="447">
        <v>6.3701999999999995E-2</v>
      </c>
      <c r="AJ1169" s="447">
        <v>98.53</v>
      </c>
      <c r="AK1169" s="447">
        <v>62.231999999999999</v>
      </c>
      <c r="AL1169" s="429">
        <v>34.407840728759766</v>
      </c>
      <c r="AM1169" s="433" t="s">
        <v>139</v>
      </c>
      <c r="AN1169" s="434"/>
      <c r="AO1169" s="438">
        <v>0.6</v>
      </c>
      <c r="AP1169" s="439">
        <v>6.3390000000000004</v>
      </c>
      <c r="AQ1169" s="431" t="s">
        <v>139</v>
      </c>
      <c r="AR1169" s="440"/>
      <c r="AS1169" s="469">
        <v>12.434959300443515</v>
      </c>
      <c r="AT1169" s="431"/>
      <c r="AU1169" s="469">
        <v>12.538657602617855</v>
      </c>
      <c r="AV1169" s="431"/>
      <c r="AW1169" s="442">
        <v>0.99099999999999999</v>
      </c>
      <c r="AX1169" s="431"/>
      <c r="AY1169" s="443"/>
      <c r="AZ1169" s="469">
        <v>7.9578080139802894E-4</v>
      </c>
      <c r="BA1169" s="431">
        <v>6</v>
      </c>
      <c r="BB1169" s="440"/>
      <c r="BC1169" s="469" t="s">
        <v>139</v>
      </c>
      <c r="BD1169" s="445" t="s">
        <v>139</v>
      </c>
      <c r="BE1169" s="469" t="s">
        <v>139</v>
      </c>
      <c r="BF1169" s="445" t="s">
        <v>139</v>
      </c>
      <c r="BG1169" s="445"/>
      <c r="BH1169" s="469">
        <v>2173.3909855067918</v>
      </c>
      <c r="BI1169" s="431" t="s">
        <v>139</v>
      </c>
      <c r="BJ1169" s="440"/>
      <c r="BK1169" s="441">
        <v>2282.6348138521444</v>
      </c>
      <c r="BL1169" s="431" t="s">
        <v>139</v>
      </c>
      <c r="BM1169" s="446"/>
      <c r="BN1169" s="447">
        <v>-0.15562810208314048</v>
      </c>
      <c r="BO1169" t="s">
        <v>139</v>
      </c>
    </row>
    <row r="1170" spans="1:68" ht="15.75" customHeight="1">
      <c r="A1170" s="7" t="s">
        <v>1030</v>
      </c>
      <c r="B1170" s="453">
        <v>54</v>
      </c>
      <c r="C1170" s="436" t="s">
        <v>248</v>
      </c>
      <c r="D1170" s="454" t="s">
        <v>249</v>
      </c>
      <c r="E1170" s="436">
        <v>71</v>
      </c>
      <c r="F1170" s="436">
        <v>36.339999999999861</v>
      </c>
      <c r="G1170" s="436" t="s">
        <v>61</v>
      </c>
      <c r="H1170" s="430">
        <v>71.605666666666664</v>
      </c>
      <c r="I1170" s="436">
        <v>140</v>
      </c>
      <c r="J1170" s="436">
        <v>2.3700000000002319</v>
      </c>
      <c r="K1170" s="436" t="s">
        <v>62</v>
      </c>
      <c r="L1170" s="430">
        <v>140.0395</v>
      </c>
      <c r="M1170" s="430">
        <v>-140.0395</v>
      </c>
      <c r="N1170" s="427">
        <v>1207</v>
      </c>
      <c r="Q1170" s="428" t="s">
        <v>156</v>
      </c>
      <c r="R1170">
        <v>13</v>
      </c>
      <c r="S1170" s="474">
        <v>258.62099999999998</v>
      </c>
      <c r="T1170" s="290">
        <v>-0.59499999999999997</v>
      </c>
      <c r="U1170" s="290">
        <v>-0.59040000000000004</v>
      </c>
      <c r="V1170" s="290">
        <v>28.035370999999998</v>
      </c>
      <c r="W1170" s="290">
        <v>28.045804</v>
      </c>
      <c r="X1170" s="290">
        <v>34.177849125003021</v>
      </c>
      <c r="Y1170" s="290">
        <v>34.186701245763508</v>
      </c>
      <c r="Z1170">
        <v>1.8006</v>
      </c>
      <c r="AA1170" s="447">
        <v>6.1522968565139378</v>
      </c>
      <c r="AB1170" s="447">
        <v>75.180715420357259</v>
      </c>
      <c r="AC1170" s="447">
        <v>3.3081718400000001E-2</v>
      </c>
      <c r="AD1170" s="290">
        <v>5.8799999999999998E-2</v>
      </c>
      <c r="AE1170" s="447">
        <v>89.254199999999997</v>
      </c>
      <c r="AF1170">
        <v>4.5602</v>
      </c>
      <c r="AG1170" s="447">
        <v>2.9060999999999999</v>
      </c>
      <c r="AH1170">
        <v>0.18329999999999999</v>
      </c>
      <c r="AI1170" s="447">
        <v>6.3701999999999995E-2</v>
      </c>
      <c r="AJ1170" s="447">
        <v>97.8</v>
      </c>
      <c r="AK1170" s="447">
        <v>59.485999999999997</v>
      </c>
      <c r="AL1170" s="429">
        <v>34.160598754882813</v>
      </c>
      <c r="AM1170" s="433" t="s">
        <v>139</v>
      </c>
      <c r="AN1170" s="434"/>
      <c r="AO1170" s="438">
        <v>0.3</v>
      </c>
      <c r="AP1170" s="439">
        <v>6.1760000000000002</v>
      </c>
      <c r="AQ1170" s="431" t="s">
        <v>139</v>
      </c>
      <c r="AR1170" s="440"/>
      <c r="AS1170" s="469">
        <v>13.504647138413183</v>
      </c>
      <c r="AT1170" s="431"/>
      <c r="AU1170" s="469">
        <v>19.253385466052777</v>
      </c>
      <c r="AV1170" s="431"/>
      <c r="AW1170" s="442">
        <v>1.238</v>
      </c>
      <c r="AX1170" s="431"/>
      <c r="AY1170" s="443"/>
      <c r="AZ1170" s="469">
        <v>0</v>
      </c>
      <c r="BA1170" s="431">
        <v>6</v>
      </c>
      <c r="BB1170" s="440"/>
      <c r="BC1170" s="469" t="s">
        <v>139</v>
      </c>
      <c r="BD1170" s="445" t="s">
        <v>139</v>
      </c>
      <c r="BE1170" s="469" t="s">
        <v>139</v>
      </c>
      <c r="BF1170" s="445" t="s">
        <v>139</v>
      </c>
      <c r="BG1170" s="445"/>
      <c r="BH1170" s="469">
        <v>2194.7295671485231</v>
      </c>
      <c r="BI1170" s="431" t="s">
        <v>139</v>
      </c>
      <c r="BJ1170" s="440"/>
      <c r="BK1170" s="441">
        <v>2285.9602873946142</v>
      </c>
      <c r="BL1170" s="431" t="s">
        <v>139</v>
      </c>
      <c r="BM1170" s="446"/>
      <c r="BN1170" s="447">
        <v>-0.46218997540044005</v>
      </c>
      <c r="BO1170" t="s">
        <v>139</v>
      </c>
    </row>
    <row r="1171" spans="1:68" ht="15.75" customHeight="1">
      <c r="A1171" s="7" t="s">
        <v>1030</v>
      </c>
      <c r="B1171" s="453">
        <v>54</v>
      </c>
      <c r="C1171" s="436" t="s">
        <v>248</v>
      </c>
      <c r="D1171" s="454" t="s">
        <v>249</v>
      </c>
      <c r="E1171" s="436">
        <v>71</v>
      </c>
      <c r="F1171" s="436">
        <v>36.339999999999861</v>
      </c>
      <c r="G1171" s="436" t="s">
        <v>61</v>
      </c>
      <c r="H1171" s="430">
        <v>71.605666666666664</v>
      </c>
      <c r="I1171" s="436">
        <v>140</v>
      </c>
      <c r="J1171" s="436">
        <v>2.3700000000002319</v>
      </c>
      <c r="K1171" s="436" t="s">
        <v>62</v>
      </c>
      <c r="L1171" s="430">
        <v>140.0395</v>
      </c>
      <c r="M1171" s="430">
        <v>-140.0395</v>
      </c>
      <c r="N1171" s="427">
        <v>1208</v>
      </c>
      <c r="Q1171" s="428" t="s">
        <v>156</v>
      </c>
      <c r="R1171">
        <v>14</v>
      </c>
      <c r="S1171" s="474">
        <v>233.49199999999999</v>
      </c>
      <c r="T1171" s="290">
        <v>-1.1721999999999999</v>
      </c>
      <c r="U1171" s="290">
        <v>-1.169</v>
      </c>
      <c r="V1171" s="290">
        <v>27.153541000000001</v>
      </c>
      <c r="W1171" s="290">
        <v>27.155933000000001</v>
      </c>
      <c r="X1171" s="290">
        <v>33.646613799580258</v>
      </c>
      <c r="Y1171" s="290">
        <v>33.646293501275096</v>
      </c>
      <c r="Z1171">
        <v>1.7723</v>
      </c>
      <c r="AA1171" s="447">
        <v>6.1029439071378064</v>
      </c>
      <c r="AB1171" s="447">
        <v>73.166775730728901</v>
      </c>
      <c r="AC1171" s="447">
        <v>3.4012244800000001E-2</v>
      </c>
      <c r="AD1171" s="290">
        <v>6.0900000000000003E-2</v>
      </c>
      <c r="AE1171" s="447">
        <v>89.3249</v>
      </c>
      <c r="AF1171">
        <v>4.5637999999999996</v>
      </c>
      <c r="AG1171" s="447">
        <v>3.2841</v>
      </c>
      <c r="AH1171">
        <v>0.19839999999999999</v>
      </c>
      <c r="AI1171" s="447">
        <v>6.3701999999999995E-2</v>
      </c>
      <c r="AJ1171" s="447">
        <v>85.77</v>
      </c>
      <c r="AK1171" s="447">
        <v>57.503999999999998</v>
      </c>
      <c r="AL1171" s="429">
        <v>33.602596282958984</v>
      </c>
      <c r="AM1171" s="433" t="s">
        <v>139</v>
      </c>
      <c r="AN1171" s="434"/>
      <c r="AO1171" s="438">
        <v>-0.1</v>
      </c>
      <c r="AP1171" s="439">
        <v>6.0949999999999998</v>
      </c>
      <c r="AQ1171" s="431" t="s">
        <v>139</v>
      </c>
      <c r="AR1171" s="440"/>
      <c r="AS1171" s="469">
        <v>15.061125684800231</v>
      </c>
      <c r="AT1171" s="431"/>
      <c r="AU1171" s="469">
        <v>29.640003973867607</v>
      </c>
      <c r="AV1171" s="431"/>
      <c r="AW1171" s="442">
        <v>1.6359999999999999</v>
      </c>
      <c r="AX1171" s="431"/>
      <c r="AY1171" s="443"/>
      <c r="AZ1171" s="469">
        <v>4.306578454624844E-3</v>
      </c>
      <c r="BA1171" s="431">
        <v>6</v>
      </c>
      <c r="BB1171" s="440"/>
      <c r="BC1171" s="469" t="s">
        <v>139</v>
      </c>
      <c r="BD1171" s="445" t="s">
        <v>139</v>
      </c>
      <c r="BE1171" s="469" t="s">
        <v>139</v>
      </c>
      <c r="BF1171" s="445" t="s">
        <v>139</v>
      </c>
      <c r="BG1171" s="445"/>
      <c r="BH1171" s="469">
        <v>2224.4816046568021</v>
      </c>
      <c r="BI1171" s="431" t="s">
        <v>139</v>
      </c>
      <c r="BJ1171" s="440"/>
      <c r="BK1171" s="441">
        <v>2288.8331222106399</v>
      </c>
      <c r="BL1171" s="431" t="s">
        <v>139</v>
      </c>
      <c r="BM1171" s="446"/>
      <c r="BN1171" s="447">
        <v>-1.0911379800824983</v>
      </c>
      <c r="BO1171" t="s">
        <v>139</v>
      </c>
    </row>
    <row r="1172" spans="1:68" ht="15.75" customHeight="1">
      <c r="A1172" s="7" t="s">
        <v>1030</v>
      </c>
      <c r="B1172" s="453">
        <v>54</v>
      </c>
      <c r="C1172" s="436" t="s">
        <v>248</v>
      </c>
      <c r="D1172" s="454" t="s">
        <v>249</v>
      </c>
      <c r="E1172" s="436">
        <v>71</v>
      </c>
      <c r="F1172" s="436">
        <v>36.339999999999861</v>
      </c>
      <c r="G1172" s="436" t="s">
        <v>61</v>
      </c>
      <c r="H1172" s="430">
        <v>71.605666666666664</v>
      </c>
      <c r="I1172" s="436">
        <v>140</v>
      </c>
      <c r="J1172" s="436">
        <v>2.3700000000002319</v>
      </c>
      <c r="K1172" s="436" t="s">
        <v>62</v>
      </c>
      <c r="L1172" s="430">
        <v>140.0395</v>
      </c>
      <c r="M1172" s="430">
        <v>-140.0395</v>
      </c>
      <c r="N1172" s="427">
        <v>1209</v>
      </c>
      <c r="Q1172" s="428" t="s">
        <v>156</v>
      </c>
      <c r="R1172">
        <v>15</v>
      </c>
      <c r="S1172" s="474">
        <v>203.667</v>
      </c>
      <c r="T1172" s="290">
        <v>-1.3446</v>
      </c>
      <c r="U1172" s="290">
        <v>-1.3426</v>
      </c>
      <c r="V1172" s="290">
        <v>26.598139</v>
      </c>
      <c r="W1172" s="290">
        <v>26.617903999999999</v>
      </c>
      <c r="X1172" s="290">
        <v>33.097113076319864</v>
      </c>
      <c r="Y1172" s="290">
        <v>33.121979693133909</v>
      </c>
      <c r="Z1172">
        <v>1.7876000000000001</v>
      </c>
      <c r="AA1172" s="447">
        <v>6.1985849553608094</v>
      </c>
      <c r="AB1172" s="447">
        <v>73.682978870330146</v>
      </c>
      <c r="AC1172" s="447">
        <v>3.5450822400000005E-2</v>
      </c>
      <c r="AD1172" s="290">
        <v>6.4100000000000004E-2</v>
      </c>
      <c r="AE1172" s="447">
        <v>89.042000000000002</v>
      </c>
      <c r="AF1172">
        <v>4.5495999999999999</v>
      </c>
      <c r="AG1172" s="447">
        <v>3.2841</v>
      </c>
      <c r="AH1172">
        <v>0.19839999999999999</v>
      </c>
      <c r="AI1172" s="447">
        <v>6.3701999999999995E-2</v>
      </c>
      <c r="AJ1172" s="447">
        <v>91.89</v>
      </c>
      <c r="AK1172" s="447">
        <v>55.521000000000001</v>
      </c>
      <c r="AL1172" s="429">
        <v>33.084625244140625</v>
      </c>
      <c r="AM1172" s="433" t="s">
        <v>139</v>
      </c>
      <c r="AN1172" s="434"/>
      <c r="AO1172" s="438">
        <v>-0.3</v>
      </c>
      <c r="AP1172" s="439">
        <v>6.2190000000000003</v>
      </c>
      <c r="AQ1172" s="431" t="s">
        <v>139</v>
      </c>
      <c r="AR1172" s="440"/>
      <c r="AS1172" s="469">
        <v>15.254806078446659</v>
      </c>
      <c r="AT1172" s="431"/>
      <c r="AU1172" s="469">
        <v>32.690276359897084</v>
      </c>
      <c r="AV1172" s="431"/>
      <c r="AW1172" s="442">
        <v>1.784</v>
      </c>
      <c r="AX1172" s="431"/>
      <c r="AY1172" s="443"/>
      <c r="AZ1172" s="469">
        <v>0</v>
      </c>
      <c r="BA1172" s="431">
        <v>6</v>
      </c>
      <c r="BB1172" s="440"/>
      <c r="BC1172" s="469" t="s">
        <v>139</v>
      </c>
      <c r="BD1172" s="445" t="s">
        <v>139</v>
      </c>
      <c r="BE1172" s="469" t="s">
        <v>139</v>
      </c>
      <c r="BF1172" s="445" t="s">
        <v>139</v>
      </c>
      <c r="BG1172" s="445"/>
      <c r="BH1172" s="469">
        <v>2226.0981329170336</v>
      </c>
      <c r="BI1172" s="431" t="s">
        <v>139</v>
      </c>
      <c r="BJ1172" s="440"/>
      <c r="BK1172" s="441">
        <v>2274.9020980388368</v>
      </c>
      <c r="BL1172" s="431" t="s">
        <v>139</v>
      </c>
      <c r="BM1172" s="446"/>
      <c r="BN1172" s="447">
        <v>-1.4135222252492656</v>
      </c>
      <c r="BO1172" t="s">
        <v>139</v>
      </c>
    </row>
    <row r="1173" spans="1:68" ht="15.75" customHeight="1">
      <c r="A1173" s="7" t="s">
        <v>1030</v>
      </c>
      <c r="B1173" s="453">
        <v>54</v>
      </c>
      <c r="C1173" s="436" t="s">
        <v>248</v>
      </c>
      <c r="D1173" s="454" t="s">
        <v>249</v>
      </c>
      <c r="E1173" s="436">
        <v>71</v>
      </c>
      <c r="F1173" s="436">
        <v>36.339999999999861</v>
      </c>
      <c r="G1173" s="436" t="s">
        <v>61</v>
      </c>
      <c r="H1173" s="430">
        <v>71.605666666666664</v>
      </c>
      <c r="I1173" s="436">
        <v>140</v>
      </c>
      <c r="J1173" s="436">
        <v>2.3700000000002319</v>
      </c>
      <c r="K1173" s="436" t="s">
        <v>62</v>
      </c>
      <c r="L1173" s="430">
        <v>140.0395</v>
      </c>
      <c r="M1173" s="430">
        <v>-140.0395</v>
      </c>
      <c r="N1173" s="427">
        <v>1210</v>
      </c>
      <c r="Q1173" s="428" t="s">
        <v>156</v>
      </c>
      <c r="R1173">
        <v>16</v>
      </c>
      <c r="S1173" s="474">
        <v>189.14699999999999</v>
      </c>
      <c r="T1173" s="290">
        <v>-1.3511</v>
      </c>
      <c r="U1173" s="290">
        <v>-1.3512</v>
      </c>
      <c r="V1173" s="290">
        <v>26.459904999999999</v>
      </c>
      <c r="W1173" s="290">
        <v>26.458365000000001</v>
      </c>
      <c r="X1173" s="290">
        <v>32.923749185461681</v>
      </c>
      <c r="Y1173" s="290">
        <v>32.921749984362243</v>
      </c>
      <c r="Z1173">
        <v>1.8128</v>
      </c>
      <c r="AA1173" s="447">
        <v>6.3038011773580305</v>
      </c>
      <c r="AB1173" s="447">
        <v>74.828462647792222</v>
      </c>
      <c r="AC1173" s="447">
        <v>3.5873747999999997E-2</v>
      </c>
      <c r="AD1173" s="290">
        <v>6.5000000000000002E-2</v>
      </c>
      <c r="AE1173" s="447">
        <v>89.066199999999995</v>
      </c>
      <c r="AF1173">
        <v>4.5507999999999997</v>
      </c>
      <c r="AG1173" s="447">
        <v>3.2770999999999999</v>
      </c>
      <c r="AH1173">
        <v>0.1981</v>
      </c>
      <c r="AI1173" s="447">
        <v>6.3701999999999995E-2</v>
      </c>
      <c r="AJ1173" s="447">
        <v>98.53</v>
      </c>
      <c r="AK1173" s="447">
        <v>55.521000000000001</v>
      </c>
      <c r="AL1173" s="429">
        <v>32.883857727050781</v>
      </c>
      <c r="AM1173" s="433" t="s">
        <v>139</v>
      </c>
      <c r="AN1173" s="434"/>
      <c r="AO1173" s="438">
        <v>-0.3</v>
      </c>
      <c r="AP1173" s="439">
        <v>6.3470000000000004</v>
      </c>
      <c r="AQ1173" s="431" t="s">
        <v>139</v>
      </c>
      <c r="AR1173" s="440"/>
      <c r="AS1173" s="469">
        <v>14.629065710526715</v>
      </c>
      <c r="AT1173" s="431"/>
      <c r="AU1173" s="469">
        <v>30.938367553629437</v>
      </c>
      <c r="AV1173" s="431"/>
      <c r="AW1173" s="442">
        <v>1.772</v>
      </c>
      <c r="AX1173" s="431"/>
      <c r="AY1173" s="443"/>
      <c r="AZ1173" s="469">
        <v>0</v>
      </c>
      <c r="BA1173" s="431">
        <v>6</v>
      </c>
      <c r="BB1173" s="440"/>
      <c r="BC1173" s="469" t="s">
        <v>139</v>
      </c>
      <c r="BD1173" s="445" t="s">
        <v>139</v>
      </c>
      <c r="BE1173" s="469" t="s">
        <v>139</v>
      </c>
      <c r="BF1173" s="445" t="s">
        <v>139</v>
      </c>
      <c r="BG1173" s="445"/>
      <c r="BH1173" s="469">
        <v>2211.1611417379554</v>
      </c>
      <c r="BI1173" s="431" t="s">
        <v>139</v>
      </c>
      <c r="BJ1173" s="440"/>
      <c r="BK1173" s="441">
        <v>2257.7650615954462</v>
      </c>
      <c r="BL1173" s="431" t="s">
        <v>139</v>
      </c>
      <c r="BM1173" s="446"/>
      <c r="BN1173" s="447">
        <v>-1.5371360968027887</v>
      </c>
      <c r="BO1173" t="s">
        <v>139</v>
      </c>
    </row>
    <row r="1174" spans="1:68" ht="15.75" customHeight="1">
      <c r="A1174" s="7" t="s">
        <v>1030</v>
      </c>
      <c r="B1174" s="453">
        <v>54</v>
      </c>
      <c r="C1174" s="436" t="s">
        <v>248</v>
      </c>
      <c r="D1174" s="454" t="s">
        <v>249</v>
      </c>
      <c r="E1174" s="436">
        <v>71</v>
      </c>
      <c r="F1174" s="436">
        <v>36.339999999999861</v>
      </c>
      <c r="G1174" s="436" t="s">
        <v>61</v>
      </c>
      <c r="H1174" s="430">
        <v>71.605666666666664</v>
      </c>
      <c r="I1174" s="436">
        <v>140</v>
      </c>
      <c r="J1174" s="436">
        <v>2.3700000000002319</v>
      </c>
      <c r="K1174" s="436" t="s">
        <v>62</v>
      </c>
      <c r="L1174" s="430">
        <v>140.0395</v>
      </c>
      <c r="M1174" s="430">
        <v>-140.0395</v>
      </c>
      <c r="N1174" s="427">
        <v>1211</v>
      </c>
      <c r="Q1174" s="428" t="s">
        <v>156</v>
      </c>
      <c r="R1174">
        <v>17</v>
      </c>
      <c r="S1174" s="474">
        <v>165.21100000000001</v>
      </c>
      <c r="T1174" s="290">
        <v>-1.2668999999999999</v>
      </c>
      <c r="U1174" s="290">
        <v>-1.2695000000000001</v>
      </c>
      <c r="V1174" s="290">
        <v>26.288716000000001</v>
      </c>
      <c r="W1174" s="290">
        <v>26.293451000000001</v>
      </c>
      <c r="X1174" s="290">
        <v>32.611934910878929</v>
      </c>
      <c r="Y1174" s="290">
        <v>32.621231182491321</v>
      </c>
      <c r="Z1174">
        <v>1.8886000000000001</v>
      </c>
      <c r="AA1174" s="447">
        <v>6.6423013648342089</v>
      </c>
      <c r="AB1174" s="447">
        <v>78.850578811475899</v>
      </c>
      <c r="AC1174" s="447">
        <v>3.5323809599999999E-2</v>
      </c>
      <c r="AD1174" s="290">
        <v>6.3799999999999996E-2</v>
      </c>
      <c r="AE1174" s="447">
        <v>88.840900000000005</v>
      </c>
      <c r="AF1174">
        <v>4.5393999999999997</v>
      </c>
      <c r="AG1174" s="447">
        <v>3.3921999999999999</v>
      </c>
      <c r="AH1174">
        <v>0.20269999999999999</v>
      </c>
      <c r="AI1174" s="447">
        <v>6.3701999999999995E-2</v>
      </c>
      <c r="AJ1174" s="447">
        <v>98.54</v>
      </c>
      <c r="AK1174" s="447">
        <v>53.537999999999997</v>
      </c>
      <c r="AL1174" s="429">
        <v>32.598739624023438</v>
      </c>
      <c r="AM1174" s="433" t="s">
        <v>139</v>
      </c>
      <c r="AN1174" s="434"/>
      <c r="AO1174" s="438">
        <v>-0.3</v>
      </c>
      <c r="AP1174" s="439">
        <v>6.6680000000000001</v>
      </c>
      <c r="AQ1174" s="431" t="s">
        <v>139</v>
      </c>
      <c r="AR1174" s="440"/>
      <c r="AS1174" s="469">
        <v>12.88441002408981</v>
      </c>
      <c r="AT1174" s="431"/>
      <c r="AU1174" s="469">
        <v>26.890976209953553</v>
      </c>
      <c r="AV1174" s="431"/>
      <c r="AW1174" s="442">
        <v>1.673</v>
      </c>
      <c r="AX1174" s="431"/>
      <c r="AY1174" s="443"/>
      <c r="AZ1174" s="469">
        <v>0</v>
      </c>
      <c r="BA1174" s="431">
        <v>6</v>
      </c>
      <c r="BB1174" s="440"/>
      <c r="BC1174" s="469">
        <v>1.4873241680867347E-2</v>
      </c>
      <c r="BD1174" s="445" t="s">
        <v>139</v>
      </c>
      <c r="BE1174" s="469">
        <v>2.8733141620840431E-2</v>
      </c>
      <c r="BF1174" s="445" t="s">
        <v>139</v>
      </c>
      <c r="BG1174" s="445"/>
      <c r="BH1174" s="469">
        <v>2187.5663913228841</v>
      </c>
      <c r="BI1174" s="431" t="s">
        <v>139</v>
      </c>
      <c r="BJ1174" s="440"/>
      <c r="BK1174" s="441">
        <v>2245.0214251077673</v>
      </c>
      <c r="BL1174" s="431" t="s">
        <v>139</v>
      </c>
      <c r="BM1174" s="446"/>
      <c r="BN1174" s="447">
        <v>-1.6548169325748847</v>
      </c>
      <c r="BO1174" t="s">
        <v>139</v>
      </c>
    </row>
    <row r="1175" spans="1:68" ht="15.75" customHeight="1">
      <c r="A1175" s="7" t="s">
        <v>1030</v>
      </c>
      <c r="B1175" s="453">
        <v>54</v>
      </c>
      <c r="C1175" s="436" t="s">
        <v>248</v>
      </c>
      <c r="D1175" s="454" t="s">
        <v>249</v>
      </c>
      <c r="E1175" s="436">
        <v>71</v>
      </c>
      <c r="F1175" s="436">
        <v>36.339999999999861</v>
      </c>
      <c r="G1175" s="436" t="s">
        <v>61</v>
      </c>
      <c r="H1175" s="430">
        <v>71.605666666666664</v>
      </c>
      <c r="I1175" s="436">
        <v>140</v>
      </c>
      <c r="J1175" s="436">
        <v>2.3700000000002319</v>
      </c>
      <c r="K1175" s="436" t="s">
        <v>62</v>
      </c>
      <c r="L1175" s="430">
        <v>140.0395</v>
      </c>
      <c r="M1175" s="430">
        <v>-140.0395</v>
      </c>
      <c r="N1175" s="427">
        <v>1212</v>
      </c>
      <c r="Q1175" s="428" t="s">
        <v>156</v>
      </c>
      <c r="R1175">
        <v>18</v>
      </c>
      <c r="S1175" s="474">
        <v>139.97399999999999</v>
      </c>
      <c r="T1175" s="290">
        <v>-1.1675</v>
      </c>
      <c r="U1175" s="290">
        <v>-1.1712</v>
      </c>
      <c r="V1175" s="290">
        <v>26.146380999999998</v>
      </c>
      <c r="W1175" s="290">
        <v>26.146229999999999</v>
      </c>
      <c r="X1175" s="290">
        <v>32.325406827691033</v>
      </c>
      <c r="Y1175" s="290">
        <v>32.329190640107491</v>
      </c>
      <c r="Z1175">
        <v>1.9571000000000001</v>
      </c>
      <c r="AA1175" s="447">
        <v>6.9304109982911903</v>
      </c>
      <c r="AB1175" s="447">
        <v>82.323208211596622</v>
      </c>
      <c r="AC1175" s="447">
        <v>3.7608238400000001E-2</v>
      </c>
      <c r="AD1175" s="290">
        <v>6.88E-2</v>
      </c>
      <c r="AE1175" s="447">
        <v>88.749700000000004</v>
      </c>
      <c r="AF1175">
        <v>4.5347999999999997</v>
      </c>
      <c r="AG1175" s="447">
        <v>3.4039000000000001</v>
      </c>
      <c r="AH1175">
        <v>0.20319999999999999</v>
      </c>
      <c r="AI1175" s="447">
        <v>6.3701999999999995E-2</v>
      </c>
      <c r="AJ1175" s="447">
        <v>98.54</v>
      </c>
      <c r="AK1175" s="447">
        <v>53.537999999999997</v>
      </c>
      <c r="AL1175" s="429">
        <v>32.311836242675781</v>
      </c>
      <c r="AM1175" s="433" t="s">
        <v>139</v>
      </c>
      <c r="AN1175" s="434"/>
      <c r="AO1175" s="438">
        <v>-0.2</v>
      </c>
      <c r="AP1175" s="439">
        <v>6.9930000000000003</v>
      </c>
      <c r="AQ1175" s="431">
        <v>2</v>
      </c>
      <c r="AR1175" s="440"/>
      <c r="AS1175" s="469">
        <v>10.891283350574174</v>
      </c>
      <c r="AT1175" s="431"/>
      <c r="AU1175" s="469">
        <v>22.842672106740469</v>
      </c>
      <c r="AV1175" s="431"/>
      <c r="AW1175" s="442">
        <v>1.5469999999999999</v>
      </c>
      <c r="AX1175" s="431"/>
      <c r="AY1175" s="443"/>
      <c r="AZ1175" s="469">
        <v>0</v>
      </c>
      <c r="BA1175" s="431">
        <v>6</v>
      </c>
      <c r="BB1175" s="440"/>
      <c r="BC1175" s="469">
        <v>2.2349175327109175E-2</v>
      </c>
      <c r="BD1175" s="445" t="s">
        <v>139</v>
      </c>
      <c r="BE1175" s="469">
        <v>3.5755091604709001E-2</v>
      </c>
      <c r="BF1175" s="445" t="s">
        <v>139</v>
      </c>
      <c r="BG1175" s="445"/>
      <c r="BH1175" s="469">
        <v>2160.7841773411596</v>
      </c>
      <c r="BI1175" s="431">
        <v>6</v>
      </c>
      <c r="BJ1175" s="440"/>
      <c r="BK1175" s="441">
        <v>2231.9339522284481</v>
      </c>
      <c r="BL1175" s="431">
        <v>6</v>
      </c>
      <c r="BM1175" s="446"/>
      <c r="BN1175" s="447">
        <v>-1.7171180522253495</v>
      </c>
      <c r="BO1175" t="s">
        <v>139</v>
      </c>
    </row>
    <row r="1176" spans="1:68" ht="15.75" customHeight="1">
      <c r="A1176" s="7" t="s">
        <v>1030</v>
      </c>
      <c r="B1176" s="453">
        <v>54</v>
      </c>
      <c r="C1176" s="436" t="s">
        <v>248</v>
      </c>
      <c r="D1176" s="454" t="s">
        <v>249</v>
      </c>
      <c r="E1176" s="436">
        <v>71</v>
      </c>
      <c r="F1176" s="436">
        <v>36.339999999999861</v>
      </c>
      <c r="G1176" s="436" t="s">
        <v>61</v>
      </c>
      <c r="H1176" s="430">
        <v>71.605666666666664</v>
      </c>
      <c r="I1176" s="436">
        <v>140</v>
      </c>
      <c r="J1176" s="436">
        <v>2.3700000000002319</v>
      </c>
      <c r="K1176" s="436" t="s">
        <v>62</v>
      </c>
      <c r="L1176" s="430">
        <v>140.0395</v>
      </c>
      <c r="M1176" s="430">
        <v>-140.0395</v>
      </c>
      <c r="N1176" s="427">
        <v>1213</v>
      </c>
      <c r="Q1176" s="428" t="s">
        <v>156</v>
      </c>
      <c r="R1176">
        <v>19</v>
      </c>
      <c r="S1176" s="474">
        <v>98.813000000000002</v>
      </c>
      <c r="T1176" s="290">
        <v>-0.66479999999999995</v>
      </c>
      <c r="U1176" s="290">
        <v>-0.67410000000000003</v>
      </c>
      <c r="V1176" s="290">
        <v>26.124445999999999</v>
      </c>
      <c r="W1176" s="290">
        <v>26.126636000000001</v>
      </c>
      <c r="X1176" s="290">
        <v>31.784896939230563</v>
      </c>
      <c r="Y1176" s="290">
        <v>31.797606984608638</v>
      </c>
      <c r="Z1176">
        <v>2.0937000000000001</v>
      </c>
      <c r="AA1176" s="447">
        <v>7.4161574831764341</v>
      </c>
      <c r="AB1176" s="447">
        <v>88.944201473268549</v>
      </c>
      <c r="AC1176" s="447">
        <v>4.8099405600000006E-2</v>
      </c>
      <c r="AD1176" s="290">
        <v>9.2100000000000001E-2</v>
      </c>
      <c r="AE1176" s="447">
        <v>87.785399999999996</v>
      </c>
      <c r="AF1176">
        <v>4.4862000000000002</v>
      </c>
      <c r="AG1176" s="447">
        <v>3.1292</v>
      </c>
      <c r="AH1176">
        <v>0.19220000000000001</v>
      </c>
      <c r="AI1176" s="447">
        <v>6.3701999999999995E-2</v>
      </c>
      <c r="AJ1176" s="447">
        <v>98.54</v>
      </c>
      <c r="AK1176" s="447">
        <v>51.555</v>
      </c>
      <c r="AL1176" s="429">
        <v>31.78437614440918</v>
      </c>
      <c r="AM1176" s="433" t="s">
        <v>139</v>
      </c>
      <c r="AN1176" s="434"/>
      <c r="AO1176" s="438">
        <v>0.3</v>
      </c>
      <c r="AP1176" s="439">
        <v>7.49</v>
      </c>
      <c r="AQ1176" s="431" t="s">
        <v>139</v>
      </c>
      <c r="AR1176" s="440"/>
      <c r="AS1176" s="469">
        <v>6.618159777038362</v>
      </c>
      <c r="AT1176" s="431"/>
      <c r="AU1176" s="469">
        <v>15.306512403096221</v>
      </c>
      <c r="AV1176" s="431"/>
      <c r="AW1176" s="442">
        <v>1.226</v>
      </c>
      <c r="AX1176" s="431"/>
      <c r="AY1176" s="443"/>
      <c r="AZ1176" s="469">
        <v>3.0582948445886425E-3</v>
      </c>
      <c r="BA1176" s="431">
        <v>6</v>
      </c>
      <c r="BB1176" s="440"/>
      <c r="BC1176" s="469">
        <v>3.6576354022041117E-2</v>
      </c>
      <c r="BD1176" s="445" t="s">
        <v>139</v>
      </c>
      <c r="BE1176" s="469">
        <v>7.8653203854736162E-2</v>
      </c>
      <c r="BF1176" s="445" t="s">
        <v>139</v>
      </c>
      <c r="BG1176" s="445"/>
      <c r="BH1176" s="469">
        <v>2118.0523366295515</v>
      </c>
      <c r="BI1176" s="431" t="s">
        <v>139</v>
      </c>
      <c r="BJ1176" s="440"/>
      <c r="BK1176" s="441">
        <v>2208.2435208802749</v>
      </c>
      <c r="BL1176" s="431" t="s">
        <v>139</v>
      </c>
      <c r="BM1176" s="446"/>
      <c r="BN1176" s="447">
        <v>-1.924789394159228</v>
      </c>
      <c r="BO1176" t="s">
        <v>139</v>
      </c>
    </row>
    <row r="1177" spans="1:68" ht="15.75" customHeight="1">
      <c r="A1177" s="7" t="s">
        <v>1030</v>
      </c>
      <c r="B1177" s="453">
        <v>54</v>
      </c>
      <c r="C1177" s="436" t="s">
        <v>248</v>
      </c>
      <c r="D1177" s="454" t="s">
        <v>249</v>
      </c>
      <c r="E1177" s="436">
        <v>71</v>
      </c>
      <c r="F1177" s="436">
        <v>36.339999999999861</v>
      </c>
      <c r="G1177" s="436" t="s">
        <v>61</v>
      </c>
      <c r="H1177" s="430">
        <v>71.605666666666664</v>
      </c>
      <c r="I1177" s="436">
        <v>140</v>
      </c>
      <c r="J1177" s="436">
        <v>2.3700000000002319</v>
      </c>
      <c r="K1177" s="436" t="s">
        <v>62</v>
      </c>
      <c r="L1177" s="430">
        <v>140.0395</v>
      </c>
      <c r="M1177" s="430">
        <v>-140.0395</v>
      </c>
      <c r="N1177" s="427">
        <v>1214</v>
      </c>
      <c r="Q1177" s="428" t="s">
        <v>156</v>
      </c>
      <c r="R1177">
        <v>20</v>
      </c>
      <c r="S1177" s="474">
        <v>67.430000000000007</v>
      </c>
      <c r="T1177" s="290">
        <v>-0.41770000000000002</v>
      </c>
      <c r="U1177" s="290">
        <v>-0.40670000000000001</v>
      </c>
      <c r="V1177" s="290">
        <v>25.78932</v>
      </c>
      <c r="W1177" s="290">
        <v>25.788724999999999</v>
      </c>
      <c r="X1177" s="290">
        <v>31.10013899622966</v>
      </c>
      <c r="Y1177" s="290">
        <v>31.088084286705364</v>
      </c>
      <c r="Z1177">
        <v>2.2890999999999999</v>
      </c>
      <c r="AA1177" s="447">
        <v>8.2374755067025109</v>
      </c>
      <c r="AB1177" s="447">
        <v>98.967018461855048</v>
      </c>
      <c r="AC1177" s="447">
        <v>0.16938356800000001</v>
      </c>
      <c r="AD1177" s="290">
        <v>0.3614</v>
      </c>
      <c r="AE1177" s="447">
        <v>88.490899999999996</v>
      </c>
      <c r="AF1177">
        <v>4.5217999999999998</v>
      </c>
      <c r="AG1177" s="447">
        <v>2.9624999999999999</v>
      </c>
      <c r="AH1177">
        <v>0.1855</v>
      </c>
      <c r="AI1177" s="447">
        <v>0.18626000000000001</v>
      </c>
      <c r="AJ1177" s="447">
        <v>98.55</v>
      </c>
      <c r="AK1177" s="447">
        <v>51.555</v>
      </c>
      <c r="AL1177" s="429">
        <v>31.085405349731445</v>
      </c>
      <c r="AM1177" s="433" t="s">
        <v>139</v>
      </c>
      <c r="AN1177" s="434"/>
      <c r="AO1177" s="438">
        <v>0.8</v>
      </c>
      <c r="AP1177" s="439">
        <v>8.1649999999999991</v>
      </c>
      <c r="AQ1177" s="431" t="s">
        <v>139</v>
      </c>
      <c r="AR1177" s="440"/>
      <c r="AS1177" s="469">
        <v>1.9736066123063498</v>
      </c>
      <c r="AT1177" s="431"/>
      <c r="AU1177" s="469">
        <v>8.6302934680827104</v>
      </c>
      <c r="AV1177" s="431"/>
      <c r="AW1177" s="442">
        <v>0.90400000000000003</v>
      </c>
      <c r="AX1177" s="431"/>
      <c r="AY1177" s="443"/>
      <c r="AZ1177" s="469">
        <v>2.9802771189613789E-3</v>
      </c>
      <c r="BA1177" s="431">
        <v>6</v>
      </c>
      <c r="BB1177" s="440"/>
      <c r="BC1177" s="469">
        <v>0.17927616418848288</v>
      </c>
      <c r="BD1177" s="445" t="s">
        <v>139</v>
      </c>
      <c r="BE1177" s="469">
        <v>0.23163458283138474</v>
      </c>
      <c r="BF1177" s="445" t="s">
        <v>139</v>
      </c>
      <c r="BG1177" s="445"/>
      <c r="BH1177" s="469">
        <v>2071.2853288550577</v>
      </c>
      <c r="BI1177" s="431" t="s">
        <v>139</v>
      </c>
      <c r="BJ1177" s="440"/>
      <c r="BK1177" s="441">
        <v>2185.1304793889276</v>
      </c>
      <c r="BL1177" s="431" t="s">
        <v>139</v>
      </c>
      <c r="BM1177" s="446"/>
      <c r="BN1177" s="447">
        <v>-2.4251788592537427</v>
      </c>
      <c r="BO1177">
        <v>3</v>
      </c>
      <c r="BP1177" t="s">
        <v>1123</v>
      </c>
    </row>
    <row r="1178" spans="1:68" ht="15.75" customHeight="1">
      <c r="A1178" s="7" t="s">
        <v>1030</v>
      </c>
      <c r="B1178" s="453">
        <v>54</v>
      </c>
      <c r="C1178" s="436" t="s">
        <v>248</v>
      </c>
      <c r="D1178" s="454" t="s">
        <v>249</v>
      </c>
      <c r="E1178" s="436">
        <v>71</v>
      </c>
      <c r="F1178" s="436">
        <v>36.339999999999861</v>
      </c>
      <c r="G1178" s="436" t="s">
        <v>61</v>
      </c>
      <c r="H1178" s="430">
        <v>71.605666666666664</v>
      </c>
      <c r="I1178" s="436">
        <v>140</v>
      </c>
      <c r="J1178" s="436">
        <v>2.3700000000002319</v>
      </c>
      <c r="K1178" s="436" t="s">
        <v>62</v>
      </c>
      <c r="L1178" s="430">
        <v>140.0395</v>
      </c>
      <c r="M1178" s="430">
        <v>-140.0395</v>
      </c>
      <c r="N1178" s="427">
        <v>1215</v>
      </c>
      <c r="Q1178" s="428" t="s">
        <v>156</v>
      </c>
      <c r="R1178">
        <v>21</v>
      </c>
      <c r="S1178" s="474">
        <v>41.234000000000002</v>
      </c>
      <c r="T1178" s="290">
        <v>-0.36530000000000001</v>
      </c>
      <c r="U1178" s="290">
        <v>-0.35580000000000001</v>
      </c>
      <c r="V1178" s="290">
        <v>24.550829</v>
      </c>
      <c r="W1178" s="290">
        <v>24.548375</v>
      </c>
      <c r="X1178" s="290">
        <v>29.427225302702361</v>
      </c>
      <c r="Y1178" s="290">
        <v>29.41479732015242</v>
      </c>
      <c r="Z1178">
        <v>2.3910999999999998</v>
      </c>
      <c r="AA1178" s="447">
        <v>8.8436037649849393</v>
      </c>
      <c r="AB1178" s="447">
        <v>105.15305449572854</v>
      </c>
      <c r="AC1178" s="447">
        <v>0.12881603999999999</v>
      </c>
      <c r="AD1178" s="290">
        <v>0.27129999999999999</v>
      </c>
      <c r="AE1178" s="447">
        <v>89.0364</v>
      </c>
      <c r="AF1178">
        <v>4.5492999999999997</v>
      </c>
      <c r="AG1178" s="447">
        <v>1.9480999999999999</v>
      </c>
      <c r="AH1178">
        <v>0.1449</v>
      </c>
      <c r="AI1178" s="447">
        <v>0.75341000000000002</v>
      </c>
      <c r="AJ1178" s="447">
        <v>98.54</v>
      </c>
      <c r="AK1178" s="447">
        <v>46.064</v>
      </c>
      <c r="AL1178" s="429">
        <v>29.281524658203125</v>
      </c>
      <c r="AM1178" s="433" t="s">
        <v>139</v>
      </c>
      <c r="AN1178" s="434"/>
      <c r="AO1178" s="438">
        <v>0.9</v>
      </c>
      <c r="AP1178" s="439">
        <v>8.8759999999999994</v>
      </c>
      <c r="AQ1178" s="431" t="s">
        <v>139</v>
      </c>
      <c r="AR1178" s="440"/>
      <c r="AS1178" s="469">
        <v>0</v>
      </c>
      <c r="AT1178" s="431"/>
      <c r="AU1178" s="469">
        <v>2.6975781455527201</v>
      </c>
      <c r="AV1178" s="431"/>
      <c r="AW1178" s="442">
        <v>0.59099999999999997</v>
      </c>
      <c r="AX1178" s="431"/>
      <c r="AY1178" s="443"/>
      <c r="AZ1178" s="469">
        <v>2.4965672200719178E-4</v>
      </c>
      <c r="BA1178" s="431">
        <v>6</v>
      </c>
      <c r="BB1178" s="440"/>
      <c r="BC1178" s="469">
        <v>0.13578586860415948</v>
      </c>
      <c r="BD1178" s="445" t="s">
        <v>139</v>
      </c>
      <c r="BE1178" s="469">
        <v>0.16756630575481493</v>
      </c>
      <c r="BF1178" s="445" t="s">
        <v>139</v>
      </c>
      <c r="BG1178" s="445"/>
      <c r="BH1178" s="469">
        <v>1993.1777371826981</v>
      </c>
      <c r="BI1178" s="431" t="s">
        <v>139</v>
      </c>
      <c r="BJ1178" s="440"/>
      <c r="BK1178" s="441">
        <v>2096.6897446118583</v>
      </c>
      <c r="BL1178" s="431" t="s">
        <v>139</v>
      </c>
      <c r="BM1178" s="446"/>
      <c r="BN1178" s="447">
        <v>-3.4477122539746721</v>
      </c>
      <c r="BO1178" t="s">
        <v>139</v>
      </c>
    </row>
    <row r="1179" spans="1:68" ht="15.75" customHeight="1">
      <c r="A1179" s="7" t="s">
        <v>1030</v>
      </c>
      <c r="B1179" s="453">
        <v>54</v>
      </c>
      <c r="C1179" s="436" t="s">
        <v>248</v>
      </c>
      <c r="D1179" s="454" t="s">
        <v>249</v>
      </c>
      <c r="E1179" s="436">
        <v>71</v>
      </c>
      <c r="F1179" s="436">
        <v>36.339999999999861</v>
      </c>
      <c r="G1179" s="436" t="s">
        <v>61</v>
      </c>
      <c r="H1179" s="430">
        <v>71.605666666666664</v>
      </c>
      <c r="I1179" s="436">
        <v>140</v>
      </c>
      <c r="J1179" s="436">
        <v>2.3700000000002319</v>
      </c>
      <c r="K1179" s="436" t="s">
        <v>62</v>
      </c>
      <c r="L1179" s="430">
        <v>140.0395</v>
      </c>
      <c r="M1179" s="430">
        <v>-140.0395</v>
      </c>
      <c r="N1179" s="427">
        <v>1216</v>
      </c>
      <c r="Q1179" s="428" t="s">
        <v>156</v>
      </c>
      <c r="R1179">
        <v>22</v>
      </c>
      <c r="S1179" s="474">
        <v>31.3</v>
      </c>
      <c r="T1179" s="290">
        <v>0.13270000000000001</v>
      </c>
      <c r="U1179" s="290">
        <v>0.1124</v>
      </c>
      <c r="V1179" s="290">
        <v>24.61571</v>
      </c>
      <c r="W1179" s="290">
        <v>24.614253000000001</v>
      </c>
      <c r="X1179" s="290">
        <v>29.039968496176407</v>
      </c>
      <c r="Y1179" s="290">
        <v>29.057331807254343</v>
      </c>
      <c r="Z1179">
        <v>2.3883000000000001</v>
      </c>
      <c r="AA1179" s="447">
        <v>8.684183447109131</v>
      </c>
      <c r="AB1179" s="447">
        <v>104.34594549808122</v>
      </c>
      <c r="AC1179" s="447">
        <v>0.12623074400000001</v>
      </c>
      <c r="AD1179" s="290">
        <v>0.2656</v>
      </c>
      <c r="AE1179" s="447">
        <v>88.893000000000001</v>
      </c>
      <c r="AF1179">
        <v>4.5419999999999998</v>
      </c>
      <c r="AG1179" s="447">
        <v>1.7673000000000001</v>
      </c>
      <c r="AH1179">
        <v>0.13769999999999999</v>
      </c>
      <c r="AI1179" s="447">
        <v>1.3283</v>
      </c>
      <c r="AJ1179" s="447">
        <v>98.54</v>
      </c>
      <c r="AK1179" s="447">
        <v>45.606000000000002</v>
      </c>
      <c r="AL1179" s="429">
        <v>29.096416473388672</v>
      </c>
      <c r="AM1179" s="433" t="s">
        <v>139</v>
      </c>
      <c r="AN1179" s="434"/>
      <c r="AO1179" s="438">
        <v>1.2</v>
      </c>
      <c r="AP1179" s="439">
        <v>8.8550000000000004</v>
      </c>
      <c r="AQ1179" s="431" t="s">
        <v>139</v>
      </c>
      <c r="AR1179" s="440"/>
      <c r="AS1179" s="469">
        <v>0</v>
      </c>
      <c r="AT1179" s="431"/>
      <c r="AU1179" s="469">
        <v>2.6487967544033943</v>
      </c>
      <c r="AV1179" s="431"/>
      <c r="AW1179" s="442">
        <v>0.58699999999999997</v>
      </c>
      <c r="AX1179" s="431"/>
      <c r="AY1179" s="443"/>
      <c r="AZ1179" s="469">
        <v>8.7379852702528979E-4</v>
      </c>
      <c r="BA1179" s="431">
        <v>6</v>
      </c>
      <c r="BB1179" s="440"/>
      <c r="BC1179" s="469">
        <v>0.1276059970014993</v>
      </c>
      <c r="BD1179" s="445" t="s">
        <v>139</v>
      </c>
      <c r="BE1179" s="469">
        <v>0.1604694491523469</v>
      </c>
      <c r="BF1179" s="445" t="s">
        <v>139</v>
      </c>
      <c r="BG1179" s="445"/>
      <c r="BH1179" s="469">
        <v>1992.054582054167</v>
      </c>
      <c r="BI1179" s="431" t="s">
        <v>139</v>
      </c>
      <c r="BJ1179" s="440"/>
      <c r="BK1179" s="441">
        <v>2088.7997800398171</v>
      </c>
      <c r="BL1179" s="431" t="s">
        <v>139</v>
      </c>
      <c r="BM1179" s="446"/>
      <c r="BN1179" s="447">
        <v>-3.4674909261107536</v>
      </c>
      <c r="BO1179" t="s">
        <v>139</v>
      </c>
    </row>
    <row r="1180" spans="1:68" ht="15.75" customHeight="1">
      <c r="A1180" s="7" t="s">
        <v>1030</v>
      </c>
      <c r="B1180" s="453">
        <v>54</v>
      </c>
      <c r="C1180" s="436" t="s">
        <v>248</v>
      </c>
      <c r="D1180" s="454" t="s">
        <v>249</v>
      </c>
      <c r="E1180" s="436">
        <v>71</v>
      </c>
      <c r="F1180" s="436">
        <v>36.339999999999861</v>
      </c>
      <c r="G1180" s="436" t="s">
        <v>61</v>
      </c>
      <c r="H1180" s="430">
        <v>71.605666666666664</v>
      </c>
      <c r="I1180" s="436">
        <v>140</v>
      </c>
      <c r="J1180" s="436">
        <v>2.3700000000002319</v>
      </c>
      <c r="K1180" s="436" t="s">
        <v>62</v>
      </c>
      <c r="L1180" s="430">
        <v>140.0395</v>
      </c>
      <c r="M1180" s="430">
        <v>-140.0395</v>
      </c>
      <c r="N1180" s="427">
        <v>1217</v>
      </c>
      <c r="Q1180" s="428" t="s">
        <v>156</v>
      </c>
      <c r="R1180">
        <v>23</v>
      </c>
      <c r="S1180" s="474">
        <v>20.998999999999999</v>
      </c>
      <c r="T1180" s="290">
        <v>1.4985999999999999</v>
      </c>
      <c r="U1180" s="290">
        <v>1.5865</v>
      </c>
      <c r="V1180" s="290">
        <v>24.569391</v>
      </c>
      <c r="W1180" s="290">
        <v>24.520209000000001</v>
      </c>
      <c r="X1180" s="290">
        <v>27.736226585715052</v>
      </c>
      <c r="Y1180" s="290">
        <v>27.59796441362316</v>
      </c>
      <c r="Z1180">
        <v>2.2972000000000001</v>
      </c>
      <c r="AA1180" s="447">
        <v>8.508730657277507</v>
      </c>
      <c r="AB1180" s="447">
        <v>104.99279144730392</v>
      </c>
      <c r="AC1180" s="447">
        <v>0.12060524800000001</v>
      </c>
      <c r="AD1180" s="290">
        <v>0.25309999999999999</v>
      </c>
      <c r="AE1180" s="447">
        <v>88.541200000000003</v>
      </c>
      <c r="AF1180">
        <v>4.5243000000000002</v>
      </c>
      <c r="AG1180" s="447">
        <v>1.5818000000000001</v>
      </c>
      <c r="AH1180">
        <v>0.13020000000000001</v>
      </c>
      <c r="AI1180" s="447">
        <v>2.4009999999999998</v>
      </c>
      <c r="AJ1180" s="447">
        <v>98.54</v>
      </c>
      <c r="AK1180" s="447">
        <v>45.606000000000002</v>
      </c>
      <c r="AL1180" s="429">
        <v>27.498594284057617</v>
      </c>
      <c r="AM1180" s="433" t="s">
        <v>139</v>
      </c>
      <c r="AN1180" s="434"/>
      <c r="AO1180" s="438">
        <v>2.5</v>
      </c>
      <c r="AP1180" s="439">
        <v>8.3520000000000003</v>
      </c>
      <c r="AQ1180" s="431" t="s">
        <v>139</v>
      </c>
      <c r="AR1180" s="440"/>
      <c r="AS1180" s="469">
        <v>0</v>
      </c>
      <c r="AT1180" s="431"/>
      <c r="AU1180" s="469">
        <v>2.4499528446151202</v>
      </c>
      <c r="AV1180" s="431"/>
      <c r="AW1180" s="442">
        <v>0.53400000000000003</v>
      </c>
      <c r="AX1180" s="431"/>
      <c r="AY1180" s="443"/>
      <c r="AZ1180" s="469">
        <v>2.4965672200719178E-4</v>
      </c>
      <c r="BA1180" s="431">
        <v>6</v>
      </c>
      <c r="BB1180" s="440"/>
      <c r="BC1180" s="469">
        <v>0.10787186274035657</v>
      </c>
      <c r="BD1180" s="445" t="s">
        <v>139</v>
      </c>
      <c r="BE1180" s="469">
        <v>0.11234037293326772</v>
      </c>
      <c r="BF1180" s="445" t="s">
        <v>139</v>
      </c>
      <c r="BG1180" s="445"/>
      <c r="BH1180" s="469">
        <v>1902.9791764020893</v>
      </c>
      <c r="BI1180" s="431" t="s">
        <v>139</v>
      </c>
      <c r="BJ1180" s="440"/>
      <c r="BK1180" s="441">
        <v>1999.8781835322227</v>
      </c>
      <c r="BL1180" s="431" t="s">
        <v>139</v>
      </c>
      <c r="BM1180" s="446"/>
      <c r="BN1180" s="447">
        <v>-3.6276942093972329</v>
      </c>
      <c r="BO1180" t="s">
        <v>139</v>
      </c>
    </row>
    <row r="1181" spans="1:68" ht="15.75" customHeight="1">
      <c r="A1181" s="7" t="s">
        <v>1030</v>
      </c>
      <c r="B1181" s="453">
        <v>54</v>
      </c>
      <c r="C1181" s="436" t="s">
        <v>248</v>
      </c>
      <c r="D1181" s="454" t="s">
        <v>249</v>
      </c>
      <c r="E1181" s="436">
        <v>71</v>
      </c>
      <c r="F1181" s="436">
        <v>36.339999999999861</v>
      </c>
      <c r="G1181" s="436" t="s">
        <v>61</v>
      </c>
      <c r="H1181" s="430">
        <v>71.605666666666664</v>
      </c>
      <c r="I1181" s="436">
        <v>140</v>
      </c>
      <c r="J1181" s="436">
        <v>2.3700000000002319</v>
      </c>
      <c r="K1181" s="436" t="s">
        <v>62</v>
      </c>
      <c r="L1181" s="430">
        <v>140.0395</v>
      </c>
      <c r="M1181" s="430">
        <v>-140.0395</v>
      </c>
      <c r="N1181" s="427">
        <v>1218</v>
      </c>
      <c r="Q1181" s="428" t="s">
        <v>184</v>
      </c>
      <c r="R1181">
        <v>24</v>
      </c>
      <c r="S1181" s="474">
        <v>4.6829999999999998</v>
      </c>
      <c r="T1181" s="290">
        <v>-0.50670000000000004</v>
      </c>
      <c r="U1181" s="290">
        <v>-0.49759999999999999</v>
      </c>
      <c r="V1181" s="290">
        <v>21.783104999999999</v>
      </c>
      <c r="W1181" s="290">
        <v>21.791608</v>
      </c>
      <c r="X1181" s="290">
        <v>25.95319649763821</v>
      </c>
      <c r="Y1181" s="290">
        <v>25.956465124417225</v>
      </c>
      <c r="Z1181">
        <v>2.2740999999999998</v>
      </c>
      <c r="AA1181" s="447">
        <v>8.5566376002624001</v>
      </c>
      <c r="AB1181" s="447">
        <v>98.91049122583982</v>
      </c>
      <c r="AC1181" s="447">
        <v>7.9528768E-2</v>
      </c>
      <c r="AD1181" s="290">
        <v>0.16189999999999999</v>
      </c>
      <c r="AE1181" s="447">
        <v>88.930300000000003</v>
      </c>
      <c r="AF1181">
        <v>4.5438999999999998</v>
      </c>
      <c r="AG1181" s="447">
        <v>1.3774999999999999</v>
      </c>
      <c r="AH1181">
        <v>0.1221</v>
      </c>
      <c r="AI1181" s="447">
        <v>8.2469999999999999</v>
      </c>
      <c r="AJ1181" s="447">
        <v>98.54</v>
      </c>
      <c r="AK1181" s="447">
        <v>37.674999999999997</v>
      </c>
      <c r="AL1181" s="429">
        <v>25.963092803955078</v>
      </c>
      <c r="AM1181" s="433" t="s">
        <v>139</v>
      </c>
      <c r="AN1181" s="434"/>
      <c r="AO1181" s="438">
        <v>0.6</v>
      </c>
      <c r="AP1181" s="439">
        <v>8.5510000000000002</v>
      </c>
      <c r="AQ1181" s="431" t="s">
        <v>139</v>
      </c>
      <c r="AR1181" s="440"/>
      <c r="AS1181" s="469">
        <v>0</v>
      </c>
      <c r="AT1181" s="431"/>
      <c r="AU1181" s="469">
        <v>2.3077400308046658</v>
      </c>
      <c r="AV1181" s="431"/>
      <c r="AW1181" s="442">
        <v>0.498</v>
      </c>
      <c r="AX1181" s="431"/>
      <c r="AY1181" s="443"/>
      <c r="AZ1181" s="469">
        <v>0</v>
      </c>
      <c r="BA1181" s="431">
        <v>6</v>
      </c>
      <c r="BB1181" s="440"/>
      <c r="BC1181" s="469">
        <v>7.3058670674150575E-2</v>
      </c>
      <c r="BD1181" s="445" t="s">
        <v>139</v>
      </c>
      <c r="BE1181" s="469">
        <v>8.4578404961523093E-2</v>
      </c>
      <c r="BF1181" s="445" t="s">
        <v>139</v>
      </c>
      <c r="BG1181" s="445"/>
      <c r="BH1181" s="469">
        <v>1793.7605404652779</v>
      </c>
      <c r="BI1181" s="431" t="s">
        <v>139</v>
      </c>
      <c r="BJ1181" s="440"/>
      <c r="BK1181" s="441">
        <v>1863.3178938384872</v>
      </c>
      <c r="BL1181" s="431" t="s">
        <v>139</v>
      </c>
      <c r="BM1181" s="446"/>
      <c r="BN1181" s="447">
        <v>-3.5733042756715019</v>
      </c>
      <c r="BO1181" t="s">
        <v>139</v>
      </c>
    </row>
    <row r="1182" spans="1:68" ht="15.75" customHeight="1">
      <c r="A1182" s="7" t="s">
        <v>1030</v>
      </c>
      <c r="B1182" s="453">
        <v>55</v>
      </c>
      <c r="C1182" s="436" t="s">
        <v>250</v>
      </c>
      <c r="D1182" s="454" t="s">
        <v>251</v>
      </c>
      <c r="E1182" s="436">
        <v>71</v>
      </c>
      <c r="F1182" s="436">
        <v>3.999999999962256E-2</v>
      </c>
      <c r="G1182" s="436" t="s">
        <v>61</v>
      </c>
      <c r="H1182" s="430">
        <v>71.00066666666666</v>
      </c>
      <c r="I1182" s="436">
        <v>139</v>
      </c>
      <c r="J1182" s="436">
        <v>59.669999999999277</v>
      </c>
      <c r="K1182" s="436" t="s">
        <v>62</v>
      </c>
      <c r="L1182" s="430">
        <v>139.99449999999999</v>
      </c>
      <c r="M1182" s="430">
        <v>-139.99449999999999</v>
      </c>
      <c r="N1182" s="427">
        <v>1219</v>
      </c>
      <c r="Q1182" s="428" t="s">
        <v>156</v>
      </c>
      <c r="R1182">
        <v>1</v>
      </c>
      <c r="S1182" s="474">
        <v>2101.9720000000002</v>
      </c>
      <c r="T1182" s="290">
        <v>-0.39</v>
      </c>
      <c r="U1182" s="290">
        <v>-0.39040000000000002</v>
      </c>
      <c r="V1182" s="290">
        <v>29.574860000000001</v>
      </c>
      <c r="W1182" s="290">
        <v>29.574515999999999</v>
      </c>
      <c r="X1182" s="290">
        <v>34.946644801675056</v>
      </c>
      <c r="Y1182" s="290">
        <v>34.946641969267425</v>
      </c>
      <c r="Z1182">
        <v>1.5689</v>
      </c>
      <c r="AA1182" s="447">
        <v>6.544806362672003</v>
      </c>
      <c r="AB1182" s="447">
        <v>80.846785725140023</v>
      </c>
      <c r="AC1182" s="447">
        <v>2.62707696E-2</v>
      </c>
      <c r="AD1182" s="290">
        <v>4.3700000000000003E-2</v>
      </c>
      <c r="AE1182" s="447">
        <v>88.584000000000003</v>
      </c>
      <c r="AF1182">
        <v>4.5265000000000004</v>
      </c>
      <c r="AG1182" s="447">
        <v>1.9293</v>
      </c>
      <c r="AH1182">
        <v>0.14419999999999999</v>
      </c>
      <c r="AI1182" s="447">
        <v>6.3701999999999995E-2</v>
      </c>
      <c r="AJ1182" s="447">
        <v>9.92</v>
      </c>
      <c r="AK1182" s="447">
        <v>9.9144000000000005</v>
      </c>
      <c r="AL1182" s="429">
        <v>34.945198059082031</v>
      </c>
      <c r="AM1182" s="433" t="s">
        <v>139</v>
      </c>
      <c r="AN1182" s="434"/>
      <c r="AO1182" s="438">
        <v>0.7</v>
      </c>
      <c r="AP1182" s="439">
        <v>6.5185095323463536</v>
      </c>
      <c r="AQ1182" s="431">
        <v>2</v>
      </c>
      <c r="AR1182" s="440"/>
      <c r="AS1182" s="469">
        <v>14.918518110782689</v>
      </c>
      <c r="AT1182" s="431"/>
      <c r="AU1182" s="469">
        <v>14.959316871082159</v>
      </c>
      <c r="AV1182" s="431"/>
      <c r="AW1182" s="442">
        <v>1.0229999999999999</v>
      </c>
      <c r="AX1182" s="431"/>
      <c r="AY1182" s="443"/>
      <c r="AZ1182" s="469" t="s">
        <v>139</v>
      </c>
      <c r="BA1182" s="431" t="s">
        <v>139</v>
      </c>
      <c r="BB1182" s="440"/>
      <c r="BC1182" s="469" t="s">
        <v>139</v>
      </c>
      <c r="BD1182" s="445" t="s">
        <v>139</v>
      </c>
      <c r="BE1182" s="469" t="s">
        <v>139</v>
      </c>
      <c r="BF1182" s="445" t="s">
        <v>139</v>
      </c>
      <c r="BG1182" s="445"/>
      <c r="BH1182" s="469">
        <v>2149.5685569294387</v>
      </c>
      <c r="BI1182" s="431" t="s">
        <v>139</v>
      </c>
      <c r="BJ1182" s="440"/>
      <c r="BK1182" s="441">
        <v>2307.9518756349257</v>
      </c>
      <c r="BL1182" s="431" t="s">
        <v>139</v>
      </c>
      <c r="BM1182" s="446"/>
      <c r="BN1182" s="447">
        <v>0.22312517005166033</v>
      </c>
      <c r="BO1182" t="s">
        <v>139</v>
      </c>
    </row>
    <row r="1183" spans="1:68" ht="15.75" customHeight="1">
      <c r="A1183" s="7" t="s">
        <v>1030</v>
      </c>
      <c r="B1183" s="453">
        <v>55</v>
      </c>
      <c r="C1183" s="436" t="s">
        <v>250</v>
      </c>
      <c r="D1183" s="454" t="s">
        <v>251</v>
      </c>
      <c r="E1183" s="436">
        <v>71</v>
      </c>
      <c r="F1183" s="436">
        <v>3.999999999962256E-2</v>
      </c>
      <c r="G1183" s="436" t="s">
        <v>61</v>
      </c>
      <c r="H1183" s="430">
        <v>71.00066666666666</v>
      </c>
      <c r="I1183" s="436">
        <v>139</v>
      </c>
      <c r="J1183" s="436">
        <v>59.669999999999277</v>
      </c>
      <c r="K1183" s="436" t="s">
        <v>62</v>
      </c>
      <c r="L1183" s="430">
        <v>139.99449999999999</v>
      </c>
      <c r="M1183" s="430">
        <v>-139.99449999999999</v>
      </c>
      <c r="N1183" s="427">
        <v>1220</v>
      </c>
      <c r="Q1183" s="428" t="s">
        <v>156</v>
      </c>
      <c r="R1183">
        <v>2</v>
      </c>
      <c r="S1183" s="474">
        <v>1523.01</v>
      </c>
      <c r="T1183" s="290">
        <v>-0.28070000000000001</v>
      </c>
      <c r="U1183" s="290">
        <v>-0.28129999999999999</v>
      </c>
      <c r="V1183" s="290">
        <v>29.399166999999998</v>
      </c>
      <c r="W1183" s="290">
        <v>29.398955000000001</v>
      </c>
      <c r="X1183" s="290">
        <v>34.905627422416458</v>
      </c>
      <c r="Y1183" s="290">
        <v>34.906024052219038</v>
      </c>
      <c r="Z1183">
        <v>1.7196</v>
      </c>
      <c r="AA1183" s="447">
        <v>6.8420398225432253</v>
      </c>
      <c r="AB1183" s="447">
        <v>84.736779622006608</v>
      </c>
      <c r="AC1183" s="447">
        <v>2.6228432000000003E-2</v>
      </c>
      <c r="AD1183" s="290">
        <v>4.36E-2</v>
      </c>
      <c r="AE1183" s="447">
        <v>89.380799999999994</v>
      </c>
      <c r="AF1183">
        <v>4.5666000000000002</v>
      </c>
      <c r="AG1183" s="447">
        <v>2.0749</v>
      </c>
      <c r="AH1183">
        <v>0.15</v>
      </c>
      <c r="AI1183" s="447">
        <v>6.3701999999999995E-2</v>
      </c>
      <c r="AJ1183" s="447">
        <v>98.54</v>
      </c>
      <c r="AK1183" s="447">
        <v>9.9144000000000005</v>
      </c>
      <c r="AL1183" s="429">
        <v>34.906837463378906</v>
      </c>
      <c r="AM1183" s="433" t="s">
        <v>139</v>
      </c>
      <c r="AN1183" s="434"/>
      <c r="AO1183" s="438">
        <v>0.7</v>
      </c>
      <c r="AP1183" s="439">
        <v>6.8369999999999997</v>
      </c>
      <c r="AQ1183" s="431" t="s">
        <v>139</v>
      </c>
      <c r="AR1183" s="440"/>
      <c r="AS1183" s="469">
        <v>13.621139290085404</v>
      </c>
      <c r="AT1183" s="431"/>
      <c r="AU1183" s="469">
        <v>9.041681543032503</v>
      </c>
      <c r="AV1183" s="431"/>
      <c r="AW1183" s="442">
        <v>0.92300000000000004</v>
      </c>
      <c r="AX1183" s="431"/>
      <c r="AY1183" s="443"/>
      <c r="AZ1183" s="469" t="s">
        <v>139</v>
      </c>
      <c r="BA1183" s="431" t="s">
        <v>139</v>
      </c>
      <c r="BB1183" s="440"/>
      <c r="BC1183" s="469" t="s">
        <v>139</v>
      </c>
      <c r="BD1183" s="445" t="s">
        <v>139</v>
      </c>
      <c r="BE1183" s="469" t="s">
        <v>139</v>
      </c>
      <c r="BF1183" s="445" t="s">
        <v>139</v>
      </c>
      <c r="BG1183" s="445"/>
      <c r="BH1183" s="469">
        <v>2139.8403166911121</v>
      </c>
      <c r="BI1183" s="431" t="s">
        <v>139</v>
      </c>
      <c r="BJ1183" s="440"/>
      <c r="BK1183" s="441">
        <v>2304.0975573340679</v>
      </c>
      <c r="BL1183" s="431" t="s">
        <v>139</v>
      </c>
      <c r="BM1183" s="446"/>
      <c r="BN1183" s="447">
        <v>0.2162028234238309</v>
      </c>
      <c r="BO1183" t="s">
        <v>139</v>
      </c>
    </row>
    <row r="1184" spans="1:68" ht="15.75" customHeight="1">
      <c r="A1184" s="7" t="s">
        <v>1030</v>
      </c>
      <c r="B1184" s="453">
        <v>55</v>
      </c>
      <c r="C1184" s="436" t="s">
        <v>250</v>
      </c>
      <c r="D1184" s="454" t="s">
        <v>251</v>
      </c>
      <c r="E1184" s="436">
        <v>71</v>
      </c>
      <c r="F1184" s="436">
        <v>3.999999999962256E-2</v>
      </c>
      <c r="G1184" s="436" t="s">
        <v>61</v>
      </c>
      <c r="H1184" s="430">
        <v>71.00066666666666</v>
      </c>
      <c r="I1184" s="436">
        <v>139</v>
      </c>
      <c r="J1184" s="436">
        <v>59.669999999999277</v>
      </c>
      <c r="K1184" s="436" t="s">
        <v>62</v>
      </c>
      <c r="L1184" s="430">
        <v>139.99449999999999</v>
      </c>
      <c r="M1184" s="430">
        <v>-139.99449999999999</v>
      </c>
      <c r="N1184" s="427">
        <v>1221</v>
      </c>
      <c r="Q1184" s="428" t="s">
        <v>156</v>
      </c>
      <c r="R1184">
        <v>3</v>
      </c>
      <c r="S1184" s="474">
        <v>1014.569</v>
      </c>
      <c r="T1184" s="290">
        <v>1.23E-2</v>
      </c>
      <c r="U1184" s="290">
        <v>1.4200000000000001E-2</v>
      </c>
      <c r="V1184" s="290">
        <v>29.409917999999998</v>
      </c>
      <c r="W1184" s="290">
        <v>29.411650999999999</v>
      </c>
      <c r="X1184" s="290">
        <v>34.875335481563106</v>
      </c>
      <c r="Y1184" s="290">
        <v>34.875471727391236</v>
      </c>
      <c r="Z1184">
        <v>1.8277000000000001</v>
      </c>
      <c r="AA1184" s="447">
        <v>6.8655087421029375</v>
      </c>
      <c r="AB1184" s="447">
        <v>85.663067247426739</v>
      </c>
      <c r="AC1184" s="447">
        <v>2.6693695199999999E-2</v>
      </c>
      <c r="AD1184" s="290">
        <v>4.4600000000000001E-2</v>
      </c>
      <c r="AE1184" s="447">
        <v>89.321200000000005</v>
      </c>
      <c r="AF1184">
        <v>4.5636000000000001</v>
      </c>
      <c r="AG1184" s="447">
        <v>2.0796000000000001</v>
      </c>
      <c r="AH1184">
        <v>0.1502</v>
      </c>
      <c r="AI1184" s="447">
        <v>6.3701999999999995E-2</v>
      </c>
      <c r="AJ1184" s="447">
        <v>98.53</v>
      </c>
      <c r="AK1184" s="447">
        <v>9.9144000000000005</v>
      </c>
      <c r="AL1184" s="429">
        <v>34.877857208251953</v>
      </c>
      <c r="AM1184" s="433" t="s">
        <v>139</v>
      </c>
      <c r="AN1184" s="434"/>
      <c r="AO1184" s="438">
        <v>1</v>
      </c>
      <c r="AP1184" s="439">
        <v>6.8570000000000002</v>
      </c>
      <c r="AQ1184" s="431" t="s">
        <v>139</v>
      </c>
      <c r="AR1184" s="440"/>
      <c r="AS1184" s="469">
        <v>13.058855997674836</v>
      </c>
      <c r="AT1184" s="431"/>
      <c r="AU1184" s="469">
        <v>7.7009388010265694</v>
      </c>
      <c r="AV1184" s="431"/>
      <c r="AW1184" s="442">
        <v>0.876</v>
      </c>
      <c r="AX1184" s="431"/>
      <c r="AY1184" s="443"/>
      <c r="AZ1184" s="469" t="s">
        <v>139</v>
      </c>
      <c r="BA1184" s="431" t="s">
        <v>139</v>
      </c>
      <c r="BB1184" s="440"/>
      <c r="BC1184" s="469" t="s">
        <v>139</v>
      </c>
      <c r="BD1184" s="445" t="s">
        <v>139</v>
      </c>
      <c r="BE1184" s="469" t="s">
        <v>139</v>
      </c>
      <c r="BF1184" s="445" t="s">
        <v>139</v>
      </c>
      <c r="BG1184" s="445"/>
      <c r="BH1184" s="469">
        <v>2139.3964319638444</v>
      </c>
      <c r="BI1184" s="431" t="s">
        <v>139</v>
      </c>
      <c r="BJ1184" s="440"/>
      <c r="BK1184" s="441">
        <v>2300.6946428847018</v>
      </c>
      <c r="BL1184" s="431" t="s">
        <v>139</v>
      </c>
      <c r="BM1184" s="446"/>
      <c r="BN1184" s="447">
        <v>0.21125815538981052</v>
      </c>
      <c r="BO1184" t="s">
        <v>139</v>
      </c>
    </row>
    <row r="1185" spans="1:67" ht="15.75" customHeight="1">
      <c r="A1185" s="7" t="s">
        <v>1030</v>
      </c>
      <c r="B1185" s="453">
        <v>55</v>
      </c>
      <c r="C1185" s="436" t="s">
        <v>250</v>
      </c>
      <c r="D1185" s="454" t="s">
        <v>251</v>
      </c>
      <c r="E1185" s="436">
        <v>71</v>
      </c>
      <c r="F1185" s="436">
        <v>3.999999999962256E-2</v>
      </c>
      <c r="G1185" s="436" t="s">
        <v>61</v>
      </c>
      <c r="H1185" s="430">
        <v>71.00066666666666</v>
      </c>
      <c r="I1185" s="436">
        <v>139</v>
      </c>
      <c r="J1185" s="436">
        <v>59.669999999999277</v>
      </c>
      <c r="K1185" s="436" t="s">
        <v>62</v>
      </c>
      <c r="L1185" s="430">
        <v>139.99449999999999</v>
      </c>
      <c r="M1185" s="430">
        <v>-139.99449999999999</v>
      </c>
      <c r="N1185" s="427">
        <v>1222</v>
      </c>
      <c r="Q1185" s="428" t="s">
        <v>156</v>
      </c>
      <c r="R1185">
        <v>4</v>
      </c>
      <c r="S1185" s="474">
        <v>811.38</v>
      </c>
      <c r="T1185" s="290">
        <v>0.22370000000000001</v>
      </c>
      <c r="U1185" s="290">
        <v>0.22189999999999999</v>
      </c>
      <c r="V1185" s="290">
        <v>29.494101999999998</v>
      </c>
      <c r="W1185" s="290">
        <v>29.493019</v>
      </c>
      <c r="X1185" s="290">
        <v>34.864346058878638</v>
      </c>
      <c r="Y1185" s="290">
        <v>34.864953478473673</v>
      </c>
      <c r="Z1185">
        <v>1.8678999999999999</v>
      </c>
      <c r="AA1185" s="447">
        <v>6.8243707680692198</v>
      </c>
      <c r="AB1185" s="447">
        <v>85.612886206132799</v>
      </c>
      <c r="AC1185" s="447">
        <v>2.63977824E-2</v>
      </c>
      <c r="AD1185" s="290">
        <v>4.3999999999999997E-2</v>
      </c>
      <c r="AE1185" s="447">
        <v>89.388199999999998</v>
      </c>
      <c r="AF1185">
        <v>4.5670000000000002</v>
      </c>
      <c r="AG1185" s="447">
        <v>2.0491000000000001</v>
      </c>
      <c r="AH1185">
        <v>0.14899999999999999</v>
      </c>
      <c r="AI1185" s="447">
        <v>6.3701999999999995E-2</v>
      </c>
      <c r="AJ1185" s="447">
        <v>86.14</v>
      </c>
      <c r="AK1185" s="447">
        <v>9.9144000000000005</v>
      </c>
      <c r="AL1185" s="429">
        <v>34.86517333984375</v>
      </c>
      <c r="AM1185" s="433" t="s">
        <v>139</v>
      </c>
      <c r="AN1185" s="434"/>
      <c r="AO1185" s="438">
        <v>1.2</v>
      </c>
      <c r="AP1185" s="439">
        <v>6.8209999999999997</v>
      </c>
      <c r="AQ1185" s="431" t="s">
        <v>139</v>
      </c>
      <c r="AR1185" s="440"/>
      <c r="AS1185" s="469">
        <v>13.021733690634239</v>
      </c>
      <c r="AT1185" s="431"/>
      <c r="AU1185" s="469">
        <v>7.5978325256300208</v>
      </c>
      <c r="AV1185" s="431"/>
      <c r="AW1185" s="442">
        <v>0.86899999999999999</v>
      </c>
      <c r="AX1185" s="431"/>
      <c r="AY1185" s="443"/>
      <c r="AZ1185" s="469" t="s">
        <v>139</v>
      </c>
      <c r="BA1185" s="431" t="s">
        <v>139</v>
      </c>
      <c r="BB1185" s="440"/>
      <c r="BC1185" s="469" t="s">
        <v>139</v>
      </c>
      <c r="BD1185" s="445" t="s">
        <v>139</v>
      </c>
      <c r="BE1185" s="469" t="s">
        <v>139</v>
      </c>
      <c r="BF1185" s="445" t="s">
        <v>139</v>
      </c>
      <c r="BG1185" s="445"/>
      <c r="BH1185" s="469">
        <v>2140.2630880620918</v>
      </c>
      <c r="BI1185" s="431" t="s">
        <v>139</v>
      </c>
      <c r="BJ1185" s="440"/>
      <c r="BK1185" s="441">
        <v>2300.0280096647866</v>
      </c>
      <c r="BL1185" s="431" t="s">
        <v>139</v>
      </c>
      <c r="BM1185" s="446"/>
      <c r="BN1185" s="447">
        <v>0.2162028234238309</v>
      </c>
      <c r="BO1185" t="s">
        <v>139</v>
      </c>
    </row>
    <row r="1186" spans="1:67" ht="15.75" customHeight="1">
      <c r="A1186" s="7" t="s">
        <v>1030</v>
      </c>
      <c r="B1186" s="453">
        <v>55</v>
      </c>
      <c r="C1186" s="436" t="s">
        <v>250</v>
      </c>
      <c r="D1186" s="454" t="s">
        <v>251</v>
      </c>
      <c r="E1186" s="436">
        <v>71</v>
      </c>
      <c r="F1186" s="436">
        <v>3.999999999962256E-2</v>
      </c>
      <c r="G1186" s="436" t="s">
        <v>61</v>
      </c>
      <c r="H1186" s="430">
        <v>71.00066666666666</v>
      </c>
      <c r="I1186" s="436">
        <v>139</v>
      </c>
      <c r="J1186" s="436">
        <v>59.669999999999277</v>
      </c>
      <c r="K1186" s="436" t="s">
        <v>62</v>
      </c>
      <c r="L1186" s="430">
        <v>139.99449999999999</v>
      </c>
      <c r="M1186" s="430">
        <v>-139.99449999999999</v>
      </c>
      <c r="N1186" s="427">
        <v>1223</v>
      </c>
      <c r="Q1186" s="428" t="s">
        <v>156</v>
      </c>
      <c r="R1186">
        <v>5</v>
      </c>
      <c r="S1186" s="474">
        <v>608.95000000000005</v>
      </c>
      <c r="T1186" s="290">
        <v>0.48270000000000002</v>
      </c>
      <c r="U1186" s="290">
        <v>0.48349999999999999</v>
      </c>
      <c r="V1186" s="290">
        <v>29.617266000000001</v>
      </c>
      <c r="W1186" s="290">
        <v>29.618214999999999</v>
      </c>
      <c r="X1186" s="290">
        <v>34.851387979825383</v>
      </c>
      <c r="Y1186" s="290">
        <v>34.851726200640293</v>
      </c>
      <c r="Z1186">
        <v>1.899</v>
      </c>
      <c r="AA1186" s="447">
        <v>6.7245898353191782</v>
      </c>
      <c r="AB1186" s="447">
        <v>84.921389711267679</v>
      </c>
      <c r="AC1186" s="447">
        <v>2.6567132800000004E-2</v>
      </c>
      <c r="AD1186" s="290">
        <v>4.4400000000000002E-2</v>
      </c>
      <c r="AE1186" s="447">
        <v>89.380799999999994</v>
      </c>
      <c r="AF1186">
        <v>4.5666000000000002</v>
      </c>
      <c r="AG1186" s="447">
        <v>2.1124000000000001</v>
      </c>
      <c r="AH1186">
        <v>0.1515</v>
      </c>
      <c r="AI1186" s="447">
        <v>6.3701999999999995E-2</v>
      </c>
      <c r="AJ1186" s="447">
        <v>98.54</v>
      </c>
      <c r="AK1186" s="447">
        <v>9.9144000000000005</v>
      </c>
      <c r="AL1186" s="429">
        <v>34.854202270507813</v>
      </c>
      <c r="AM1186" s="433" t="s">
        <v>139</v>
      </c>
      <c r="AN1186" s="434"/>
      <c r="AO1186" s="438">
        <v>1.4</v>
      </c>
      <c r="AP1186" s="439">
        <v>6.72</v>
      </c>
      <c r="AQ1186" s="431" t="s">
        <v>139</v>
      </c>
      <c r="AR1186" s="440"/>
      <c r="AS1186" s="469">
        <v>13.159555185613721</v>
      </c>
      <c r="AT1186" s="431"/>
      <c r="AU1186" s="469">
        <v>8.00070329595804</v>
      </c>
      <c r="AV1186" s="431"/>
      <c r="AW1186" s="442">
        <v>0.879</v>
      </c>
      <c r="AX1186" s="431"/>
      <c r="AY1186" s="443"/>
      <c r="AZ1186" s="469" t="s">
        <v>139</v>
      </c>
      <c r="BA1186" s="431" t="s">
        <v>139</v>
      </c>
      <c r="BB1186" s="440"/>
      <c r="BC1186" s="469" t="s">
        <v>139</v>
      </c>
      <c r="BD1186" s="445" t="s">
        <v>139</v>
      </c>
      <c r="BE1186" s="469" t="s">
        <v>139</v>
      </c>
      <c r="BF1186" s="445" t="s">
        <v>139</v>
      </c>
      <c r="BG1186" s="445"/>
      <c r="BH1186" s="469">
        <v>2144.6131195633229</v>
      </c>
      <c r="BI1186" s="431" t="s">
        <v>139</v>
      </c>
      <c r="BJ1186" s="440"/>
      <c r="BK1186" s="441">
        <v>2299.5545690952858</v>
      </c>
      <c r="BL1186" s="431" t="s">
        <v>139</v>
      </c>
      <c r="BM1186" s="446"/>
      <c r="BN1186" s="447">
        <v>0.22708052723927841</v>
      </c>
      <c r="BO1186" t="s">
        <v>139</v>
      </c>
    </row>
    <row r="1187" spans="1:67" ht="15.75" customHeight="1">
      <c r="A1187" s="7" t="s">
        <v>1030</v>
      </c>
      <c r="B1187" s="453">
        <v>55</v>
      </c>
      <c r="C1187" s="436" t="s">
        <v>250</v>
      </c>
      <c r="D1187" s="454" t="s">
        <v>251</v>
      </c>
      <c r="E1187" s="436">
        <v>71</v>
      </c>
      <c r="F1187" s="436">
        <v>3.999999999962256E-2</v>
      </c>
      <c r="G1187" s="436" t="s">
        <v>61</v>
      </c>
      <c r="H1187" s="430">
        <v>71.00066666666666</v>
      </c>
      <c r="I1187" s="436">
        <v>139</v>
      </c>
      <c r="J1187" s="436">
        <v>59.669999999999277</v>
      </c>
      <c r="K1187" s="436" t="s">
        <v>62</v>
      </c>
      <c r="L1187" s="430">
        <v>139.99449999999999</v>
      </c>
      <c r="M1187" s="430">
        <v>-139.99449999999999</v>
      </c>
      <c r="N1187" s="427">
        <v>1224</v>
      </c>
      <c r="Q1187" s="428" t="s">
        <v>156</v>
      </c>
      <c r="R1187">
        <v>6</v>
      </c>
      <c r="S1187" s="474">
        <v>508.05</v>
      </c>
      <c r="T1187" s="290">
        <v>0.63080000000000003</v>
      </c>
      <c r="U1187" s="290">
        <v>0.62909999999999999</v>
      </c>
      <c r="V1187" s="290">
        <v>29.689118999999998</v>
      </c>
      <c r="W1187" s="290">
        <v>29.688203000000001</v>
      </c>
      <c r="X1187" s="290">
        <v>34.837540866459399</v>
      </c>
      <c r="Y1187" s="290">
        <v>34.838256395750214</v>
      </c>
      <c r="Z1187">
        <v>1.909</v>
      </c>
      <c r="AA1187" s="447">
        <v>6.6449586265435139</v>
      </c>
      <c r="AB1187" s="447">
        <v>84.228994876511379</v>
      </c>
      <c r="AC1187" s="447">
        <v>2.7243633600000004E-2</v>
      </c>
      <c r="AD1187" s="290">
        <v>4.58E-2</v>
      </c>
      <c r="AE1187" s="447">
        <v>89.354699999999994</v>
      </c>
      <c r="AF1187">
        <v>4.5652999999999997</v>
      </c>
      <c r="AG1187" s="447">
        <v>2.0467</v>
      </c>
      <c r="AH1187">
        <v>0.1489</v>
      </c>
      <c r="AI1187" s="447">
        <v>6.3701999999999995E-2</v>
      </c>
      <c r="AJ1187" s="447">
        <v>98.54</v>
      </c>
      <c r="AK1187" s="447">
        <v>9.9144000000000005</v>
      </c>
      <c r="AL1187" s="429">
        <v>34.839347839355469</v>
      </c>
      <c r="AM1187" s="433" t="s">
        <v>139</v>
      </c>
      <c r="AN1187" s="434"/>
      <c r="AO1187" s="438">
        <v>1.6</v>
      </c>
      <c r="AP1187" s="439">
        <v>6.6310000000000002</v>
      </c>
      <c r="AQ1187" s="431" t="s">
        <v>139</v>
      </c>
      <c r="AR1187" s="440"/>
      <c r="AS1187" s="469">
        <v>13.303361742000288</v>
      </c>
      <c r="AT1187" s="431"/>
      <c r="AU1187" s="469">
        <v>8.3788773033647974</v>
      </c>
      <c r="AV1187" s="431"/>
      <c r="AW1187" s="442">
        <v>0.89100000000000001</v>
      </c>
      <c r="AX1187" s="431"/>
      <c r="AY1187" s="443"/>
      <c r="AZ1187" s="469" t="s">
        <v>139</v>
      </c>
      <c r="BA1187" s="431" t="s">
        <v>139</v>
      </c>
      <c r="BB1187" s="440"/>
      <c r="BC1187" s="469" t="s">
        <v>139</v>
      </c>
      <c r="BD1187" s="445" t="s">
        <v>139</v>
      </c>
      <c r="BE1187" s="469" t="s">
        <v>139</v>
      </c>
      <c r="BF1187" s="445" t="s">
        <v>139</v>
      </c>
      <c r="BG1187" s="445"/>
      <c r="BH1187" s="469">
        <v>2149.871595225507</v>
      </c>
      <c r="BI1187" s="431" t="s">
        <v>139</v>
      </c>
      <c r="BJ1187" s="440"/>
      <c r="BK1187" s="441">
        <v>2298.9855104868575</v>
      </c>
      <c r="BL1187" s="431" t="s">
        <v>139</v>
      </c>
      <c r="BM1187" s="446"/>
      <c r="BN1187" s="447">
        <v>0.20829116594959915</v>
      </c>
      <c r="BO1187" t="s">
        <v>139</v>
      </c>
    </row>
    <row r="1188" spans="1:67" ht="15.75" customHeight="1">
      <c r="A1188" s="7" t="s">
        <v>1030</v>
      </c>
      <c r="B1188" s="453">
        <v>55</v>
      </c>
      <c r="C1188" s="436" t="s">
        <v>250</v>
      </c>
      <c r="D1188" s="454" t="s">
        <v>251</v>
      </c>
      <c r="E1188" s="436">
        <v>71</v>
      </c>
      <c r="F1188" s="436">
        <v>3.999999999962256E-2</v>
      </c>
      <c r="G1188" s="436" t="s">
        <v>61</v>
      </c>
      <c r="H1188" s="430">
        <v>71.00066666666666</v>
      </c>
      <c r="I1188" s="436">
        <v>139</v>
      </c>
      <c r="J1188" s="436">
        <v>59.669999999999277</v>
      </c>
      <c r="K1188" s="436" t="s">
        <v>62</v>
      </c>
      <c r="L1188" s="430">
        <v>139.99449999999999</v>
      </c>
      <c r="M1188" s="430">
        <v>-139.99449999999999</v>
      </c>
      <c r="N1188" s="427">
        <v>1225</v>
      </c>
      <c r="Q1188" s="428" t="s">
        <v>156</v>
      </c>
      <c r="R1188">
        <v>7</v>
      </c>
      <c r="S1188" s="474">
        <v>458.62</v>
      </c>
      <c r="T1188" s="290">
        <v>0.67889999999999995</v>
      </c>
      <c r="U1188" s="290">
        <v>0.67920000000000003</v>
      </c>
      <c r="V1188" s="290">
        <v>29.698340999999999</v>
      </c>
      <c r="W1188" s="290">
        <v>29.698840000000001</v>
      </c>
      <c r="X1188" s="290">
        <v>34.824512931497253</v>
      </c>
      <c r="Y1188" s="290">
        <v>34.824824487738944</v>
      </c>
      <c r="Z1188">
        <v>1.9086000000000001</v>
      </c>
      <c r="AA1188" s="447">
        <v>6.5893320889233085</v>
      </c>
      <c r="AB1188" s="447">
        <v>83.619865182510523</v>
      </c>
      <c r="AC1188" s="447">
        <v>2.6778370400000001E-2</v>
      </c>
      <c r="AD1188" s="290">
        <v>4.48E-2</v>
      </c>
      <c r="AE1188" s="447">
        <v>89.352800000000002</v>
      </c>
      <c r="AF1188">
        <v>4.5651999999999999</v>
      </c>
      <c r="AG1188" s="447">
        <v>2.0068000000000001</v>
      </c>
      <c r="AH1188">
        <v>0.14729999999999999</v>
      </c>
      <c r="AI1188" s="447">
        <v>6.3701999999999995E-2</v>
      </c>
      <c r="AJ1188" s="447">
        <v>78.47</v>
      </c>
      <c r="AK1188" s="447">
        <v>9.9144000000000005</v>
      </c>
      <c r="AL1188" s="429">
        <v>34.828121185302734</v>
      </c>
      <c r="AM1188" s="433" t="s">
        <v>139</v>
      </c>
      <c r="AN1188" s="434"/>
      <c r="AO1188" s="438">
        <v>1.7</v>
      </c>
      <c r="AP1188" s="439">
        <v>6.58</v>
      </c>
      <c r="AQ1188" s="431" t="s">
        <v>139</v>
      </c>
      <c r="AR1188" s="440"/>
      <c r="AS1188" s="469">
        <v>13.34019715020608</v>
      </c>
      <c r="AT1188" s="431"/>
      <c r="AU1188" s="469">
        <v>8.3936404140685088</v>
      </c>
      <c r="AV1188" s="431"/>
      <c r="AW1188" s="442">
        <v>0.89800000000000002</v>
      </c>
      <c r="AX1188" s="431"/>
      <c r="AY1188" s="443"/>
      <c r="AZ1188" s="469" t="s">
        <v>139</v>
      </c>
      <c r="BA1188" s="431" t="s">
        <v>139</v>
      </c>
      <c r="BB1188" s="440"/>
      <c r="BC1188" s="469" t="s">
        <v>139</v>
      </c>
      <c r="BD1188" s="445" t="s">
        <v>139</v>
      </c>
      <c r="BE1188" s="469" t="s">
        <v>139</v>
      </c>
      <c r="BF1188" s="445" t="s">
        <v>139</v>
      </c>
      <c r="BG1188" s="445"/>
      <c r="BH1188" s="469">
        <v>2150.4353187694924</v>
      </c>
      <c r="BI1188" s="431" t="s">
        <v>139</v>
      </c>
      <c r="BJ1188" s="440"/>
      <c r="BK1188" s="441">
        <v>2300.1026696855247</v>
      </c>
      <c r="BL1188" s="431" t="s">
        <v>139</v>
      </c>
      <c r="BM1188" s="446"/>
      <c r="BN1188" s="447">
        <v>0.17961341169087472</v>
      </c>
      <c r="BO1188" t="s">
        <v>139</v>
      </c>
    </row>
    <row r="1189" spans="1:67" ht="15.75" customHeight="1">
      <c r="A1189" s="7" t="s">
        <v>1030</v>
      </c>
      <c r="B1189" s="453">
        <v>55</v>
      </c>
      <c r="C1189" s="436" t="s">
        <v>250</v>
      </c>
      <c r="D1189" s="454" t="s">
        <v>251</v>
      </c>
      <c r="E1189" s="436">
        <v>71</v>
      </c>
      <c r="F1189" s="436">
        <v>3.999999999962256E-2</v>
      </c>
      <c r="G1189" s="436" t="s">
        <v>61</v>
      </c>
      <c r="H1189" s="430">
        <v>71.00066666666666</v>
      </c>
      <c r="I1189" s="436">
        <v>139</v>
      </c>
      <c r="J1189" s="436">
        <v>59.669999999999277</v>
      </c>
      <c r="K1189" s="436" t="s">
        <v>62</v>
      </c>
      <c r="L1189" s="430">
        <v>139.99449999999999</v>
      </c>
      <c r="M1189" s="430">
        <v>-139.99449999999999</v>
      </c>
      <c r="N1189" s="427">
        <v>1226</v>
      </c>
      <c r="Q1189" s="428" t="s">
        <v>156</v>
      </c>
      <c r="R1189">
        <v>8</v>
      </c>
      <c r="S1189" s="474">
        <v>453.87</v>
      </c>
      <c r="T1189" s="290">
        <v>0.68269999999999997</v>
      </c>
      <c r="U1189" s="290">
        <v>0.68259999999999998</v>
      </c>
      <c r="V1189" s="290">
        <v>29.697903999999998</v>
      </c>
      <c r="W1189" s="290">
        <v>29.698096</v>
      </c>
      <c r="X1189" s="290">
        <v>34.822469355763289</v>
      </c>
      <c r="Y1189" s="290">
        <v>34.822830514370352</v>
      </c>
      <c r="Z1189">
        <v>1.9091</v>
      </c>
      <c r="AA1189" s="447">
        <v>6.5865929563879106</v>
      </c>
      <c r="AB1189" s="447">
        <v>83.592094235835575</v>
      </c>
      <c r="AC1189" s="447">
        <v>2.7709347199999998E-2</v>
      </c>
      <c r="AD1189" s="290">
        <v>4.6899999999999997E-2</v>
      </c>
      <c r="AE1189" s="447">
        <v>89.350999999999999</v>
      </c>
      <c r="AF1189">
        <v>4.5651000000000002</v>
      </c>
      <c r="AG1189" s="447">
        <v>1.9998</v>
      </c>
      <c r="AH1189">
        <v>0.14699999999999999</v>
      </c>
      <c r="AI1189" s="447">
        <v>6.3701999999999995E-2</v>
      </c>
      <c r="AJ1189" s="447">
        <v>98.54</v>
      </c>
      <c r="AK1189" s="447">
        <v>9.9144000000000005</v>
      </c>
      <c r="AL1189" s="429">
        <v>34.825935363769531</v>
      </c>
      <c r="AM1189" s="433" t="s">
        <v>139</v>
      </c>
      <c r="AN1189" s="434"/>
      <c r="AO1189" s="438">
        <v>1.8</v>
      </c>
      <c r="AP1189" s="439">
        <v>6.5739999999999998</v>
      </c>
      <c r="AQ1189" s="431" t="s">
        <v>139</v>
      </c>
      <c r="AR1189" s="440"/>
      <c r="AS1189" s="469">
        <v>13.37916490339728</v>
      </c>
      <c r="AT1189" s="431"/>
      <c r="AU1189" s="469">
        <v>8.4536338487633671</v>
      </c>
      <c r="AV1189" s="431"/>
      <c r="AW1189" s="442">
        <v>0.90100000000000002</v>
      </c>
      <c r="AX1189" s="431"/>
      <c r="AY1189" s="443"/>
      <c r="AZ1189" s="469" t="s">
        <v>139</v>
      </c>
      <c r="BA1189" s="431" t="s">
        <v>139</v>
      </c>
      <c r="BB1189" s="440"/>
      <c r="BC1189" s="469" t="s">
        <v>139</v>
      </c>
      <c r="BD1189" s="445" t="s">
        <v>139</v>
      </c>
      <c r="BE1189" s="469" t="s">
        <v>139</v>
      </c>
      <c r="BF1189" s="445" t="s">
        <v>139</v>
      </c>
      <c r="BG1189" s="445"/>
      <c r="BH1189" s="469">
        <v>2150.7061274999442</v>
      </c>
      <c r="BI1189" s="431" t="s">
        <v>139</v>
      </c>
      <c r="BJ1189" s="440"/>
      <c r="BK1189" s="441">
        <v>2297.2221465673192</v>
      </c>
      <c r="BL1189" s="431" t="s">
        <v>139</v>
      </c>
      <c r="BM1189" s="446"/>
      <c r="BN1189" s="447">
        <v>5.797721873116074E-2</v>
      </c>
      <c r="BO1189" t="s">
        <v>139</v>
      </c>
    </row>
    <row r="1190" spans="1:67" ht="15.75" customHeight="1">
      <c r="A1190" s="7" t="s">
        <v>1030</v>
      </c>
      <c r="B1190" s="453">
        <v>55</v>
      </c>
      <c r="C1190" s="436" t="s">
        <v>250</v>
      </c>
      <c r="D1190" s="454" t="s">
        <v>251</v>
      </c>
      <c r="E1190" s="436">
        <v>71</v>
      </c>
      <c r="F1190" s="436">
        <v>3.999999999962256E-2</v>
      </c>
      <c r="G1190" s="436" t="s">
        <v>61</v>
      </c>
      <c r="H1190" s="430">
        <v>71.00066666666666</v>
      </c>
      <c r="I1190" s="436">
        <v>139</v>
      </c>
      <c r="J1190" s="436">
        <v>59.669999999999277</v>
      </c>
      <c r="K1190" s="436" t="s">
        <v>62</v>
      </c>
      <c r="L1190" s="430">
        <v>139.99449999999999</v>
      </c>
      <c r="M1190" s="430">
        <v>-139.99449999999999</v>
      </c>
      <c r="N1190" s="427">
        <v>1227</v>
      </c>
      <c r="Q1190" s="428" t="s">
        <v>156</v>
      </c>
      <c r="R1190">
        <v>9</v>
      </c>
      <c r="S1190" s="474">
        <v>395.05700000000002</v>
      </c>
      <c r="T1190" s="290">
        <v>0.61539999999999995</v>
      </c>
      <c r="U1190" s="290">
        <v>0.61299999999999999</v>
      </c>
      <c r="V1190" s="290">
        <v>29.587862999999999</v>
      </c>
      <c r="W1190" s="290">
        <v>29.585066000000001</v>
      </c>
      <c r="X1190" s="290">
        <v>34.78943316649471</v>
      </c>
      <c r="Y1190" s="290">
        <v>34.788485139872996</v>
      </c>
      <c r="Z1190">
        <v>1.8935999999999999</v>
      </c>
      <c r="AA1190" s="447">
        <v>6.4809818555239822</v>
      </c>
      <c r="AB1190" s="447">
        <v>82.090353434400015</v>
      </c>
      <c r="AC1190" s="447">
        <v>2.7709347199999998E-2</v>
      </c>
      <c r="AD1190" s="290">
        <v>4.6899999999999997E-2</v>
      </c>
      <c r="AE1190" s="447">
        <v>89.376999999999995</v>
      </c>
      <c r="AF1190">
        <v>4.5663999999999998</v>
      </c>
      <c r="AG1190" s="447">
        <v>2.0114999999999998</v>
      </c>
      <c r="AH1190">
        <v>0.1474</v>
      </c>
      <c r="AI1190" s="447">
        <v>6.3701999999999995E-2</v>
      </c>
      <c r="AJ1190" s="447">
        <v>80.91</v>
      </c>
      <c r="AK1190" s="447">
        <v>9.9144000000000005</v>
      </c>
      <c r="AL1190" s="429">
        <v>34.790504455566406</v>
      </c>
      <c r="AM1190" s="433" t="s">
        <v>139</v>
      </c>
      <c r="AN1190" s="434"/>
      <c r="AO1190" s="438">
        <v>1.7</v>
      </c>
      <c r="AP1190" s="439">
        <v>6.4660000000000002</v>
      </c>
      <c r="AQ1190" s="431" t="s">
        <v>139</v>
      </c>
      <c r="AR1190" s="440"/>
      <c r="AS1190" s="469">
        <v>13.539730059714179</v>
      </c>
      <c r="AT1190" s="431"/>
      <c r="AU1190" s="469">
        <v>9.3469762394807834</v>
      </c>
      <c r="AV1190" s="431"/>
      <c r="AW1190" s="442">
        <v>0.92900000000000005</v>
      </c>
      <c r="AX1190" s="431"/>
      <c r="AY1190" s="443"/>
      <c r="AZ1190" s="469" t="s">
        <v>139</v>
      </c>
      <c r="BA1190" s="431" t="s">
        <v>139</v>
      </c>
      <c r="BB1190" s="440"/>
      <c r="BC1190" s="469" t="s">
        <v>139</v>
      </c>
      <c r="BD1190" s="445" t="s">
        <v>139</v>
      </c>
      <c r="BE1190" s="469" t="s">
        <v>139</v>
      </c>
      <c r="BF1190" s="445" t="s">
        <v>139</v>
      </c>
      <c r="BG1190" s="445"/>
      <c r="BH1190" s="469">
        <v>2156.44333321883</v>
      </c>
      <c r="BI1190" s="431" t="s">
        <v>139</v>
      </c>
      <c r="BJ1190" s="440"/>
      <c r="BK1190" s="441">
        <v>2299.1833792200914</v>
      </c>
      <c r="BL1190" s="431" t="s">
        <v>139</v>
      </c>
      <c r="BM1190" s="446"/>
      <c r="BN1190" s="447">
        <v>0.14500073545273195</v>
      </c>
      <c r="BO1190" t="s">
        <v>139</v>
      </c>
    </row>
    <row r="1191" spans="1:67" ht="15.75" customHeight="1">
      <c r="A1191" s="7" t="s">
        <v>1030</v>
      </c>
      <c r="B1191" s="453">
        <v>55</v>
      </c>
      <c r="C1191" s="436" t="s">
        <v>250</v>
      </c>
      <c r="D1191" s="454" t="s">
        <v>251</v>
      </c>
      <c r="E1191" s="436">
        <v>71</v>
      </c>
      <c r="F1191" s="436">
        <v>3.999999999962256E-2</v>
      </c>
      <c r="G1191" s="436" t="s">
        <v>61</v>
      </c>
      <c r="H1191" s="430">
        <v>71.00066666666666</v>
      </c>
      <c r="I1191" s="436">
        <v>139</v>
      </c>
      <c r="J1191" s="436">
        <v>59.669999999999277</v>
      </c>
      <c r="K1191" s="436" t="s">
        <v>62</v>
      </c>
      <c r="L1191" s="430">
        <v>139.99449999999999</v>
      </c>
      <c r="M1191" s="430">
        <v>-139.99449999999999</v>
      </c>
      <c r="N1191" s="427">
        <v>1228</v>
      </c>
      <c r="Q1191" s="428" t="s">
        <v>156</v>
      </c>
      <c r="R1191">
        <v>10</v>
      </c>
      <c r="S1191" s="474">
        <v>343.09399999999999</v>
      </c>
      <c r="T1191" s="290">
        <v>0.40899999999999997</v>
      </c>
      <c r="U1191" s="290">
        <v>0.41299999999999998</v>
      </c>
      <c r="V1191" s="290">
        <v>29.329263999999998</v>
      </c>
      <c r="W1191" s="290">
        <v>29.333715000000002</v>
      </c>
      <c r="X1191" s="290">
        <v>34.714356698562867</v>
      </c>
      <c r="Y1191" s="290">
        <v>34.715688590523413</v>
      </c>
      <c r="Z1191">
        <v>1.8717999999999999</v>
      </c>
      <c r="AA1191" s="447">
        <v>6.3756746156664068</v>
      </c>
      <c r="AB1191" s="447">
        <v>80.284936818298931</v>
      </c>
      <c r="AC1191" s="447">
        <v>2.8428185600000003E-2</v>
      </c>
      <c r="AD1191" s="290">
        <v>4.8399999999999999E-2</v>
      </c>
      <c r="AE1191" s="447">
        <v>89.403099999999995</v>
      </c>
      <c r="AF1191">
        <v>4.5678000000000001</v>
      </c>
      <c r="AG1191" s="447">
        <v>2.3096999999999999</v>
      </c>
      <c r="AH1191">
        <v>0.15939999999999999</v>
      </c>
      <c r="AI1191" s="447">
        <v>6.3701999999999995E-2</v>
      </c>
      <c r="AJ1191" s="447">
        <v>98.54</v>
      </c>
      <c r="AK1191" s="447">
        <v>9.9144000000000005</v>
      </c>
      <c r="AL1191" s="429">
        <v>34.718360900878906</v>
      </c>
      <c r="AM1191" s="433" t="s">
        <v>139</v>
      </c>
      <c r="AN1191" s="434"/>
      <c r="AO1191" s="438">
        <v>1.4</v>
      </c>
      <c r="AP1191" s="439">
        <v>6.3550000000000004</v>
      </c>
      <c r="AQ1191" s="431" t="s">
        <v>139</v>
      </c>
      <c r="AR1191" s="440"/>
      <c r="AS1191" s="469">
        <v>13.654788919271725</v>
      </c>
      <c r="AT1191" s="431"/>
      <c r="AU1191" s="469">
        <v>10.799727097815678</v>
      </c>
      <c r="AV1191" s="431"/>
      <c r="AW1191" s="442">
        <v>0.96499999999999997</v>
      </c>
      <c r="AX1191" s="431"/>
      <c r="AY1191" s="443"/>
      <c r="AZ1191" s="469">
        <v>0</v>
      </c>
      <c r="BA1191" s="431">
        <v>6</v>
      </c>
      <c r="BB1191" s="440"/>
      <c r="BC1191" s="469" t="s">
        <v>139</v>
      </c>
      <c r="BD1191" s="445" t="s">
        <v>139</v>
      </c>
      <c r="BE1191" s="469" t="s">
        <v>139</v>
      </c>
      <c r="BF1191" s="445" t="s">
        <v>139</v>
      </c>
      <c r="BG1191" s="445"/>
      <c r="BH1191" s="469">
        <v>2160.9422650375936</v>
      </c>
      <c r="BI1191" s="431">
        <v>6</v>
      </c>
      <c r="BJ1191" s="440"/>
      <c r="BK1191" s="441">
        <v>2297.3779498232025</v>
      </c>
      <c r="BL1191" s="431">
        <v>6</v>
      </c>
      <c r="BM1191" s="446"/>
      <c r="BN1191" s="447">
        <v>0.11533367034760521</v>
      </c>
      <c r="BO1191" t="s">
        <v>139</v>
      </c>
    </row>
    <row r="1192" spans="1:67" ht="15.75" customHeight="1">
      <c r="A1192" s="7" t="s">
        <v>1030</v>
      </c>
      <c r="B1192" s="453">
        <v>55</v>
      </c>
      <c r="C1192" s="436" t="s">
        <v>250</v>
      </c>
      <c r="D1192" s="454" t="s">
        <v>251</v>
      </c>
      <c r="E1192" s="436">
        <v>71</v>
      </c>
      <c r="F1192" s="436">
        <v>3.999999999962256E-2</v>
      </c>
      <c r="G1192" s="436" t="s">
        <v>61</v>
      </c>
      <c r="H1192" s="430">
        <v>71.00066666666666</v>
      </c>
      <c r="I1192" s="436">
        <v>139</v>
      </c>
      <c r="J1192" s="436">
        <v>59.669999999999277</v>
      </c>
      <c r="K1192" s="436" t="s">
        <v>62</v>
      </c>
      <c r="L1192" s="430">
        <v>139.99449999999999</v>
      </c>
      <c r="M1192" s="430">
        <v>-139.99449999999999</v>
      </c>
      <c r="N1192" s="427">
        <v>1229</v>
      </c>
      <c r="Q1192" s="428" t="s">
        <v>156</v>
      </c>
      <c r="R1192">
        <v>11</v>
      </c>
      <c r="S1192" s="474">
        <v>267.98200000000003</v>
      </c>
      <c r="T1192" s="290">
        <v>-0.217</v>
      </c>
      <c r="U1192" s="290">
        <v>-0.21790000000000001</v>
      </c>
      <c r="V1192" s="290">
        <v>28.545780000000001</v>
      </c>
      <c r="W1192" s="290">
        <v>28.544043000000002</v>
      </c>
      <c r="X1192" s="290">
        <v>34.429400031801777</v>
      </c>
      <c r="Y1192" s="290">
        <v>34.428100940369411</v>
      </c>
      <c r="Z1192">
        <v>1.849</v>
      </c>
      <c r="AA1192" s="447">
        <v>6.298564493319442</v>
      </c>
      <c r="AB1192" s="447">
        <v>77.875348168463816</v>
      </c>
      <c r="AC1192" s="447">
        <v>3.0205013599999997E-2</v>
      </c>
      <c r="AD1192" s="290">
        <v>5.2400000000000002E-2</v>
      </c>
      <c r="AE1192" s="447">
        <v>89.425399999999996</v>
      </c>
      <c r="AF1192">
        <v>4.5689000000000002</v>
      </c>
      <c r="AG1192" s="447">
        <v>2.6970999999999998</v>
      </c>
      <c r="AH1192">
        <v>0.1749</v>
      </c>
      <c r="AI1192" s="447">
        <v>6.3701999999999995E-2</v>
      </c>
      <c r="AJ1192" s="447">
        <v>98.54</v>
      </c>
      <c r="AK1192" s="447">
        <v>9.9144000000000005</v>
      </c>
      <c r="AL1192" s="429">
        <v>34.440994262695313</v>
      </c>
      <c r="AM1192" s="433" t="s">
        <v>139</v>
      </c>
      <c r="AN1192" s="434"/>
      <c r="AO1192" s="438">
        <v>0.9</v>
      </c>
      <c r="AP1192" s="439">
        <v>6.3209999999999997</v>
      </c>
      <c r="AQ1192" s="431" t="s">
        <v>139</v>
      </c>
      <c r="AR1192" s="440"/>
      <c r="AS1192" s="469">
        <v>12.841859071368539</v>
      </c>
      <c r="AT1192" s="431"/>
      <c r="AU1192" s="469">
        <v>12.699166874247783</v>
      </c>
      <c r="AV1192" s="431"/>
      <c r="AW1192" s="442">
        <v>0.98199999999999998</v>
      </c>
      <c r="AX1192" s="431"/>
      <c r="AY1192" s="443"/>
      <c r="AZ1192" s="469">
        <v>0</v>
      </c>
      <c r="BA1192" s="431">
        <v>6</v>
      </c>
      <c r="BB1192" s="440"/>
      <c r="BC1192" s="469" t="s">
        <v>139</v>
      </c>
      <c r="BD1192" s="445" t="s">
        <v>139</v>
      </c>
      <c r="BE1192" s="469" t="s">
        <v>139</v>
      </c>
      <c r="BF1192" s="445" t="s">
        <v>139</v>
      </c>
      <c r="BG1192" s="445"/>
      <c r="BH1192" s="469">
        <v>2181.3158140636237</v>
      </c>
      <c r="BI1192" s="431" t="s">
        <v>139</v>
      </c>
      <c r="BJ1192" s="440"/>
      <c r="BK1192" s="441">
        <v>2290.4461569844193</v>
      </c>
      <c r="BL1192" s="431" t="s">
        <v>139</v>
      </c>
      <c r="BM1192" s="446"/>
      <c r="BN1192" s="447">
        <v>-0.15958345927075857</v>
      </c>
      <c r="BO1192" t="s">
        <v>139</v>
      </c>
    </row>
    <row r="1193" spans="1:67" ht="15.75" customHeight="1">
      <c r="A1193" s="7" t="s">
        <v>1030</v>
      </c>
      <c r="B1193" s="453">
        <v>55</v>
      </c>
      <c r="C1193" s="436" t="s">
        <v>250</v>
      </c>
      <c r="D1193" s="454" t="s">
        <v>251</v>
      </c>
      <c r="E1193" s="436">
        <v>71</v>
      </c>
      <c r="F1193" s="436">
        <v>3.999999999962256E-2</v>
      </c>
      <c r="G1193" s="436" t="s">
        <v>61</v>
      </c>
      <c r="H1193" s="430">
        <v>71.00066666666666</v>
      </c>
      <c r="I1193" s="436">
        <v>139</v>
      </c>
      <c r="J1193" s="436">
        <v>59.669999999999277</v>
      </c>
      <c r="K1193" s="436" t="s">
        <v>62</v>
      </c>
      <c r="L1193" s="430">
        <v>139.99449999999999</v>
      </c>
      <c r="M1193" s="430">
        <v>-139.99449999999999</v>
      </c>
      <c r="N1193" s="427">
        <v>1230</v>
      </c>
      <c r="Q1193" s="428" t="s">
        <v>156</v>
      </c>
      <c r="R1193">
        <v>12</v>
      </c>
      <c r="S1193" s="474">
        <v>237.59800000000001</v>
      </c>
      <c r="T1193" s="290">
        <v>-0.68220000000000003</v>
      </c>
      <c r="U1193" s="290">
        <v>-0.67679999999999996</v>
      </c>
      <c r="V1193" s="290">
        <v>27.934235000000001</v>
      </c>
      <c r="W1193" s="290">
        <v>27.938465000000001</v>
      </c>
      <c r="X1193" s="290">
        <v>34.152722076987864</v>
      </c>
      <c r="Y1193" s="290">
        <v>34.152337142399844</v>
      </c>
      <c r="Z1193">
        <v>1.7857000000000001</v>
      </c>
      <c r="AA1193" s="447">
        <v>6.0728574378410967</v>
      </c>
      <c r="AB1193" s="447">
        <v>74.025927789591563</v>
      </c>
      <c r="AC1193" s="447">
        <v>3.2912368000000004E-2</v>
      </c>
      <c r="AD1193" s="290">
        <v>5.8400000000000001E-2</v>
      </c>
      <c r="AE1193" s="447">
        <v>89.358400000000003</v>
      </c>
      <c r="AF1193">
        <v>4.5655000000000001</v>
      </c>
      <c r="AG1193" s="447">
        <v>2.9695</v>
      </c>
      <c r="AH1193">
        <v>0.18579999999999999</v>
      </c>
      <c r="AI1193" s="447">
        <v>6.3701999999999995E-2</v>
      </c>
      <c r="AJ1193" s="447">
        <v>98.54</v>
      </c>
      <c r="AK1193" s="447">
        <v>9.9144000000000005</v>
      </c>
      <c r="AL1193" s="429">
        <v>34.1309814453125</v>
      </c>
      <c r="AM1193" s="433" t="s">
        <v>139</v>
      </c>
      <c r="AN1193" s="434"/>
      <c r="AO1193" s="438">
        <v>0.5</v>
      </c>
      <c r="AP1193" s="439">
        <v>6.0650000000000004</v>
      </c>
      <c r="AQ1193" s="431" t="s">
        <v>139</v>
      </c>
      <c r="AR1193" s="440"/>
      <c r="AS1193" s="469">
        <v>13.797137433437644</v>
      </c>
      <c r="AT1193" s="431"/>
      <c r="AU1193" s="469">
        <v>20.269035487430969</v>
      </c>
      <c r="AV1193" s="431"/>
      <c r="AW1193" s="442">
        <v>1.232</v>
      </c>
      <c r="AX1193" s="431"/>
      <c r="AY1193" s="443"/>
      <c r="AZ1193" s="469">
        <v>0</v>
      </c>
      <c r="BA1193" s="431">
        <v>6</v>
      </c>
      <c r="BB1193" s="440"/>
      <c r="BC1193" s="469" t="s">
        <v>139</v>
      </c>
      <c r="BD1193" s="445" t="s">
        <v>139</v>
      </c>
      <c r="BE1193" s="469" t="s">
        <v>139</v>
      </c>
      <c r="BF1193" s="445" t="s">
        <v>139</v>
      </c>
      <c r="BG1193" s="445"/>
      <c r="BH1193" s="469">
        <v>2207.0686464934756</v>
      </c>
      <c r="BI1193" s="431" t="s">
        <v>139</v>
      </c>
      <c r="BJ1193" s="440"/>
      <c r="BK1193" s="441">
        <v>2286.3817177284195</v>
      </c>
      <c r="BL1193" s="431" t="s">
        <v>139</v>
      </c>
      <c r="BM1193" s="446"/>
      <c r="BN1193" s="447">
        <v>-0.52745808449111631</v>
      </c>
      <c r="BO1193" t="s">
        <v>139</v>
      </c>
    </row>
    <row r="1194" spans="1:67" ht="15.75" customHeight="1">
      <c r="A1194" s="7" t="s">
        <v>1030</v>
      </c>
      <c r="B1194" s="453">
        <v>55</v>
      </c>
      <c r="C1194" s="436" t="s">
        <v>250</v>
      </c>
      <c r="D1194" s="454" t="s">
        <v>251</v>
      </c>
      <c r="E1194" s="436">
        <v>71</v>
      </c>
      <c r="F1194" s="436">
        <v>3.999999999962256E-2</v>
      </c>
      <c r="G1194" s="436" t="s">
        <v>61</v>
      </c>
      <c r="H1194" s="430">
        <v>71.00066666666666</v>
      </c>
      <c r="I1194" s="436">
        <v>139</v>
      </c>
      <c r="J1194" s="436">
        <v>59.669999999999277</v>
      </c>
      <c r="K1194" s="436" t="s">
        <v>62</v>
      </c>
      <c r="L1194" s="430">
        <v>139.99449999999999</v>
      </c>
      <c r="M1194" s="430">
        <v>-139.99449999999999</v>
      </c>
      <c r="N1194" s="427">
        <v>1231</v>
      </c>
      <c r="Q1194" s="428" t="s">
        <v>156</v>
      </c>
      <c r="R1194">
        <v>13</v>
      </c>
      <c r="S1194" s="474">
        <v>210.887</v>
      </c>
      <c r="T1194" s="290">
        <v>-1.0629</v>
      </c>
      <c r="U1194" s="290">
        <v>-1.0637000000000001</v>
      </c>
      <c r="V1194" s="290">
        <v>27.340229999999998</v>
      </c>
      <c r="W1194" s="290">
        <v>27.336587000000002</v>
      </c>
      <c r="X1194" s="290">
        <v>33.792443931755983</v>
      </c>
      <c r="Y1194" s="290">
        <v>33.788379591524816</v>
      </c>
      <c r="Z1194">
        <v>1.7644</v>
      </c>
      <c r="AA1194" s="447">
        <v>6.0392358366459984</v>
      </c>
      <c r="AB1194" s="447">
        <v>72.689765692520055</v>
      </c>
      <c r="AC1194" s="447">
        <v>3.4816208799999998E-2</v>
      </c>
      <c r="AD1194" s="290">
        <v>6.2700000000000006E-2</v>
      </c>
      <c r="AE1194" s="447">
        <v>89.421700000000001</v>
      </c>
      <c r="AF1194">
        <v>4.5686999999999998</v>
      </c>
      <c r="AG1194" s="447">
        <v>3.1738</v>
      </c>
      <c r="AH1194">
        <v>0.19400000000000001</v>
      </c>
      <c r="AI1194" s="447">
        <v>6.3701999999999995E-2</v>
      </c>
      <c r="AJ1194" s="447">
        <v>98.54</v>
      </c>
      <c r="AK1194" s="447">
        <v>9.9144000000000005</v>
      </c>
      <c r="AL1194" s="429">
        <v>33.649215698242188</v>
      </c>
      <c r="AM1194" s="433" t="s">
        <v>139</v>
      </c>
      <c r="AN1194" s="434"/>
      <c r="AO1194" s="438">
        <v>0.3</v>
      </c>
      <c r="AP1194" s="439">
        <v>6.03</v>
      </c>
      <c r="AQ1194" s="431">
        <v>2</v>
      </c>
      <c r="AR1194" s="440"/>
      <c r="AS1194" s="469">
        <v>15.236623629521151</v>
      </c>
      <c r="AT1194" s="431"/>
      <c r="AU1194" s="469">
        <v>29.189997400319896</v>
      </c>
      <c r="AV1194" s="431"/>
      <c r="AW1194" s="442">
        <v>1.587</v>
      </c>
      <c r="AX1194" s="431"/>
      <c r="AY1194" s="443"/>
      <c r="AZ1194" s="469">
        <v>0</v>
      </c>
      <c r="BA1194" s="431">
        <v>6</v>
      </c>
      <c r="BB1194" s="440"/>
      <c r="BC1194" s="469" t="s">
        <v>139</v>
      </c>
      <c r="BD1194" s="445" t="s">
        <v>139</v>
      </c>
      <c r="BE1194" s="469" t="s">
        <v>139</v>
      </c>
      <c r="BF1194" s="445" t="s">
        <v>139</v>
      </c>
      <c r="BG1194" s="445"/>
      <c r="BH1194" s="469">
        <v>2228.8254853581398</v>
      </c>
      <c r="BI1194" s="431" t="s">
        <v>139</v>
      </c>
      <c r="BJ1194" s="440"/>
      <c r="BK1194" s="441">
        <v>2285.2555648819489</v>
      </c>
      <c r="BL1194" s="431" t="s">
        <v>139</v>
      </c>
      <c r="BM1194" s="446"/>
      <c r="BN1194" s="447">
        <v>-1.0654262721649896</v>
      </c>
      <c r="BO1194" t="s">
        <v>139</v>
      </c>
    </row>
    <row r="1195" spans="1:67" ht="15.75" customHeight="1">
      <c r="A1195" s="7" t="s">
        <v>1030</v>
      </c>
      <c r="B1195" s="453">
        <v>55</v>
      </c>
      <c r="C1195" s="436" t="s">
        <v>250</v>
      </c>
      <c r="D1195" s="454" t="s">
        <v>251</v>
      </c>
      <c r="E1195" s="436">
        <v>71</v>
      </c>
      <c r="F1195" s="436">
        <v>3.999999999962256E-2</v>
      </c>
      <c r="G1195" s="436" t="s">
        <v>61</v>
      </c>
      <c r="H1195" s="430">
        <v>71.00066666666666</v>
      </c>
      <c r="I1195" s="436">
        <v>139</v>
      </c>
      <c r="J1195" s="436">
        <v>59.669999999999277</v>
      </c>
      <c r="K1195" s="436" t="s">
        <v>62</v>
      </c>
      <c r="L1195" s="430">
        <v>139.99449999999999</v>
      </c>
      <c r="M1195" s="430">
        <v>-139.99449999999999</v>
      </c>
      <c r="N1195" s="427">
        <v>1232</v>
      </c>
      <c r="Q1195" s="428" t="s">
        <v>156</v>
      </c>
      <c r="R1195">
        <v>14</v>
      </c>
      <c r="S1195" s="474">
        <v>182.40899999999999</v>
      </c>
      <c r="T1195" s="290">
        <v>-1.3557999999999999</v>
      </c>
      <c r="U1195" s="290">
        <v>-1.3556999999999999</v>
      </c>
      <c r="V1195" s="290">
        <v>26.606441999999998</v>
      </c>
      <c r="W1195" s="290">
        <v>26.609847000000002</v>
      </c>
      <c r="X1195" s="290">
        <v>33.133854459602496</v>
      </c>
      <c r="Y1195" s="290">
        <v>33.138412282215228</v>
      </c>
      <c r="Z1195">
        <v>1.7941</v>
      </c>
      <c r="AA1195" s="447">
        <v>6.2123108741941797</v>
      </c>
      <c r="AB1195" s="447">
        <v>73.84317183737376</v>
      </c>
      <c r="AC1195" s="447">
        <v>3.5069784E-2</v>
      </c>
      <c r="AD1195" s="290">
        <v>6.3200000000000006E-2</v>
      </c>
      <c r="AE1195" s="447">
        <v>89.237399999999994</v>
      </c>
      <c r="AF1195">
        <v>4.5594000000000001</v>
      </c>
      <c r="AG1195" s="447">
        <v>3.4321000000000002</v>
      </c>
      <c r="AH1195">
        <v>0.20419999999999999</v>
      </c>
      <c r="AI1195" s="447">
        <v>6.3701999999999995E-2</v>
      </c>
      <c r="AJ1195" s="447">
        <v>98.54</v>
      </c>
      <c r="AK1195" s="447">
        <v>9.9144000000000005</v>
      </c>
      <c r="AL1195" s="429">
        <v>33.111801147460938</v>
      </c>
      <c r="AM1195" s="433" t="s">
        <v>139</v>
      </c>
      <c r="AN1195" s="434"/>
      <c r="AO1195" s="438">
        <v>-0.1</v>
      </c>
      <c r="AP1195" s="439">
        <v>6.2060000000000004</v>
      </c>
      <c r="AQ1195" s="431" t="s">
        <v>139</v>
      </c>
      <c r="AR1195" s="440"/>
      <c r="AS1195" s="469">
        <v>15.566710128560521</v>
      </c>
      <c r="AT1195" s="431"/>
      <c r="AU1195" s="469">
        <v>33.190479170038103</v>
      </c>
      <c r="AV1195" s="431"/>
      <c r="AW1195" s="442">
        <v>1.802</v>
      </c>
      <c r="AX1195" s="431"/>
      <c r="AY1195" s="443"/>
      <c r="AZ1195" s="469">
        <v>0</v>
      </c>
      <c r="BA1195" s="431">
        <v>6</v>
      </c>
      <c r="BB1195" s="440"/>
      <c r="BC1195" s="469" t="s">
        <v>139</v>
      </c>
      <c r="BD1195" s="445" t="s">
        <v>139</v>
      </c>
      <c r="BE1195" s="469" t="s">
        <v>139</v>
      </c>
      <c r="BF1195" s="445" t="s">
        <v>139</v>
      </c>
      <c r="BG1195" s="445"/>
      <c r="BH1195" s="469">
        <v>2232.6739622888103</v>
      </c>
      <c r="BI1195" s="431" t="s">
        <v>139</v>
      </c>
      <c r="BJ1195" s="440"/>
      <c r="BK1195" s="441">
        <v>2273.0228646571386</v>
      </c>
      <c r="BL1195" s="431" t="s">
        <v>139</v>
      </c>
      <c r="BM1195" s="446"/>
      <c r="BN1195" s="447">
        <v>-1.4530786264224334</v>
      </c>
      <c r="BO1195" t="s">
        <v>139</v>
      </c>
    </row>
    <row r="1196" spans="1:67" ht="15.75" customHeight="1">
      <c r="A1196" s="7" t="s">
        <v>1030</v>
      </c>
      <c r="B1196" s="453">
        <v>55</v>
      </c>
      <c r="C1196" s="436" t="s">
        <v>250</v>
      </c>
      <c r="D1196" s="454" t="s">
        <v>251</v>
      </c>
      <c r="E1196" s="436">
        <v>71</v>
      </c>
      <c r="F1196" s="436">
        <v>3.999999999962256E-2</v>
      </c>
      <c r="G1196" s="436" t="s">
        <v>61</v>
      </c>
      <c r="H1196" s="430">
        <v>71.00066666666666</v>
      </c>
      <c r="I1196" s="436">
        <v>139</v>
      </c>
      <c r="J1196" s="436">
        <v>59.669999999999277</v>
      </c>
      <c r="K1196" s="436" t="s">
        <v>62</v>
      </c>
      <c r="L1196" s="430">
        <v>139.99449999999999</v>
      </c>
      <c r="M1196" s="430">
        <v>-139.99449999999999</v>
      </c>
      <c r="N1196" s="427">
        <v>1233</v>
      </c>
      <c r="Q1196" s="428" t="s">
        <v>156</v>
      </c>
      <c r="R1196">
        <v>15</v>
      </c>
      <c r="S1196" s="474">
        <v>168.72900000000001</v>
      </c>
      <c r="T1196" s="290">
        <v>-1.3487</v>
      </c>
      <c r="U1196" s="290">
        <v>-1.3542000000000001</v>
      </c>
      <c r="V1196" s="290">
        <v>26.467459999999999</v>
      </c>
      <c r="W1196" s="290">
        <v>26.468869999999999</v>
      </c>
      <c r="X1196" s="290">
        <v>32.943860282097901</v>
      </c>
      <c r="Y1196" s="290">
        <v>32.951853311044815</v>
      </c>
      <c r="Z1196">
        <v>1.8112999999999999</v>
      </c>
      <c r="AA1196" s="447">
        <v>6.294620738408911</v>
      </c>
      <c r="AB1196" s="447">
        <v>74.734976814769112</v>
      </c>
      <c r="AC1196" s="447">
        <v>3.57043976E-2</v>
      </c>
      <c r="AD1196" s="290">
        <v>6.4600000000000005E-2</v>
      </c>
      <c r="AE1196" s="447">
        <v>89.215100000000007</v>
      </c>
      <c r="AF1196">
        <v>4.5583</v>
      </c>
      <c r="AG1196" s="447">
        <v>3.3851</v>
      </c>
      <c r="AH1196">
        <v>0.2024</v>
      </c>
      <c r="AI1196" s="447">
        <v>6.3701999999999995E-2</v>
      </c>
      <c r="AJ1196" s="447">
        <v>98.53</v>
      </c>
      <c r="AK1196" s="447">
        <v>9.9144000000000005</v>
      </c>
      <c r="AL1196" s="429">
        <v>32.943252563476563</v>
      </c>
      <c r="AM1196" s="433" t="s">
        <v>139</v>
      </c>
      <c r="AN1196" s="434"/>
      <c r="AO1196" s="438">
        <v>-0.1</v>
      </c>
      <c r="AP1196" s="439">
        <v>6.2939999999999996</v>
      </c>
      <c r="AQ1196" s="431" t="s">
        <v>139</v>
      </c>
      <c r="AR1196" s="440"/>
      <c r="AS1196" s="469">
        <v>15.166355501509228</v>
      </c>
      <c r="AT1196" s="431"/>
      <c r="AU1196" s="469">
        <v>32.138310530120179</v>
      </c>
      <c r="AV1196" s="431"/>
      <c r="AW1196" s="442">
        <v>1.8049999999999999</v>
      </c>
      <c r="AX1196" s="431"/>
      <c r="AY1196" s="443"/>
      <c r="AZ1196" s="469">
        <v>2.8876696505919842E-3</v>
      </c>
      <c r="BA1196" s="431">
        <v>6</v>
      </c>
      <c r="BB1196" s="440"/>
      <c r="BC1196" s="469">
        <v>1.2246547105594124E-2</v>
      </c>
      <c r="BD1196" s="445" t="s">
        <v>139</v>
      </c>
      <c r="BE1196" s="469">
        <v>1.8248988060282655E-2</v>
      </c>
      <c r="BF1196" s="445" t="s">
        <v>139</v>
      </c>
      <c r="BG1196" s="445"/>
      <c r="BH1196" s="469">
        <v>2223.2277045856854</v>
      </c>
      <c r="BI1196" s="431">
        <v>6</v>
      </c>
      <c r="BJ1196" s="440"/>
      <c r="BK1196" s="441">
        <v>2265.4055527745177</v>
      </c>
      <c r="BL1196" s="431">
        <v>6</v>
      </c>
      <c r="BM1196" s="446"/>
      <c r="BN1196" s="447">
        <v>-1.5450477542770205</v>
      </c>
      <c r="BO1196" t="s">
        <v>139</v>
      </c>
    </row>
    <row r="1197" spans="1:67" ht="15.75" customHeight="1">
      <c r="A1197" s="7" t="s">
        <v>1030</v>
      </c>
      <c r="B1197" s="453">
        <v>55</v>
      </c>
      <c r="C1197" s="436" t="s">
        <v>250</v>
      </c>
      <c r="D1197" s="454" t="s">
        <v>251</v>
      </c>
      <c r="E1197" s="436">
        <v>71</v>
      </c>
      <c r="F1197" s="436">
        <v>3.999999999962256E-2</v>
      </c>
      <c r="G1197" s="436" t="s">
        <v>61</v>
      </c>
      <c r="H1197" s="430">
        <v>71.00066666666666</v>
      </c>
      <c r="I1197" s="436">
        <v>139</v>
      </c>
      <c r="J1197" s="436">
        <v>59.669999999999277</v>
      </c>
      <c r="K1197" s="436" t="s">
        <v>62</v>
      </c>
      <c r="L1197" s="430">
        <v>139.99449999999999</v>
      </c>
      <c r="M1197" s="430">
        <v>-139.99449999999999</v>
      </c>
      <c r="N1197" s="427">
        <v>1234</v>
      </c>
      <c r="Q1197" s="428" t="s">
        <v>156</v>
      </c>
      <c r="R1197">
        <v>16</v>
      </c>
      <c r="S1197" s="474">
        <v>140.26499999999999</v>
      </c>
      <c r="T1197" s="290">
        <v>-1.3822000000000001</v>
      </c>
      <c r="U1197" s="290">
        <v>-1.3835999999999999</v>
      </c>
      <c r="V1197" s="290">
        <v>26.197994999999999</v>
      </c>
      <c r="W1197" s="290">
        <v>26.202698999999999</v>
      </c>
      <c r="X1197" s="290">
        <v>32.628680987855894</v>
      </c>
      <c r="Y1197" s="290">
        <v>32.636656225853798</v>
      </c>
      <c r="Z1197">
        <v>1.8979999999999999</v>
      </c>
      <c r="AA1197" s="447">
        <v>6.688347261760569</v>
      </c>
      <c r="AB1197" s="447">
        <v>79.160767987263768</v>
      </c>
      <c r="AC1197" s="447">
        <v>3.5112121600000004E-2</v>
      </c>
      <c r="AD1197" s="290">
        <v>6.3299999999999995E-2</v>
      </c>
      <c r="AE1197" s="447">
        <v>89.568799999999996</v>
      </c>
      <c r="AF1197">
        <v>4.5761000000000003</v>
      </c>
      <c r="AG1197" s="447">
        <v>3.4767000000000001</v>
      </c>
      <c r="AH1197">
        <v>0.20599999999999999</v>
      </c>
      <c r="AI1197" s="447">
        <v>6.3701999999999995E-2</v>
      </c>
      <c r="AJ1197" s="447">
        <v>98.54</v>
      </c>
      <c r="AK1197" s="447">
        <v>9.9144000000000005</v>
      </c>
      <c r="AL1197" s="429">
        <v>32.621490478515625</v>
      </c>
      <c r="AM1197" s="433" t="s">
        <v>139</v>
      </c>
      <c r="AN1197" s="434"/>
      <c r="AO1197" s="438">
        <v>-0.1</v>
      </c>
      <c r="AP1197" s="439">
        <v>6.69</v>
      </c>
      <c r="AQ1197" s="431" t="s">
        <v>139</v>
      </c>
      <c r="AR1197" s="440"/>
      <c r="AS1197" s="469">
        <v>13.925571065121076</v>
      </c>
      <c r="AT1197" s="431"/>
      <c r="AU1197" s="469">
        <v>29.587244694310403</v>
      </c>
      <c r="AV1197" s="431"/>
      <c r="AW1197" s="442">
        <v>1.752</v>
      </c>
      <c r="AX1197" s="431"/>
      <c r="AY1197" s="443"/>
      <c r="AZ1197" s="469">
        <v>0</v>
      </c>
      <c r="BA1197" s="431">
        <v>6</v>
      </c>
      <c r="BB1197" s="440"/>
      <c r="BC1197" s="469">
        <v>1.0623744057762388E-2</v>
      </c>
      <c r="BD1197" s="445" t="s">
        <v>139</v>
      </c>
      <c r="BE1197" s="469">
        <v>1.2051575259125659E-2</v>
      </c>
      <c r="BF1197" s="445" t="s">
        <v>139</v>
      </c>
      <c r="BG1197" s="445"/>
      <c r="BH1197" s="469">
        <v>2190.5005243873902</v>
      </c>
      <c r="BI1197" s="431" t="s">
        <v>139</v>
      </c>
      <c r="BJ1197" s="440"/>
      <c r="BK1197" s="441">
        <v>2248.2738783298587</v>
      </c>
      <c r="BL1197" s="431" t="s">
        <v>139</v>
      </c>
      <c r="BM1197" s="446"/>
      <c r="BN1197" s="447">
        <v>-1.6142712205553147</v>
      </c>
      <c r="BO1197" t="s">
        <v>139</v>
      </c>
    </row>
    <row r="1198" spans="1:67" ht="15.75" customHeight="1">
      <c r="A1198" s="7" t="s">
        <v>1030</v>
      </c>
      <c r="B1198" s="453">
        <v>55</v>
      </c>
      <c r="C1198" s="436" t="s">
        <v>250</v>
      </c>
      <c r="D1198" s="454" t="s">
        <v>251</v>
      </c>
      <c r="E1198" s="436">
        <v>71</v>
      </c>
      <c r="F1198" s="436">
        <v>3.999999999962256E-2</v>
      </c>
      <c r="G1198" s="436" t="s">
        <v>61</v>
      </c>
      <c r="H1198" s="430">
        <v>71.00066666666666</v>
      </c>
      <c r="I1198" s="436">
        <v>139</v>
      </c>
      <c r="J1198" s="436">
        <v>59.669999999999277</v>
      </c>
      <c r="K1198" s="436" t="s">
        <v>62</v>
      </c>
      <c r="L1198" s="430">
        <v>139.99449999999999</v>
      </c>
      <c r="M1198" s="430">
        <v>-139.99449999999999</v>
      </c>
      <c r="N1198" s="427">
        <v>1235</v>
      </c>
      <c r="Q1198" s="428" t="s">
        <v>156</v>
      </c>
      <c r="R1198">
        <v>17</v>
      </c>
      <c r="S1198" s="474">
        <v>114.011</v>
      </c>
      <c r="T1198" s="290">
        <v>-1.2532000000000001</v>
      </c>
      <c r="U1198" s="290">
        <v>-1.2549999999999999</v>
      </c>
      <c r="V1198" s="290">
        <v>26.06165</v>
      </c>
      <c r="W1198" s="290">
        <v>26.061785</v>
      </c>
      <c r="X1198" s="290">
        <v>32.318000012632908</v>
      </c>
      <c r="Y1198" s="290">
        <v>32.320127975848351</v>
      </c>
      <c r="Z1198">
        <v>1.9603999999999999</v>
      </c>
      <c r="AA1198" s="447">
        <v>6.93279143491376</v>
      </c>
      <c r="AB1198" s="447">
        <v>82.157847982593708</v>
      </c>
      <c r="AC1198" s="447">
        <v>3.9892216800000005E-2</v>
      </c>
      <c r="AD1198" s="290">
        <v>7.3899999999999993E-2</v>
      </c>
      <c r="AE1198" s="447">
        <v>89.492500000000007</v>
      </c>
      <c r="AF1198">
        <v>4.5721999999999996</v>
      </c>
      <c r="AG1198" s="447">
        <v>3.3757000000000001</v>
      </c>
      <c r="AH1198">
        <v>0.20200000000000001</v>
      </c>
      <c r="AI1198" s="447">
        <v>6.3701999999999995E-2</v>
      </c>
      <c r="AJ1198" s="447">
        <v>98.54</v>
      </c>
      <c r="AK1198" s="447">
        <v>9.9144000000000005</v>
      </c>
      <c r="AL1198" s="429">
        <v>32.31378173828125</v>
      </c>
      <c r="AM1198" s="433" t="s">
        <v>139</v>
      </c>
      <c r="AN1198" s="434"/>
      <c r="AO1198" s="438">
        <v>0.1</v>
      </c>
      <c r="AP1198" s="439">
        <v>6.96</v>
      </c>
      <c r="AQ1198" s="431" t="s">
        <v>139</v>
      </c>
      <c r="AR1198" s="440"/>
      <c r="AS1198" s="469">
        <v>11.864200587768869</v>
      </c>
      <c r="AT1198" s="431"/>
      <c r="AU1198" s="469">
        <v>25.082920203825605</v>
      </c>
      <c r="AV1198" s="431"/>
      <c r="AW1198" s="442">
        <v>1.605</v>
      </c>
      <c r="AX1198" s="431"/>
      <c r="AY1198" s="443"/>
      <c r="AZ1198" s="469">
        <v>0</v>
      </c>
      <c r="BA1198" s="431">
        <v>6</v>
      </c>
      <c r="BB1198" s="440"/>
      <c r="BC1198" s="469">
        <v>1.9613065952792101E-2</v>
      </c>
      <c r="BD1198" s="445" t="s">
        <v>139</v>
      </c>
      <c r="BE1198" s="469">
        <v>2.5301508847966912E-2</v>
      </c>
      <c r="BF1198" s="445" t="s">
        <v>139</v>
      </c>
      <c r="BG1198" s="445"/>
      <c r="BH1198" s="469">
        <v>2166.83536841042</v>
      </c>
      <c r="BI1198" s="431" t="s">
        <v>139</v>
      </c>
      <c r="BJ1198" s="440"/>
      <c r="BK1198" s="441">
        <v>2228.8424651822247</v>
      </c>
      <c r="BL1198" s="431" t="s">
        <v>139</v>
      </c>
      <c r="BM1198" s="446"/>
      <c r="BN1198" s="447">
        <v>-1.704262669816093</v>
      </c>
      <c r="BO1198" t="s">
        <v>139</v>
      </c>
    </row>
    <row r="1199" spans="1:67" ht="15.75" customHeight="1">
      <c r="A1199" s="7" t="s">
        <v>1030</v>
      </c>
      <c r="B1199" s="453">
        <v>55</v>
      </c>
      <c r="C1199" s="436" t="s">
        <v>250</v>
      </c>
      <c r="D1199" s="454" t="s">
        <v>251</v>
      </c>
      <c r="E1199" s="436">
        <v>71</v>
      </c>
      <c r="F1199" s="436">
        <v>3.999999999962256E-2</v>
      </c>
      <c r="G1199" s="436" t="s">
        <v>61</v>
      </c>
      <c r="H1199" s="430">
        <v>71.00066666666666</v>
      </c>
      <c r="I1199" s="436">
        <v>139</v>
      </c>
      <c r="J1199" s="436">
        <v>59.669999999999277</v>
      </c>
      <c r="K1199" s="436" t="s">
        <v>62</v>
      </c>
      <c r="L1199" s="430">
        <v>139.99449999999999</v>
      </c>
      <c r="M1199" s="430">
        <v>-139.99449999999999</v>
      </c>
      <c r="N1199" s="427">
        <v>1236</v>
      </c>
      <c r="Q1199" s="428" t="s">
        <v>156</v>
      </c>
      <c r="R1199">
        <v>18</v>
      </c>
      <c r="S1199" s="474">
        <v>82.632000000000005</v>
      </c>
      <c r="T1199" s="290">
        <v>-0.89039999999999997</v>
      </c>
      <c r="U1199" s="290">
        <v>-0.90900000000000003</v>
      </c>
      <c r="V1199" s="290">
        <v>25.982711999999999</v>
      </c>
      <c r="W1199" s="290">
        <v>25.981391000000002</v>
      </c>
      <c r="X1199" s="290">
        <v>31.841884726199975</v>
      </c>
      <c r="Y1199" s="290">
        <v>31.859783420834809</v>
      </c>
      <c r="Z1199">
        <v>2.0920000000000001</v>
      </c>
      <c r="AA1199" s="447">
        <v>7.4455000523911279</v>
      </c>
      <c r="AB1199" s="447">
        <v>88.796151188761357</v>
      </c>
      <c r="AC1199" s="447">
        <v>9.9368887999999989E-2</v>
      </c>
      <c r="AD1199" s="290">
        <v>0.20599999999999999</v>
      </c>
      <c r="AE1199" s="447">
        <v>89.350999999999999</v>
      </c>
      <c r="AF1199">
        <v>4.5651000000000002</v>
      </c>
      <c r="AG1199" s="447">
        <v>3.1385999999999998</v>
      </c>
      <c r="AH1199">
        <v>0.1925</v>
      </c>
      <c r="AI1199" s="447">
        <v>6.3701999999999995E-2</v>
      </c>
      <c r="AJ1199" s="447">
        <v>98.54</v>
      </c>
      <c r="AK1199" s="447">
        <v>9.9144000000000005</v>
      </c>
      <c r="AL1199" s="429">
        <v>31.825675964355469</v>
      </c>
      <c r="AM1199" s="433" t="s">
        <v>139</v>
      </c>
      <c r="AN1199" s="434"/>
      <c r="AO1199" s="438">
        <v>0.4</v>
      </c>
      <c r="AP1199" s="439">
        <v>7.4909999999999997</v>
      </c>
      <c r="AQ1199" s="431" t="s">
        <v>139</v>
      </c>
      <c r="AR1199" s="440"/>
      <c r="AS1199" s="469">
        <v>7.6638932474245616</v>
      </c>
      <c r="AT1199" s="431"/>
      <c r="AU1199" s="469">
        <v>16.513641234155848</v>
      </c>
      <c r="AV1199" s="431"/>
      <c r="AW1199" s="442">
        <v>1.284</v>
      </c>
      <c r="AX1199" s="431"/>
      <c r="AY1199" s="443"/>
      <c r="AZ1199" s="469">
        <v>0</v>
      </c>
      <c r="BA1199" s="431">
        <v>6</v>
      </c>
      <c r="BB1199" s="440"/>
      <c r="BC1199" s="469">
        <v>6.8613877384864783E-2</v>
      </c>
      <c r="BD1199" s="445" t="s">
        <v>139</v>
      </c>
      <c r="BE1199" s="469">
        <v>0.14858180318277953</v>
      </c>
      <c r="BF1199" s="445" t="s">
        <v>139</v>
      </c>
      <c r="BG1199" s="445"/>
      <c r="BH1199" s="469">
        <v>2121.7391228036963</v>
      </c>
      <c r="BI1199" s="431" t="s">
        <v>139</v>
      </c>
      <c r="BJ1199" s="440"/>
      <c r="BK1199" s="441">
        <v>2209.5340608673519</v>
      </c>
      <c r="BL1199" s="431" t="s">
        <v>139</v>
      </c>
      <c r="BM1199" s="446"/>
      <c r="BN1199" s="447">
        <v>-1.903033986528333</v>
      </c>
      <c r="BO1199" t="s">
        <v>139</v>
      </c>
    </row>
    <row r="1200" spans="1:67" ht="15.75" customHeight="1">
      <c r="A1200" s="7" t="s">
        <v>1030</v>
      </c>
      <c r="B1200" s="453">
        <v>55</v>
      </c>
      <c r="C1200" s="436" t="s">
        <v>250</v>
      </c>
      <c r="D1200" s="454" t="s">
        <v>251</v>
      </c>
      <c r="E1200" s="436">
        <v>71</v>
      </c>
      <c r="F1200" s="436">
        <v>3.999999999962256E-2</v>
      </c>
      <c r="G1200" s="436" t="s">
        <v>61</v>
      </c>
      <c r="H1200" s="430">
        <v>71.00066666666666</v>
      </c>
      <c r="I1200" s="436">
        <v>139</v>
      </c>
      <c r="J1200" s="436">
        <v>59.669999999999277</v>
      </c>
      <c r="K1200" s="436" t="s">
        <v>62</v>
      </c>
      <c r="L1200" s="430">
        <v>139.99449999999999</v>
      </c>
      <c r="M1200" s="430">
        <v>-139.99449999999999</v>
      </c>
      <c r="N1200" s="427">
        <v>1237</v>
      </c>
      <c r="Q1200" s="428" t="s">
        <v>156</v>
      </c>
      <c r="R1200">
        <v>19</v>
      </c>
      <c r="S1200" s="474">
        <v>65.77</v>
      </c>
      <c r="T1200" s="290">
        <v>-0.30819999999999997</v>
      </c>
      <c r="U1200" s="290">
        <v>-0.33760000000000001</v>
      </c>
      <c r="V1200" s="290">
        <v>25.974225999999998</v>
      </c>
      <c r="W1200" s="290">
        <v>25.977587</v>
      </c>
      <c r="X1200" s="290">
        <v>31.23355401522338</v>
      </c>
      <c r="Y1200" s="290">
        <v>31.268216128528113</v>
      </c>
      <c r="Z1200">
        <v>2.3071000000000002</v>
      </c>
      <c r="AA1200" s="447">
        <v>8.3254766076595121</v>
      </c>
      <c r="AB1200" s="447">
        <v>100.40914119731643</v>
      </c>
      <c r="AC1200" s="447">
        <v>0.165532648</v>
      </c>
      <c r="AD1200" s="290">
        <v>0.35289999999999999</v>
      </c>
      <c r="AE1200" s="447">
        <v>89.056899999999999</v>
      </c>
      <c r="AF1200">
        <v>4.5503</v>
      </c>
      <c r="AG1200" s="447">
        <v>2.9437000000000002</v>
      </c>
      <c r="AH1200">
        <v>0.18479999999999999</v>
      </c>
      <c r="AI1200" s="447">
        <v>6.3701999999999995E-2</v>
      </c>
      <c r="AJ1200" s="447">
        <v>98.54</v>
      </c>
      <c r="AK1200" s="447">
        <v>9.9144000000000005</v>
      </c>
      <c r="AL1200" s="429">
        <v>31.39451789855957</v>
      </c>
      <c r="AM1200" s="433" t="s">
        <v>139</v>
      </c>
      <c r="AN1200" s="434"/>
      <c r="AO1200" s="438" t="s">
        <v>139</v>
      </c>
      <c r="AP1200" s="439" t="s">
        <v>139</v>
      </c>
      <c r="AQ1200" s="431" t="s">
        <v>139</v>
      </c>
      <c r="AR1200" s="440"/>
      <c r="AS1200" s="469" t="s">
        <v>139</v>
      </c>
      <c r="AT1200" s="431" t="s">
        <v>139</v>
      </c>
      <c r="AU1200" s="469" t="s">
        <v>139</v>
      </c>
      <c r="AV1200" s="431" t="s">
        <v>139</v>
      </c>
      <c r="AW1200" s="442" t="s">
        <v>139</v>
      </c>
      <c r="AX1200" s="431" t="s">
        <v>139</v>
      </c>
      <c r="AY1200" s="443"/>
      <c r="AZ1200" s="469" t="s">
        <v>139</v>
      </c>
      <c r="BA1200" s="431" t="s">
        <v>139</v>
      </c>
      <c r="BB1200" s="440"/>
      <c r="BC1200" s="469" t="s">
        <v>139</v>
      </c>
      <c r="BD1200" s="445" t="s">
        <v>139</v>
      </c>
      <c r="BE1200" s="469" t="s">
        <v>139</v>
      </c>
      <c r="BF1200" s="445" t="s">
        <v>139</v>
      </c>
      <c r="BG1200" s="445"/>
      <c r="BH1200" s="469" t="s">
        <v>139</v>
      </c>
      <c r="BI1200" s="431" t="s">
        <v>139</v>
      </c>
      <c r="BJ1200" s="440"/>
      <c r="BK1200" s="441" t="s">
        <v>139</v>
      </c>
      <c r="BL1200" s="431" t="s">
        <v>139</v>
      </c>
      <c r="BM1200" s="446"/>
      <c r="BN1200" s="447" t="s">
        <v>139</v>
      </c>
      <c r="BO1200" t="s">
        <v>139</v>
      </c>
    </row>
    <row r="1201" spans="1:67" ht="15.75" customHeight="1">
      <c r="A1201" s="7" t="s">
        <v>1030</v>
      </c>
      <c r="B1201" s="453">
        <v>55</v>
      </c>
      <c r="C1201" s="436" t="s">
        <v>250</v>
      </c>
      <c r="D1201" s="454" t="s">
        <v>251</v>
      </c>
      <c r="E1201" s="436">
        <v>71</v>
      </c>
      <c r="F1201" s="436">
        <v>3.999999999962256E-2</v>
      </c>
      <c r="G1201" s="436" t="s">
        <v>61</v>
      </c>
      <c r="H1201" s="430">
        <v>71.00066666666666</v>
      </c>
      <c r="I1201" s="436">
        <v>139</v>
      </c>
      <c r="J1201" s="436">
        <v>59.669999999999277</v>
      </c>
      <c r="K1201" s="436" t="s">
        <v>62</v>
      </c>
      <c r="L1201" s="430">
        <v>139.99449999999999</v>
      </c>
      <c r="M1201" s="430">
        <v>-139.99449999999999</v>
      </c>
      <c r="N1201" s="427">
        <v>1238</v>
      </c>
      <c r="Q1201" s="428" t="s">
        <v>156</v>
      </c>
      <c r="R1201">
        <v>20</v>
      </c>
      <c r="S1201" s="474">
        <v>64.480999999999995</v>
      </c>
      <c r="T1201" s="290">
        <v>-0.25629999999999997</v>
      </c>
      <c r="U1201" s="290">
        <v>-0.29039999999999999</v>
      </c>
      <c r="V1201" s="290">
        <v>25.961834</v>
      </c>
      <c r="W1201" s="290">
        <v>25.964522000000002</v>
      </c>
      <c r="X1201" s="290">
        <v>31.164700586857105</v>
      </c>
      <c r="Y1201" s="290">
        <v>31.203191827498511</v>
      </c>
      <c r="Z1201">
        <v>2.3298999999999999</v>
      </c>
      <c r="AA1201" s="447">
        <v>8.4073157068206079</v>
      </c>
      <c r="AB1201" s="447">
        <v>101.48641003912688</v>
      </c>
      <c r="AC1201" s="447">
        <v>0.18812020800000001</v>
      </c>
      <c r="AD1201" s="290">
        <v>0.40300000000000002</v>
      </c>
      <c r="AE1201" s="447">
        <v>88.993600000000001</v>
      </c>
      <c r="AF1201">
        <v>4.5471000000000004</v>
      </c>
      <c r="AG1201" s="447">
        <v>2.7839999999999998</v>
      </c>
      <c r="AH1201">
        <v>0.1784</v>
      </c>
      <c r="AI1201" s="447">
        <v>6.3701999999999995E-2</v>
      </c>
      <c r="AJ1201" s="447">
        <v>98.54</v>
      </c>
      <c r="AK1201" s="447">
        <v>9.9144000000000005</v>
      </c>
      <c r="AL1201" s="429">
        <v>31.319370269775391</v>
      </c>
      <c r="AM1201" s="433" t="s">
        <v>139</v>
      </c>
      <c r="AN1201" s="434"/>
      <c r="AO1201" s="438">
        <v>1</v>
      </c>
      <c r="AP1201" s="439">
        <v>8.2704239316959161</v>
      </c>
      <c r="AQ1201" s="431" t="s">
        <v>139</v>
      </c>
      <c r="AR1201" s="440"/>
      <c r="AS1201" s="469">
        <v>1.9327753372057452</v>
      </c>
      <c r="AT1201" s="431"/>
      <c r="AU1201" s="469">
        <v>8.2269238925516746</v>
      </c>
      <c r="AV1201" s="431"/>
      <c r="AW1201" s="442">
        <v>0.92400000000000004</v>
      </c>
      <c r="AX1201" s="431"/>
      <c r="AY1201" s="443"/>
      <c r="AZ1201" s="469">
        <v>0</v>
      </c>
      <c r="BA1201" s="431">
        <v>6</v>
      </c>
      <c r="BB1201" s="440"/>
      <c r="BC1201" s="469">
        <v>0.13527201479676429</v>
      </c>
      <c r="BD1201" s="445" t="s">
        <v>139</v>
      </c>
      <c r="BE1201" s="469">
        <v>0.26911633941326418</v>
      </c>
      <c r="BF1201" s="445" t="s">
        <v>139</v>
      </c>
      <c r="BG1201" s="445"/>
      <c r="BH1201" s="469">
        <v>2075.1187845124687</v>
      </c>
      <c r="BI1201" s="431" t="s">
        <v>139</v>
      </c>
      <c r="BJ1201" s="440"/>
      <c r="BK1201" s="441">
        <v>2190.2132834896806</v>
      </c>
      <c r="BL1201" s="431" t="s">
        <v>139</v>
      </c>
      <c r="BM1201" s="446"/>
      <c r="BN1201" s="447">
        <v>-2.1937734879961646</v>
      </c>
      <c r="BO1201" t="s">
        <v>139</v>
      </c>
    </row>
    <row r="1202" spans="1:67" ht="15.75" customHeight="1">
      <c r="A1202" s="7" t="s">
        <v>1030</v>
      </c>
      <c r="B1202" s="453">
        <v>55</v>
      </c>
      <c r="C1202" s="436" t="s">
        <v>250</v>
      </c>
      <c r="D1202" s="454" t="s">
        <v>251</v>
      </c>
      <c r="E1202" s="436">
        <v>71</v>
      </c>
      <c r="F1202" s="436">
        <v>3.999999999962256E-2</v>
      </c>
      <c r="G1202" s="436" t="s">
        <v>61</v>
      </c>
      <c r="H1202" s="430">
        <v>71.00066666666666</v>
      </c>
      <c r="I1202" s="436">
        <v>139</v>
      </c>
      <c r="J1202" s="436">
        <v>59.669999999999277</v>
      </c>
      <c r="K1202" s="436" t="s">
        <v>62</v>
      </c>
      <c r="L1202" s="430">
        <v>139.99449999999999</v>
      </c>
      <c r="M1202" s="430">
        <v>-139.99449999999999</v>
      </c>
      <c r="N1202" s="427">
        <v>1239</v>
      </c>
      <c r="Q1202" s="428" t="s">
        <v>156</v>
      </c>
      <c r="R1202">
        <v>21</v>
      </c>
      <c r="S1202" s="474">
        <v>31.475000000000001</v>
      </c>
      <c r="T1202" s="290">
        <v>7.6999999999999999E-2</v>
      </c>
      <c r="U1202" s="290">
        <v>5.8500000000000003E-2</v>
      </c>
      <c r="V1202" s="290">
        <v>24.599982999999998</v>
      </c>
      <c r="W1202" s="290">
        <v>24.589396000000001</v>
      </c>
      <c r="X1202" s="290">
        <v>29.07234932382309</v>
      </c>
      <c r="Y1202" s="290">
        <v>29.076192879905928</v>
      </c>
      <c r="Z1202">
        <v>2.4068000000000001</v>
      </c>
      <c r="AA1202" s="447">
        <v>8.8590143979236267</v>
      </c>
      <c r="AB1202" s="447">
        <v>106.31426537902557</v>
      </c>
      <c r="AC1202" s="447">
        <v>8.0163832000000004E-2</v>
      </c>
      <c r="AD1202" s="290">
        <v>0.1633</v>
      </c>
      <c r="AE1202" s="447">
        <v>89.149900000000002</v>
      </c>
      <c r="AF1202">
        <v>4.5549999999999997</v>
      </c>
      <c r="AG1202" s="447">
        <v>1.6216999999999999</v>
      </c>
      <c r="AH1202">
        <v>0.13189999999999999</v>
      </c>
      <c r="AI1202" s="447">
        <v>6.3701999999999995E-2</v>
      </c>
      <c r="AJ1202" s="447">
        <v>98.53</v>
      </c>
      <c r="AK1202" s="447">
        <v>9.9144000000000005</v>
      </c>
      <c r="AL1202" s="429">
        <v>29.06157112121582</v>
      </c>
      <c r="AM1202" s="433" t="s">
        <v>139</v>
      </c>
      <c r="AN1202" s="434"/>
      <c r="AO1202" s="438">
        <v>1.8</v>
      </c>
      <c r="AP1202" s="439">
        <v>8.83</v>
      </c>
      <c r="AQ1202" s="431" t="s">
        <v>139</v>
      </c>
      <c r="AR1202" s="440"/>
      <c r="AS1202" s="469">
        <v>0</v>
      </c>
      <c r="AT1202" s="431"/>
      <c r="AU1202" s="469">
        <v>2.6289889377121223</v>
      </c>
      <c r="AV1202" s="431"/>
      <c r="AW1202" s="442">
        <v>0.59499999999999997</v>
      </c>
      <c r="AX1202" s="431"/>
      <c r="AY1202" s="443"/>
      <c r="AZ1202" s="469">
        <v>1.7302152865118507E-4</v>
      </c>
      <c r="BA1202" s="431">
        <v>6</v>
      </c>
      <c r="BB1202" s="440"/>
      <c r="BC1202" s="469">
        <v>8.7197431284357835E-2</v>
      </c>
      <c r="BD1202" s="445" t="s">
        <v>139</v>
      </c>
      <c r="BE1202" s="469">
        <v>7.8009472305385824E-2</v>
      </c>
      <c r="BF1202" s="445" t="s">
        <v>139</v>
      </c>
      <c r="BG1202" s="445"/>
      <c r="BH1202" s="469">
        <v>1982.1684739257462</v>
      </c>
      <c r="BI1202" s="431" t="s">
        <v>139</v>
      </c>
      <c r="BJ1202" s="440"/>
      <c r="BK1202" s="441">
        <v>2079.1619513367887</v>
      </c>
      <c r="BL1202" s="431" t="s">
        <v>139</v>
      </c>
      <c r="BM1202" s="446"/>
      <c r="BN1202" s="447">
        <v>-3.5129808346148459</v>
      </c>
      <c r="BO1202" t="s">
        <v>139</v>
      </c>
    </row>
    <row r="1203" spans="1:67" ht="15.75" customHeight="1">
      <c r="A1203" s="7" t="s">
        <v>1030</v>
      </c>
      <c r="B1203" s="453">
        <v>55</v>
      </c>
      <c r="C1203" s="436" t="s">
        <v>250</v>
      </c>
      <c r="D1203" s="454" t="s">
        <v>251</v>
      </c>
      <c r="E1203" s="436">
        <v>71</v>
      </c>
      <c r="F1203" s="436">
        <v>3.999999999962256E-2</v>
      </c>
      <c r="G1203" s="436" t="s">
        <v>61</v>
      </c>
      <c r="H1203" s="430">
        <v>71.00066666666666</v>
      </c>
      <c r="I1203" s="436">
        <v>139</v>
      </c>
      <c r="J1203" s="436">
        <v>59.669999999999277</v>
      </c>
      <c r="K1203" s="436" t="s">
        <v>62</v>
      </c>
      <c r="L1203" s="430">
        <v>139.99449999999999</v>
      </c>
      <c r="M1203" s="430">
        <v>-139.99449999999999</v>
      </c>
      <c r="N1203" s="427">
        <v>1240</v>
      </c>
      <c r="Q1203" s="428" t="s">
        <v>156</v>
      </c>
      <c r="R1203">
        <v>22</v>
      </c>
      <c r="S1203" s="474">
        <v>20.698</v>
      </c>
      <c r="T1203" s="290">
        <v>0.52769999999999995</v>
      </c>
      <c r="U1203" s="290">
        <v>0.56069999999999998</v>
      </c>
      <c r="V1203" s="290">
        <v>24.717148999999999</v>
      </c>
      <c r="W1203" s="290">
        <v>24.746162000000002</v>
      </c>
      <c r="X1203" s="290">
        <v>28.804432437829796</v>
      </c>
      <c r="Y1203" s="290">
        <v>28.810711024047055</v>
      </c>
      <c r="Z1203">
        <v>2.3683000000000001</v>
      </c>
      <c r="AA1203" s="447">
        <v>8.2537733913545281</v>
      </c>
      <c r="AB1203" s="447">
        <v>100.0455168286839</v>
      </c>
      <c r="AC1203" s="447">
        <v>9.5436895999999993E-2</v>
      </c>
      <c r="AD1203" s="290">
        <v>0.19719999999999999</v>
      </c>
      <c r="AE1203" s="447">
        <v>88.937700000000007</v>
      </c>
      <c r="AF1203">
        <v>4.5442999999999998</v>
      </c>
      <c r="AG1203" s="447">
        <v>1.5701000000000001</v>
      </c>
      <c r="AH1203">
        <v>0.1298</v>
      </c>
      <c r="AI1203" s="447">
        <v>6.3701999999999995E-2</v>
      </c>
      <c r="AJ1203" s="447">
        <v>98.54</v>
      </c>
      <c r="AK1203" s="447">
        <v>9.9144000000000005</v>
      </c>
      <c r="AL1203" s="429">
        <v>28.591602325439453</v>
      </c>
      <c r="AM1203" s="433" t="s">
        <v>139</v>
      </c>
      <c r="AN1203" s="434"/>
      <c r="AO1203" s="438">
        <v>2.4</v>
      </c>
      <c r="AP1203" s="439">
        <v>8.6489999999999991</v>
      </c>
      <c r="AQ1203" s="431">
        <v>3</v>
      </c>
      <c r="AR1203" s="449" t="s">
        <v>1115</v>
      </c>
      <c r="AS1203" s="469">
        <v>0</v>
      </c>
      <c r="AT1203" s="431"/>
      <c r="AU1203" s="469">
        <v>2.5212700123479252</v>
      </c>
      <c r="AV1203" s="431"/>
      <c r="AW1203" s="442">
        <v>0.57099999999999995</v>
      </c>
      <c r="AX1203" s="431"/>
      <c r="AY1203" s="443"/>
      <c r="AZ1203" s="469">
        <v>7.1595115303934459E-4</v>
      </c>
      <c r="BA1203" s="431">
        <v>6</v>
      </c>
      <c r="BB1203" s="440"/>
      <c r="BC1203" s="469">
        <v>0.10907591288715834</v>
      </c>
      <c r="BD1203" s="445" t="s">
        <v>139</v>
      </c>
      <c r="BE1203" s="469">
        <v>9.6115473728955417E-2</v>
      </c>
      <c r="BF1203" s="445" t="s">
        <v>139</v>
      </c>
      <c r="BG1203" s="445"/>
      <c r="BH1203" s="469">
        <v>1969.0612154838147</v>
      </c>
      <c r="BI1203" s="431" t="s">
        <v>139</v>
      </c>
      <c r="BJ1203" s="440"/>
      <c r="BK1203" s="441">
        <v>2061.137668096294</v>
      </c>
      <c r="BL1203" s="431" t="s">
        <v>139</v>
      </c>
      <c r="BM1203" s="446"/>
      <c r="BN1203" s="447">
        <v>-3.5851712903333515</v>
      </c>
      <c r="BO1203" t="s">
        <v>139</v>
      </c>
    </row>
    <row r="1204" spans="1:67" ht="15.75" customHeight="1">
      <c r="A1204" s="7" t="s">
        <v>1030</v>
      </c>
      <c r="B1204" s="453">
        <v>55</v>
      </c>
      <c r="C1204" s="436" t="s">
        <v>250</v>
      </c>
      <c r="D1204" s="454" t="s">
        <v>251</v>
      </c>
      <c r="E1204" s="436">
        <v>71</v>
      </c>
      <c r="F1204" s="436">
        <v>3.999999999962256E-2</v>
      </c>
      <c r="G1204" s="436" t="s">
        <v>61</v>
      </c>
      <c r="H1204" s="430">
        <v>71.00066666666666</v>
      </c>
      <c r="I1204" s="436">
        <v>139</v>
      </c>
      <c r="J1204" s="436">
        <v>59.669999999999277</v>
      </c>
      <c r="K1204" s="436" t="s">
        <v>62</v>
      </c>
      <c r="L1204" s="430">
        <v>139.99449999999999</v>
      </c>
      <c r="M1204" s="430">
        <v>-139.99449999999999</v>
      </c>
      <c r="N1204" s="427">
        <v>1241</v>
      </c>
      <c r="Q1204" s="428" t="s">
        <v>184</v>
      </c>
      <c r="R1204">
        <v>23</v>
      </c>
      <c r="S1204" s="474">
        <v>6.3449999999999998</v>
      </c>
      <c r="T1204" s="290">
        <v>1.2887</v>
      </c>
      <c r="U1204" s="290">
        <v>1.2823</v>
      </c>
      <c r="V1204" s="290">
        <v>23.765630999999999</v>
      </c>
      <c r="W1204" s="290">
        <v>23.747340000000001</v>
      </c>
      <c r="X1204" s="290">
        <v>26.929653747965393</v>
      </c>
      <c r="Y1204" s="290">
        <v>26.912450281467315</v>
      </c>
      <c r="Z1204">
        <v>2.3006000000000002</v>
      </c>
      <c r="AA1204" s="447">
        <v>8.199057773347624</v>
      </c>
      <c r="AB1204" s="447">
        <v>100.06394820842388</v>
      </c>
      <c r="AC1204" s="447">
        <v>9.8652751999999996E-2</v>
      </c>
      <c r="AD1204" s="290">
        <v>0.2044</v>
      </c>
      <c r="AE1204" s="447">
        <v>88.531899999999993</v>
      </c>
      <c r="AF1204">
        <v>4.5237999999999996</v>
      </c>
      <c r="AG1204" s="447">
        <v>1.4386000000000001</v>
      </c>
      <c r="AH1204">
        <v>0.1245</v>
      </c>
      <c r="AI1204" s="447">
        <v>6.3701999999999995E-2</v>
      </c>
      <c r="AJ1204" s="447">
        <v>98.54</v>
      </c>
      <c r="AK1204" s="447">
        <v>9.9144000000000005</v>
      </c>
      <c r="AL1204" s="429">
        <v>26.905557632446289</v>
      </c>
      <c r="AM1204" s="433" t="s">
        <v>139</v>
      </c>
      <c r="AN1204" s="434"/>
      <c r="AO1204" s="438" t="s">
        <v>139</v>
      </c>
      <c r="AP1204" s="439" t="s">
        <v>139</v>
      </c>
      <c r="AQ1204" s="431" t="s">
        <v>139</v>
      </c>
      <c r="AR1204" s="440"/>
      <c r="AS1204" s="469" t="s">
        <v>139</v>
      </c>
      <c r="AT1204" s="431" t="s">
        <v>139</v>
      </c>
      <c r="AU1204" s="469" t="s">
        <v>139</v>
      </c>
      <c r="AV1204" s="431" t="s">
        <v>139</v>
      </c>
      <c r="AW1204" s="442" t="s">
        <v>139</v>
      </c>
      <c r="AX1204" s="431" t="s">
        <v>139</v>
      </c>
      <c r="AY1204" s="443"/>
      <c r="AZ1204" s="469" t="s">
        <v>139</v>
      </c>
      <c r="BA1204" s="431" t="s">
        <v>139</v>
      </c>
      <c r="BB1204" s="440"/>
      <c r="BC1204" s="469" t="s">
        <v>139</v>
      </c>
      <c r="BD1204" s="445" t="s">
        <v>139</v>
      </c>
      <c r="BE1204" s="469" t="s">
        <v>139</v>
      </c>
      <c r="BF1204" s="445" t="s">
        <v>139</v>
      </c>
      <c r="BG1204" s="445"/>
      <c r="BH1204" s="469" t="s">
        <v>139</v>
      </c>
      <c r="BI1204" s="431" t="s">
        <v>139</v>
      </c>
      <c r="BJ1204" s="440"/>
      <c r="BK1204" s="441" t="s">
        <v>139</v>
      </c>
      <c r="BL1204" s="431" t="s">
        <v>139</v>
      </c>
      <c r="BM1204" s="446"/>
      <c r="BN1204" s="447" t="s">
        <v>139</v>
      </c>
      <c r="BO1204" t="s">
        <v>139</v>
      </c>
    </row>
    <row r="1205" spans="1:67" ht="15.75" customHeight="1">
      <c r="A1205" s="7" t="s">
        <v>1030</v>
      </c>
      <c r="B1205" s="453">
        <v>55</v>
      </c>
      <c r="C1205" s="436" t="s">
        <v>250</v>
      </c>
      <c r="D1205" s="454" t="s">
        <v>251</v>
      </c>
      <c r="E1205" s="436">
        <v>71</v>
      </c>
      <c r="F1205" s="436">
        <v>3.999999999962256E-2</v>
      </c>
      <c r="G1205" s="436" t="s">
        <v>61</v>
      </c>
      <c r="H1205" s="430">
        <v>71.00066666666666</v>
      </c>
      <c r="I1205" s="436">
        <v>139</v>
      </c>
      <c r="J1205" s="436">
        <v>59.669999999999277</v>
      </c>
      <c r="K1205" s="436" t="s">
        <v>62</v>
      </c>
      <c r="L1205" s="430">
        <v>139.99449999999999</v>
      </c>
      <c r="M1205" s="430">
        <v>-139.99449999999999</v>
      </c>
      <c r="N1205" s="427">
        <v>1242</v>
      </c>
      <c r="Q1205" s="428" t="s">
        <v>184</v>
      </c>
      <c r="R1205">
        <v>24</v>
      </c>
      <c r="S1205" s="474">
        <v>6.23</v>
      </c>
      <c r="T1205" s="290">
        <v>1.2808999999999999</v>
      </c>
      <c r="U1205" s="290">
        <v>1.2765</v>
      </c>
      <c r="V1205" s="290">
        <v>23.74333</v>
      </c>
      <c r="W1205" s="290">
        <v>23.731428000000001</v>
      </c>
      <c r="X1205" s="290">
        <v>26.908730334008485</v>
      </c>
      <c r="Y1205" s="290">
        <v>26.897735067998148</v>
      </c>
      <c r="Z1205">
        <v>2.3006000000000002</v>
      </c>
      <c r="AA1205" s="447">
        <v>8.199057773347624</v>
      </c>
      <c r="AB1205" s="447">
        <v>100.02920232706299</v>
      </c>
      <c r="AC1205" s="447">
        <v>9.8778864000000008E-2</v>
      </c>
      <c r="AD1205" s="290">
        <v>0.20469999999999999</v>
      </c>
      <c r="AE1205" s="447">
        <v>88.563500000000005</v>
      </c>
      <c r="AF1205">
        <v>4.5254000000000003</v>
      </c>
      <c r="AG1205" s="447">
        <v>1.5583</v>
      </c>
      <c r="AH1205">
        <v>0.12939999999999999</v>
      </c>
      <c r="AI1205" s="447">
        <v>6.3701999999999995E-2</v>
      </c>
      <c r="AJ1205" s="447">
        <v>98.69</v>
      </c>
      <c r="AK1205" s="447">
        <v>9.9144000000000005</v>
      </c>
      <c r="AL1205" s="429">
        <v>26.854909896850586</v>
      </c>
      <c r="AM1205" s="433" t="s">
        <v>139</v>
      </c>
      <c r="AN1205" s="434"/>
      <c r="AO1205" s="438">
        <v>3</v>
      </c>
      <c r="AP1205" s="439">
        <v>8.2089999999999996</v>
      </c>
      <c r="AQ1205" s="431" t="s">
        <v>139</v>
      </c>
      <c r="AR1205" s="440"/>
      <c r="AS1205" s="469">
        <v>0</v>
      </c>
      <c r="AT1205" s="431"/>
      <c r="AU1205" s="469">
        <v>2.3132866808923289</v>
      </c>
      <c r="AV1205" s="431"/>
      <c r="AW1205" s="442">
        <v>0.50800000000000001</v>
      </c>
      <c r="AX1205" s="431"/>
      <c r="AY1205" s="443"/>
      <c r="AZ1205" s="469">
        <v>2.3447400262038244E-3</v>
      </c>
      <c r="BA1205" s="431">
        <v>6</v>
      </c>
      <c r="BB1205" s="440"/>
      <c r="BC1205" s="469">
        <v>0.10799382530325749</v>
      </c>
      <c r="BD1205" s="445" t="s">
        <v>139</v>
      </c>
      <c r="BE1205" s="469">
        <v>9.3956585605833448E-2</v>
      </c>
      <c r="BF1205" s="445" t="s">
        <v>139</v>
      </c>
      <c r="BG1205" s="445"/>
      <c r="BH1205" s="469">
        <v>1851.1807566751377</v>
      </c>
      <c r="BI1205" s="431" t="s">
        <v>139</v>
      </c>
      <c r="BJ1205" s="440"/>
      <c r="BK1205" s="441">
        <v>1931.8512904551244</v>
      </c>
      <c r="BL1205" s="431" t="s">
        <v>139</v>
      </c>
      <c r="BM1205" s="446"/>
      <c r="BN1205" s="447">
        <v>-3.6128606768446692</v>
      </c>
      <c r="BO1205" t="s">
        <v>139</v>
      </c>
    </row>
    <row r="1206" spans="1:67" ht="15.75" customHeight="1">
      <c r="A1206" s="7" t="s">
        <v>1030</v>
      </c>
      <c r="B1206" s="453">
        <v>56</v>
      </c>
      <c r="C1206" s="436" t="s">
        <v>252</v>
      </c>
      <c r="D1206" s="454" t="s">
        <v>253</v>
      </c>
      <c r="E1206" s="436">
        <v>70</v>
      </c>
      <c r="F1206" s="436">
        <v>34.739999999999611</v>
      </c>
      <c r="G1206" s="436" t="s">
        <v>61</v>
      </c>
      <c r="H1206" s="430">
        <v>70.578999999999994</v>
      </c>
      <c r="I1206" s="436">
        <v>139</v>
      </c>
      <c r="J1206" s="436">
        <v>59.109999999999445</v>
      </c>
      <c r="K1206" s="436" t="s">
        <v>62</v>
      </c>
      <c r="L1206" s="430">
        <v>139.98516666666666</v>
      </c>
      <c r="M1206" s="430">
        <v>-139.98516666666666</v>
      </c>
      <c r="N1206" s="427">
        <v>1243</v>
      </c>
      <c r="Q1206" s="457" t="s">
        <v>156</v>
      </c>
      <c r="R1206">
        <v>1</v>
      </c>
      <c r="S1206" s="474">
        <v>816.779</v>
      </c>
      <c r="T1206" s="290">
        <v>0.32090000000000002</v>
      </c>
      <c r="U1206" s="290">
        <v>0.3206</v>
      </c>
      <c r="V1206" s="290">
        <v>29.577473999999999</v>
      </c>
      <c r="W1206" s="290">
        <v>29.577505000000002</v>
      </c>
      <c r="X1206" s="290">
        <v>34.860971026992566</v>
      </c>
      <c r="Y1206" s="290">
        <v>34.861348430857099</v>
      </c>
      <c r="Z1206">
        <v>1.8655999999999999</v>
      </c>
      <c r="AA1206" s="447">
        <v>6.7994141931732797</v>
      </c>
      <c r="AB1206" s="447">
        <v>85.513180235518178</v>
      </c>
      <c r="AC1206" s="447">
        <v>2.6440119999999998E-2</v>
      </c>
      <c r="AD1206" s="290">
        <v>4.41E-2</v>
      </c>
      <c r="AE1206" s="447">
        <v>88.544899999999998</v>
      </c>
      <c r="AF1206">
        <v>4.5244</v>
      </c>
      <c r="AG1206" s="447">
        <v>2.0912999999999999</v>
      </c>
      <c r="AH1206">
        <v>0.15060000000000001</v>
      </c>
      <c r="AI1206" s="447">
        <v>6.3701999999999995E-2</v>
      </c>
      <c r="AJ1206" s="447">
        <v>47.28</v>
      </c>
      <c r="AK1206" s="447">
        <v>9.9144000000000005</v>
      </c>
      <c r="AL1206" s="429">
        <v>34.861103057861328</v>
      </c>
      <c r="AM1206" s="433" t="s">
        <v>139</v>
      </c>
      <c r="AN1206" s="434"/>
      <c r="AO1206" s="438">
        <v>1.2</v>
      </c>
      <c r="AP1206" s="439">
        <v>6.7939999999999996</v>
      </c>
      <c r="AQ1206" s="431" t="s">
        <v>139</v>
      </c>
      <c r="AR1206" s="440"/>
      <c r="AS1206" s="469">
        <v>13.002697047830509</v>
      </c>
      <c r="AT1206" s="431"/>
      <c r="AU1206" s="469">
        <v>7.8271985089332077</v>
      </c>
      <c r="AV1206" s="431"/>
      <c r="AW1206" s="442">
        <v>0.86799999999999999</v>
      </c>
      <c r="AX1206" s="431"/>
      <c r="AY1206" s="443"/>
      <c r="AZ1206" s="469" t="s">
        <v>139</v>
      </c>
      <c r="BA1206" s="431" t="s">
        <v>139</v>
      </c>
      <c r="BB1206" s="440"/>
      <c r="BC1206" s="469" t="s">
        <v>139</v>
      </c>
      <c r="BD1206" s="445" t="s">
        <v>139</v>
      </c>
      <c r="BE1206" s="469" t="s">
        <v>139</v>
      </c>
      <c r="BF1206" s="445" t="s">
        <v>139</v>
      </c>
      <c r="BG1206" s="445"/>
      <c r="BH1206" s="469" t="s">
        <v>139</v>
      </c>
      <c r="BI1206" s="431" t="s">
        <v>139</v>
      </c>
      <c r="BJ1206" s="440"/>
      <c r="BK1206" s="441" t="s">
        <v>139</v>
      </c>
      <c r="BL1206" s="431" t="s">
        <v>139</v>
      </c>
      <c r="BM1206" s="446"/>
      <c r="BN1206" s="447" t="s">
        <v>139</v>
      </c>
      <c r="BO1206" t="s">
        <v>139</v>
      </c>
    </row>
    <row r="1207" spans="1:67" ht="15.75" customHeight="1">
      <c r="A1207" s="7" t="s">
        <v>1030</v>
      </c>
      <c r="B1207" s="453">
        <v>56</v>
      </c>
      <c r="C1207" s="436" t="s">
        <v>252</v>
      </c>
      <c r="D1207" s="454" t="s">
        <v>253</v>
      </c>
      <c r="E1207" s="436">
        <v>70</v>
      </c>
      <c r="F1207" s="436">
        <v>34.739999999999611</v>
      </c>
      <c r="G1207" s="436" t="s">
        <v>61</v>
      </c>
      <c r="H1207" s="430">
        <v>70.578999999999994</v>
      </c>
      <c r="I1207" s="436">
        <v>139</v>
      </c>
      <c r="J1207" s="436">
        <v>59.109999999999445</v>
      </c>
      <c r="K1207" s="436" t="s">
        <v>62</v>
      </c>
      <c r="L1207" s="430">
        <v>139.98516666666666</v>
      </c>
      <c r="M1207" s="430">
        <v>-139.98516666666666</v>
      </c>
      <c r="N1207" s="427">
        <v>1244</v>
      </c>
      <c r="Q1207" s="457" t="s">
        <v>156</v>
      </c>
      <c r="R1207">
        <v>2</v>
      </c>
      <c r="S1207" s="474">
        <v>710.60599999999999</v>
      </c>
      <c r="T1207" s="290">
        <v>0.4204</v>
      </c>
      <c r="U1207" s="290">
        <v>0.4199</v>
      </c>
      <c r="V1207" s="290">
        <v>29.612188</v>
      </c>
      <c r="W1207" s="290">
        <v>29.612152999999999</v>
      </c>
      <c r="X1207" s="290">
        <v>34.855748507890894</v>
      </c>
      <c r="Y1207" s="290">
        <v>34.856264140516103</v>
      </c>
      <c r="Z1207">
        <v>1.8827</v>
      </c>
      <c r="AA1207" s="447">
        <v>6.7593559432073613</v>
      </c>
      <c r="AB1207" s="447">
        <v>85.22561942245926</v>
      </c>
      <c r="AC1207" s="447">
        <v>2.65247952E-2</v>
      </c>
      <c r="AD1207" s="290">
        <v>4.4299999999999999E-2</v>
      </c>
      <c r="AE1207" s="447">
        <v>88.731099999999998</v>
      </c>
      <c r="AF1207">
        <v>4.5339</v>
      </c>
      <c r="AG1207" s="447">
        <v>2.0491000000000001</v>
      </c>
      <c r="AH1207">
        <v>0.14899999999999999</v>
      </c>
      <c r="AI1207" s="447">
        <v>6.3701999999999995E-2</v>
      </c>
      <c r="AJ1207" s="447">
        <v>98.54</v>
      </c>
      <c r="AK1207" s="447">
        <v>9.9144000000000005</v>
      </c>
      <c r="AL1207" s="429">
        <v>34.857208251953125</v>
      </c>
      <c r="AM1207" s="433" t="s">
        <v>139</v>
      </c>
      <c r="AN1207" s="434"/>
      <c r="AO1207" s="438">
        <v>1.2</v>
      </c>
      <c r="AP1207" s="439">
        <v>6.7619999999999996</v>
      </c>
      <c r="AQ1207" s="431" t="s">
        <v>139</v>
      </c>
      <c r="AR1207" s="440"/>
      <c r="AS1207" s="469">
        <v>13.035628808737044</v>
      </c>
      <c r="AT1207" s="431"/>
      <c r="AU1207" s="469">
        <v>7.7863679626388054</v>
      </c>
      <c r="AV1207" s="431"/>
      <c r="AW1207" s="442">
        <v>0.86699999999999999</v>
      </c>
      <c r="AX1207" s="431"/>
      <c r="AY1207" s="443"/>
      <c r="AZ1207" s="469" t="s">
        <v>139</v>
      </c>
      <c r="BA1207" s="431" t="s">
        <v>139</v>
      </c>
      <c r="BB1207" s="440"/>
      <c r="BC1207" s="469" t="s">
        <v>139</v>
      </c>
      <c r="BD1207" s="445" t="s">
        <v>139</v>
      </c>
      <c r="BE1207" s="469" t="s">
        <v>139</v>
      </c>
      <c r="BF1207" s="445" t="s">
        <v>139</v>
      </c>
      <c r="BG1207" s="445"/>
      <c r="BH1207" s="469" t="s">
        <v>139</v>
      </c>
      <c r="BI1207" s="431" t="s">
        <v>139</v>
      </c>
      <c r="BJ1207" s="440"/>
      <c r="BK1207" s="441" t="s">
        <v>139</v>
      </c>
      <c r="BL1207" s="431" t="s">
        <v>139</v>
      </c>
      <c r="BM1207" s="446"/>
      <c r="BN1207" s="447" t="s">
        <v>139</v>
      </c>
      <c r="BO1207" t="s">
        <v>139</v>
      </c>
    </row>
    <row r="1208" spans="1:67" ht="15.75" customHeight="1">
      <c r="A1208" s="7" t="s">
        <v>1030</v>
      </c>
      <c r="B1208" s="453">
        <v>56</v>
      </c>
      <c r="C1208" s="436" t="s">
        <v>252</v>
      </c>
      <c r="D1208" s="454" t="s">
        <v>253</v>
      </c>
      <c r="E1208" s="436">
        <v>70</v>
      </c>
      <c r="F1208" s="436">
        <v>34.739999999999611</v>
      </c>
      <c r="G1208" s="436" t="s">
        <v>61</v>
      </c>
      <c r="H1208" s="430">
        <v>70.578999999999994</v>
      </c>
      <c r="I1208" s="436">
        <v>139</v>
      </c>
      <c r="J1208" s="436">
        <v>59.109999999999445</v>
      </c>
      <c r="K1208" s="436" t="s">
        <v>62</v>
      </c>
      <c r="L1208" s="430">
        <v>139.98516666666666</v>
      </c>
      <c r="M1208" s="430">
        <v>-139.98516666666666</v>
      </c>
      <c r="N1208" s="427">
        <v>1245</v>
      </c>
      <c r="Q1208" s="457" t="s">
        <v>156</v>
      </c>
      <c r="R1208">
        <v>3</v>
      </c>
      <c r="S1208" s="474">
        <v>610.25400000000002</v>
      </c>
      <c r="T1208" s="290">
        <v>0.53049999999999997</v>
      </c>
      <c r="U1208" s="290">
        <v>0.53110000000000002</v>
      </c>
      <c r="V1208" s="290">
        <v>29.657005999999999</v>
      </c>
      <c r="W1208" s="290">
        <v>29.657757</v>
      </c>
      <c r="X1208" s="290">
        <v>34.84873035479265</v>
      </c>
      <c r="Y1208" s="290">
        <v>34.84903443711562</v>
      </c>
      <c r="Z1208">
        <v>1.8986000000000001</v>
      </c>
      <c r="AA1208" s="447">
        <v>6.7150952563181825</v>
      </c>
      <c r="AB1208" s="447">
        <v>84.904690786742179</v>
      </c>
      <c r="AC1208" s="447">
        <v>2.6186094399999998E-2</v>
      </c>
      <c r="AD1208" s="290">
        <v>4.3499999999999997E-2</v>
      </c>
      <c r="AE1208" s="447">
        <v>88.738500000000002</v>
      </c>
      <c r="AF1208">
        <v>4.5342000000000002</v>
      </c>
      <c r="AG1208" s="447">
        <v>1.9528000000000001</v>
      </c>
      <c r="AH1208">
        <v>0.14510000000000001</v>
      </c>
      <c r="AI1208" s="447">
        <v>6.3701999999999995E-2</v>
      </c>
      <c r="AJ1208" s="447">
        <v>29.75</v>
      </c>
      <c r="AK1208" s="447">
        <v>9.9144000000000005</v>
      </c>
      <c r="AL1208" s="429">
        <v>34.852523803710938</v>
      </c>
      <c r="AM1208" s="433" t="s">
        <v>139</v>
      </c>
      <c r="AN1208" s="434"/>
      <c r="AO1208" s="438">
        <v>1.2</v>
      </c>
      <c r="AP1208" s="439">
        <v>6.7110000000000003</v>
      </c>
      <c r="AQ1208" s="431" t="s">
        <v>139</v>
      </c>
      <c r="AR1208" s="440"/>
      <c r="AS1208" s="469">
        <v>13.105532112199395</v>
      </c>
      <c r="AT1208" s="431"/>
      <c r="AU1208" s="469">
        <v>7.9481233450293187</v>
      </c>
      <c r="AV1208" s="431"/>
      <c r="AW1208" s="442">
        <v>0.87</v>
      </c>
      <c r="AX1208" s="431"/>
      <c r="AY1208" s="443"/>
      <c r="AZ1208" s="469" t="s">
        <v>139</v>
      </c>
      <c r="BA1208" s="431" t="s">
        <v>139</v>
      </c>
      <c r="BB1208" s="440"/>
      <c r="BC1208" s="469" t="s">
        <v>139</v>
      </c>
      <c r="BD1208" s="445" t="s">
        <v>139</v>
      </c>
      <c r="BE1208" s="469" t="s">
        <v>139</v>
      </c>
      <c r="BF1208" s="445" t="s">
        <v>139</v>
      </c>
      <c r="BG1208" s="445"/>
      <c r="BH1208" s="469" t="s">
        <v>139</v>
      </c>
      <c r="BI1208" s="431" t="s">
        <v>139</v>
      </c>
      <c r="BJ1208" s="440"/>
      <c r="BK1208" s="441" t="s">
        <v>139</v>
      </c>
      <c r="BL1208" s="431" t="s">
        <v>139</v>
      </c>
      <c r="BM1208" s="446"/>
      <c r="BN1208" s="447" t="s">
        <v>139</v>
      </c>
      <c r="BO1208" t="s">
        <v>139</v>
      </c>
    </row>
    <row r="1209" spans="1:67" ht="15.75" customHeight="1">
      <c r="A1209" s="7" t="s">
        <v>1030</v>
      </c>
      <c r="B1209" s="453">
        <v>56</v>
      </c>
      <c r="C1209" s="436" t="s">
        <v>252</v>
      </c>
      <c r="D1209" s="454" t="s">
        <v>253</v>
      </c>
      <c r="E1209" s="436">
        <v>70</v>
      </c>
      <c r="F1209" s="436">
        <v>34.739999999999611</v>
      </c>
      <c r="G1209" s="436" t="s">
        <v>61</v>
      </c>
      <c r="H1209" s="430">
        <v>70.578999999999994</v>
      </c>
      <c r="I1209" s="436">
        <v>139</v>
      </c>
      <c r="J1209" s="436">
        <v>59.109999999999445</v>
      </c>
      <c r="K1209" s="436" t="s">
        <v>62</v>
      </c>
      <c r="L1209" s="430">
        <v>139.98516666666666</v>
      </c>
      <c r="M1209" s="430">
        <v>-139.98516666666666</v>
      </c>
      <c r="N1209" s="427">
        <v>1246</v>
      </c>
      <c r="Q1209" s="457" t="s">
        <v>156</v>
      </c>
      <c r="R1209">
        <v>4</v>
      </c>
      <c r="S1209" s="474">
        <v>507.38799999999998</v>
      </c>
      <c r="T1209" s="290">
        <v>0.63929999999999998</v>
      </c>
      <c r="U1209" s="290">
        <v>0.63700000000000001</v>
      </c>
      <c r="V1209" s="290">
        <v>29.695778999999998</v>
      </c>
      <c r="W1209" s="290">
        <v>29.694549000000002</v>
      </c>
      <c r="X1209" s="290">
        <v>34.83705102342342</v>
      </c>
      <c r="Y1209" s="290">
        <v>34.838031151355011</v>
      </c>
      <c r="Z1209">
        <v>1.9077999999999999</v>
      </c>
      <c r="AA1209" s="447">
        <v>6.6385896859366902</v>
      </c>
      <c r="AB1209" s="447">
        <v>84.16641221344787</v>
      </c>
      <c r="AC1209" s="447">
        <v>2.6736032799999997E-2</v>
      </c>
      <c r="AD1209" s="290">
        <v>4.4699999999999997E-2</v>
      </c>
      <c r="AE1209" s="447">
        <v>88.721800000000002</v>
      </c>
      <c r="AF1209">
        <v>4.5334000000000003</v>
      </c>
      <c r="AG1209" s="447">
        <v>2.1547999999999998</v>
      </c>
      <c r="AH1209">
        <v>0.1532</v>
      </c>
      <c r="AI1209" s="447">
        <v>6.3701999999999995E-2</v>
      </c>
      <c r="AJ1209" s="447">
        <v>68.31</v>
      </c>
      <c r="AK1209" s="447">
        <v>9.9144000000000005</v>
      </c>
      <c r="AL1209" s="429">
        <v>34.838645935058594</v>
      </c>
      <c r="AM1209" s="433" t="s">
        <v>139</v>
      </c>
      <c r="AN1209" s="434"/>
      <c r="AO1209" s="438">
        <v>1.3</v>
      </c>
      <c r="AP1209" s="439">
        <v>6.6319999999999997</v>
      </c>
      <c r="AQ1209" s="431" t="s">
        <v>139</v>
      </c>
      <c r="AR1209" s="440"/>
      <c r="AS1209" s="469">
        <v>13.254365489068014</v>
      </c>
      <c r="AT1209" s="431"/>
      <c r="AU1209" s="469">
        <v>8.3595717017603413</v>
      </c>
      <c r="AV1209" s="431"/>
      <c r="AW1209" s="442">
        <v>0.88400000000000001</v>
      </c>
      <c r="AX1209" s="431"/>
      <c r="AY1209" s="443"/>
      <c r="AZ1209" s="469" t="s">
        <v>139</v>
      </c>
      <c r="BA1209" s="431" t="s">
        <v>139</v>
      </c>
      <c r="BB1209" s="440"/>
      <c r="BC1209" s="469" t="s">
        <v>139</v>
      </c>
      <c r="BD1209" s="445" t="s">
        <v>139</v>
      </c>
      <c r="BE1209" s="469" t="s">
        <v>139</v>
      </c>
      <c r="BF1209" s="445" t="s">
        <v>139</v>
      </c>
      <c r="BG1209" s="445"/>
      <c r="BH1209" s="469" t="s">
        <v>139</v>
      </c>
      <c r="BI1209" s="431" t="s">
        <v>139</v>
      </c>
      <c r="BJ1209" s="440"/>
      <c r="BK1209" s="441" t="s">
        <v>139</v>
      </c>
      <c r="BL1209" s="431" t="s">
        <v>139</v>
      </c>
      <c r="BM1209" s="446"/>
      <c r="BN1209" s="447" t="s">
        <v>139</v>
      </c>
      <c r="BO1209" t="s">
        <v>139</v>
      </c>
    </row>
    <row r="1210" spans="1:67" ht="15.75" customHeight="1">
      <c r="A1210" s="7" t="s">
        <v>1030</v>
      </c>
      <c r="B1210" s="453">
        <v>56</v>
      </c>
      <c r="C1210" s="436" t="s">
        <v>252</v>
      </c>
      <c r="D1210" s="454" t="s">
        <v>253</v>
      </c>
      <c r="E1210" s="436">
        <v>70</v>
      </c>
      <c r="F1210" s="436">
        <v>34.739999999999611</v>
      </c>
      <c r="G1210" s="436" t="s">
        <v>61</v>
      </c>
      <c r="H1210" s="430">
        <v>70.578999999999994</v>
      </c>
      <c r="I1210" s="436">
        <v>139</v>
      </c>
      <c r="J1210" s="436">
        <v>59.109999999999445</v>
      </c>
      <c r="K1210" s="436" t="s">
        <v>62</v>
      </c>
      <c r="L1210" s="430">
        <v>139.98516666666666</v>
      </c>
      <c r="M1210" s="430">
        <v>-139.98516666666666</v>
      </c>
      <c r="N1210" s="427">
        <v>1247</v>
      </c>
      <c r="Q1210" s="457" t="s">
        <v>156</v>
      </c>
      <c r="R1210">
        <v>5</v>
      </c>
      <c r="S1210" s="474">
        <v>456.72800000000001</v>
      </c>
      <c r="T1210" s="290">
        <v>0.67179999999999995</v>
      </c>
      <c r="U1210" s="290">
        <v>0.67110000000000003</v>
      </c>
      <c r="V1210" s="290">
        <v>29.692046999999999</v>
      </c>
      <c r="W1210" s="290">
        <v>29.691842000000001</v>
      </c>
      <c r="X1210" s="290">
        <v>34.825404461441408</v>
      </c>
      <c r="Y1210" s="290">
        <v>34.82592256167468</v>
      </c>
      <c r="Z1210">
        <v>1.9095</v>
      </c>
      <c r="AA1210" s="447">
        <v>6.5930259675976721</v>
      </c>
      <c r="AB1210" s="447">
        <v>83.651964460067802</v>
      </c>
      <c r="AC1210" s="447">
        <v>2.6736032799999997E-2</v>
      </c>
      <c r="AD1210" s="290">
        <v>4.4699999999999997E-2</v>
      </c>
      <c r="AE1210" s="447">
        <v>88.894900000000007</v>
      </c>
      <c r="AF1210">
        <v>4.5420999999999996</v>
      </c>
      <c r="AG1210" s="447">
        <v>2.1335999999999999</v>
      </c>
      <c r="AH1210">
        <v>0.15229999999999999</v>
      </c>
      <c r="AI1210" s="447">
        <v>6.3701999999999995E-2</v>
      </c>
      <c r="AJ1210" s="447">
        <v>98.55</v>
      </c>
      <c r="AK1210" s="447">
        <v>9.9144000000000005</v>
      </c>
      <c r="AL1210" s="429">
        <v>34.824092864990234</v>
      </c>
      <c r="AM1210" s="433" t="s">
        <v>139</v>
      </c>
      <c r="AN1210" s="434"/>
      <c r="AO1210" s="438">
        <v>1.4</v>
      </c>
      <c r="AP1210" s="439">
        <v>6.5910000000000002</v>
      </c>
      <c r="AQ1210" s="431" t="s">
        <v>139</v>
      </c>
      <c r="AR1210" s="440"/>
      <c r="AS1210" s="469">
        <v>13.303216883774999</v>
      </c>
      <c r="AT1210" s="431"/>
      <c r="AU1210" s="469">
        <v>8.2843164471475692</v>
      </c>
      <c r="AV1210" s="431"/>
      <c r="AW1210" s="442">
        <v>0.88500000000000001</v>
      </c>
      <c r="AX1210" s="431"/>
      <c r="AY1210" s="443"/>
      <c r="AZ1210" s="469" t="s">
        <v>139</v>
      </c>
      <c r="BA1210" s="431" t="s">
        <v>139</v>
      </c>
      <c r="BB1210" s="440"/>
      <c r="BC1210" s="469" t="s">
        <v>139</v>
      </c>
      <c r="BD1210" s="445" t="s">
        <v>139</v>
      </c>
      <c r="BE1210" s="469" t="s">
        <v>139</v>
      </c>
      <c r="BF1210" s="445" t="s">
        <v>139</v>
      </c>
      <c r="BG1210" s="445"/>
      <c r="BH1210" s="469" t="s">
        <v>139</v>
      </c>
      <c r="BI1210" s="431" t="s">
        <v>139</v>
      </c>
      <c r="BJ1210" s="440"/>
      <c r="BK1210" s="441" t="s">
        <v>139</v>
      </c>
      <c r="BL1210" s="431" t="s">
        <v>139</v>
      </c>
      <c r="BM1210" s="446"/>
      <c r="BN1210" s="447" t="s">
        <v>139</v>
      </c>
      <c r="BO1210" t="s">
        <v>139</v>
      </c>
    </row>
    <row r="1211" spans="1:67" ht="15.75" customHeight="1">
      <c r="A1211" s="7" t="s">
        <v>1030</v>
      </c>
      <c r="B1211" s="453">
        <v>56</v>
      </c>
      <c r="C1211" s="436" t="s">
        <v>252</v>
      </c>
      <c r="D1211" s="454" t="s">
        <v>253</v>
      </c>
      <c r="E1211" s="436">
        <v>70</v>
      </c>
      <c r="F1211" s="436">
        <v>34.739999999999611</v>
      </c>
      <c r="G1211" s="436" t="s">
        <v>61</v>
      </c>
      <c r="H1211" s="430">
        <v>70.578999999999994</v>
      </c>
      <c r="I1211" s="436">
        <v>139</v>
      </c>
      <c r="J1211" s="436">
        <v>59.109999999999445</v>
      </c>
      <c r="K1211" s="436" t="s">
        <v>62</v>
      </c>
      <c r="L1211" s="430">
        <v>139.98516666666666</v>
      </c>
      <c r="M1211" s="430">
        <v>-139.98516666666666</v>
      </c>
      <c r="N1211" s="427">
        <v>1248</v>
      </c>
      <c r="Q1211" s="457" t="s">
        <v>156</v>
      </c>
      <c r="R1211">
        <v>6</v>
      </c>
      <c r="S1211" s="474">
        <v>421.58</v>
      </c>
      <c r="T1211" s="290">
        <v>0.67230000000000001</v>
      </c>
      <c r="U1211" s="290">
        <v>0.67</v>
      </c>
      <c r="V1211" s="290">
        <v>29.665834</v>
      </c>
      <c r="W1211" s="290">
        <v>29.664946</v>
      </c>
      <c r="X1211" s="290">
        <v>34.811412648163291</v>
      </c>
      <c r="Y1211" s="290">
        <v>34.812836376530676</v>
      </c>
      <c r="Z1211">
        <v>1.9071</v>
      </c>
      <c r="AA1211" s="447">
        <v>6.5510427086427212</v>
      </c>
      <c r="AB1211" s="447">
        <v>83.112252223507639</v>
      </c>
      <c r="AC1211" s="447">
        <v>2.7539996800000001E-2</v>
      </c>
      <c r="AD1211" s="290">
        <v>4.65E-2</v>
      </c>
      <c r="AE1211" s="447">
        <v>88.887500000000003</v>
      </c>
      <c r="AF1211">
        <v>4.5416999999999996</v>
      </c>
      <c r="AG1211" s="447">
        <v>2.0773000000000001</v>
      </c>
      <c r="AH1211">
        <v>0.15010000000000001</v>
      </c>
      <c r="AI1211" s="447">
        <v>6.3701999999999995E-2</v>
      </c>
      <c r="AJ1211" s="447">
        <v>98.54</v>
      </c>
      <c r="AK1211" s="447">
        <v>9.9144000000000005</v>
      </c>
      <c r="AL1211" s="429">
        <v>34.810794830322266</v>
      </c>
      <c r="AM1211" s="433" t="s">
        <v>139</v>
      </c>
      <c r="AN1211" s="434"/>
      <c r="AO1211" s="438">
        <v>1.4</v>
      </c>
      <c r="AP1211" s="439">
        <v>6.5439999999999996</v>
      </c>
      <c r="AQ1211" s="431" t="s">
        <v>139</v>
      </c>
      <c r="AR1211" s="440"/>
      <c r="AS1211" s="469">
        <v>13.367034180077381</v>
      </c>
      <c r="AT1211" s="431"/>
      <c r="AU1211" s="469">
        <v>8.760003130158708</v>
      </c>
      <c r="AV1211" s="431"/>
      <c r="AW1211" s="442">
        <v>0.89700000000000002</v>
      </c>
      <c r="AX1211" s="431"/>
      <c r="AY1211" s="443"/>
      <c r="AZ1211" s="469" t="s">
        <v>139</v>
      </c>
      <c r="BA1211" s="431" t="s">
        <v>139</v>
      </c>
      <c r="BB1211" s="440"/>
      <c r="BC1211" s="469" t="s">
        <v>139</v>
      </c>
      <c r="BD1211" s="445" t="s">
        <v>139</v>
      </c>
      <c r="BE1211" s="469" t="s">
        <v>139</v>
      </c>
      <c r="BF1211" s="445" t="s">
        <v>139</v>
      </c>
      <c r="BG1211" s="445"/>
      <c r="BH1211" s="469" t="s">
        <v>139</v>
      </c>
      <c r="BI1211" s="431" t="s">
        <v>139</v>
      </c>
      <c r="BJ1211" s="440"/>
      <c r="BK1211" s="441" t="s">
        <v>139</v>
      </c>
      <c r="BL1211" s="431" t="s">
        <v>139</v>
      </c>
      <c r="BM1211" s="446"/>
      <c r="BN1211" s="447" t="s">
        <v>139</v>
      </c>
      <c r="BO1211" t="s">
        <v>139</v>
      </c>
    </row>
    <row r="1212" spans="1:67" ht="15.75" customHeight="1">
      <c r="A1212" s="7" t="s">
        <v>1030</v>
      </c>
      <c r="B1212" s="453">
        <v>56</v>
      </c>
      <c r="C1212" s="436" t="s">
        <v>252</v>
      </c>
      <c r="D1212" s="454" t="s">
        <v>253</v>
      </c>
      <c r="E1212" s="436">
        <v>70</v>
      </c>
      <c r="F1212" s="436">
        <v>34.739999999999611</v>
      </c>
      <c r="G1212" s="436" t="s">
        <v>61</v>
      </c>
      <c r="H1212" s="430">
        <v>70.578999999999994</v>
      </c>
      <c r="I1212" s="436">
        <v>139</v>
      </c>
      <c r="J1212" s="436">
        <v>59.109999999999445</v>
      </c>
      <c r="K1212" s="436" t="s">
        <v>62</v>
      </c>
      <c r="L1212" s="430">
        <v>139.98516666666666</v>
      </c>
      <c r="M1212" s="430">
        <v>-139.98516666666666</v>
      </c>
      <c r="N1212" s="427">
        <v>1249</v>
      </c>
      <c r="Q1212" s="457" t="s">
        <v>156</v>
      </c>
      <c r="R1212">
        <v>7</v>
      </c>
      <c r="S1212" s="474">
        <v>373.72699999999998</v>
      </c>
      <c r="T1212" s="290">
        <v>0.61409999999999998</v>
      </c>
      <c r="U1212" s="290">
        <v>0.61299999999999999</v>
      </c>
      <c r="V1212" s="290">
        <v>29.573936</v>
      </c>
      <c r="W1212" s="290">
        <v>29.572960999999999</v>
      </c>
      <c r="X1212" s="290">
        <v>34.785340330742343</v>
      </c>
      <c r="Y1212" s="290">
        <v>34.785305043948419</v>
      </c>
      <c r="Z1212">
        <v>1.8980999999999999</v>
      </c>
      <c r="AA1212" s="447">
        <v>6.4788250028995691</v>
      </c>
      <c r="AB1212" s="447">
        <v>82.057942513464766</v>
      </c>
      <c r="AC1212" s="447">
        <v>2.6905383200000001E-2</v>
      </c>
      <c r="AD1212" s="290">
        <v>4.5100000000000001E-2</v>
      </c>
      <c r="AE1212" s="447">
        <v>88.779499999999999</v>
      </c>
      <c r="AF1212">
        <v>4.5362999999999998</v>
      </c>
      <c r="AG1212" s="447">
        <v>2.1358999999999999</v>
      </c>
      <c r="AH1212">
        <v>0.15240000000000001</v>
      </c>
      <c r="AI1212" s="447">
        <v>6.3701999999999995E-2</v>
      </c>
      <c r="AJ1212" s="447">
        <v>32.08</v>
      </c>
      <c r="AK1212" s="447">
        <v>9.9144000000000005</v>
      </c>
      <c r="AL1212" s="429">
        <v>34.784530639648438</v>
      </c>
      <c r="AM1212" s="433" t="s">
        <v>139</v>
      </c>
      <c r="AN1212" s="434"/>
      <c r="AO1212" s="438">
        <v>1.4</v>
      </c>
      <c r="AP1212" s="439">
        <v>6.4729999999999999</v>
      </c>
      <c r="AQ1212" s="431" t="s">
        <v>139</v>
      </c>
      <c r="AR1212" s="440"/>
      <c r="AS1212" s="469">
        <v>13.449702455536311</v>
      </c>
      <c r="AT1212" s="431"/>
      <c r="AU1212" s="469">
        <v>9.5098179867749302</v>
      </c>
      <c r="AV1212" s="431"/>
      <c r="AW1212" s="442">
        <v>0.91700000000000004</v>
      </c>
      <c r="AX1212" s="431"/>
      <c r="AY1212" s="443"/>
      <c r="AZ1212" s="469" t="s">
        <v>139</v>
      </c>
      <c r="BA1212" s="431" t="s">
        <v>139</v>
      </c>
      <c r="BB1212" s="440"/>
      <c r="BC1212" s="469" t="s">
        <v>139</v>
      </c>
      <c r="BD1212" s="445" t="s">
        <v>139</v>
      </c>
      <c r="BE1212" s="469" t="s">
        <v>139</v>
      </c>
      <c r="BF1212" s="445" t="s">
        <v>139</v>
      </c>
      <c r="BG1212" s="445"/>
      <c r="BH1212" s="469">
        <v>2165.4486679290558</v>
      </c>
      <c r="BI1212" s="431" t="s">
        <v>139</v>
      </c>
      <c r="BJ1212" s="440"/>
      <c r="BK1212" s="441">
        <v>2292.3170741208187</v>
      </c>
      <c r="BL1212" s="431" t="s">
        <v>139</v>
      </c>
      <c r="BM1212" s="446"/>
      <c r="BN1212" s="447" t="s">
        <v>139</v>
      </c>
      <c r="BO1212" t="s">
        <v>139</v>
      </c>
    </row>
    <row r="1213" spans="1:67" ht="15.75" customHeight="1">
      <c r="A1213" s="7" t="s">
        <v>1030</v>
      </c>
      <c r="B1213" s="453">
        <v>56</v>
      </c>
      <c r="C1213" s="436" t="s">
        <v>252</v>
      </c>
      <c r="D1213" s="454" t="s">
        <v>253</v>
      </c>
      <c r="E1213" s="436">
        <v>70</v>
      </c>
      <c r="F1213" s="436">
        <v>34.739999999999611</v>
      </c>
      <c r="G1213" s="436" t="s">
        <v>61</v>
      </c>
      <c r="H1213" s="430">
        <v>70.578999999999994</v>
      </c>
      <c r="I1213" s="436">
        <v>139</v>
      </c>
      <c r="J1213" s="436">
        <v>59.109999999999445</v>
      </c>
      <c r="K1213" s="436" t="s">
        <v>62</v>
      </c>
      <c r="L1213" s="430">
        <v>139.98516666666666</v>
      </c>
      <c r="M1213" s="430">
        <v>-139.98516666666666</v>
      </c>
      <c r="N1213" s="427">
        <v>1250</v>
      </c>
      <c r="Q1213" s="457" t="s">
        <v>156</v>
      </c>
      <c r="R1213">
        <v>8</v>
      </c>
      <c r="S1213" s="474">
        <v>313.40899999999999</v>
      </c>
      <c r="T1213" s="290">
        <v>0.44109999999999999</v>
      </c>
      <c r="U1213" s="290">
        <v>0.46150000000000002</v>
      </c>
      <c r="V1213" s="290">
        <v>29.346954999999998</v>
      </c>
      <c r="W1213" s="290">
        <v>29.370419000000002</v>
      </c>
      <c r="X1213" s="290">
        <v>34.719088011620173</v>
      </c>
      <c r="Y1213" s="290">
        <v>34.726859364195093</v>
      </c>
      <c r="Z1213">
        <v>1.8777999999999999</v>
      </c>
      <c r="AA1213" s="447">
        <v>6.3588957613337929</v>
      </c>
      <c r="AB1213" s="447">
        <v>80.142850080585944</v>
      </c>
      <c r="AC1213" s="447">
        <v>2.8047597600000002E-2</v>
      </c>
      <c r="AD1213" s="290">
        <v>4.7600000000000003E-2</v>
      </c>
      <c r="AE1213" s="447">
        <v>88.731099999999998</v>
      </c>
      <c r="AF1213">
        <v>4.5339</v>
      </c>
      <c r="AG1213" s="447">
        <v>2.1101000000000001</v>
      </c>
      <c r="AH1213">
        <v>0.15140000000000001</v>
      </c>
      <c r="AI1213" s="447">
        <v>6.3701999999999995E-2</v>
      </c>
      <c r="AJ1213" s="447">
        <v>98.54</v>
      </c>
      <c r="AK1213" s="447">
        <v>9.9144000000000005</v>
      </c>
      <c r="AL1213" s="429">
        <v>34.714431762695313</v>
      </c>
      <c r="AM1213" s="433" t="s">
        <v>139</v>
      </c>
      <c r="AN1213" s="434"/>
      <c r="AO1213" s="438">
        <v>1.2</v>
      </c>
      <c r="AP1213" s="439">
        <v>6.3559999999999999</v>
      </c>
      <c r="AQ1213" s="431">
        <v>2</v>
      </c>
      <c r="AR1213" s="440"/>
      <c r="AS1213" s="469">
        <v>13.578870113046756</v>
      </c>
      <c r="AT1213" s="431"/>
      <c r="AU1213" s="469">
        <v>11.090283012272574</v>
      </c>
      <c r="AV1213" s="431"/>
      <c r="AW1213" s="442">
        <v>0.96199999999999997</v>
      </c>
      <c r="AX1213" s="431"/>
      <c r="AY1213" s="443"/>
      <c r="AZ1213" s="469" t="s">
        <v>139</v>
      </c>
      <c r="BA1213" s="431" t="s">
        <v>139</v>
      </c>
      <c r="BB1213" s="440"/>
      <c r="BC1213" s="469" t="s">
        <v>139</v>
      </c>
      <c r="BD1213" s="445" t="s">
        <v>139</v>
      </c>
      <c r="BE1213" s="469" t="s">
        <v>139</v>
      </c>
      <c r="BF1213" s="445" t="s">
        <v>139</v>
      </c>
      <c r="BG1213" s="445"/>
      <c r="BH1213" s="469">
        <v>2170.1636320151306</v>
      </c>
      <c r="BI1213" s="431" t="s">
        <v>139</v>
      </c>
      <c r="BJ1213" s="440"/>
      <c r="BK1213" s="441">
        <v>2291.2970438916955</v>
      </c>
      <c r="BL1213" s="431" t="s">
        <v>139</v>
      </c>
      <c r="BM1213" s="446"/>
      <c r="BN1213" s="447" t="s">
        <v>139</v>
      </c>
      <c r="BO1213" t="s">
        <v>139</v>
      </c>
    </row>
    <row r="1214" spans="1:67" ht="15.75" customHeight="1">
      <c r="A1214" s="7" t="s">
        <v>1030</v>
      </c>
      <c r="B1214" s="453">
        <v>56</v>
      </c>
      <c r="C1214" s="436" t="s">
        <v>252</v>
      </c>
      <c r="D1214" s="454" t="s">
        <v>253</v>
      </c>
      <c r="E1214" s="436">
        <v>70</v>
      </c>
      <c r="F1214" s="436">
        <v>34.739999999999611</v>
      </c>
      <c r="G1214" s="436" t="s">
        <v>61</v>
      </c>
      <c r="H1214" s="430">
        <v>70.578999999999994</v>
      </c>
      <c r="I1214" s="436">
        <v>139</v>
      </c>
      <c r="J1214" s="436">
        <v>59.109999999999445</v>
      </c>
      <c r="K1214" s="436" t="s">
        <v>62</v>
      </c>
      <c r="L1214" s="430">
        <v>139.98516666666666</v>
      </c>
      <c r="M1214" s="430">
        <v>-139.98516666666666</v>
      </c>
      <c r="N1214" s="427">
        <v>1251</v>
      </c>
      <c r="Q1214" s="457" t="s">
        <v>156</v>
      </c>
      <c r="R1214">
        <v>9</v>
      </c>
      <c r="S1214" s="474">
        <v>279.40100000000001</v>
      </c>
      <c r="T1214" s="290">
        <v>0.18290000000000001</v>
      </c>
      <c r="U1214" s="290">
        <v>0.18759999999999999</v>
      </c>
      <c r="V1214" s="290">
        <v>29.030863999999998</v>
      </c>
      <c r="W1214" s="290">
        <v>29.035965000000001</v>
      </c>
      <c r="X1214" s="290">
        <v>34.614715982147551</v>
      </c>
      <c r="Y1214" s="290">
        <v>34.616147635847405</v>
      </c>
      <c r="Z1214">
        <v>1.8632</v>
      </c>
      <c r="AA1214" s="447">
        <v>6.2868541207160886</v>
      </c>
      <c r="AB1214" s="447">
        <v>78.648581271269663</v>
      </c>
      <c r="AC1214" s="447">
        <v>2.8851561600000006E-2</v>
      </c>
      <c r="AD1214" s="290">
        <v>4.9399999999999999E-2</v>
      </c>
      <c r="AE1214" s="447">
        <v>88.788799999999995</v>
      </c>
      <c r="AF1214">
        <v>4.5366999999999997</v>
      </c>
      <c r="AG1214" s="447">
        <v>2.4083000000000001</v>
      </c>
      <c r="AH1214">
        <v>0.1633</v>
      </c>
      <c r="AI1214" s="447">
        <v>6.3701999999999995E-2</v>
      </c>
      <c r="AJ1214" s="447">
        <v>98.54</v>
      </c>
      <c r="AK1214" s="447">
        <v>9.9144000000000005</v>
      </c>
      <c r="AL1214" s="429">
        <v>34.630519866943359</v>
      </c>
      <c r="AM1214" s="433" t="s">
        <v>139</v>
      </c>
      <c r="AN1214" s="434"/>
      <c r="AO1214" s="438">
        <v>1</v>
      </c>
      <c r="AP1214" s="439">
        <v>6.3280000000000003</v>
      </c>
      <c r="AQ1214" s="431" t="s">
        <v>139</v>
      </c>
      <c r="AR1214" s="440"/>
      <c r="AS1214" s="469">
        <v>13.401691925623046</v>
      </c>
      <c r="AT1214" s="431"/>
      <c r="AU1214" s="469">
        <v>11.654483682961127</v>
      </c>
      <c r="AV1214" s="431"/>
      <c r="AW1214" s="442">
        <v>0.97399999999999998</v>
      </c>
      <c r="AX1214" s="431"/>
      <c r="AY1214" s="443"/>
      <c r="AZ1214" s="469">
        <v>0</v>
      </c>
      <c r="BA1214" s="431">
        <v>6</v>
      </c>
      <c r="BB1214" s="440"/>
      <c r="BC1214" s="469" t="s">
        <v>139</v>
      </c>
      <c r="BD1214" s="445" t="s">
        <v>139</v>
      </c>
      <c r="BE1214" s="469" t="s">
        <v>139</v>
      </c>
      <c r="BF1214" s="445" t="s">
        <v>139</v>
      </c>
      <c r="BG1214" s="445"/>
      <c r="BH1214" s="469">
        <v>2174.9125920466931</v>
      </c>
      <c r="BI1214" s="431" t="s">
        <v>139</v>
      </c>
      <c r="BJ1214" s="440"/>
      <c r="BK1214" s="441">
        <v>2289.2736648379678</v>
      </c>
      <c r="BL1214" s="431" t="s">
        <v>139</v>
      </c>
      <c r="BM1214" s="446"/>
      <c r="BN1214" s="447" t="s">
        <v>139</v>
      </c>
      <c r="BO1214" t="s">
        <v>139</v>
      </c>
    </row>
    <row r="1215" spans="1:67" ht="15.75" customHeight="1">
      <c r="A1215" s="7" t="s">
        <v>1030</v>
      </c>
      <c r="B1215" s="453">
        <v>56</v>
      </c>
      <c r="C1215" s="436" t="s">
        <v>252</v>
      </c>
      <c r="D1215" s="454" t="s">
        <v>253</v>
      </c>
      <c r="E1215" s="436">
        <v>70</v>
      </c>
      <c r="F1215" s="436">
        <v>34.739999999999611</v>
      </c>
      <c r="G1215" s="436" t="s">
        <v>61</v>
      </c>
      <c r="H1215" s="430">
        <v>70.578999999999994</v>
      </c>
      <c r="I1215" s="436">
        <v>139</v>
      </c>
      <c r="J1215" s="436">
        <v>59.109999999999445</v>
      </c>
      <c r="K1215" s="436" t="s">
        <v>62</v>
      </c>
      <c r="L1215" s="430">
        <v>139.98516666666666</v>
      </c>
      <c r="M1215" s="430">
        <v>-139.98516666666666</v>
      </c>
      <c r="N1215" s="427">
        <v>1252</v>
      </c>
      <c r="Q1215" s="457" t="s">
        <v>156</v>
      </c>
      <c r="R1215">
        <v>10</v>
      </c>
      <c r="S1215" s="474">
        <v>244.91900000000001</v>
      </c>
      <c r="T1215" s="290">
        <v>-0.18720000000000001</v>
      </c>
      <c r="U1215" s="290">
        <v>-0.18509999999999999</v>
      </c>
      <c r="V1215" s="290">
        <v>28.565709999999999</v>
      </c>
      <c r="W1215" s="290">
        <v>28.568133</v>
      </c>
      <c r="X1215" s="290">
        <v>34.436297904878565</v>
      </c>
      <c r="Y1215" s="290">
        <v>34.437156010642155</v>
      </c>
      <c r="Z1215">
        <v>1.8461000000000001</v>
      </c>
      <c r="AA1215" s="447">
        <v>6.2341718058867128</v>
      </c>
      <c r="AB1215" s="447">
        <v>77.143158598066222</v>
      </c>
      <c r="AC1215" s="447">
        <v>3.1093202399999999E-2</v>
      </c>
      <c r="AD1215" s="290">
        <v>5.4399999999999997E-2</v>
      </c>
      <c r="AE1215" s="447">
        <v>88.822299999999998</v>
      </c>
      <c r="AF1215">
        <v>4.5385</v>
      </c>
      <c r="AG1215" s="447">
        <v>2.7229000000000001</v>
      </c>
      <c r="AH1215">
        <v>0.1759</v>
      </c>
      <c r="AI1215" s="447">
        <v>6.3701999999999995E-2</v>
      </c>
      <c r="AJ1215" s="447">
        <v>35.72</v>
      </c>
      <c r="AK1215" s="447">
        <v>9.9144000000000005</v>
      </c>
      <c r="AL1215" s="429">
        <v>34.421401977539063</v>
      </c>
      <c r="AM1215" s="433" t="s">
        <v>139</v>
      </c>
      <c r="AN1215" s="434"/>
      <c r="AO1215" s="438">
        <v>0.7</v>
      </c>
      <c r="AP1215" s="439">
        <v>6.258</v>
      </c>
      <c r="AQ1215" s="431" t="s">
        <v>139</v>
      </c>
      <c r="AR1215" s="440"/>
      <c r="AS1215" s="469">
        <v>13.170753688325892</v>
      </c>
      <c r="AT1215" s="431"/>
      <c r="AU1215" s="469">
        <v>14.040314981222393</v>
      </c>
      <c r="AV1215" s="431"/>
      <c r="AW1215" s="442">
        <v>1.032</v>
      </c>
      <c r="AX1215" s="431"/>
      <c r="AY1215" s="443"/>
      <c r="AZ1215" s="469">
        <v>0</v>
      </c>
      <c r="BA1215" s="431">
        <v>6</v>
      </c>
      <c r="BB1215" s="440"/>
      <c r="BC1215" s="469" t="s">
        <v>139</v>
      </c>
      <c r="BD1215" s="445" t="s">
        <v>139</v>
      </c>
      <c r="BE1215" s="469" t="s">
        <v>139</v>
      </c>
      <c r="BF1215" s="445" t="s">
        <v>139</v>
      </c>
      <c r="BG1215" s="445"/>
      <c r="BH1215" s="469">
        <v>2186.4855635994909</v>
      </c>
      <c r="BI1215" s="431" t="s">
        <v>139</v>
      </c>
      <c r="BJ1215" s="440"/>
      <c r="BK1215" s="441">
        <v>2284.9987603940317</v>
      </c>
      <c r="BL1215" s="431" t="s">
        <v>139</v>
      </c>
      <c r="BM1215" s="446"/>
      <c r="BN1215" s="447" t="s">
        <v>139</v>
      </c>
      <c r="BO1215" t="s">
        <v>139</v>
      </c>
    </row>
    <row r="1216" spans="1:67" ht="15.75" customHeight="1">
      <c r="A1216" s="7" t="s">
        <v>1030</v>
      </c>
      <c r="B1216" s="453">
        <v>56</v>
      </c>
      <c r="C1216" s="436" t="s">
        <v>252</v>
      </c>
      <c r="D1216" s="454" t="s">
        <v>253</v>
      </c>
      <c r="E1216" s="436">
        <v>70</v>
      </c>
      <c r="F1216" s="436">
        <v>34.739999999999611</v>
      </c>
      <c r="G1216" s="436" t="s">
        <v>61</v>
      </c>
      <c r="H1216" s="430">
        <v>70.578999999999994</v>
      </c>
      <c r="I1216" s="436">
        <v>139</v>
      </c>
      <c r="J1216" s="436">
        <v>59.109999999999445</v>
      </c>
      <c r="K1216" s="436" t="s">
        <v>62</v>
      </c>
      <c r="L1216" s="430">
        <v>139.98516666666666</v>
      </c>
      <c r="M1216" s="430">
        <v>-139.98516666666666</v>
      </c>
      <c r="N1216" s="427">
        <v>1253</v>
      </c>
      <c r="Q1216" s="457" t="s">
        <v>156</v>
      </c>
      <c r="R1216">
        <v>11</v>
      </c>
      <c r="S1216" s="474">
        <v>220.56200000000001</v>
      </c>
      <c r="T1216" s="290">
        <v>-0.67649999999999999</v>
      </c>
      <c r="U1216" s="290">
        <v>-0.67390000000000005</v>
      </c>
      <c r="V1216" s="290">
        <v>27.917487999999999</v>
      </c>
      <c r="W1216" s="290">
        <v>27.918887999999999</v>
      </c>
      <c r="X1216" s="290">
        <v>34.134111610201209</v>
      </c>
      <c r="Y1216" s="290">
        <v>34.133068698211709</v>
      </c>
      <c r="Z1216">
        <v>1.7890999999999999</v>
      </c>
      <c r="AA1216" s="447">
        <v>6.0397636067465497</v>
      </c>
      <c r="AB1216" s="447">
        <v>73.623966871102581</v>
      </c>
      <c r="AC1216" s="447">
        <v>3.2489442399999999E-2</v>
      </c>
      <c r="AD1216" s="290">
        <v>5.7500000000000002E-2</v>
      </c>
      <c r="AE1216" s="447">
        <v>88.731099999999998</v>
      </c>
      <c r="AF1216">
        <v>4.5339</v>
      </c>
      <c r="AG1216" s="447">
        <v>3.0118</v>
      </c>
      <c r="AH1216">
        <v>0.1875</v>
      </c>
      <c r="AI1216" s="447">
        <v>6.3701999999999995E-2</v>
      </c>
      <c r="AJ1216" s="447">
        <v>98.54</v>
      </c>
      <c r="AK1216" s="447">
        <v>9.9144000000000005</v>
      </c>
      <c r="AL1216" s="429">
        <v>34.133922576904297</v>
      </c>
      <c r="AM1216" s="433" t="s">
        <v>139</v>
      </c>
      <c r="AN1216" s="434"/>
      <c r="AO1216" s="438">
        <v>0.3</v>
      </c>
      <c r="AP1216" s="439">
        <v>6.0549999999999997</v>
      </c>
      <c r="AQ1216" s="431" t="s">
        <v>139</v>
      </c>
      <c r="AR1216" s="440"/>
      <c r="AS1216" s="469">
        <v>13.868869824352034</v>
      </c>
      <c r="AT1216" s="431"/>
      <c r="AU1216" s="469">
        <v>20.330229250826289</v>
      </c>
      <c r="AV1216" s="431"/>
      <c r="AW1216" s="442">
        <v>1.228</v>
      </c>
      <c r="AX1216" s="431"/>
      <c r="AY1216" s="443"/>
      <c r="AZ1216" s="469">
        <v>0</v>
      </c>
      <c r="BA1216" s="431">
        <v>6</v>
      </c>
      <c r="BB1216" s="440"/>
      <c r="BC1216" s="469" t="s">
        <v>139</v>
      </c>
      <c r="BD1216" s="445" t="s">
        <v>139</v>
      </c>
      <c r="BE1216" s="469" t="s">
        <v>139</v>
      </c>
      <c r="BF1216" s="445" t="s">
        <v>139</v>
      </c>
      <c r="BG1216" s="445"/>
      <c r="BH1216" s="469">
        <v>2206.840862048964</v>
      </c>
      <c r="BI1216" s="431" t="s">
        <v>139</v>
      </c>
      <c r="BJ1216" s="440"/>
      <c r="BK1216" s="441">
        <v>2283.5544658723288</v>
      </c>
      <c r="BL1216" s="431" t="s">
        <v>139</v>
      </c>
      <c r="BM1216" s="446"/>
      <c r="BN1216" s="447" t="s">
        <v>139</v>
      </c>
      <c r="BO1216" t="s">
        <v>139</v>
      </c>
    </row>
    <row r="1217" spans="1:67" ht="15.75" customHeight="1">
      <c r="A1217" s="7" t="s">
        <v>1030</v>
      </c>
      <c r="B1217" s="453">
        <v>56</v>
      </c>
      <c r="C1217" s="436" t="s">
        <v>252</v>
      </c>
      <c r="D1217" s="454" t="s">
        <v>253</v>
      </c>
      <c r="E1217" s="436">
        <v>70</v>
      </c>
      <c r="F1217" s="436">
        <v>34.739999999999611</v>
      </c>
      <c r="G1217" s="436" t="s">
        <v>61</v>
      </c>
      <c r="H1217" s="430">
        <v>70.578999999999994</v>
      </c>
      <c r="I1217" s="436">
        <v>139</v>
      </c>
      <c r="J1217" s="436">
        <v>59.109999999999445</v>
      </c>
      <c r="K1217" s="436" t="s">
        <v>62</v>
      </c>
      <c r="L1217" s="430">
        <v>139.98516666666666</v>
      </c>
      <c r="M1217" s="430">
        <v>-139.98516666666666</v>
      </c>
      <c r="N1217" s="427">
        <v>1254</v>
      </c>
      <c r="Q1217" s="457" t="s">
        <v>156</v>
      </c>
      <c r="R1217">
        <v>12</v>
      </c>
      <c r="S1217" s="474">
        <v>199.45</v>
      </c>
      <c r="T1217" s="290">
        <v>-1.1306</v>
      </c>
      <c r="U1217" s="290">
        <v>-1.1294999999999999</v>
      </c>
      <c r="V1217" s="290">
        <v>27.160307</v>
      </c>
      <c r="W1217" s="290">
        <v>27.161433000000002</v>
      </c>
      <c r="X1217" s="290">
        <v>33.630099903663613</v>
      </c>
      <c r="Y1217" s="290">
        <v>33.630404252856628</v>
      </c>
      <c r="Z1217">
        <v>1.7705</v>
      </c>
      <c r="AA1217" s="447">
        <v>6.0327850273511361</v>
      </c>
      <c r="AB1217" s="447">
        <v>72.397678214898477</v>
      </c>
      <c r="AC1217" s="447">
        <v>3.4223932800000002E-2</v>
      </c>
      <c r="AD1217" s="290">
        <v>6.1400000000000003E-2</v>
      </c>
      <c r="AE1217" s="447">
        <v>88.531899999999993</v>
      </c>
      <c r="AF1217">
        <v>4.5237999999999996</v>
      </c>
      <c r="AG1217" s="447">
        <v>3.2724000000000002</v>
      </c>
      <c r="AH1217">
        <v>0.19789999999999999</v>
      </c>
      <c r="AI1217" s="447">
        <v>6.3701999999999995E-2</v>
      </c>
      <c r="AJ1217" s="447">
        <v>98.53</v>
      </c>
      <c r="AK1217" s="447">
        <v>9.9144000000000005</v>
      </c>
      <c r="AL1217" s="429">
        <v>33.607433319091797</v>
      </c>
      <c r="AM1217" s="433" t="s">
        <v>139</v>
      </c>
      <c r="AN1217" s="434"/>
      <c r="AO1217" s="438">
        <v>0.1</v>
      </c>
      <c r="AP1217" s="439">
        <v>6.0650000000000004</v>
      </c>
      <c r="AQ1217" s="431" t="s">
        <v>139</v>
      </c>
      <c r="AR1217" s="440"/>
      <c r="AS1217" s="469">
        <v>15.06393385196113</v>
      </c>
      <c r="AT1217" s="431"/>
      <c r="AU1217" s="469">
        <v>29.142213630638722</v>
      </c>
      <c r="AV1217" s="431"/>
      <c r="AW1217" s="442">
        <v>1.585</v>
      </c>
      <c r="AX1217" s="431"/>
      <c r="AY1217" s="443"/>
      <c r="AZ1217" s="469">
        <v>0</v>
      </c>
      <c r="BA1217" s="431">
        <v>6</v>
      </c>
      <c r="BB1217" s="440"/>
      <c r="BC1217" s="469" t="s">
        <v>139</v>
      </c>
      <c r="BD1217" s="445" t="s">
        <v>139</v>
      </c>
      <c r="BE1217" s="469" t="s">
        <v>139</v>
      </c>
      <c r="BF1217" s="445" t="s">
        <v>139</v>
      </c>
      <c r="BG1217" s="445"/>
      <c r="BH1217" s="469">
        <v>2227.8576975820069</v>
      </c>
      <c r="BI1217" s="431" t="s">
        <v>139</v>
      </c>
      <c r="BJ1217" s="440"/>
      <c r="BK1217" s="441">
        <v>2287.7907445608489</v>
      </c>
      <c r="BL1217" s="431" t="s">
        <v>139</v>
      </c>
      <c r="BM1217" s="446"/>
      <c r="BN1217" s="447" t="s">
        <v>139</v>
      </c>
      <c r="BO1217" t="s">
        <v>139</v>
      </c>
    </row>
    <row r="1218" spans="1:67" ht="15.75" customHeight="1">
      <c r="A1218" s="7" t="s">
        <v>1030</v>
      </c>
      <c r="B1218" s="453">
        <v>56</v>
      </c>
      <c r="C1218" s="436" t="s">
        <v>252</v>
      </c>
      <c r="D1218" s="454" t="s">
        <v>253</v>
      </c>
      <c r="E1218" s="436">
        <v>70</v>
      </c>
      <c r="F1218" s="436">
        <v>34.739999999999611</v>
      </c>
      <c r="G1218" s="436" t="s">
        <v>61</v>
      </c>
      <c r="H1218" s="430">
        <v>70.578999999999994</v>
      </c>
      <c r="I1218" s="436">
        <v>139</v>
      </c>
      <c r="J1218" s="436">
        <v>59.109999999999445</v>
      </c>
      <c r="K1218" s="436" t="s">
        <v>62</v>
      </c>
      <c r="L1218" s="430">
        <v>139.98516666666666</v>
      </c>
      <c r="M1218" s="430">
        <v>-139.98516666666666</v>
      </c>
      <c r="N1218" s="427">
        <v>1255</v>
      </c>
      <c r="Q1218" s="457" t="s">
        <v>156</v>
      </c>
      <c r="R1218">
        <v>13</v>
      </c>
      <c r="S1218" s="474">
        <v>172.78700000000001</v>
      </c>
      <c r="T1218" s="290">
        <v>-1.3246</v>
      </c>
      <c r="U1218" s="290">
        <v>-1.3242</v>
      </c>
      <c r="V1218" s="290">
        <v>26.645076</v>
      </c>
      <c r="W1218" s="290">
        <v>26.645234000000002</v>
      </c>
      <c r="X1218" s="290">
        <v>33.158104962217735</v>
      </c>
      <c r="Y1218" s="290">
        <v>33.157878060117959</v>
      </c>
      <c r="Z1218">
        <v>1.7895000000000001</v>
      </c>
      <c r="AA1218" s="447">
        <v>6.1784661413408868</v>
      </c>
      <c r="AB1218" s="447">
        <v>73.515114323656292</v>
      </c>
      <c r="AC1218" s="447">
        <v>3.5239134400000004E-2</v>
      </c>
      <c r="AD1218" s="290">
        <v>6.3600000000000004E-2</v>
      </c>
      <c r="AE1218" s="447">
        <v>88.496499999999997</v>
      </c>
      <c r="AF1218">
        <v>4.5220000000000002</v>
      </c>
      <c r="AG1218" s="447">
        <v>3.371</v>
      </c>
      <c r="AH1218">
        <v>0.2019</v>
      </c>
      <c r="AI1218" s="447">
        <v>6.3701999999999995E-2</v>
      </c>
      <c r="AJ1218" s="447">
        <v>98.53</v>
      </c>
      <c r="AK1218" s="447">
        <v>9.9144000000000005</v>
      </c>
      <c r="AL1218" s="429">
        <v>33.134712219238281</v>
      </c>
      <c r="AM1218" s="433" t="s">
        <v>139</v>
      </c>
      <c r="AN1218" s="434"/>
      <c r="AO1218" s="438">
        <v>-0.2</v>
      </c>
      <c r="AP1218" s="439">
        <v>6.181</v>
      </c>
      <c r="AQ1218" s="431" t="s">
        <v>139</v>
      </c>
      <c r="AR1218" s="440"/>
      <c r="AS1218" s="469">
        <v>15.384255314238718</v>
      </c>
      <c r="AT1218" s="431"/>
      <c r="AU1218" s="469">
        <v>32.541158730692864</v>
      </c>
      <c r="AV1218" s="431"/>
      <c r="AW1218" s="442">
        <v>1.7689999999999999</v>
      </c>
      <c r="AX1218" s="431"/>
      <c r="AY1218" s="443"/>
      <c r="AZ1218" s="469">
        <v>0</v>
      </c>
      <c r="BA1218" s="431">
        <v>6</v>
      </c>
      <c r="BB1218" s="440"/>
      <c r="BC1218" s="469" t="s">
        <v>139</v>
      </c>
      <c r="BD1218" s="445" t="s">
        <v>139</v>
      </c>
      <c r="BE1218" s="469" t="s">
        <v>139</v>
      </c>
      <c r="BF1218" s="445" t="s">
        <v>139</v>
      </c>
      <c r="BG1218" s="445"/>
      <c r="BH1218" s="469">
        <v>2228.9990551853334</v>
      </c>
      <c r="BI1218" s="431" t="s">
        <v>139</v>
      </c>
      <c r="BJ1218" s="440"/>
      <c r="BK1218" s="441">
        <v>2277.095513457692</v>
      </c>
      <c r="BL1218" s="431" t="s">
        <v>139</v>
      </c>
      <c r="BM1218" s="446"/>
      <c r="BN1218" s="447" t="s">
        <v>139</v>
      </c>
      <c r="BO1218" t="s">
        <v>139</v>
      </c>
    </row>
    <row r="1219" spans="1:67" ht="15.75" customHeight="1">
      <c r="A1219" s="7" t="s">
        <v>1030</v>
      </c>
      <c r="B1219" s="453">
        <v>56</v>
      </c>
      <c r="C1219" s="436" t="s">
        <v>252</v>
      </c>
      <c r="D1219" s="454" t="s">
        <v>253</v>
      </c>
      <c r="E1219" s="436">
        <v>70</v>
      </c>
      <c r="F1219" s="436">
        <v>34.739999999999611</v>
      </c>
      <c r="G1219" s="436" t="s">
        <v>61</v>
      </c>
      <c r="H1219" s="430">
        <v>70.578999999999994</v>
      </c>
      <c r="I1219" s="436">
        <v>139</v>
      </c>
      <c r="J1219" s="436">
        <v>59.109999999999445</v>
      </c>
      <c r="K1219" s="436" t="s">
        <v>62</v>
      </c>
      <c r="L1219" s="430">
        <v>139.98516666666666</v>
      </c>
      <c r="M1219" s="430">
        <v>-139.98516666666666</v>
      </c>
      <c r="N1219" s="427">
        <v>1256</v>
      </c>
      <c r="Q1219" s="457" t="s">
        <v>156</v>
      </c>
      <c r="R1219">
        <v>14</v>
      </c>
      <c r="S1219" s="474">
        <v>171.148</v>
      </c>
      <c r="T1219" s="290">
        <v>-1.3374999999999999</v>
      </c>
      <c r="U1219" s="290">
        <v>-1.3315999999999999</v>
      </c>
      <c r="V1219" s="290">
        <v>26.618040999999998</v>
      </c>
      <c r="W1219" s="290">
        <v>26.625240999999999</v>
      </c>
      <c r="X1219" s="290">
        <v>33.136354539537891</v>
      </c>
      <c r="Y1219" s="290">
        <v>33.139684662255938</v>
      </c>
      <c r="Z1219">
        <v>1.7901</v>
      </c>
      <c r="AA1219" s="447">
        <v>6.1815273296068689</v>
      </c>
      <c r="AB1219" s="447">
        <v>73.514706106187049</v>
      </c>
      <c r="AC1219" s="447">
        <v>3.4646858400000001E-2</v>
      </c>
      <c r="AD1219" s="290">
        <v>6.2300000000000001E-2</v>
      </c>
      <c r="AE1219" s="447">
        <v>88.496499999999997</v>
      </c>
      <c r="AF1219">
        <v>4.5220000000000002</v>
      </c>
      <c r="AG1219" s="447">
        <v>3.3875000000000002</v>
      </c>
      <c r="AH1219">
        <v>0.20250000000000001</v>
      </c>
      <c r="AI1219" s="447">
        <v>6.3701999999999995E-2</v>
      </c>
      <c r="AJ1219" s="447">
        <v>98.54</v>
      </c>
      <c r="AK1219" s="447">
        <v>9.9144000000000005</v>
      </c>
      <c r="AL1219" s="429">
        <v>33.128093719482422</v>
      </c>
      <c r="AM1219" s="433" t="s">
        <v>139</v>
      </c>
      <c r="AN1219" s="434"/>
      <c r="AO1219" s="438" t="s">
        <v>139</v>
      </c>
      <c r="AP1219" s="439" t="s">
        <v>139</v>
      </c>
      <c r="AQ1219" s="431" t="s">
        <v>139</v>
      </c>
      <c r="AR1219" s="440"/>
      <c r="AS1219" s="469" t="s">
        <v>139</v>
      </c>
      <c r="AT1219" s="431" t="s">
        <v>139</v>
      </c>
      <c r="AU1219" s="469" t="s">
        <v>139</v>
      </c>
      <c r="AV1219" s="431" t="s">
        <v>139</v>
      </c>
      <c r="AW1219" s="442" t="s">
        <v>139</v>
      </c>
      <c r="AX1219" s="431" t="s">
        <v>139</v>
      </c>
      <c r="AY1219" s="443"/>
      <c r="AZ1219" s="469" t="s">
        <v>139</v>
      </c>
      <c r="BA1219" s="431" t="s">
        <v>139</v>
      </c>
      <c r="BB1219" s="440"/>
      <c r="BC1219" s="469" t="s">
        <v>139</v>
      </c>
      <c r="BD1219" s="445" t="s">
        <v>139</v>
      </c>
      <c r="BE1219" s="469" t="s">
        <v>139</v>
      </c>
      <c r="BF1219" s="445" t="s">
        <v>139</v>
      </c>
      <c r="BG1219" s="445"/>
      <c r="BH1219" s="469" t="s">
        <v>139</v>
      </c>
      <c r="BI1219" s="431" t="s">
        <v>139</v>
      </c>
      <c r="BJ1219" s="440"/>
      <c r="BK1219" s="441" t="s">
        <v>139</v>
      </c>
      <c r="BL1219" s="431" t="s">
        <v>139</v>
      </c>
      <c r="BM1219" s="446"/>
      <c r="BN1219" s="447" t="s">
        <v>139</v>
      </c>
      <c r="BO1219" t="s">
        <v>139</v>
      </c>
    </row>
    <row r="1220" spans="1:67" ht="15.75" customHeight="1">
      <c r="A1220" s="7" t="s">
        <v>1030</v>
      </c>
      <c r="B1220" s="453">
        <v>56</v>
      </c>
      <c r="C1220" s="436" t="s">
        <v>252</v>
      </c>
      <c r="D1220" s="454" t="s">
        <v>253</v>
      </c>
      <c r="E1220" s="436">
        <v>70</v>
      </c>
      <c r="F1220" s="436">
        <v>34.739999999999611</v>
      </c>
      <c r="G1220" s="436" t="s">
        <v>61</v>
      </c>
      <c r="H1220" s="430">
        <v>70.578999999999994</v>
      </c>
      <c r="I1220" s="436">
        <v>139</v>
      </c>
      <c r="J1220" s="436">
        <v>59.109999999999445</v>
      </c>
      <c r="K1220" s="436" t="s">
        <v>62</v>
      </c>
      <c r="L1220" s="430">
        <v>139.98516666666666</v>
      </c>
      <c r="M1220" s="430">
        <v>-139.98516666666666</v>
      </c>
      <c r="N1220" s="427">
        <v>1257</v>
      </c>
      <c r="Q1220" s="457" t="s">
        <v>156</v>
      </c>
      <c r="R1220">
        <v>15</v>
      </c>
      <c r="S1220" s="474">
        <v>159.09299999999999</v>
      </c>
      <c r="T1220" s="290">
        <v>-1.3147</v>
      </c>
      <c r="U1220" s="290">
        <v>-1.3153999999999999</v>
      </c>
      <c r="V1220" s="290">
        <v>26.464849999999998</v>
      </c>
      <c r="W1220" s="290">
        <v>26.472348</v>
      </c>
      <c r="X1220" s="290">
        <v>32.908710214536427</v>
      </c>
      <c r="Y1220" s="290">
        <v>32.919743088072963</v>
      </c>
      <c r="Z1220">
        <v>1.8168</v>
      </c>
      <c r="AA1220" s="447">
        <v>6.3102437914872631</v>
      </c>
      <c r="AB1220" s="447">
        <v>74.970259489044466</v>
      </c>
      <c r="AC1220" s="447">
        <v>3.5450822400000005E-2</v>
      </c>
      <c r="AD1220" s="290">
        <v>6.4100000000000004E-2</v>
      </c>
      <c r="AE1220" s="447">
        <v>88.410899999999998</v>
      </c>
      <c r="AF1220">
        <v>4.5176999999999996</v>
      </c>
      <c r="AG1220" s="447">
        <v>3.3616000000000001</v>
      </c>
      <c r="AH1220">
        <v>0.20150000000000001</v>
      </c>
      <c r="AI1220" s="447">
        <v>6.3701999999999995E-2</v>
      </c>
      <c r="AJ1220" s="447">
        <v>98.54</v>
      </c>
      <c r="AK1220" s="447">
        <v>9.9144000000000005</v>
      </c>
      <c r="AL1220" s="429">
        <v>32.898963928222656</v>
      </c>
      <c r="AM1220" s="433" t="s">
        <v>139</v>
      </c>
      <c r="AN1220" s="434"/>
      <c r="AO1220" s="438">
        <v>0</v>
      </c>
      <c r="AP1220" s="439">
        <v>6.3360000000000003</v>
      </c>
      <c r="AQ1220" s="431" t="s">
        <v>139</v>
      </c>
      <c r="AR1220" s="440"/>
      <c r="AS1220" s="469">
        <v>14.66186098525263</v>
      </c>
      <c r="AT1220" s="431"/>
      <c r="AU1220" s="469">
        <v>30.669248453762407</v>
      </c>
      <c r="AV1220" s="431"/>
      <c r="AW1220" s="442">
        <v>1.762</v>
      </c>
      <c r="AX1220" s="431"/>
      <c r="AY1220" s="443"/>
      <c r="AZ1220" s="469">
        <v>0</v>
      </c>
      <c r="BA1220" s="431">
        <v>6</v>
      </c>
      <c r="BB1220" s="440"/>
      <c r="BC1220" s="469">
        <v>9.3339177464499701E-3</v>
      </c>
      <c r="BD1220" s="445" t="s">
        <v>139</v>
      </c>
      <c r="BE1220" s="469">
        <v>2.1467028299177408E-2</v>
      </c>
      <c r="BF1220" s="445" t="s">
        <v>139</v>
      </c>
      <c r="BG1220" s="445"/>
      <c r="BH1220" s="469">
        <v>2221.4125710771859</v>
      </c>
      <c r="BI1220" s="431" t="s">
        <v>139</v>
      </c>
      <c r="BJ1220" s="440"/>
      <c r="BK1220" s="441">
        <v>2264.1970308202467</v>
      </c>
      <c r="BL1220" s="431" t="s">
        <v>139</v>
      </c>
      <c r="BM1220" s="446"/>
      <c r="BN1220" s="447" t="s">
        <v>139</v>
      </c>
      <c r="BO1220" t="s">
        <v>139</v>
      </c>
    </row>
    <row r="1221" spans="1:67" ht="15.75" customHeight="1">
      <c r="A1221" s="7" t="s">
        <v>1030</v>
      </c>
      <c r="B1221" s="453">
        <v>56</v>
      </c>
      <c r="C1221" s="436" t="s">
        <v>252</v>
      </c>
      <c r="D1221" s="454" t="s">
        <v>253</v>
      </c>
      <c r="E1221" s="436">
        <v>70</v>
      </c>
      <c r="F1221" s="436">
        <v>34.739999999999611</v>
      </c>
      <c r="G1221" s="436" t="s">
        <v>61</v>
      </c>
      <c r="H1221" s="430">
        <v>70.578999999999994</v>
      </c>
      <c r="I1221" s="436">
        <v>139</v>
      </c>
      <c r="J1221" s="436">
        <v>59.109999999999445</v>
      </c>
      <c r="K1221" s="436" t="s">
        <v>62</v>
      </c>
      <c r="L1221" s="430">
        <v>139.98516666666666</v>
      </c>
      <c r="M1221" s="430">
        <v>-139.98516666666666</v>
      </c>
      <c r="N1221" s="427">
        <v>1258</v>
      </c>
      <c r="Q1221" s="457" t="s">
        <v>156</v>
      </c>
      <c r="R1221">
        <v>16</v>
      </c>
      <c r="S1221" s="474">
        <v>136.16399999999999</v>
      </c>
      <c r="T1221" s="290">
        <v>-1.2672000000000001</v>
      </c>
      <c r="U1221" s="290">
        <v>-1.2706999999999999</v>
      </c>
      <c r="V1221" s="290">
        <v>26.284243</v>
      </c>
      <c r="W1221" s="290">
        <v>26.289626000000002</v>
      </c>
      <c r="X1221" s="290">
        <v>32.62365543554953</v>
      </c>
      <c r="Y1221" s="290">
        <v>32.634823178488979</v>
      </c>
      <c r="Z1221">
        <v>1.8869</v>
      </c>
      <c r="AA1221" s="447">
        <v>6.6106122662817999</v>
      </c>
      <c r="AB1221" s="447">
        <v>78.48028929412672</v>
      </c>
      <c r="AC1221" s="447">
        <v>3.5408484800000001E-2</v>
      </c>
      <c r="AD1221" s="290">
        <v>6.4000000000000001E-2</v>
      </c>
      <c r="AE1221" s="447">
        <v>88.386700000000005</v>
      </c>
      <c r="AF1221">
        <v>4.5164999999999997</v>
      </c>
      <c r="AG1221" s="447">
        <v>3.3123</v>
      </c>
      <c r="AH1221">
        <v>0.19950000000000001</v>
      </c>
      <c r="AI1221" s="447">
        <v>6.3701999999999995E-2</v>
      </c>
      <c r="AJ1221" s="447">
        <v>98.54</v>
      </c>
      <c r="AK1221" s="447">
        <v>10.067</v>
      </c>
      <c r="AL1221" s="429">
        <v>32.603446960449219</v>
      </c>
      <c r="AM1221" s="433" t="s">
        <v>139</v>
      </c>
      <c r="AN1221" s="434"/>
      <c r="AO1221" s="438">
        <v>-0.1</v>
      </c>
      <c r="AP1221" s="439">
        <v>6.657</v>
      </c>
      <c r="AQ1221" s="431" t="s">
        <v>139</v>
      </c>
      <c r="AR1221" s="440"/>
      <c r="AS1221" s="469">
        <v>12.915446979111742</v>
      </c>
      <c r="AT1221" s="431"/>
      <c r="AU1221" s="469">
        <v>26.540417409361414</v>
      </c>
      <c r="AV1221" s="431"/>
      <c r="AW1221" s="442">
        <v>1.677</v>
      </c>
      <c r="AX1221" s="431"/>
      <c r="AY1221" s="443"/>
      <c r="AZ1221" s="469">
        <v>0</v>
      </c>
      <c r="BA1221" s="431">
        <v>6</v>
      </c>
      <c r="BB1221" s="440"/>
      <c r="BC1221" s="469">
        <v>1.3238819518134669E-2</v>
      </c>
      <c r="BD1221" s="445" t="s">
        <v>139</v>
      </c>
      <c r="BE1221" s="469">
        <v>2.5134797787368181E-2</v>
      </c>
      <c r="BF1221" s="445" t="s">
        <v>139</v>
      </c>
      <c r="BG1221" s="445"/>
      <c r="BH1221" s="469">
        <v>2194.6034660199557</v>
      </c>
      <c r="BI1221" s="431" t="s">
        <v>139</v>
      </c>
      <c r="BJ1221" s="440"/>
      <c r="BK1221" s="441">
        <v>2244.8704191006846</v>
      </c>
      <c r="BL1221" s="431" t="s">
        <v>139</v>
      </c>
      <c r="BM1221" s="446"/>
      <c r="BN1221" s="447" t="s">
        <v>139</v>
      </c>
      <c r="BO1221" t="s">
        <v>139</v>
      </c>
    </row>
    <row r="1222" spans="1:67" ht="15.75" customHeight="1">
      <c r="A1222" s="7" t="s">
        <v>1030</v>
      </c>
      <c r="B1222" s="453">
        <v>56</v>
      </c>
      <c r="C1222" s="436" t="s">
        <v>252</v>
      </c>
      <c r="D1222" s="454" t="s">
        <v>253</v>
      </c>
      <c r="E1222" s="436">
        <v>70</v>
      </c>
      <c r="F1222" s="436">
        <v>34.739999999999611</v>
      </c>
      <c r="G1222" s="436" t="s">
        <v>61</v>
      </c>
      <c r="H1222" s="430">
        <v>70.578999999999994</v>
      </c>
      <c r="I1222" s="436">
        <v>139</v>
      </c>
      <c r="J1222" s="436">
        <v>59.109999999999445</v>
      </c>
      <c r="K1222" s="436" t="s">
        <v>62</v>
      </c>
      <c r="L1222" s="430">
        <v>139.98516666666666</v>
      </c>
      <c r="M1222" s="430">
        <v>-139.98516666666666</v>
      </c>
      <c r="N1222" s="427">
        <v>1259</v>
      </c>
      <c r="Q1222" s="457" t="s">
        <v>156</v>
      </c>
      <c r="R1222">
        <v>17</v>
      </c>
      <c r="S1222" s="474">
        <v>113.14700000000001</v>
      </c>
      <c r="T1222" s="290">
        <v>-1.1657999999999999</v>
      </c>
      <c r="U1222" s="290">
        <v>-1.1686000000000001</v>
      </c>
      <c r="V1222" s="290">
        <v>26.153133</v>
      </c>
      <c r="W1222" s="290">
        <v>26.151858000000001</v>
      </c>
      <c r="X1222" s="290">
        <v>32.348786095574468</v>
      </c>
      <c r="Y1222" s="290">
        <v>32.350073236265978</v>
      </c>
      <c r="Z1222">
        <v>1.9672000000000001</v>
      </c>
      <c r="AA1222" s="447">
        <v>6.9424545299601679</v>
      </c>
      <c r="AB1222" s="447">
        <v>82.483691810540648</v>
      </c>
      <c r="AC1222" s="447">
        <v>3.8623440000000002E-2</v>
      </c>
      <c r="AD1222" s="290">
        <v>7.1099999999999997E-2</v>
      </c>
      <c r="AE1222" s="447">
        <v>88.221000000000004</v>
      </c>
      <c r="AF1222">
        <v>4.5080999999999998</v>
      </c>
      <c r="AG1222" s="447">
        <v>3.2347999999999999</v>
      </c>
      <c r="AH1222">
        <v>0.19639999999999999</v>
      </c>
      <c r="AI1222" s="447">
        <v>6.3701999999999995E-2</v>
      </c>
      <c r="AJ1222" s="447">
        <v>98.54</v>
      </c>
      <c r="AK1222" s="447">
        <v>10.067</v>
      </c>
      <c r="AL1222" s="429">
        <v>32.331317901611328</v>
      </c>
      <c r="AM1222" s="433" t="s">
        <v>139</v>
      </c>
      <c r="AN1222" s="434"/>
      <c r="AO1222" s="438">
        <v>0</v>
      </c>
      <c r="AP1222" s="439">
        <v>6.9660000000000002</v>
      </c>
      <c r="AQ1222" s="431" t="s">
        <v>139</v>
      </c>
      <c r="AR1222" s="440"/>
      <c r="AS1222" s="469">
        <v>10.94831819805786</v>
      </c>
      <c r="AT1222" s="431"/>
      <c r="AU1222" s="469">
        <v>22.481847377266391</v>
      </c>
      <c r="AV1222" s="431"/>
      <c r="AW1222" s="442">
        <v>1.5389999999999999</v>
      </c>
      <c r="AX1222" s="431"/>
      <c r="AY1222" s="443"/>
      <c r="AZ1222" s="469">
        <v>0</v>
      </c>
      <c r="BA1222" s="431">
        <v>6</v>
      </c>
      <c r="BB1222" s="440"/>
      <c r="BC1222" s="469">
        <v>2.3468879675583212E-2</v>
      </c>
      <c r="BD1222" s="445" t="s">
        <v>139</v>
      </c>
      <c r="BE1222" s="469">
        <v>2.8710262803130139E-2</v>
      </c>
      <c r="BF1222" s="445" t="s">
        <v>139</v>
      </c>
      <c r="BG1222" s="445"/>
      <c r="BH1222" s="469">
        <v>2169.6311917648418</v>
      </c>
      <c r="BI1222" s="431" t="s">
        <v>139</v>
      </c>
      <c r="BJ1222" s="440"/>
      <c r="BK1222" s="441">
        <v>2239.6283128725831</v>
      </c>
      <c r="BL1222" s="431" t="s">
        <v>139</v>
      </c>
      <c r="BM1222" s="446"/>
      <c r="BN1222" s="447" t="s">
        <v>139</v>
      </c>
      <c r="BO1222" t="s">
        <v>139</v>
      </c>
    </row>
    <row r="1223" spans="1:67" ht="15.75" customHeight="1">
      <c r="A1223" s="7" t="s">
        <v>1030</v>
      </c>
      <c r="B1223" s="453">
        <v>56</v>
      </c>
      <c r="C1223" s="436" t="s">
        <v>252</v>
      </c>
      <c r="D1223" s="454" t="s">
        <v>253</v>
      </c>
      <c r="E1223" s="436">
        <v>70</v>
      </c>
      <c r="F1223" s="436">
        <v>34.739999999999611</v>
      </c>
      <c r="G1223" s="436" t="s">
        <v>61</v>
      </c>
      <c r="H1223" s="430">
        <v>70.578999999999994</v>
      </c>
      <c r="I1223" s="436">
        <v>139</v>
      </c>
      <c r="J1223" s="436">
        <v>59.109999999999445</v>
      </c>
      <c r="K1223" s="436" t="s">
        <v>62</v>
      </c>
      <c r="L1223" s="430">
        <v>139.98516666666666</v>
      </c>
      <c r="M1223" s="430">
        <v>-139.98516666666666</v>
      </c>
      <c r="N1223" s="427">
        <v>1260</v>
      </c>
      <c r="Q1223" s="457" t="s">
        <v>156</v>
      </c>
      <c r="R1223">
        <v>18</v>
      </c>
      <c r="S1223" s="474">
        <v>72.257000000000005</v>
      </c>
      <c r="T1223" s="290">
        <v>-0.74109999999999998</v>
      </c>
      <c r="U1223" s="290">
        <v>-0.74160000000000004</v>
      </c>
      <c r="V1223" s="290">
        <v>25.907132999999998</v>
      </c>
      <c r="W1223" s="290">
        <v>25.920712999999999</v>
      </c>
      <c r="X1223" s="290">
        <v>31.589289602187439</v>
      </c>
      <c r="Y1223" s="290">
        <v>31.608018755563556</v>
      </c>
      <c r="Z1223">
        <v>2.1875</v>
      </c>
      <c r="AA1223" s="447">
        <v>7.8468300705367788</v>
      </c>
      <c r="AB1223" s="447">
        <v>93.788789177006109</v>
      </c>
      <c r="AC1223" s="447">
        <v>0.132874144</v>
      </c>
      <c r="AD1223" s="290">
        <v>0.28039999999999998</v>
      </c>
      <c r="AE1223" s="447">
        <v>88.679000000000002</v>
      </c>
      <c r="AF1223">
        <v>4.5312000000000001</v>
      </c>
      <c r="AG1223" s="447">
        <v>2.8826000000000001</v>
      </c>
      <c r="AH1223">
        <v>0.18229999999999999</v>
      </c>
      <c r="AI1223" s="447">
        <v>6.3701999999999995E-2</v>
      </c>
      <c r="AJ1223" s="447">
        <v>98.54</v>
      </c>
      <c r="AK1223" s="447">
        <v>9.9144000000000005</v>
      </c>
      <c r="AL1223" s="429">
        <v>31.522899627685547</v>
      </c>
      <c r="AM1223" s="433" t="s">
        <v>139</v>
      </c>
      <c r="AN1223" s="434"/>
      <c r="AO1223" s="438">
        <v>0.5</v>
      </c>
      <c r="AP1223" s="439">
        <v>8.0269999999999992</v>
      </c>
      <c r="AQ1223" s="431" t="s">
        <v>139</v>
      </c>
      <c r="AR1223" s="440"/>
      <c r="AS1223" s="469">
        <v>3.9401650074541301</v>
      </c>
      <c r="AT1223" s="431"/>
      <c r="AU1223" s="469">
        <v>10.990817953463683</v>
      </c>
      <c r="AV1223" s="431"/>
      <c r="AW1223" s="442">
        <v>1.0529999999999999</v>
      </c>
      <c r="AX1223" s="431"/>
      <c r="AY1223" s="443"/>
      <c r="AZ1223" s="469">
        <v>0</v>
      </c>
      <c r="BA1223" s="431">
        <v>6</v>
      </c>
      <c r="BB1223" s="440"/>
      <c r="BC1223" s="469">
        <v>0.11919972516111615</v>
      </c>
      <c r="BD1223" s="445" t="s">
        <v>139</v>
      </c>
      <c r="BE1223" s="469">
        <v>0.20100339408059009</v>
      </c>
      <c r="BF1223" s="445" t="s">
        <v>139</v>
      </c>
      <c r="BG1223" s="445"/>
      <c r="BH1223" s="469">
        <v>2093.7695936867221</v>
      </c>
      <c r="BI1223" s="431" t="s">
        <v>139</v>
      </c>
      <c r="BJ1223" s="440"/>
      <c r="BK1223" s="441">
        <v>2194.3763726938287</v>
      </c>
      <c r="BL1223" s="431" t="s">
        <v>139</v>
      </c>
      <c r="BM1223" s="446"/>
      <c r="BN1223" s="447" t="s">
        <v>139</v>
      </c>
      <c r="BO1223" t="s">
        <v>139</v>
      </c>
    </row>
    <row r="1224" spans="1:67" ht="15.75" customHeight="1">
      <c r="A1224" s="7" t="s">
        <v>1030</v>
      </c>
      <c r="B1224" s="453">
        <v>56</v>
      </c>
      <c r="C1224" s="436" t="s">
        <v>252</v>
      </c>
      <c r="D1224" s="454" t="s">
        <v>253</v>
      </c>
      <c r="E1224" s="436">
        <v>70</v>
      </c>
      <c r="F1224" s="436">
        <v>34.739999999999611</v>
      </c>
      <c r="G1224" s="436" t="s">
        <v>61</v>
      </c>
      <c r="H1224" s="430">
        <v>70.578999999999994</v>
      </c>
      <c r="I1224" s="436">
        <v>139</v>
      </c>
      <c r="J1224" s="436">
        <v>59.109999999999445</v>
      </c>
      <c r="K1224" s="436" t="s">
        <v>62</v>
      </c>
      <c r="L1224" s="430">
        <v>139.98516666666666</v>
      </c>
      <c r="M1224" s="430">
        <v>-139.98516666666666</v>
      </c>
      <c r="N1224" s="427">
        <v>1261</v>
      </c>
      <c r="Q1224" s="457" t="s">
        <v>156</v>
      </c>
      <c r="R1224">
        <v>19</v>
      </c>
      <c r="S1224" s="474">
        <v>66.686999999999998</v>
      </c>
      <c r="T1224" s="290">
        <v>-0.4728</v>
      </c>
      <c r="U1224" s="290">
        <v>-0.47060000000000002</v>
      </c>
      <c r="V1224" s="290">
        <v>25.957159999999998</v>
      </c>
      <c r="W1224" s="290">
        <v>25.963334</v>
      </c>
      <c r="X1224" s="290">
        <v>31.38008184575536</v>
      </c>
      <c r="Y1224" s="290">
        <v>31.386011468198959</v>
      </c>
      <c r="Z1224">
        <v>2.2555000000000001</v>
      </c>
      <c r="AA1224" s="447">
        <v>8.1322939887516821</v>
      </c>
      <c r="AB1224" s="447">
        <v>97.752913448033013</v>
      </c>
      <c r="AC1224" s="447">
        <v>0.16159615199999999</v>
      </c>
      <c r="AD1224" s="290">
        <v>0.34410000000000002</v>
      </c>
      <c r="AE1224" s="447">
        <v>88.623099999999994</v>
      </c>
      <c r="AF1224">
        <v>4.5284000000000004</v>
      </c>
      <c r="AG1224" s="447">
        <v>2.7511000000000001</v>
      </c>
      <c r="AH1224">
        <v>0.17699999999999999</v>
      </c>
      <c r="AI1224" s="447">
        <v>6.3701999999999995E-2</v>
      </c>
      <c r="AJ1224" s="447">
        <v>98.54</v>
      </c>
      <c r="AK1224" s="447">
        <v>9.9144000000000005</v>
      </c>
      <c r="AL1224" s="429">
        <v>31.391366958618164</v>
      </c>
      <c r="AM1224" s="433" t="s">
        <v>139</v>
      </c>
      <c r="AN1224" s="434"/>
      <c r="AO1224" s="438" t="s">
        <v>139</v>
      </c>
      <c r="AP1224" s="439" t="s">
        <v>139</v>
      </c>
      <c r="AQ1224" s="431" t="s">
        <v>139</v>
      </c>
      <c r="AR1224" s="440"/>
      <c r="AS1224" s="469" t="s">
        <v>139</v>
      </c>
      <c r="AT1224" s="431" t="s">
        <v>139</v>
      </c>
      <c r="AU1224" s="469" t="s">
        <v>139</v>
      </c>
      <c r="AV1224" s="431" t="s">
        <v>139</v>
      </c>
      <c r="AW1224" s="442" t="s">
        <v>139</v>
      </c>
      <c r="AX1224" s="431" t="s">
        <v>139</v>
      </c>
      <c r="AY1224" s="443"/>
      <c r="AZ1224" s="469" t="s">
        <v>139</v>
      </c>
      <c r="BA1224" s="431" t="s">
        <v>139</v>
      </c>
      <c r="BB1224" s="440"/>
      <c r="BC1224" s="469" t="s">
        <v>139</v>
      </c>
      <c r="BD1224" s="445" t="s">
        <v>139</v>
      </c>
      <c r="BE1224" s="469" t="s">
        <v>139</v>
      </c>
      <c r="BF1224" s="445" t="s">
        <v>139</v>
      </c>
      <c r="BG1224" s="445"/>
      <c r="BH1224" s="469" t="s">
        <v>139</v>
      </c>
      <c r="BI1224" s="431" t="s">
        <v>139</v>
      </c>
      <c r="BJ1224" s="440"/>
      <c r="BK1224" s="441" t="s">
        <v>139</v>
      </c>
      <c r="BL1224" s="431" t="s">
        <v>139</v>
      </c>
      <c r="BM1224" s="446"/>
      <c r="BN1224" s="447" t="s">
        <v>139</v>
      </c>
      <c r="BO1224" t="s">
        <v>139</v>
      </c>
    </row>
    <row r="1225" spans="1:67" ht="15.75" customHeight="1">
      <c r="A1225" s="7" t="s">
        <v>1030</v>
      </c>
      <c r="B1225" s="453">
        <v>56</v>
      </c>
      <c r="C1225" s="436" t="s">
        <v>252</v>
      </c>
      <c r="D1225" s="454" t="s">
        <v>253</v>
      </c>
      <c r="E1225" s="436">
        <v>70</v>
      </c>
      <c r="F1225" s="436">
        <v>34.739999999999611</v>
      </c>
      <c r="G1225" s="436" t="s">
        <v>61</v>
      </c>
      <c r="H1225" s="430">
        <v>70.578999999999994</v>
      </c>
      <c r="I1225" s="436">
        <v>139</v>
      </c>
      <c r="J1225" s="436">
        <v>59.109999999999445</v>
      </c>
      <c r="K1225" s="436" t="s">
        <v>62</v>
      </c>
      <c r="L1225" s="430">
        <v>139.98516666666666</v>
      </c>
      <c r="M1225" s="430">
        <v>-139.98516666666666</v>
      </c>
      <c r="N1225" s="427">
        <v>1262</v>
      </c>
      <c r="Q1225" s="457" t="s">
        <v>156</v>
      </c>
      <c r="R1225">
        <v>20</v>
      </c>
      <c r="S1225" s="474">
        <v>65.347999999999999</v>
      </c>
      <c r="T1225" s="290">
        <v>-0.49630000000000002</v>
      </c>
      <c r="U1225" s="290">
        <v>-0.49830000000000002</v>
      </c>
      <c r="V1225" s="290">
        <v>25.909390999999999</v>
      </c>
      <c r="W1225" s="290">
        <v>25.952353000000002</v>
      </c>
      <c r="X1225" s="290">
        <v>31.341644700977199</v>
      </c>
      <c r="Y1225" s="290">
        <v>31.400858490107289</v>
      </c>
      <c r="Z1225">
        <v>2.3047</v>
      </c>
      <c r="AA1225" s="447">
        <v>8.3183465856134617</v>
      </c>
      <c r="AB1225" s="447">
        <v>99.899923470107069</v>
      </c>
      <c r="AC1225" s="447">
        <v>0.16324912</v>
      </c>
      <c r="AD1225" s="290">
        <v>0.3478</v>
      </c>
      <c r="AE1225" s="447">
        <v>88.625</v>
      </c>
      <c r="AF1225">
        <v>4.5285000000000002</v>
      </c>
      <c r="AG1225" s="447">
        <v>2.7723</v>
      </c>
      <c r="AH1225">
        <v>0.1779</v>
      </c>
      <c r="AI1225" s="447">
        <v>6.3701999999999995E-2</v>
      </c>
      <c r="AJ1225" s="447">
        <v>98.55</v>
      </c>
      <c r="AK1225" s="447">
        <v>10.067</v>
      </c>
      <c r="AL1225" s="429">
        <v>31.378650665283203</v>
      </c>
      <c r="AM1225" s="433" t="s">
        <v>139</v>
      </c>
      <c r="AN1225" s="434"/>
      <c r="AO1225" s="438">
        <v>0.7</v>
      </c>
      <c r="AP1225" s="439">
        <v>8.2550000000000008</v>
      </c>
      <c r="AQ1225" s="431" t="s">
        <v>139</v>
      </c>
      <c r="AR1225" s="440"/>
      <c r="AS1225" s="469">
        <v>2.5004499747220352</v>
      </c>
      <c r="AT1225" s="431"/>
      <c r="AU1225" s="469">
        <v>8.7379087554399391</v>
      </c>
      <c r="AV1225" s="431"/>
      <c r="AW1225" s="442">
        <v>0.95399999999999996</v>
      </c>
      <c r="AX1225" s="431"/>
      <c r="AY1225" s="443"/>
      <c r="AZ1225" s="469">
        <v>0</v>
      </c>
      <c r="BA1225" s="431">
        <v>6</v>
      </c>
      <c r="BB1225" s="440"/>
      <c r="BC1225" s="469">
        <v>0.13905781724522359</v>
      </c>
      <c r="BD1225" s="445" t="s">
        <v>139</v>
      </c>
      <c r="BE1225" s="469">
        <v>0.15774718788298159</v>
      </c>
      <c r="BF1225" s="445" t="s">
        <v>139</v>
      </c>
      <c r="BG1225" s="445"/>
      <c r="BH1225" s="469">
        <v>2081.081538722141</v>
      </c>
      <c r="BI1225" s="431" t="s">
        <v>139</v>
      </c>
      <c r="BJ1225" s="440"/>
      <c r="BK1225" s="441">
        <v>2193.359811003189</v>
      </c>
      <c r="BL1225" s="431" t="s">
        <v>139</v>
      </c>
      <c r="BM1225" s="446"/>
      <c r="BN1225" s="447" t="s">
        <v>139</v>
      </c>
      <c r="BO1225" t="s">
        <v>139</v>
      </c>
    </row>
    <row r="1226" spans="1:67" ht="15.75" customHeight="1">
      <c r="A1226" s="7" t="s">
        <v>1030</v>
      </c>
      <c r="B1226" s="453">
        <v>56</v>
      </c>
      <c r="C1226" s="436" t="s">
        <v>252</v>
      </c>
      <c r="D1226" s="454" t="s">
        <v>253</v>
      </c>
      <c r="E1226" s="436">
        <v>70</v>
      </c>
      <c r="F1226" s="436">
        <v>34.739999999999611</v>
      </c>
      <c r="G1226" s="436" t="s">
        <v>61</v>
      </c>
      <c r="H1226" s="430">
        <v>70.578999999999994</v>
      </c>
      <c r="I1226" s="436">
        <v>139</v>
      </c>
      <c r="J1226" s="436">
        <v>59.109999999999445</v>
      </c>
      <c r="K1226" s="436" t="s">
        <v>62</v>
      </c>
      <c r="L1226" s="430">
        <v>139.98516666666666</v>
      </c>
      <c r="M1226" s="430">
        <v>-139.98516666666666</v>
      </c>
      <c r="N1226" s="427">
        <v>1263</v>
      </c>
      <c r="Q1226" s="457" t="s">
        <v>156</v>
      </c>
      <c r="R1226">
        <v>21</v>
      </c>
      <c r="S1226" s="474">
        <v>52.164000000000001</v>
      </c>
      <c r="T1226" s="290">
        <v>-3.0099999999999998E-2</v>
      </c>
      <c r="U1226" s="290">
        <v>-2.7400000000000001E-2</v>
      </c>
      <c r="V1226" s="290">
        <v>25.653243</v>
      </c>
      <c r="W1226" s="290">
        <v>25.663619000000001</v>
      </c>
      <c r="X1226" s="290">
        <v>30.537316252743022</v>
      </c>
      <c r="Y1226" s="290">
        <v>30.548191010908869</v>
      </c>
      <c r="Z1226">
        <v>2.3973</v>
      </c>
      <c r="AA1226" s="447">
        <v>8.7002766119575856</v>
      </c>
      <c r="AB1226" s="447">
        <v>105.18821035646869</v>
      </c>
      <c r="AC1226" s="447">
        <v>0.135117136</v>
      </c>
      <c r="AD1226" s="290">
        <v>0.2853</v>
      </c>
      <c r="AE1226" s="447">
        <v>88.636099999999999</v>
      </c>
      <c r="AF1226">
        <v>4.5290999999999997</v>
      </c>
      <c r="AG1226" s="447">
        <v>2.4270999999999998</v>
      </c>
      <c r="AH1226">
        <v>0.1641</v>
      </c>
      <c r="AI1226" s="447">
        <v>6.3701999999999995E-2</v>
      </c>
      <c r="AJ1226" s="447">
        <v>98.54</v>
      </c>
      <c r="AK1226" s="447">
        <v>10.067</v>
      </c>
      <c r="AL1226" s="429">
        <v>30.465991973876953</v>
      </c>
      <c r="AM1226" s="433" t="s">
        <v>139</v>
      </c>
      <c r="AN1226" s="434"/>
      <c r="AO1226" s="438">
        <v>1.4</v>
      </c>
      <c r="AP1226" s="439">
        <v>8.8330000000000002</v>
      </c>
      <c r="AQ1226" s="431" t="s">
        <v>139</v>
      </c>
      <c r="AR1226" s="440"/>
      <c r="AS1226" s="469">
        <v>0</v>
      </c>
      <c r="AT1226" s="431"/>
      <c r="AU1226" s="469">
        <v>3.8536785010698056</v>
      </c>
      <c r="AV1226" s="431"/>
      <c r="AW1226" s="442">
        <v>0.68600000000000005</v>
      </c>
      <c r="AX1226" s="431"/>
      <c r="AY1226" s="443"/>
      <c r="AZ1226" s="469">
        <v>0</v>
      </c>
      <c r="BA1226" s="431">
        <v>6</v>
      </c>
      <c r="BB1226" s="440"/>
      <c r="BC1226" s="469">
        <v>5.2897061193047289E-2</v>
      </c>
      <c r="BD1226" s="445" t="s">
        <v>139</v>
      </c>
      <c r="BE1226" s="469">
        <v>6.8238972174404125E-2</v>
      </c>
      <c r="BF1226" s="445" t="s">
        <v>139</v>
      </c>
      <c r="BG1226" s="445"/>
      <c r="BH1226" s="469">
        <v>2034.8673796832059</v>
      </c>
      <c r="BI1226" s="431" t="s">
        <v>139</v>
      </c>
      <c r="BJ1226" s="440"/>
      <c r="BK1226" s="441">
        <v>2156.9173361645207</v>
      </c>
      <c r="BL1226" s="431" t="s">
        <v>139</v>
      </c>
      <c r="BM1226" s="446"/>
      <c r="BN1226" s="447" t="s">
        <v>139</v>
      </c>
      <c r="BO1226" t="s">
        <v>139</v>
      </c>
    </row>
    <row r="1227" spans="1:67" ht="15.75" customHeight="1">
      <c r="A1227" s="7" t="s">
        <v>1030</v>
      </c>
      <c r="B1227" s="453">
        <v>56</v>
      </c>
      <c r="C1227" s="436" t="s">
        <v>252</v>
      </c>
      <c r="D1227" s="454" t="s">
        <v>253</v>
      </c>
      <c r="E1227" s="436">
        <v>70</v>
      </c>
      <c r="F1227" s="436">
        <v>34.739999999999611</v>
      </c>
      <c r="G1227" s="436" t="s">
        <v>61</v>
      </c>
      <c r="H1227" s="430">
        <v>70.578999999999994</v>
      </c>
      <c r="I1227" s="436">
        <v>139</v>
      </c>
      <c r="J1227" s="436">
        <v>59.109999999999445</v>
      </c>
      <c r="K1227" s="436" t="s">
        <v>62</v>
      </c>
      <c r="L1227" s="430">
        <v>139.98516666666666</v>
      </c>
      <c r="M1227" s="430">
        <v>-139.98516666666666</v>
      </c>
      <c r="N1227" s="427">
        <v>1264</v>
      </c>
      <c r="Q1227" s="457" t="s">
        <v>156</v>
      </c>
      <c r="R1227">
        <v>22</v>
      </c>
      <c r="S1227" s="474">
        <v>21.556999999999999</v>
      </c>
      <c r="T1227" s="290">
        <v>-0.62680000000000002</v>
      </c>
      <c r="U1227" s="290">
        <v>-0.66359999999999997</v>
      </c>
      <c r="V1227" s="290">
        <v>23.883061999999999</v>
      </c>
      <c r="W1227" s="290">
        <v>23.882863</v>
      </c>
      <c r="X1227" s="290">
        <v>28.808640933126203</v>
      </c>
      <c r="Y1227" s="290">
        <v>28.84348846564879</v>
      </c>
      <c r="Z1227">
        <v>2.3126000000000002</v>
      </c>
      <c r="AA1227" s="447">
        <v>7.9620543106716104</v>
      </c>
      <c r="AB1227" s="447">
        <v>93.603923217836382</v>
      </c>
      <c r="AC1227" s="447">
        <v>7.5087823999999997E-2</v>
      </c>
      <c r="AD1227" s="290">
        <v>0.152</v>
      </c>
      <c r="AE1227" s="447">
        <v>88.749700000000004</v>
      </c>
      <c r="AF1227">
        <v>4.5347999999999997</v>
      </c>
      <c r="AG1227" s="447">
        <v>1.6546000000000001</v>
      </c>
      <c r="AH1227">
        <v>0.13320000000000001</v>
      </c>
      <c r="AI1227" s="447">
        <v>6.3701999999999995E-2</v>
      </c>
      <c r="AJ1227" s="447">
        <v>98.54</v>
      </c>
      <c r="AK1227" s="447">
        <v>10.372</v>
      </c>
      <c r="AL1227" s="429">
        <v>28.637615203857422</v>
      </c>
      <c r="AM1227" s="433" t="s">
        <v>139</v>
      </c>
      <c r="AN1227" s="434"/>
      <c r="AO1227" s="438">
        <v>0.8</v>
      </c>
      <c r="AP1227" s="439">
        <v>8.968</v>
      </c>
      <c r="AQ1227" s="431">
        <v>3</v>
      </c>
      <c r="AR1227" s="449" t="s">
        <v>1115</v>
      </c>
      <c r="AS1227" s="469">
        <v>0</v>
      </c>
      <c r="AT1227" s="431"/>
      <c r="AU1227" s="469">
        <v>2.6678804642722893</v>
      </c>
      <c r="AV1227" s="431"/>
      <c r="AW1227" s="442">
        <v>0.57199999999999995</v>
      </c>
      <c r="AX1227" s="431"/>
      <c r="AY1227" s="443"/>
      <c r="AZ1227" s="469">
        <v>0</v>
      </c>
      <c r="BA1227" s="431">
        <v>6</v>
      </c>
      <c r="BB1227" s="440"/>
      <c r="BC1227" s="469">
        <v>8.7282501949025482E-2</v>
      </c>
      <c r="BD1227" s="445" t="s">
        <v>139</v>
      </c>
      <c r="BE1227" s="469">
        <v>4.5785906736688801E-2</v>
      </c>
      <c r="BF1227" s="445" t="s">
        <v>139</v>
      </c>
      <c r="BG1227" s="445"/>
      <c r="BH1227" s="469">
        <v>1967.0572277460349</v>
      </c>
      <c r="BI1227" s="431" t="s">
        <v>139</v>
      </c>
      <c r="BJ1227" s="440"/>
      <c r="BK1227" s="441">
        <v>2059.1834093027419</v>
      </c>
      <c r="BL1227" s="431" t="s">
        <v>139</v>
      </c>
      <c r="BM1227" s="446"/>
      <c r="BN1227" s="447" t="s">
        <v>139</v>
      </c>
      <c r="BO1227" t="s">
        <v>139</v>
      </c>
    </row>
    <row r="1228" spans="1:67" ht="15.75" customHeight="1">
      <c r="A1228" s="7" t="s">
        <v>1030</v>
      </c>
      <c r="B1228" s="453">
        <v>56</v>
      </c>
      <c r="C1228" s="436" t="s">
        <v>252</v>
      </c>
      <c r="D1228" s="454" t="s">
        <v>253</v>
      </c>
      <c r="E1228" s="436">
        <v>70</v>
      </c>
      <c r="F1228" s="436">
        <v>34.739999999999611</v>
      </c>
      <c r="G1228" s="436" t="s">
        <v>61</v>
      </c>
      <c r="H1228" s="430">
        <v>70.578999999999994</v>
      </c>
      <c r="I1228" s="436">
        <v>139</v>
      </c>
      <c r="J1228" s="436">
        <v>59.109999999999445</v>
      </c>
      <c r="K1228" s="436" t="s">
        <v>62</v>
      </c>
      <c r="L1228" s="430">
        <v>139.98516666666666</v>
      </c>
      <c r="M1228" s="430">
        <v>-139.98516666666666</v>
      </c>
      <c r="N1228" s="427">
        <v>1265</v>
      </c>
      <c r="Q1228" s="457" t="s">
        <v>184</v>
      </c>
      <c r="R1228">
        <v>23</v>
      </c>
      <c r="S1228" s="474">
        <v>7.4850000000000003</v>
      </c>
      <c r="T1228" s="290">
        <v>2.3376000000000001</v>
      </c>
      <c r="U1228" s="290">
        <v>2.3188</v>
      </c>
      <c r="V1228" s="290">
        <v>25.156040999999998</v>
      </c>
      <c r="W1228" s="290">
        <v>25.149646000000001</v>
      </c>
      <c r="X1228" s="290">
        <v>27.724836580894326</v>
      </c>
      <c r="Y1228" s="290">
        <v>27.733472926049345</v>
      </c>
      <c r="Z1228">
        <v>2.3119999999999998</v>
      </c>
      <c r="AA1228" s="447">
        <v>7.9538082002533956</v>
      </c>
      <c r="AB1228" s="447">
        <v>100.26892603555635</v>
      </c>
      <c r="AC1228" s="447">
        <v>0.164433672</v>
      </c>
      <c r="AD1228" s="290">
        <v>0.35039999999999999</v>
      </c>
      <c r="AE1228" s="447">
        <v>86.884399999999999</v>
      </c>
      <c r="AF1228">
        <v>4.4406999999999996</v>
      </c>
      <c r="AG1228" s="447">
        <v>2.0114999999999998</v>
      </c>
      <c r="AH1228">
        <v>0.1474</v>
      </c>
      <c r="AI1228" s="447">
        <v>9.4173000000000007E-2</v>
      </c>
      <c r="AJ1228" s="447">
        <v>98.54</v>
      </c>
      <c r="AK1228" s="447">
        <v>11.287000000000001</v>
      </c>
      <c r="AL1228" s="429">
        <v>27.750869750976563</v>
      </c>
      <c r="AM1228" s="433" t="s">
        <v>139</v>
      </c>
      <c r="AN1228" s="434"/>
      <c r="AO1228" s="438">
        <v>3.6</v>
      </c>
      <c r="AP1228" s="439">
        <v>7.9550000000000001</v>
      </c>
      <c r="AQ1228" s="431" t="s">
        <v>139</v>
      </c>
      <c r="AR1228" s="440"/>
      <c r="AS1228" s="469">
        <v>0</v>
      </c>
      <c r="AT1228" s="431"/>
      <c r="AU1228" s="469">
        <v>2.8189924251226817</v>
      </c>
      <c r="AV1228" s="431"/>
      <c r="AW1228" s="442">
        <v>0.499</v>
      </c>
      <c r="AX1228" s="431"/>
      <c r="AY1228" s="443"/>
      <c r="AZ1228" s="469">
        <v>0</v>
      </c>
      <c r="BA1228" s="431">
        <v>6</v>
      </c>
      <c r="BB1228" s="440"/>
      <c r="BC1228" s="469">
        <v>0.20717848660896823</v>
      </c>
      <c r="BD1228" s="445" t="s">
        <v>139</v>
      </c>
      <c r="BE1228" s="469">
        <v>0.1736547236183045</v>
      </c>
      <c r="BF1228" s="445" t="s">
        <v>139</v>
      </c>
      <c r="BG1228" s="445"/>
      <c r="BH1228" s="469">
        <v>1924.3953800371298</v>
      </c>
      <c r="BI1228" s="431" t="s">
        <v>139</v>
      </c>
      <c r="BJ1228" s="440"/>
      <c r="BK1228" s="441">
        <v>2019.5114072284393</v>
      </c>
      <c r="BL1228" s="431" t="s">
        <v>139</v>
      </c>
      <c r="BM1228" s="446"/>
      <c r="BN1228" s="447" t="s">
        <v>139</v>
      </c>
      <c r="BO1228" t="s">
        <v>139</v>
      </c>
    </row>
    <row r="1229" spans="1:67" ht="15.75" customHeight="1">
      <c r="A1229" s="7" t="s">
        <v>1030</v>
      </c>
      <c r="B1229" s="453">
        <v>56</v>
      </c>
      <c r="C1229" s="436" t="s">
        <v>252</v>
      </c>
      <c r="D1229" s="454" t="s">
        <v>253</v>
      </c>
      <c r="E1229" s="436">
        <v>70</v>
      </c>
      <c r="F1229" s="436">
        <v>34.739999999999611</v>
      </c>
      <c r="G1229" s="436" t="s">
        <v>61</v>
      </c>
      <c r="H1229" s="430">
        <v>70.578999999999994</v>
      </c>
      <c r="I1229" s="436">
        <v>139</v>
      </c>
      <c r="J1229" s="436">
        <v>59.109999999999445</v>
      </c>
      <c r="K1229" s="436" t="s">
        <v>62</v>
      </c>
      <c r="L1229" s="430">
        <v>139.98516666666666</v>
      </c>
      <c r="M1229" s="430">
        <v>-139.98516666666666</v>
      </c>
      <c r="N1229" s="427">
        <v>1266</v>
      </c>
      <c r="Q1229" s="457" t="s">
        <v>184</v>
      </c>
      <c r="R1229">
        <v>24</v>
      </c>
      <c r="S1229" s="474">
        <v>6.1689999999999996</v>
      </c>
      <c r="T1229" s="290">
        <v>2.3008999999999999</v>
      </c>
      <c r="U1229" s="290">
        <v>2.3172999999999999</v>
      </c>
      <c r="V1229" s="290">
        <v>25.140259999999998</v>
      </c>
      <c r="W1229" s="290">
        <v>25.146650000000001</v>
      </c>
      <c r="X1229" s="290">
        <v>27.738333668043563</v>
      </c>
      <c r="Y1229" s="290">
        <v>27.73177831965133</v>
      </c>
      <c r="Z1229">
        <v>2.3123</v>
      </c>
      <c r="AA1229" s="447">
        <v>7.9546667672605231</v>
      </c>
      <c r="AB1229" s="447">
        <v>100.19552803164959</v>
      </c>
      <c r="AC1229" s="447">
        <v>0.169888016</v>
      </c>
      <c r="AD1229" s="290">
        <v>0.36249999999999999</v>
      </c>
      <c r="AE1229" s="447">
        <v>86.821100000000001</v>
      </c>
      <c r="AF1229">
        <v>4.4375</v>
      </c>
      <c r="AG1229" s="447">
        <v>2.0162</v>
      </c>
      <c r="AH1229">
        <v>0.14760000000000001</v>
      </c>
      <c r="AI1229" s="447">
        <v>0.11372</v>
      </c>
      <c r="AJ1229" s="447">
        <v>98.55</v>
      </c>
      <c r="AK1229" s="447">
        <v>11.592000000000001</v>
      </c>
      <c r="AL1229" s="429">
        <v>27.761228561401367</v>
      </c>
      <c r="AM1229" s="433" t="s">
        <v>139</v>
      </c>
      <c r="AN1229" s="434"/>
      <c r="AO1229" s="438" t="s">
        <v>139</v>
      </c>
      <c r="AP1229" s="439" t="s">
        <v>139</v>
      </c>
      <c r="AQ1229" s="431" t="s">
        <v>139</v>
      </c>
      <c r="AR1229" s="440"/>
      <c r="AS1229" s="469" t="s">
        <v>139</v>
      </c>
      <c r="AT1229" s="431" t="s">
        <v>139</v>
      </c>
      <c r="AU1229" s="469" t="s">
        <v>139</v>
      </c>
      <c r="AV1229" s="431" t="s">
        <v>139</v>
      </c>
      <c r="AW1229" s="442" t="s">
        <v>139</v>
      </c>
      <c r="AX1229" s="431" t="s">
        <v>139</v>
      </c>
      <c r="AY1229" s="443"/>
      <c r="AZ1229" s="469" t="s">
        <v>139</v>
      </c>
      <c r="BA1229" s="431" t="s">
        <v>139</v>
      </c>
      <c r="BB1229" s="440"/>
      <c r="BC1229" s="469" t="s">
        <v>139</v>
      </c>
      <c r="BD1229" s="445" t="s">
        <v>139</v>
      </c>
      <c r="BE1229" s="469" t="s">
        <v>139</v>
      </c>
      <c r="BF1229" s="445" t="s">
        <v>139</v>
      </c>
      <c r="BG1229" s="445"/>
      <c r="BH1229" s="469" t="s">
        <v>139</v>
      </c>
      <c r="BI1229" s="431" t="s">
        <v>139</v>
      </c>
      <c r="BJ1229" s="440"/>
      <c r="BK1229" s="441" t="s">
        <v>139</v>
      </c>
      <c r="BL1229" s="431" t="s">
        <v>139</v>
      </c>
      <c r="BM1229" s="446"/>
      <c r="BN1229" s="447" t="s">
        <v>139</v>
      </c>
      <c r="BO1229" t="s">
        <v>139</v>
      </c>
    </row>
    <row r="1230" spans="1:67" ht="15.75" customHeight="1">
      <c r="A1230" s="7" t="s">
        <v>1030</v>
      </c>
      <c r="B1230" s="453">
        <v>57</v>
      </c>
      <c r="C1230" s="436" t="s">
        <v>254</v>
      </c>
      <c r="D1230" s="454" t="s">
        <v>255</v>
      </c>
      <c r="E1230" s="436">
        <v>69</v>
      </c>
      <c r="F1230" s="436">
        <v>59.78999999999985</v>
      </c>
      <c r="G1230" s="436" t="s">
        <v>61</v>
      </c>
      <c r="H1230" s="430">
        <v>69.996499999999997</v>
      </c>
      <c r="I1230" s="436">
        <v>139</v>
      </c>
      <c r="J1230" s="436">
        <v>58.659999999999854</v>
      </c>
      <c r="K1230" s="436" t="s">
        <v>62</v>
      </c>
      <c r="L1230" s="430">
        <v>139.97766666666666</v>
      </c>
      <c r="M1230" s="430">
        <v>-139.97766666666666</v>
      </c>
      <c r="N1230" s="427">
        <v>1267</v>
      </c>
      <c r="Q1230" s="428" t="s">
        <v>156</v>
      </c>
      <c r="R1230">
        <v>1</v>
      </c>
      <c r="S1230" s="474">
        <v>53.484999999999999</v>
      </c>
      <c r="T1230" s="290">
        <v>-0.97150000000000003</v>
      </c>
      <c r="U1230" s="290">
        <v>-0.97119999999999995</v>
      </c>
      <c r="V1230" s="290">
        <v>26.106031999999999</v>
      </c>
      <c r="W1230" s="290">
        <v>26.106504000000001</v>
      </c>
      <c r="X1230" s="290">
        <v>32.111801911646317</v>
      </c>
      <c r="Y1230" s="290">
        <v>32.112119829617143</v>
      </c>
      <c r="Z1230">
        <v>2.0015000000000001</v>
      </c>
      <c r="AA1230" s="447">
        <v>7.0715166253242199</v>
      </c>
      <c r="AB1230" s="447">
        <v>84.314013659104972</v>
      </c>
      <c r="AC1230" s="447">
        <v>8.8203472000000005E-2</v>
      </c>
      <c r="AD1230" s="290">
        <v>0.1812</v>
      </c>
      <c r="AE1230" s="447">
        <v>68.2316</v>
      </c>
      <c r="AF1230">
        <v>3.4996</v>
      </c>
      <c r="AG1230" s="447">
        <v>3.2372000000000001</v>
      </c>
      <c r="AH1230">
        <v>0.19650000000000001</v>
      </c>
      <c r="AI1230" s="447">
        <v>6.3701999999999995E-2</v>
      </c>
      <c r="AJ1230" s="447">
        <v>5.63</v>
      </c>
      <c r="AK1230" s="447">
        <v>1373.5</v>
      </c>
      <c r="AL1230" s="429">
        <v>32.115547180175781</v>
      </c>
      <c r="AM1230" s="433" t="s">
        <v>139</v>
      </c>
      <c r="AN1230" s="434"/>
      <c r="AO1230" s="438">
        <v>0.1</v>
      </c>
      <c r="AP1230" s="439">
        <v>7.0679999999999996</v>
      </c>
      <c r="AQ1230" s="431" t="s">
        <v>139</v>
      </c>
      <c r="AR1230" s="440"/>
      <c r="AS1230" s="469">
        <v>9.4481053064702127</v>
      </c>
      <c r="AT1230" s="431"/>
      <c r="AU1230" s="469">
        <v>21.312288828191541</v>
      </c>
      <c r="AV1230" s="431"/>
      <c r="AW1230" s="442">
        <v>1.478</v>
      </c>
      <c r="AX1230" s="431"/>
      <c r="AY1230" s="443"/>
      <c r="AZ1230" s="469">
        <v>2.5323200810130064E-2</v>
      </c>
      <c r="BA1230" s="431">
        <v>6</v>
      </c>
      <c r="BB1230" s="440"/>
      <c r="BC1230" s="469">
        <v>0.1091954818238941</v>
      </c>
      <c r="BD1230" s="445" t="s">
        <v>139</v>
      </c>
      <c r="BE1230" s="469">
        <v>0.26475503927355148</v>
      </c>
      <c r="BF1230" s="445" t="s">
        <v>139</v>
      </c>
      <c r="BG1230" s="445"/>
      <c r="BH1230" s="469">
        <v>2156.2142759944613</v>
      </c>
      <c r="BI1230" s="431" t="s">
        <v>139</v>
      </c>
      <c r="BJ1230" s="440"/>
      <c r="BK1230" s="441">
        <v>2229.4535067125853</v>
      </c>
      <c r="BL1230" s="431" t="s">
        <v>139</v>
      </c>
      <c r="BM1230" s="446"/>
      <c r="BN1230" s="447">
        <v>-1.847654270406702</v>
      </c>
      <c r="BO1230" t="s">
        <v>139</v>
      </c>
    </row>
    <row r="1231" spans="1:67" ht="15.75" customHeight="1">
      <c r="A1231" s="7" t="s">
        <v>1030</v>
      </c>
      <c r="B1231" s="453">
        <v>57</v>
      </c>
      <c r="C1231" s="436" t="s">
        <v>254</v>
      </c>
      <c r="D1231" s="454" t="s">
        <v>255</v>
      </c>
      <c r="E1231" s="436">
        <v>69</v>
      </c>
      <c r="F1231" s="436">
        <v>59.78999999999985</v>
      </c>
      <c r="G1231" s="436" t="s">
        <v>61</v>
      </c>
      <c r="H1231" s="430">
        <v>69.996499999999997</v>
      </c>
      <c r="I1231" s="436">
        <v>139</v>
      </c>
      <c r="J1231" s="436">
        <v>58.659999999999854</v>
      </c>
      <c r="K1231" s="436" t="s">
        <v>62</v>
      </c>
      <c r="L1231" s="430">
        <v>139.97766666666666</v>
      </c>
      <c r="M1231" s="430">
        <v>-139.97766666666666</v>
      </c>
      <c r="N1231" s="427">
        <v>1268</v>
      </c>
      <c r="Q1231" s="428" t="s">
        <v>156</v>
      </c>
      <c r="R1231">
        <v>2</v>
      </c>
      <c r="S1231" s="474">
        <v>53.69</v>
      </c>
      <c r="T1231" s="290">
        <v>-0.97119999999999995</v>
      </c>
      <c r="U1231" s="290">
        <v>-0.97109999999999996</v>
      </c>
      <c r="V1231" s="290">
        <v>26.106400999999998</v>
      </c>
      <c r="W1231" s="290">
        <v>26.106633000000002</v>
      </c>
      <c r="X1231" s="290">
        <v>32.111858747624048</v>
      </c>
      <c r="Y1231" s="290">
        <v>32.112065719760189</v>
      </c>
      <c r="Z1231">
        <v>2.0007000000000001</v>
      </c>
      <c r="AA1231" s="447">
        <v>7.0661876994052966</v>
      </c>
      <c r="AB1231" s="447">
        <v>84.251186585533915</v>
      </c>
      <c r="AC1231" s="447">
        <v>8.7482831999999996E-2</v>
      </c>
      <c r="AD1231" s="290">
        <v>0.17960000000000001</v>
      </c>
      <c r="AE1231" s="447">
        <v>68.527600000000007</v>
      </c>
      <c r="AF1231">
        <v>3.5145</v>
      </c>
      <c r="AG1231" s="447">
        <v>3.2254</v>
      </c>
      <c r="AH1231">
        <v>0.19600000000000001</v>
      </c>
      <c r="AI1231" s="447">
        <v>6.3701999999999995E-2</v>
      </c>
      <c r="AJ1231" s="447">
        <v>5.36</v>
      </c>
      <c r="AK1231" s="447">
        <v>1382.3</v>
      </c>
      <c r="AL1231" s="429">
        <v>32.114459991455078</v>
      </c>
      <c r="AM1231" s="433" t="s">
        <v>139</v>
      </c>
      <c r="AN1231" s="434"/>
      <c r="AO1231" s="438" t="s">
        <v>139</v>
      </c>
      <c r="AP1231" s="439" t="s">
        <v>139</v>
      </c>
      <c r="AQ1231" s="431" t="s">
        <v>139</v>
      </c>
      <c r="AR1231" s="440"/>
      <c r="AS1231" s="469" t="s">
        <v>139</v>
      </c>
      <c r="AT1231" s="431" t="s">
        <v>139</v>
      </c>
      <c r="AU1231" s="469" t="s">
        <v>139</v>
      </c>
      <c r="AV1231" s="431" t="s">
        <v>139</v>
      </c>
      <c r="AW1231" s="442" t="s">
        <v>139</v>
      </c>
      <c r="AX1231" s="431" t="s">
        <v>139</v>
      </c>
      <c r="AY1231" s="443"/>
      <c r="AZ1231" s="469" t="s">
        <v>139</v>
      </c>
      <c r="BA1231" s="431" t="s">
        <v>139</v>
      </c>
      <c r="BB1231" s="440"/>
      <c r="BC1231" s="469" t="s">
        <v>139</v>
      </c>
      <c r="BD1231" s="445" t="s">
        <v>139</v>
      </c>
      <c r="BE1231" s="469" t="s">
        <v>139</v>
      </c>
      <c r="BF1231" s="445" t="s">
        <v>139</v>
      </c>
      <c r="BG1231" s="445"/>
      <c r="BH1231" s="469" t="s">
        <v>139</v>
      </c>
      <c r="BI1231" s="431" t="s">
        <v>139</v>
      </c>
      <c r="BJ1231" s="440"/>
      <c r="BK1231" s="441" t="s">
        <v>139</v>
      </c>
      <c r="BL1231" s="431" t="s">
        <v>139</v>
      </c>
      <c r="BM1231" s="446"/>
      <c r="BN1231" s="447" t="s">
        <v>139</v>
      </c>
      <c r="BO1231" t="s">
        <v>139</v>
      </c>
    </row>
    <row r="1232" spans="1:67" ht="15.75" customHeight="1">
      <c r="A1232" s="7" t="s">
        <v>1030</v>
      </c>
      <c r="B1232" s="453">
        <v>57</v>
      </c>
      <c r="C1232" s="436" t="s">
        <v>254</v>
      </c>
      <c r="D1232" s="454" t="s">
        <v>255</v>
      </c>
      <c r="E1232" s="436">
        <v>69</v>
      </c>
      <c r="F1232" s="436">
        <v>59.78999999999985</v>
      </c>
      <c r="G1232" s="436" t="s">
        <v>61</v>
      </c>
      <c r="H1232" s="430">
        <v>69.996499999999997</v>
      </c>
      <c r="I1232" s="436">
        <v>139</v>
      </c>
      <c r="J1232" s="436">
        <v>58.659999999999854</v>
      </c>
      <c r="K1232" s="436" t="s">
        <v>62</v>
      </c>
      <c r="L1232" s="430">
        <v>139.97766666666666</v>
      </c>
      <c r="M1232" s="430">
        <v>-139.97766666666666</v>
      </c>
      <c r="N1232" s="427">
        <v>1269</v>
      </c>
      <c r="Q1232" s="428" t="s">
        <v>156</v>
      </c>
      <c r="R1232">
        <v>3</v>
      </c>
      <c r="S1232" s="474">
        <v>51.661000000000001</v>
      </c>
      <c r="T1232" s="290">
        <v>-0.97060000000000002</v>
      </c>
      <c r="U1232" s="290">
        <v>-0.97030000000000005</v>
      </c>
      <c r="V1232" s="290">
        <v>26.104873999999999</v>
      </c>
      <c r="W1232" s="290">
        <v>26.105086</v>
      </c>
      <c r="X1232" s="290">
        <v>32.11035721987254</v>
      </c>
      <c r="Y1232" s="290">
        <v>32.110323446871789</v>
      </c>
      <c r="Z1232">
        <v>2.0022000000000002</v>
      </c>
      <c r="AA1232" s="447">
        <v>7.07634960980615</v>
      </c>
      <c r="AB1232" s="447">
        <v>84.372806731058034</v>
      </c>
      <c r="AC1232" s="447">
        <v>9.0658151999999992E-2</v>
      </c>
      <c r="AD1232" s="290">
        <v>0.18659999999999999</v>
      </c>
      <c r="AE1232" s="447">
        <v>67.436700000000002</v>
      </c>
      <c r="AF1232">
        <v>3.4594999999999998</v>
      </c>
      <c r="AG1232" s="447">
        <v>3.1714000000000002</v>
      </c>
      <c r="AH1232">
        <v>0.1938</v>
      </c>
      <c r="AI1232" s="447">
        <v>6.3701999999999995E-2</v>
      </c>
      <c r="AJ1232" s="447">
        <v>7.35</v>
      </c>
      <c r="AK1232" s="447">
        <v>1383.6</v>
      </c>
      <c r="AL1232" s="429">
        <v>32.113410949707031</v>
      </c>
      <c r="AM1232" s="433" t="s">
        <v>139</v>
      </c>
      <c r="AN1232" s="434"/>
      <c r="AO1232" s="438">
        <v>0</v>
      </c>
      <c r="AP1232" s="439">
        <v>7.077</v>
      </c>
      <c r="AQ1232" s="431" t="s">
        <v>139</v>
      </c>
      <c r="AR1232" s="440"/>
      <c r="AS1232" s="469">
        <v>9.4061904187150578</v>
      </c>
      <c r="AT1232" s="431"/>
      <c r="AU1232" s="469">
        <v>21.302625004363005</v>
      </c>
      <c r="AV1232" s="431"/>
      <c r="AW1232" s="442">
        <v>1.478</v>
      </c>
      <c r="AX1232" s="431"/>
      <c r="AY1232" s="443"/>
      <c r="AZ1232" s="469">
        <v>2.5005914569297641E-2</v>
      </c>
      <c r="BA1232" s="431">
        <v>6</v>
      </c>
      <c r="BB1232" s="440"/>
      <c r="BC1232" s="469">
        <v>0.11114070706582195</v>
      </c>
      <c r="BD1232" s="445" t="s">
        <v>139</v>
      </c>
      <c r="BE1232" s="469">
        <v>0.27477578515429191</v>
      </c>
      <c r="BF1232" s="445" t="s">
        <v>139</v>
      </c>
      <c r="BG1232" s="445"/>
      <c r="BH1232" s="469">
        <v>2156.3070218308912</v>
      </c>
      <c r="BI1232" s="431" t="s">
        <v>139</v>
      </c>
      <c r="BJ1232" s="440"/>
      <c r="BK1232" s="441">
        <v>2223.95341808381</v>
      </c>
      <c r="BL1232" s="431" t="s">
        <v>139</v>
      </c>
      <c r="BM1232" s="446"/>
      <c r="BN1232" s="447">
        <v>-1.8713882997304017</v>
      </c>
      <c r="BO1232" t="s">
        <v>139</v>
      </c>
    </row>
    <row r="1233" spans="1:67" ht="15.75" customHeight="1">
      <c r="A1233" s="7" t="s">
        <v>1030</v>
      </c>
      <c r="B1233" s="453">
        <v>57</v>
      </c>
      <c r="C1233" s="436" t="s">
        <v>254</v>
      </c>
      <c r="D1233" s="454" t="s">
        <v>255</v>
      </c>
      <c r="E1233" s="436">
        <v>69</v>
      </c>
      <c r="F1233" s="436">
        <v>59.78999999999985</v>
      </c>
      <c r="G1233" s="436" t="s">
        <v>61</v>
      </c>
      <c r="H1233" s="430">
        <v>69.996499999999997</v>
      </c>
      <c r="I1233" s="436">
        <v>139</v>
      </c>
      <c r="J1233" s="436">
        <v>58.659999999999854</v>
      </c>
      <c r="K1233" s="436" t="s">
        <v>62</v>
      </c>
      <c r="L1233" s="430">
        <v>139.97766666666666</v>
      </c>
      <c r="M1233" s="430">
        <v>-139.97766666666666</v>
      </c>
      <c r="N1233" s="427">
        <v>1270</v>
      </c>
      <c r="Q1233" s="428" t="s">
        <v>156</v>
      </c>
      <c r="R1233">
        <v>4</v>
      </c>
      <c r="S1233" s="474">
        <v>50.417999999999999</v>
      </c>
      <c r="T1233" s="290">
        <v>-0.97050000000000003</v>
      </c>
      <c r="U1233" s="290">
        <v>-0.97009999999999996</v>
      </c>
      <c r="V1233" s="290">
        <v>26.103317999999998</v>
      </c>
      <c r="W1233" s="290">
        <v>26.104030000000002</v>
      </c>
      <c r="X1233" s="290">
        <v>32.108883918853167</v>
      </c>
      <c r="Y1233" s="290">
        <v>32.109419658362469</v>
      </c>
      <c r="Z1233">
        <v>2.0024999999999999</v>
      </c>
      <c r="AA1233" s="447">
        <v>7.0812572920715198</v>
      </c>
      <c r="AB1233" s="447">
        <v>84.430668223185563</v>
      </c>
      <c r="AC1233" s="447">
        <v>9.0824799999999997E-2</v>
      </c>
      <c r="AD1233" s="290">
        <v>0.187</v>
      </c>
      <c r="AE1233" s="447">
        <v>67.4833</v>
      </c>
      <c r="AF1233">
        <v>3.4618000000000002</v>
      </c>
      <c r="AG1233" s="447">
        <v>3.1667999999999998</v>
      </c>
      <c r="AH1233">
        <v>0.19359999999999999</v>
      </c>
      <c r="AI1233" s="447">
        <v>6.3701999999999995E-2</v>
      </c>
      <c r="AJ1233" s="447">
        <v>8.7100000000000009</v>
      </c>
      <c r="AK1233" s="447">
        <v>1387.7</v>
      </c>
      <c r="AL1233" s="429">
        <v>32.1131591796875</v>
      </c>
      <c r="AM1233" s="433" t="s">
        <v>139</v>
      </c>
      <c r="AN1233" s="434"/>
      <c r="AO1233" s="438" t="s">
        <v>139</v>
      </c>
      <c r="AP1233" s="439" t="s">
        <v>139</v>
      </c>
      <c r="AQ1233" s="431" t="s">
        <v>139</v>
      </c>
      <c r="AR1233" s="440"/>
      <c r="AS1233" s="469" t="s">
        <v>139</v>
      </c>
      <c r="AT1233" s="431" t="s">
        <v>139</v>
      </c>
      <c r="AU1233" s="469" t="s">
        <v>139</v>
      </c>
      <c r="AV1233" s="431" t="s">
        <v>139</v>
      </c>
      <c r="AW1233" s="442" t="s">
        <v>139</v>
      </c>
      <c r="AX1233" s="431" t="s">
        <v>139</v>
      </c>
      <c r="AY1233" s="443"/>
      <c r="AZ1233" s="469" t="s">
        <v>139</v>
      </c>
      <c r="BA1233" s="431" t="s">
        <v>139</v>
      </c>
      <c r="BB1233" s="440"/>
      <c r="BC1233" s="469" t="s">
        <v>139</v>
      </c>
      <c r="BD1233" s="445" t="s">
        <v>139</v>
      </c>
      <c r="BE1233" s="469" t="s">
        <v>139</v>
      </c>
      <c r="BF1233" s="445" t="s">
        <v>139</v>
      </c>
      <c r="BG1233" s="445"/>
      <c r="BH1233" s="469" t="s">
        <v>139</v>
      </c>
      <c r="BI1233" s="431" t="s">
        <v>139</v>
      </c>
      <c r="BJ1233" s="440"/>
      <c r="BK1233" s="441" t="s">
        <v>139</v>
      </c>
      <c r="BL1233" s="431" t="s">
        <v>139</v>
      </c>
      <c r="BM1233" s="446"/>
      <c r="BN1233" s="447" t="s">
        <v>139</v>
      </c>
      <c r="BO1233" t="s">
        <v>139</v>
      </c>
    </row>
    <row r="1234" spans="1:67" ht="15.75" customHeight="1">
      <c r="A1234" s="7" t="s">
        <v>1030</v>
      </c>
      <c r="B1234" s="453">
        <v>57</v>
      </c>
      <c r="C1234" s="436" t="s">
        <v>254</v>
      </c>
      <c r="D1234" s="454" t="s">
        <v>255</v>
      </c>
      <c r="E1234" s="436">
        <v>69</v>
      </c>
      <c r="F1234" s="436">
        <v>59.78999999999985</v>
      </c>
      <c r="G1234" s="436" t="s">
        <v>61</v>
      </c>
      <c r="H1234" s="430">
        <v>69.996499999999997</v>
      </c>
      <c r="I1234" s="436">
        <v>139</v>
      </c>
      <c r="J1234" s="436">
        <v>58.659999999999854</v>
      </c>
      <c r="K1234" s="436" t="s">
        <v>62</v>
      </c>
      <c r="L1234" s="430">
        <v>139.97766666666666</v>
      </c>
      <c r="M1234" s="430">
        <v>-139.97766666666666</v>
      </c>
      <c r="N1234" s="427">
        <v>1271</v>
      </c>
      <c r="Q1234" s="428" t="s">
        <v>156</v>
      </c>
      <c r="R1234">
        <v>5</v>
      </c>
      <c r="S1234" s="474">
        <v>42.021000000000001</v>
      </c>
      <c r="T1234" s="290">
        <v>-0.96960000000000002</v>
      </c>
      <c r="U1234" s="290">
        <v>-0.96919999999999995</v>
      </c>
      <c r="V1234" s="290">
        <v>26.097712999999999</v>
      </c>
      <c r="W1234" s="290">
        <v>26.098763999999999</v>
      </c>
      <c r="X1234" s="290">
        <v>32.105329541969738</v>
      </c>
      <c r="Y1234" s="290">
        <v>32.106323948388827</v>
      </c>
      <c r="Z1234">
        <v>2.0095999999999998</v>
      </c>
      <c r="AA1234" s="447">
        <v>7.1492039523063147</v>
      </c>
      <c r="AB1234" s="447">
        <v>85.240713766954158</v>
      </c>
      <c r="AC1234" s="447">
        <v>8.701892E-2</v>
      </c>
      <c r="AD1234" s="290">
        <v>0.17860000000000001</v>
      </c>
      <c r="AE1234" s="447">
        <v>68.7547</v>
      </c>
      <c r="AF1234">
        <v>3.5259999999999998</v>
      </c>
      <c r="AG1234" s="447">
        <v>3.1573000000000002</v>
      </c>
      <c r="AH1234">
        <v>0.1933</v>
      </c>
      <c r="AI1234" s="447">
        <v>0.20250000000000001</v>
      </c>
      <c r="AJ1234" s="447">
        <v>17.190000000000001</v>
      </c>
      <c r="AK1234" s="447">
        <v>1368.5</v>
      </c>
      <c r="AL1234" s="429">
        <v>32.0999755859375</v>
      </c>
      <c r="AM1234" s="433" t="s">
        <v>139</v>
      </c>
      <c r="AN1234" s="434"/>
      <c r="AO1234" s="438">
        <v>0</v>
      </c>
      <c r="AP1234" s="439">
        <v>7.0919999999999996</v>
      </c>
      <c r="AQ1234" s="431" t="s">
        <v>139</v>
      </c>
      <c r="AR1234" s="440"/>
      <c r="AS1234" s="469">
        <v>9.3183573852523516</v>
      </c>
      <c r="AT1234" s="431"/>
      <c r="AU1234" s="469">
        <v>21.060612454576447</v>
      </c>
      <c r="AV1234" s="431"/>
      <c r="AW1234" s="442">
        <v>1.4670000000000001</v>
      </c>
      <c r="AX1234" s="431"/>
      <c r="AY1234" s="443"/>
      <c r="AZ1234" s="469">
        <v>2.0458145117366329E-2</v>
      </c>
      <c r="BA1234" s="431">
        <v>6</v>
      </c>
      <c r="BB1234" s="440"/>
      <c r="BC1234" s="469">
        <v>0.10613674158181571</v>
      </c>
      <c r="BD1234" s="445" t="s">
        <v>139</v>
      </c>
      <c r="BE1234" s="469">
        <v>0.22931414524282892</v>
      </c>
      <c r="BF1234" s="445" t="s">
        <v>139</v>
      </c>
      <c r="BG1234" s="445"/>
      <c r="BH1234" s="469">
        <v>2154.0957065456428</v>
      </c>
      <c r="BI1234" s="431" t="s">
        <v>139</v>
      </c>
      <c r="BJ1234" s="440"/>
      <c r="BK1234" s="441">
        <v>2228.0353009288028</v>
      </c>
      <c r="BL1234" s="431" t="s">
        <v>139</v>
      </c>
      <c r="BM1234" s="446"/>
      <c r="BN1234" s="447">
        <v>-1.8011755226057051</v>
      </c>
      <c r="BO1234" t="s">
        <v>139</v>
      </c>
    </row>
    <row r="1235" spans="1:67" ht="15.75" customHeight="1">
      <c r="A1235" s="7" t="s">
        <v>1030</v>
      </c>
      <c r="B1235" s="453">
        <v>57</v>
      </c>
      <c r="C1235" s="436" t="s">
        <v>254</v>
      </c>
      <c r="D1235" s="454" t="s">
        <v>255</v>
      </c>
      <c r="E1235" s="436">
        <v>69</v>
      </c>
      <c r="F1235" s="436">
        <v>59.78999999999985</v>
      </c>
      <c r="G1235" s="436" t="s">
        <v>61</v>
      </c>
      <c r="H1235" s="430">
        <v>69.996499999999997</v>
      </c>
      <c r="I1235" s="436">
        <v>139</v>
      </c>
      <c r="J1235" s="436">
        <v>58.659999999999854</v>
      </c>
      <c r="K1235" s="436" t="s">
        <v>62</v>
      </c>
      <c r="L1235" s="430">
        <v>139.97766666666666</v>
      </c>
      <c r="M1235" s="430">
        <v>-139.97766666666666</v>
      </c>
      <c r="N1235" s="427">
        <v>1272</v>
      </c>
      <c r="Q1235" s="428" t="s">
        <v>156</v>
      </c>
      <c r="R1235">
        <v>6</v>
      </c>
      <c r="S1235" s="474">
        <v>41.301000000000002</v>
      </c>
      <c r="T1235" s="290">
        <v>-0.96809999999999996</v>
      </c>
      <c r="U1235" s="290">
        <v>-0.96809999999999996</v>
      </c>
      <c r="V1235" s="290">
        <v>26.095510000000001</v>
      </c>
      <c r="W1235" s="290">
        <v>26.096313000000002</v>
      </c>
      <c r="X1235" s="290">
        <v>32.101174772491653</v>
      </c>
      <c r="Y1235" s="290">
        <v>32.102261018412015</v>
      </c>
      <c r="Z1235">
        <v>2.0114000000000001</v>
      </c>
      <c r="AA1235" s="447">
        <v>7.1628053623569503</v>
      </c>
      <c r="AB1235" s="447">
        <v>85.403802152206922</v>
      </c>
      <c r="AC1235" s="447">
        <v>8.9685288000000002E-2</v>
      </c>
      <c r="AD1235" s="290">
        <v>0.1845</v>
      </c>
      <c r="AE1235" s="447">
        <v>68.942700000000002</v>
      </c>
      <c r="AF1235">
        <v>3.5354999999999999</v>
      </c>
      <c r="AG1235" s="447">
        <v>3.2559999999999998</v>
      </c>
      <c r="AH1235">
        <v>0.19719999999999999</v>
      </c>
      <c r="AI1235" s="447">
        <v>0.24854999999999999</v>
      </c>
      <c r="AJ1235" s="447">
        <v>17.97</v>
      </c>
      <c r="AK1235" s="447">
        <v>1370.2</v>
      </c>
      <c r="AL1235" s="429">
        <v>32.095993041992188</v>
      </c>
      <c r="AM1235" s="433" t="s">
        <v>139</v>
      </c>
      <c r="AN1235" s="434"/>
      <c r="AO1235" s="438" t="s">
        <v>139</v>
      </c>
      <c r="AP1235" s="439" t="s">
        <v>139</v>
      </c>
      <c r="AQ1235" s="431" t="s">
        <v>139</v>
      </c>
      <c r="AR1235" s="440"/>
      <c r="AS1235" s="469" t="s">
        <v>139</v>
      </c>
      <c r="AT1235" s="431" t="s">
        <v>139</v>
      </c>
      <c r="AU1235" s="469" t="s">
        <v>139</v>
      </c>
      <c r="AV1235" s="431" t="s">
        <v>139</v>
      </c>
      <c r="AW1235" s="442" t="s">
        <v>139</v>
      </c>
      <c r="AX1235" s="431" t="s">
        <v>139</v>
      </c>
      <c r="AY1235" s="443"/>
      <c r="AZ1235" s="469" t="s">
        <v>139</v>
      </c>
      <c r="BA1235" s="431" t="s">
        <v>139</v>
      </c>
      <c r="BB1235" s="440"/>
      <c r="BC1235" s="469" t="s">
        <v>139</v>
      </c>
      <c r="BD1235" s="445" t="s">
        <v>139</v>
      </c>
      <c r="BE1235" s="469" t="s">
        <v>139</v>
      </c>
      <c r="BF1235" s="445" t="s">
        <v>139</v>
      </c>
      <c r="BG1235" s="445"/>
      <c r="BH1235" s="469" t="s">
        <v>139</v>
      </c>
      <c r="BI1235" s="431" t="s">
        <v>139</v>
      </c>
      <c r="BJ1235" s="440"/>
      <c r="BK1235" s="441" t="s">
        <v>139</v>
      </c>
      <c r="BL1235" s="431" t="s">
        <v>139</v>
      </c>
      <c r="BM1235" s="446"/>
      <c r="BN1235" s="447" t="s">
        <v>139</v>
      </c>
      <c r="BO1235" t="s">
        <v>139</v>
      </c>
    </row>
    <row r="1236" spans="1:67" ht="15.75" customHeight="1">
      <c r="A1236" s="7" t="s">
        <v>1030</v>
      </c>
      <c r="B1236" s="453">
        <v>57</v>
      </c>
      <c r="C1236" s="436" t="s">
        <v>254</v>
      </c>
      <c r="D1236" s="454" t="s">
        <v>255</v>
      </c>
      <c r="E1236" s="436">
        <v>69</v>
      </c>
      <c r="F1236" s="436">
        <v>59.78999999999985</v>
      </c>
      <c r="G1236" s="436" t="s">
        <v>61</v>
      </c>
      <c r="H1236" s="430">
        <v>69.996499999999997</v>
      </c>
      <c r="I1236" s="436">
        <v>139</v>
      </c>
      <c r="J1236" s="436">
        <v>58.659999999999854</v>
      </c>
      <c r="K1236" s="436" t="s">
        <v>62</v>
      </c>
      <c r="L1236" s="430">
        <v>139.97766666666666</v>
      </c>
      <c r="M1236" s="430">
        <v>-139.97766666666666</v>
      </c>
      <c r="N1236" s="427">
        <v>1273</v>
      </c>
      <c r="Q1236" s="428" t="s">
        <v>156</v>
      </c>
      <c r="R1236">
        <v>7</v>
      </c>
      <c r="S1236" s="474">
        <v>31.806000000000001</v>
      </c>
      <c r="T1236" s="290">
        <v>-0.95350000000000001</v>
      </c>
      <c r="U1236" s="290">
        <v>-0.94110000000000005</v>
      </c>
      <c r="V1236" s="290">
        <v>26.074804999999998</v>
      </c>
      <c r="W1236" s="290">
        <v>26.063387000000002</v>
      </c>
      <c r="X1236" s="290">
        <v>32.063226970600653</v>
      </c>
      <c r="Y1236" s="290">
        <v>32.034570033075134</v>
      </c>
      <c r="Z1236">
        <v>2.0581999999999998</v>
      </c>
      <c r="AA1236" s="447">
        <v>7.3874396356888505</v>
      </c>
      <c r="AB1236" s="447">
        <v>88.092929198321102</v>
      </c>
      <c r="AC1236" s="447">
        <v>8.8838535999999996E-2</v>
      </c>
      <c r="AD1236" s="290">
        <v>0.18260000000000001</v>
      </c>
      <c r="AE1236" s="447">
        <v>75.977599999999995</v>
      </c>
      <c r="AF1236">
        <v>3.8904000000000001</v>
      </c>
      <c r="AG1236" s="447">
        <v>3.2042999999999999</v>
      </c>
      <c r="AH1236">
        <v>0.19520000000000001</v>
      </c>
      <c r="AI1236" s="447">
        <v>1.8396999999999999</v>
      </c>
      <c r="AJ1236" s="447">
        <v>27.4</v>
      </c>
      <c r="AK1236" s="447">
        <v>1375.2</v>
      </c>
      <c r="AL1236" s="429"/>
      <c r="AM1236" s="433">
        <v>9</v>
      </c>
      <c r="AN1236" s="434" t="s">
        <v>1121</v>
      </c>
      <c r="AO1236" s="438">
        <v>0.1</v>
      </c>
      <c r="AP1236" s="439">
        <v>7.149</v>
      </c>
      <c r="AQ1236" s="431" t="s">
        <v>139</v>
      </c>
      <c r="AR1236" s="440"/>
      <c r="AS1236" s="469">
        <v>9.0078281225759245</v>
      </c>
      <c r="AT1236" s="431"/>
      <c r="AU1236" s="469">
        <v>20.137238666850838</v>
      </c>
      <c r="AV1236" s="431"/>
      <c r="AW1236" s="442">
        <v>1.4119999999999999</v>
      </c>
      <c r="AX1236" s="431"/>
      <c r="AY1236" s="443"/>
      <c r="AZ1236" s="469">
        <v>1.7179520628764676E-2</v>
      </c>
      <c r="BA1236" s="431">
        <v>6</v>
      </c>
      <c r="BB1236" s="440"/>
      <c r="BC1236" s="469">
        <v>0.11897418168872047</v>
      </c>
      <c r="BD1236" s="445" t="s">
        <v>139</v>
      </c>
      <c r="BE1236" s="469">
        <v>0.15279218538791153</v>
      </c>
      <c r="BF1236" s="445" t="s">
        <v>139</v>
      </c>
      <c r="BG1236" s="445"/>
      <c r="BH1236" s="469">
        <v>2149.2198819551404</v>
      </c>
      <c r="BI1236" s="431" t="s">
        <v>139</v>
      </c>
      <c r="BJ1236" s="440"/>
      <c r="BK1236" s="441">
        <v>2223.65</v>
      </c>
      <c r="BL1236" s="431" t="s">
        <v>139</v>
      </c>
      <c r="BM1236" s="446"/>
      <c r="BN1236" s="447">
        <v>-1.8674329425427836</v>
      </c>
      <c r="BO1236" t="s">
        <v>139</v>
      </c>
    </row>
    <row r="1237" spans="1:67" ht="15.75" customHeight="1">
      <c r="A1237" s="7" t="s">
        <v>1030</v>
      </c>
      <c r="B1237" s="453">
        <v>57</v>
      </c>
      <c r="C1237" s="436" t="s">
        <v>254</v>
      </c>
      <c r="D1237" s="454" t="s">
        <v>255</v>
      </c>
      <c r="E1237" s="436">
        <v>69</v>
      </c>
      <c r="F1237" s="436">
        <v>59.78999999999985</v>
      </c>
      <c r="G1237" s="436" t="s">
        <v>61</v>
      </c>
      <c r="H1237" s="430">
        <v>69.996499999999997</v>
      </c>
      <c r="I1237" s="436">
        <v>139</v>
      </c>
      <c r="J1237" s="436">
        <v>58.659999999999854</v>
      </c>
      <c r="K1237" s="436" t="s">
        <v>62</v>
      </c>
      <c r="L1237" s="430">
        <v>139.97766666666666</v>
      </c>
      <c r="M1237" s="430">
        <v>-139.97766666666666</v>
      </c>
      <c r="N1237" s="427">
        <v>1274</v>
      </c>
      <c r="Q1237" s="428" t="s">
        <v>156</v>
      </c>
      <c r="R1237">
        <v>8</v>
      </c>
      <c r="S1237" s="474">
        <v>31.414000000000001</v>
      </c>
      <c r="T1237" s="290">
        <v>-0.95489999999999997</v>
      </c>
      <c r="U1237" s="290">
        <v>-0.9244</v>
      </c>
      <c r="V1237" s="290">
        <v>26.076312999999999</v>
      </c>
      <c r="W1237" s="290">
        <v>26.048387999999999</v>
      </c>
      <c r="X1237" s="290">
        <v>32.066992619877865</v>
      </c>
      <c r="Y1237" s="290">
        <v>31.996753819475845</v>
      </c>
      <c r="Z1237">
        <v>2.0705</v>
      </c>
      <c r="AA1237" s="447">
        <v>7.4411041096619774</v>
      </c>
      <c r="AB1237" s="447">
        <v>88.731901773559315</v>
      </c>
      <c r="AC1237" s="447">
        <v>9.5945848E-2</v>
      </c>
      <c r="AD1237" s="290">
        <v>0.19839999999999999</v>
      </c>
      <c r="AE1237" s="447">
        <v>80.5886</v>
      </c>
      <c r="AF1237">
        <v>4.1230000000000002</v>
      </c>
      <c r="AG1237" s="447">
        <v>3.1808000000000001</v>
      </c>
      <c r="AH1237">
        <v>0.19420000000000001</v>
      </c>
      <c r="AI1237" s="447">
        <v>2.0369999999999999</v>
      </c>
      <c r="AJ1237" s="447">
        <v>28.14</v>
      </c>
      <c r="AK1237" s="447">
        <v>1381.9</v>
      </c>
      <c r="AL1237" s="429">
        <v>32.046604156494141</v>
      </c>
      <c r="AM1237" s="433" t="s">
        <v>139</v>
      </c>
      <c r="AN1237" s="434"/>
      <c r="AO1237" s="438" t="s">
        <v>139</v>
      </c>
      <c r="AP1237" s="439" t="s">
        <v>139</v>
      </c>
      <c r="AQ1237" s="431" t="s">
        <v>139</v>
      </c>
      <c r="AR1237" s="440"/>
      <c r="AS1237" s="469" t="s">
        <v>139</v>
      </c>
      <c r="AT1237" s="431" t="s">
        <v>139</v>
      </c>
      <c r="AU1237" s="469" t="s">
        <v>139</v>
      </c>
      <c r="AV1237" s="431" t="s">
        <v>139</v>
      </c>
      <c r="AW1237" s="442" t="s">
        <v>139</v>
      </c>
      <c r="AX1237" s="431" t="s">
        <v>139</v>
      </c>
      <c r="AY1237" s="443"/>
      <c r="AZ1237" s="469" t="s">
        <v>139</v>
      </c>
      <c r="BA1237" s="431" t="s">
        <v>139</v>
      </c>
      <c r="BB1237" s="440"/>
      <c r="BC1237" s="469" t="s">
        <v>139</v>
      </c>
      <c r="BD1237" s="445" t="s">
        <v>139</v>
      </c>
      <c r="BE1237" s="469" t="s">
        <v>139</v>
      </c>
      <c r="BF1237" s="445" t="s">
        <v>139</v>
      </c>
      <c r="BG1237" s="445"/>
      <c r="BH1237" s="469" t="s">
        <v>139</v>
      </c>
      <c r="BI1237" s="431" t="s">
        <v>139</v>
      </c>
      <c r="BJ1237" s="440"/>
      <c r="BK1237" s="441" t="s">
        <v>139</v>
      </c>
      <c r="BL1237" s="431" t="s">
        <v>139</v>
      </c>
      <c r="BM1237" s="446"/>
      <c r="BN1237" s="447" t="s">
        <v>139</v>
      </c>
      <c r="BO1237" t="s">
        <v>139</v>
      </c>
    </row>
    <row r="1238" spans="1:67" ht="15.75" customHeight="1">
      <c r="A1238" s="7" t="s">
        <v>1030</v>
      </c>
      <c r="B1238" s="453">
        <v>57</v>
      </c>
      <c r="C1238" s="436" t="s">
        <v>254</v>
      </c>
      <c r="D1238" s="454" t="s">
        <v>255</v>
      </c>
      <c r="E1238" s="436">
        <v>69</v>
      </c>
      <c r="F1238" s="436">
        <v>59.78999999999985</v>
      </c>
      <c r="G1238" s="436" t="s">
        <v>61</v>
      </c>
      <c r="H1238" s="430">
        <v>69.996499999999997</v>
      </c>
      <c r="I1238" s="436">
        <v>139</v>
      </c>
      <c r="J1238" s="436">
        <v>58.659999999999854</v>
      </c>
      <c r="K1238" s="436" t="s">
        <v>62</v>
      </c>
      <c r="L1238" s="430">
        <v>139.97766666666666</v>
      </c>
      <c r="M1238" s="430">
        <v>-139.97766666666666</v>
      </c>
      <c r="N1238" s="427">
        <v>1275</v>
      </c>
      <c r="Q1238" s="428" t="s">
        <v>156</v>
      </c>
      <c r="R1238">
        <v>9</v>
      </c>
      <c r="S1238" s="474">
        <v>17.948</v>
      </c>
      <c r="T1238" s="290">
        <v>-0.62790000000000001</v>
      </c>
      <c r="U1238" s="290">
        <v>-0.61529999999999996</v>
      </c>
      <c r="V1238" s="290">
        <v>25.931846999999998</v>
      </c>
      <c r="W1238" s="290">
        <v>25.924814000000001</v>
      </c>
      <c r="X1238" s="290">
        <v>31.535610212176195</v>
      </c>
      <c r="Y1238" s="290">
        <v>31.513068713344797</v>
      </c>
      <c r="Z1238">
        <v>2.2656999999999998</v>
      </c>
      <c r="AA1238" s="447">
        <v>8.2356332583674074</v>
      </c>
      <c r="AB1238" s="447">
        <v>98.695869742173869</v>
      </c>
      <c r="AC1238" s="447">
        <v>0.15123244800000002</v>
      </c>
      <c r="AD1238" s="290">
        <v>0.3211</v>
      </c>
      <c r="AE1238" s="447">
        <v>87.5732</v>
      </c>
      <c r="AF1238">
        <v>4.4753999999999996</v>
      </c>
      <c r="AG1238" s="447">
        <v>3.0118</v>
      </c>
      <c r="AH1238">
        <v>0.18740000000000001</v>
      </c>
      <c r="AI1238" s="447">
        <v>8.5570000000000004</v>
      </c>
      <c r="AJ1238" s="447">
        <v>42.11</v>
      </c>
      <c r="AK1238" s="447">
        <v>1382.1</v>
      </c>
      <c r="AL1238" s="429">
        <v>31.727519989013672</v>
      </c>
      <c r="AM1238" s="433" t="s">
        <v>139</v>
      </c>
      <c r="AN1238" s="434"/>
      <c r="AO1238" s="438">
        <v>0.6</v>
      </c>
      <c r="AP1238" s="439">
        <v>7.6219999999999999</v>
      </c>
      <c r="AQ1238" s="431">
        <v>3</v>
      </c>
      <c r="AR1238" s="449" t="s">
        <v>1124</v>
      </c>
      <c r="AS1238" s="469">
        <v>6.0976128212423015</v>
      </c>
      <c r="AT1238" s="431"/>
      <c r="AU1238" s="469">
        <v>15.027193565524573</v>
      </c>
      <c r="AV1238" s="431"/>
      <c r="AW1238" s="442">
        <v>1.2110000000000001</v>
      </c>
      <c r="AX1238" s="431"/>
      <c r="AY1238" s="443"/>
      <c r="AZ1238" s="469">
        <v>8.0839817249020365E-3</v>
      </c>
      <c r="BA1238" s="431">
        <v>6</v>
      </c>
      <c r="BB1238" s="440"/>
      <c r="BC1238" s="469">
        <v>0.14082753091135042</v>
      </c>
      <c r="BD1238" s="445" t="s">
        <v>139</v>
      </c>
      <c r="BE1238" s="469">
        <v>0.15189067973503742</v>
      </c>
      <c r="BF1238" s="445" t="s">
        <v>139</v>
      </c>
      <c r="BG1238" s="445"/>
      <c r="BH1238" s="469">
        <v>2121.7155847841204</v>
      </c>
      <c r="BI1238" s="431" t="s">
        <v>139</v>
      </c>
      <c r="BJ1238" s="440"/>
      <c r="BK1238" s="441">
        <v>2215.0059804112757</v>
      </c>
      <c r="BL1238" s="431" t="s">
        <v>139</v>
      </c>
      <c r="BM1238" s="446"/>
      <c r="BN1238" s="447">
        <v>-2.0187362006076244</v>
      </c>
      <c r="BO1238" t="s">
        <v>139</v>
      </c>
    </row>
    <row r="1239" spans="1:67" ht="15.75" customHeight="1">
      <c r="A1239" s="7" t="s">
        <v>1030</v>
      </c>
      <c r="B1239" s="453">
        <v>57</v>
      </c>
      <c r="C1239" s="436" t="s">
        <v>254</v>
      </c>
      <c r="D1239" s="454" t="s">
        <v>255</v>
      </c>
      <c r="E1239" s="436">
        <v>69</v>
      </c>
      <c r="F1239" s="436">
        <v>59.78999999999985</v>
      </c>
      <c r="G1239" s="436" t="s">
        <v>61</v>
      </c>
      <c r="H1239" s="430">
        <v>69.996499999999997</v>
      </c>
      <c r="I1239" s="436">
        <v>139</v>
      </c>
      <c r="J1239" s="436">
        <v>58.659999999999854</v>
      </c>
      <c r="K1239" s="436" t="s">
        <v>62</v>
      </c>
      <c r="L1239" s="430">
        <v>139.97766666666666</v>
      </c>
      <c r="M1239" s="430">
        <v>-139.97766666666666</v>
      </c>
      <c r="N1239" s="427">
        <v>1276</v>
      </c>
      <c r="Q1239" s="428" t="s">
        <v>156</v>
      </c>
      <c r="R1239">
        <v>10</v>
      </c>
      <c r="S1239" s="474">
        <v>17.274000000000001</v>
      </c>
      <c r="T1239" s="290">
        <v>-0.59140000000000004</v>
      </c>
      <c r="U1239" s="290">
        <v>-0.59189999999999998</v>
      </c>
      <c r="V1239" s="290">
        <v>25.915331999999999</v>
      </c>
      <c r="W1239" s="290">
        <v>25.915041000000002</v>
      </c>
      <c r="X1239" s="290">
        <v>31.475898537965744</v>
      </c>
      <c r="Y1239" s="290">
        <v>31.476030428043035</v>
      </c>
      <c r="Z1239">
        <v>2.2696000000000001</v>
      </c>
      <c r="AA1239" s="447">
        <v>8.2500008838479779</v>
      </c>
      <c r="AB1239" s="447">
        <v>98.92247751192663</v>
      </c>
      <c r="AC1239" s="447">
        <v>0.14454851199999999</v>
      </c>
      <c r="AD1239" s="290">
        <v>0.30630000000000002</v>
      </c>
      <c r="AE1239" s="447">
        <v>87.506200000000007</v>
      </c>
      <c r="AF1239">
        <v>4.4721000000000002</v>
      </c>
      <c r="AG1239" s="447">
        <v>2.9155000000000002</v>
      </c>
      <c r="AH1239">
        <v>0.18360000000000001</v>
      </c>
      <c r="AI1239" s="447">
        <v>8.9872999999999994</v>
      </c>
      <c r="AJ1239" s="447">
        <v>42.86</v>
      </c>
      <c r="AK1239" s="447">
        <v>1376.7</v>
      </c>
      <c r="AL1239" s="429">
        <v>31.804519653320313</v>
      </c>
      <c r="AM1239" s="433">
        <v>3</v>
      </c>
      <c r="AN1239" s="434" t="s">
        <v>1125</v>
      </c>
      <c r="AO1239" s="438" t="s">
        <v>139</v>
      </c>
      <c r="AP1239" s="439" t="s">
        <v>139</v>
      </c>
      <c r="AQ1239" s="431" t="s">
        <v>139</v>
      </c>
      <c r="AR1239" s="440"/>
      <c r="AS1239" s="469" t="s">
        <v>139</v>
      </c>
      <c r="AT1239" s="431" t="s">
        <v>139</v>
      </c>
      <c r="AU1239" s="469" t="s">
        <v>139</v>
      </c>
      <c r="AV1239" s="431" t="s">
        <v>139</v>
      </c>
      <c r="AW1239" s="442" t="s">
        <v>139</v>
      </c>
      <c r="AX1239" s="431" t="s">
        <v>139</v>
      </c>
      <c r="AY1239" s="443"/>
      <c r="AZ1239" s="469" t="s">
        <v>139</v>
      </c>
      <c r="BA1239" s="431" t="s">
        <v>139</v>
      </c>
      <c r="BB1239" s="440"/>
      <c r="BC1239" s="469" t="s">
        <v>139</v>
      </c>
      <c r="BD1239" s="445" t="s">
        <v>139</v>
      </c>
      <c r="BE1239" s="469" t="s">
        <v>139</v>
      </c>
      <c r="BF1239" s="445" t="s">
        <v>139</v>
      </c>
      <c r="BG1239" s="445"/>
      <c r="BH1239" s="469" t="s">
        <v>139</v>
      </c>
      <c r="BI1239" s="431" t="s">
        <v>139</v>
      </c>
      <c r="BJ1239" s="440"/>
      <c r="BK1239" s="441" t="s">
        <v>139</v>
      </c>
      <c r="BL1239" s="431" t="s">
        <v>139</v>
      </c>
      <c r="BM1239" s="446"/>
      <c r="BN1239" s="447" t="s">
        <v>139</v>
      </c>
      <c r="BO1239" t="s">
        <v>139</v>
      </c>
    </row>
    <row r="1240" spans="1:67" ht="15.75" customHeight="1">
      <c r="A1240" s="7" t="s">
        <v>1030</v>
      </c>
      <c r="B1240" s="453">
        <v>57</v>
      </c>
      <c r="C1240" s="436" t="s">
        <v>254</v>
      </c>
      <c r="D1240" s="454" t="s">
        <v>255</v>
      </c>
      <c r="E1240" s="436">
        <v>69</v>
      </c>
      <c r="F1240" s="436">
        <v>59.78999999999985</v>
      </c>
      <c r="G1240" s="436" t="s">
        <v>61</v>
      </c>
      <c r="H1240" s="430">
        <v>69.996499999999997</v>
      </c>
      <c r="I1240" s="436">
        <v>139</v>
      </c>
      <c r="J1240" s="436">
        <v>58.659999999999854</v>
      </c>
      <c r="K1240" s="436" t="s">
        <v>62</v>
      </c>
      <c r="L1240" s="430">
        <v>139.97766666666666</v>
      </c>
      <c r="M1240" s="430">
        <v>-139.97766666666666</v>
      </c>
      <c r="N1240" s="427">
        <v>1277</v>
      </c>
      <c r="Q1240" s="428" t="s">
        <v>156</v>
      </c>
      <c r="R1240">
        <v>11</v>
      </c>
      <c r="S1240" s="474">
        <v>11.048999999999999</v>
      </c>
      <c r="T1240" s="290">
        <v>1.3085</v>
      </c>
      <c r="U1240" s="290">
        <v>1.3148</v>
      </c>
      <c r="V1240" s="290">
        <v>25.756380999999998</v>
      </c>
      <c r="W1240" s="290">
        <v>25.765457000000001</v>
      </c>
      <c r="X1240" s="290">
        <v>29.393944840557964</v>
      </c>
      <c r="Y1240" s="290">
        <v>29.399404143740551</v>
      </c>
      <c r="Z1240">
        <v>2.2746</v>
      </c>
      <c r="AA1240" s="447">
        <v>7.7537439948767064</v>
      </c>
      <c r="AB1240" s="447">
        <v>96.305866065256922</v>
      </c>
      <c r="AC1240" s="447">
        <v>0.37907629600000003</v>
      </c>
      <c r="AD1240" s="290">
        <v>0.82699999999999996</v>
      </c>
      <c r="AE1240" s="447">
        <v>85.825199999999995</v>
      </c>
      <c r="AF1240">
        <v>4.3872</v>
      </c>
      <c r="AG1240" s="447">
        <v>2.8732000000000002</v>
      </c>
      <c r="AH1240">
        <v>0.18190000000000001</v>
      </c>
      <c r="AI1240" s="447">
        <v>22.6</v>
      </c>
      <c r="AJ1240" s="447">
        <v>48.94</v>
      </c>
      <c r="AK1240" s="447">
        <v>1367.7</v>
      </c>
      <c r="AL1240" s="429">
        <v>29.524635314941406</v>
      </c>
      <c r="AM1240" s="433" t="s">
        <v>139</v>
      </c>
      <c r="AN1240" s="434"/>
      <c r="AO1240" s="438">
        <v>0.8</v>
      </c>
      <c r="AP1240" s="439">
        <v>7.7119999999999997</v>
      </c>
      <c r="AQ1240" s="431" t="s">
        <v>139</v>
      </c>
      <c r="AR1240" s="440"/>
      <c r="AS1240" s="469">
        <v>2.9023266684339197</v>
      </c>
      <c r="AT1240" s="431"/>
      <c r="AU1240" s="469">
        <v>9.8442048921242158</v>
      </c>
      <c r="AV1240" s="431"/>
      <c r="AW1240" s="442">
        <v>0.86699999999999999</v>
      </c>
      <c r="AX1240" s="431"/>
      <c r="AY1240" s="443"/>
      <c r="AZ1240" s="469">
        <v>2.2467624642638302E-2</v>
      </c>
      <c r="BA1240" s="431">
        <v>6</v>
      </c>
      <c r="BB1240" s="440"/>
      <c r="BC1240" s="469">
        <v>0.68972615267318915</v>
      </c>
      <c r="BD1240" s="445" t="s">
        <v>139</v>
      </c>
      <c r="BE1240" s="469">
        <v>0.26307332246912613</v>
      </c>
      <c r="BF1240" s="445" t="s">
        <v>139</v>
      </c>
      <c r="BG1240" s="445"/>
      <c r="BH1240" s="469">
        <v>2092.4039773525296</v>
      </c>
      <c r="BI1240" s="431" t="s">
        <v>139</v>
      </c>
      <c r="BJ1240" s="440"/>
      <c r="BK1240" s="441">
        <v>2192.0365694299894</v>
      </c>
      <c r="BL1240" s="431" t="s">
        <v>139</v>
      </c>
      <c r="BM1240" s="446"/>
      <c r="BN1240" s="447">
        <v>-3.1688397671686901</v>
      </c>
      <c r="BO1240" t="s">
        <v>139</v>
      </c>
    </row>
    <row r="1241" spans="1:67" ht="15.75" customHeight="1">
      <c r="A1241" s="7" t="s">
        <v>1030</v>
      </c>
      <c r="B1241" s="453">
        <v>57</v>
      </c>
      <c r="C1241" s="436" t="s">
        <v>254</v>
      </c>
      <c r="D1241" s="454" t="s">
        <v>255</v>
      </c>
      <c r="E1241" s="436">
        <v>69</v>
      </c>
      <c r="F1241" s="436">
        <v>59.78999999999985</v>
      </c>
      <c r="G1241" s="436" t="s">
        <v>61</v>
      </c>
      <c r="H1241" s="430">
        <v>69.996499999999997</v>
      </c>
      <c r="I1241" s="436">
        <v>139</v>
      </c>
      <c r="J1241" s="436">
        <v>58.659999999999854</v>
      </c>
      <c r="K1241" s="436" t="s">
        <v>62</v>
      </c>
      <c r="L1241" s="430">
        <v>139.97766666666666</v>
      </c>
      <c r="M1241" s="430">
        <v>-139.97766666666666</v>
      </c>
      <c r="N1241" s="427">
        <v>1278</v>
      </c>
      <c r="Q1241" s="457" t="s">
        <v>184</v>
      </c>
      <c r="R1241">
        <v>12</v>
      </c>
      <c r="S1241" s="474">
        <v>6.9870000000000001</v>
      </c>
      <c r="T1241" s="290">
        <v>2.1951000000000001</v>
      </c>
      <c r="U1241" s="290">
        <v>2.1911</v>
      </c>
      <c r="V1241" s="290">
        <v>25.721677</v>
      </c>
      <c r="W1241" s="290">
        <v>25.723359000000002</v>
      </c>
      <c r="X1241" s="290">
        <v>28.538172729019784</v>
      </c>
      <c r="Y1241" s="290">
        <v>28.543818529242532</v>
      </c>
      <c r="Z1241">
        <v>2.302</v>
      </c>
      <c r="AA1241" s="447">
        <v>7.8043506096585267</v>
      </c>
      <c r="AB1241" s="447">
        <v>98.577421965831135</v>
      </c>
      <c r="AC1241" s="447">
        <v>0.41562625599999997</v>
      </c>
      <c r="AD1241" s="290">
        <v>0.90810000000000002</v>
      </c>
      <c r="AE1241" s="447">
        <v>83.948800000000006</v>
      </c>
      <c r="AF1241">
        <v>4.2926000000000002</v>
      </c>
      <c r="AG1241" s="447">
        <v>2.7770000000000001</v>
      </c>
      <c r="AH1241">
        <v>0.17810000000000001</v>
      </c>
      <c r="AI1241" s="447">
        <v>36.82</v>
      </c>
      <c r="AJ1241" s="447">
        <v>52.82</v>
      </c>
      <c r="AK1241" s="447">
        <v>1378.7</v>
      </c>
      <c r="AL1241" s="429"/>
      <c r="AM1241" s="433">
        <v>5</v>
      </c>
      <c r="AN1241" s="434" t="s">
        <v>1126</v>
      </c>
      <c r="AO1241" s="438">
        <v>3.4</v>
      </c>
      <c r="AP1241" s="439">
        <v>7.9080000000000004</v>
      </c>
      <c r="AQ1241" s="431" t="s">
        <v>139</v>
      </c>
      <c r="AR1241" s="440"/>
      <c r="AS1241" s="469">
        <v>0.47832501600643196</v>
      </c>
      <c r="AT1241" s="431"/>
      <c r="AU1241" s="469">
        <v>5.579683106203615</v>
      </c>
      <c r="AV1241" s="431"/>
      <c r="AW1241" s="442">
        <v>0.57499999999999996</v>
      </c>
      <c r="AX1241" s="431"/>
      <c r="AY1241" s="443"/>
      <c r="AZ1241" s="469">
        <v>4.3823089151904995E-3</v>
      </c>
      <c r="BA1241" s="431">
        <v>6</v>
      </c>
      <c r="BB1241" s="440"/>
      <c r="BC1241" s="469">
        <v>0.83271092915080935</v>
      </c>
      <c r="BD1241" s="445" t="s">
        <v>139</v>
      </c>
      <c r="BE1241" s="469">
        <v>0.36978581956713952</v>
      </c>
      <c r="BF1241" s="445" t="s">
        <v>139</v>
      </c>
      <c r="BG1241" s="445"/>
      <c r="BH1241" s="469">
        <v>1998.005670676727</v>
      </c>
      <c r="BI1241" s="431" t="s">
        <v>139</v>
      </c>
      <c r="BJ1241" s="440"/>
      <c r="BK1241" s="441">
        <v>2102.5882265669488</v>
      </c>
      <c r="BL1241" s="431" t="s">
        <v>139</v>
      </c>
      <c r="BM1241" s="446"/>
      <c r="BN1241" s="447">
        <v>-3.6543947566116457</v>
      </c>
      <c r="BO1241" t="s">
        <v>139</v>
      </c>
    </row>
    <row r="1242" spans="1:67" ht="15.75" customHeight="1">
      <c r="A1242" s="7" t="s">
        <v>1030</v>
      </c>
      <c r="B1242" s="453">
        <v>57</v>
      </c>
      <c r="C1242" s="436" t="s">
        <v>254</v>
      </c>
      <c r="D1242" s="454" t="s">
        <v>255</v>
      </c>
      <c r="E1242" s="436">
        <v>69</v>
      </c>
      <c r="F1242" s="436">
        <v>59.78999999999985</v>
      </c>
      <c r="G1242" s="436" t="s">
        <v>61</v>
      </c>
      <c r="H1242" s="430">
        <v>69.996499999999997</v>
      </c>
      <c r="I1242" s="436">
        <v>139</v>
      </c>
      <c r="J1242" s="436">
        <v>58.659999999999854</v>
      </c>
      <c r="K1242" s="436" t="s">
        <v>62</v>
      </c>
      <c r="L1242" s="430">
        <v>139.97766666666666</v>
      </c>
      <c r="M1242" s="430">
        <v>-139.97766666666666</v>
      </c>
      <c r="N1242" s="427">
        <v>1279</v>
      </c>
      <c r="Q1242" s="457" t="s">
        <v>184</v>
      </c>
      <c r="R1242">
        <v>13</v>
      </c>
      <c r="S1242" s="474">
        <v>7.3220000000000001</v>
      </c>
      <c r="T1242" s="290">
        <v>2.1707999999999998</v>
      </c>
      <c r="U1242" s="290">
        <v>2.1648999999999998</v>
      </c>
      <c r="V1242" s="290">
        <v>25.726310999999999</v>
      </c>
      <c r="W1242" s="290">
        <v>25.729063</v>
      </c>
      <c r="X1242" s="290">
        <v>28.565512613787025</v>
      </c>
      <c r="Y1242" s="290">
        <v>28.574181056989779</v>
      </c>
      <c r="Z1242">
        <v>2.302</v>
      </c>
      <c r="AA1242" s="447">
        <v>7.8043506096585267</v>
      </c>
      <c r="AB1242" s="447">
        <v>98.535016895765594</v>
      </c>
      <c r="AC1242" s="447">
        <v>0.45740535999999998</v>
      </c>
      <c r="AD1242" s="290">
        <v>1.0009999999999999</v>
      </c>
      <c r="AE1242" s="447">
        <v>83.891099999999994</v>
      </c>
      <c r="AF1242">
        <v>4.2896999999999998</v>
      </c>
      <c r="AG1242" s="447">
        <v>2.9272999999999998</v>
      </c>
      <c r="AH1242">
        <v>0.18410000000000001</v>
      </c>
      <c r="AI1242" s="447">
        <v>45.932000000000002</v>
      </c>
      <c r="AJ1242" s="447">
        <v>52.5</v>
      </c>
      <c r="AK1242" s="447">
        <v>1394.1</v>
      </c>
      <c r="AL1242" s="429"/>
      <c r="AM1242" s="433">
        <v>5</v>
      </c>
      <c r="AN1242" s="434" t="s">
        <v>1126</v>
      </c>
      <c r="AO1242" s="438" t="s">
        <v>139</v>
      </c>
      <c r="AP1242" s="439" t="s">
        <v>139</v>
      </c>
      <c r="AQ1242" s="431" t="s">
        <v>139</v>
      </c>
      <c r="AR1242" s="440"/>
      <c r="AS1242" s="469" t="s">
        <v>139</v>
      </c>
      <c r="AT1242" s="431" t="s">
        <v>139</v>
      </c>
      <c r="AU1242" s="469" t="s">
        <v>139</v>
      </c>
      <c r="AV1242" s="431" t="s">
        <v>139</v>
      </c>
      <c r="AW1242" s="442" t="s">
        <v>139</v>
      </c>
      <c r="AX1242" s="431" t="s">
        <v>139</v>
      </c>
      <c r="AY1242" s="443"/>
      <c r="AZ1242" s="469" t="s">
        <v>139</v>
      </c>
      <c r="BA1242" s="431" t="s">
        <v>139</v>
      </c>
      <c r="BB1242" s="440"/>
      <c r="BC1242" s="469" t="s">
        <v>139</v>
      </c>
      <c r="BD1242" s="445" t="s">
        <v>139</v>
      </c>
      <c r="BE1242" s="469" t="s">
        <v>139</v>
      </c>
      <c r="BF1242" s="445" t="s">
        <v>139</v>
      </c>
      <c r="BG1242" s="445"/>
      <c r="BH1242" s="469" t="s">
        <v>139</v>
      </c>
      <c r="BI1242" s="431" t="s">
        <v>139</v>
      </c>
      <c r="BJ1242" s="440"/>
      <c r="BK1242" s="441" t="s">
        <v>139</v>
      </c>
      <c r="BL1242" s="431" t="s">
        <v>139</v>
      </c>
      <c r="BM1242" s="446"/>
      <c r="BN1242" s="447" t="s">
        <v>139</v>
      </c>
      <c r="BO1242" t="s">
        <v>139</v>
      </c>
    </row>
    <row r="1243" spans="1:67" ht="15.75" customHeight="1">
      <c r="A1243" s="7" t="s">
        <v>1030</v>
      </c>
      <c r="B1243" s="453">
        <v>58</v>
      </c>
      <c r="C1243" s="436" t="s">
        <v>256</v>
      </c>
      <c r="D1243" s="454" t="s">
        <v>257</v>
      </c>
      <c r="E1243" s="436">
        <v>70</v>
      </c>
      <c r="F1243" s="436">
        <v>32.800000000000011</v>
      </c>
      <c r="G1243" s="436" t="s">
        <v>61</v>
      </c>
      <c r="H1243" s="430">
        <v>70.546666666666667</v>
      </c>
      <c r="I1243" s="436">
        <v>122</v>
      </c>
      <c r="J1243" s="436">
        <v>54.460000000000264</v>
      </c>
      <c r="K1243" s="436" t="s">
        <v>62</v>
      </c>
      <c r="L1243" s="430">
        <v>122.90766666666667</v>
      </c>
      <c r="M1243" s="430">
        <v>-122.90766666666667</v>
      </c>
      <c r="N1243" s="427">
        <v>1280</v>
      </c>
      <c r="Q1243" s="457" t="s">
        <v>260</v>
      </c>
      <c r="R1243">
        <v>1</v>
      </c>
      <c r="S1243" s="474">
        <v>631.52</v>
      </c>
      <c r="T1243" s="290">
        <v>0.37540000000000001</v>
      </c>
      <c r="U1243" s="290">
        <v>0.37540000000000001</v>
      </c>
      <c r="V1243" s="290">
        <v>29.468830999999998</v>
      </c>
      <c r="W1243" s="290">
        <v>29.469076000000001</v>
      </c>
      <c r="X1243" s="290">
        <v>34.765053580640036</v>
      </c>
      <c r="Y1243" s="290">
        <v>34.765373522136947</v>
      </c>
      <c r="Z1243">
        <v>1.6614</v>
      </c>
      <c r="AA1243" s="447">
        <v>5.6914134530617968</v>
      </c>
      <c r="AB1243" s="447">
        <v>71.631485642424025</v>
      </c>
      <c r="AC1243" s="447">
        <v>2.91051368E-2</v>
      </c>
      <c r="AD1243" s="290">
        <v>0.05</v>
      </c>
      <c r="AE1243" s="447">
        <v>84.873999999999995</v>
      </c>
      <c r="AF1243">
        <v>4.3392999999999997</v>
      </c>
      <c r="AG1243" s="447">
        <v>2.3519999999999999</v>
      </c>
      <c r="AH1243">
        <v>0.16109999999999999</v>
      </c>
      <c r="AI1243" s="447">
        <v>6.3701999999999995E-2</v>
      </c>
      <c r="AJ1243" s="447">
        <v>10.32</v>
      </c>
      <c r="AK1243" s="447">
        <v>327.18</v>
      </c>
      <c r="AL1243" s="429">
        <v>34.766929626464844</v>
      </c>
      <c r="AM1243" s="433" t="s">
        <v>139</v>
      </c>
      <c r="AN1243" s="434"/>
      <c r="AO1243" s="438" t="s">
        <v>139</v>
      </c>
      <c r="AP1243" s="439" t="s">
        <v>139</v>
      </c>
      <c r="AQ1243" s="431" t="s">
        <v>139</v>
      </c>
      <c r="AR1243" s="440"/>
      <c r="AS1243" s="469" t="s">
        <v>139</v>
      </c>
      <c r="AT1243" s="431" t="s">
        <v>139</v>
      </c>
      <c r="AU1243" s="469" t="s">
        <v>139</v>
      </c>
      <c r="AV1243" s="431" t="s">
        <v>139</v>
      </c>
      <c r="AW1243" s="442" t="s">
        <v>139</v>
      </c>
      <c r="AX1243" s="431" t="s">
        <v>139</v>
      </c>
      <c r="AY1243" s="443"/>
      <c r="AZ1243" s="469" t="s">
        <v>139</v>
      </c>
      <c r="BA1243" s="431" t="s">
        <v>139</v>
      </c>
      <c r="BB1243" s="440"/>
      <c r="BC1243" s="469" t="s">
        <v>139</v>
      </c>
      <c r="BD1243" s="445" t="s">
        <v>139</v>
      </c>
      <c r="BE1243" s="469" t="s">
        <v>139</v>
      </c>
      <c r="BF1243" s="445" t="s">
        <v>139</v>
      </c>
      <c r="BG1243" s="445"/>
      <c r="BH1243" s="469" t="s">
        <v>139</v>
      </c>
      <c r="BI1243" s="431" t="s">
        <v>139</v>
      </c>
      <c r="BJ1243" s="440"/>
      <c r="BK1243" s="441" t="s">
        <v>139</v>
      </c>
      <c r="BL1243" s="431" t="s">
        <v>139</v>
      </c>
      <c r="BM1243" s="446"/>
      <c r="BN1243" s="447" t="s">
        <v>139</v>
      </c>
      <c r="BO1243" t="s">
        <v>139</v>
      </c>
    </row>
    <row r="1244" spans="1:67" ht="15.75" customHeight="1">
      <c r="A1244" s="7" t="s">
        <v>1030</v>
      </c>
      <c r="B1244" s="453">
        <v>58</v>
      </c>
      <c r="C1244" s="436" t="s">
        <v>256</v>
      </c>
      <c r="D1244" s="454" t="s">
        <v>257</v>
      </c>
      <c r="E1244" s="436">
        <v>70</v>
      </c>
      <c r="F1244" s="436">
        <v>32.800000000000011</v>
      </c>
      <c r="G1244" s="436" t="s">
        <v>61</v>
      </c>
      <c r="H1244" s="430">
        <v>70.546666666666667</v>
      </c>
      <c r="I1244" s="436">
        <v>122</v>
      </c>
      <c r="J1244" s="436">
        <v>54.460000000000264</v>
      </c>
      <c r="K1244" s="436" t="s">
        <v>62</v>
      </c>
      <c r="L1244" s="430">
        <v>122.90766666666667</v>
      </c>
      <c r="M1244" s="430">
        <v>-122.90766666666667</v>
      </c>
      <c r="N1244" s="427">
        <v>1281</v>
      </c>
      <c r="Q1244" s="457" t="s">
        <v>260</v>
      </c>
      <c r="R1244">
        <v>2</v>
      </c>
      <c r="S1244" s="474">
        <v>631.62900000000002</v>
      </c>
      <c r="T1244" s="290">
        <v>0.3755</v>
      </c>
      <c r="U1244" s="290">
        <v>0.3755</v>
      </c>
      <c r="V1244" s="290">
        <v>29.468782999999998</v>
      </c>
      <c r="W1244" s="290">
        <v>29.468859999999999</v>
      </c>
      <c r="X1244" s="290">
        <v>34.764815374514782</v>
      </c>
      <c r="Y1244" s="290">
        <v>34.764915927005511</v>
      </c>
      <c r="Z1244">
        <v>1.6614</v>
      </c>
      <c r="AA1244" s="447">
        <v>5.6914134530617968</v>
      </c>
      <c r="AB1244" s="447">
        <v>71.631551992371328</v>
      </c>
      <c r="AC1244" s="447">
        <v>2.9401500000000004E-2</v>
      </c>
      <c r="AD1244" s="290">
        <v>5.0700000000000002E-2</v>
      </c>
      <c r="AE1244" s="447">
        <v>84.885099999999994</v>
      </c>
      <c r="AF1244">
        <v>4.3398000000000003</v>
      </c>
      <c r="AG1244" s="447">
        <v>2.3473000000000002</v>
      </c>
      <c r="AH1244">
        <v>0.16089999999999999</v>
      </c>
      <c r="AI1244" s="447">
        <v>6.3701999999999995E-2</v>
      </c>
      <c r="AJ1244" s="447">
        <v>10.24</v>
      </c>
      <c r="AK1244" s="447">
        <v>325.19</v>
      </c>
      <c r="AL1244" s="429">
        <v>34.766700744628906</v>
      </c>
      <c r="AM1244" s="433" t="s">
        <v>139</v>
      </c>
      <c r="AN1244" s="434"/>
      <c r="AO1244" s="438" t="s">
        <v>139</v>
      </c>
      <c r="AP1244" s="439" t="s">
        <v>139</v>
      </c>
      <c r="AQ1244" s="431" t="s">
        <v>139</v>
      </c>
      <c r="AR1244" s="440"/>
      <c r="AS1244" s="469" t="s">
        <v>139</v>
      </c>
      <c r="AT1244" s="431" t="s">
        <v>139</v>
      </c>
      <c r="AU1244" s="469" t="s">
        <v>139</v>
      </c>
      <c r="AV1244" s="431" t="s">
        <v>139</v>
      </c>
      <c r="AW1244" s="442" t="s">
        <v>139</v>
      </c>
      <c r="AX1244" s="431" t="s">
        <v>139</v>
      </c>
      <c r="AY1244" s="443"/>
      <c r="AZ1244" s="469" t="s">
        <v>139</v>
      </c>
      <c r="BA1244" s="431" t="s">
        <v>139</v>
      </c>
      <c r="BB1244" s="440"/>
      <c r="BC1244" s="469" t="s">
        <v>139</v>
      </c>
      <c r="BD1244" s="445" t="s">
        <v>139</v>
      </c>
      <c r="BE1244" s="469" t="s">
        <v>139</v>
      </c>
      <c r="BF1244" s="445" t="s">
        <v>139</v>
      </c>
      <c r="BG1244" s="445"/>
      <c r="BH1244" s="469" t="s">
        <v>139</v>
      </c>
      <c r="BI1244" s="431" t="s">
        <v>139</v>
      </c>
      <c r="BJ1244" s="440"/>
      <c r="BK1244" s="441" t="s">
        <v>139</v>
      </c>
      <c r="BL1244" s="431" t="s">
        <v>139</v>
      </c>
      <c r="BM1244" s="446"/>
      <c r="BN1244" s="447" t="s">
        <v>139</v>
      </c>
      <c r="BO1244" t="s">
        <v>139</v>
      </c>
    </row>
    <row r="1245" spans="1:67" ht="15.75" customHeight="1">
      <c r="A1245" s="7" t="s">
        <v>1030</v>
      </c>
      <c r="B1245" s="453">
        <v>58</v>
      </c>
      <c r="C1245" s="436" t="s">
        <v>256</v>
      </c>
      <c r="D1245" s="454" t="s">
        <v>257</v>
      </c>
      <c r="E1245" s="436">
        <v>70</v>
      </c>
      <c r="F1245" s="436">
        <v>32.800000000000011</v>
      </c>
      <c r="G1245" s="436" t="s">
        <v>61</v>
      </c>
      <c r="H1245" s="430">
        <v>70.546666666666667</v>
      </c>
      <c r="I1245" s="436">
        <v>122</v>
      </c>
      <c r="J1245" s="436">
        <v>54.460000000000264</v>
      </c>
      <c r="K1245" s="436" t="s">
        <v>62</v>
      </c>
      <c r="L1245" s="430">
        <v>122.90766666666667</v>
      </c>
      <c r="M1245" s="430">
        <v>-122.90766666666667</v>
      </c>
      <c r="N1245" s="427">
        <v>1282</v>
      </c>
      <c r="Q1245" s="457" t="s">
        <v>260</v>
      </c>
      <c r="R1245">
        <v>3</v>
      </c>
      <c r="S1245" s="474">
        <v>631.87599999999998</v>
      </c>
      <c r="T1245" s="290">
        <v>0.3755</v>
      </c>
      <c r="U1245" s="290">
        <v>0.3755</v>
      </c>
      <c r="V1245" s="290">
        <v>29.469062999999998</v>
      </c>
      <c r="W1245" s="290">
        <v>29.469045000000001</v>
      </c>
      <c r="X1245" s="290">
        <v>34.765037421211751</v>
      </c>
      <c r="Y1245" s="290">
        <v>34.765013915488055</v>
      </c>
      <c r="Z1245">
        <v>1.6614</v>
      </c>
      <c r="AA1245" s="447">
        <v>5.6914134530617968</v>
      </c>
      <c r="AB1245" s="447">
        <v>71.63166309848242</v>
      </c>
      <c r="AC1245" s="447">
        <v>2.8682211200000002E-2</v>
      </c>
      <c r="AD1245" s="290">
        <v>4.9000000000000002E-2</v>
      </c>
      <c r="AE1245" s="447">
        <v>84.890699999999995</v>
      </c>
      <c r="AF1245">
        <v>4.3400999999999996</v>
      </c>
      <c r="AG1245" s="447">
        <v>2.3168000000000002</v>
      </c>
      <c r="AH1245">
        <v>0.15970000000000001</v>
      </c>
      <c r="AI1245" s="447">
        <v>6.3701999999999995E-2</v>
      </c>
      <c r="AJ1245" s="447">
        <v>10.01</v>
      </c>
      <c r="AK1245" s="447">
        <v>323.20999999999998</v>
      </c>
      <c r="AL1245" s="429">
        <v>34.768367767333984</v>
      </c>
      <c r="AM1245" s="433" t="s">
        <v>139</v>
      </c>
      <c r="AN1245" s="434"/>
      <c r="AO1245" s="438" t="s">
        <v>139</v>
      </c>
      <c r="AP1245" s="439" t="s">
        <v>139</v>
      </c>
      <c r="AQ1245" s="431" t="s">
        <v>139</v>
      </c>
      <c r="AR1245" s="440"/>
      <c r="AS1245" s="469" t="s">
        <v>139</v>
      </c>
      <c r="AT1245" s="431" t="s">
        <v>139</v>
      </c>
      <c r="AU1245" s="469" t="s">
        <v>139</v>
      </c>
      <c r="AV1245" s="431" t="s">
        <v>139</v>
      </c>
      <c r="AW1245" s="442" t="s">
        <v>139</v>
      </c>
      <c r="AX1245" s="431" t="s">
        <v>139</v>
      </c>
      <c r="AY1245" s="443"/>
      <c r="AZ1245" s="469" t="s">
        <v>139</v>
      </c>
      <c r="BA1245" s="431" t="s">
        <v>139</v>
      </c>
      <c r="BB1245" s="440"/>
      <c r="BC1245" s="469" t="s">
        <v>139</v>
      </c>
      <c r="BD1245" s="445" t="s">
        <v>139</v>
      </c>
      <c r="BE1245" s="469" t="s">
        <v>139</v>
      </c>
      <c r="BF1245" s="445" t="s">
        <v>139</v>
      </c>
      <c r="BG1245" s="445"/>
      <c r="BH1245" s="469" t="s">
        <v>139</v>
      </c>
      <c r="BI1245" s="431" t="s">
        <v>139</v>
      </c>
      <c r="BJ1245" s="440"/>
      <c r="BK1245" s="441" t="s">
        <v>139</v>
      </c>
      <c r="BL1245" s="431" t="s">
        <v>139</v>
      </c>
      <c r="BM1245" s="446"/>
      <c r="BN1245" s="447" t="s">
        <v>139</v>
      </c>
      <c r="BO1245" t="s">
        <v>139</v>
      </c>
    </row>
    <row r="1246" spans="1:67" ht="15.75" customHeight="1">
      <c r="A1246" s="7" t="s">
        <v>1030</v>
      </c>
      <c r="B1246" s="453">
        <v>58</v>
      </c>
      <c r="C1246" s="436" t="s">
        <v>256</v>
      </c>
      <c r="D1246" s="454" t="s">
        <v>257</v>
      </c>
      <c r="E1246" s="436">
        <v>70</v>
      </c>
      <c r="F1246" s="436">
        <v>32.800000000000011</v>
      </c>
      <c r="G1246" s="436" t="s">
        <v>61</v>
      </c>
      <c r="H1246" s="430">
        <v>70.546666666666667</v>
      </c>
      <c r="I1246" s="436">
        <v>122</v>
      </c>
      <c r="J1246" s="436">
        <v>54.460000000000264</v>
      </c>
      <c r="K1246" s="436" t="s">
        <v>62</v>
      </c>
      <c r="L1246" s="430">
        <v>122.90766666666667</v>
      </c>
      <c r="M1246" s="430">
        <v>-122.90766666666667</v>
      </c>
      <c r="N1246" s="427">
        <v>1283</v>
      </c>
      <c r="Q1246" s="457" t="s">
        <v>184</v>
      </c>
      <c r="R1246">
        <v>4</v>
      </c>
      <c r="S1246" s="474">
        <v>454.036</v>
      </c>
      <c r="T1246" s="290">
        <v>0.35349999999999998</v>
      </c>
      <c r="U1246" s="290">
        <v>0.35349999999999998</v>
      </c>
      <c r="V1246" s="290">
        <v>29.365499</v>
      </c>
      <c r="W1246" s="290">
        <v>29.365888999999999</v>
      </c>
      <c r="X1246" s="290">
        <v>34.75848777739288</v>
      </c>
      <c r="Y1246" s="290">
        <v>34.75899844722526</v>
      </c>
      <c r="Z1246">
        <v>1.6906000000000001</v>
      </c>
      <c r="AA1246" s="447">
        <v>5.6826157108791806</v>
      </c>
      <c r="AB1246" s="447">
        <v>71.476911541466521</v>
      </c>
      <c r="AC1246" s="447">
        <v>2.8724548799999999E-2</v>
      </c>
      <c r="AD1246" s="290">
        <v>4.9099999999999998E-2</v>
      </c>
      <c r="AE1246" s="447">
        <v>87.407499999999999</v>
      </c>
      <c r="AF1246">
        <v>4.4671000000000003</v>
      </c>
      <c r="AG1246" s="447">
        <v>2.4741</v>
      </c>
      <c r="AH1246">
        <v>0.16600000000000001</v>
      </c>
      <c r="AI1246" s="447">
        <v>6.3701999999999995E-2</v>
      </c>
      <c r="AJ1246" s="447">
        <v>98.54</v>
      </c>
      <c r="AK1246" s="447">
        <v>309.33</v>
      </c>
      <c r="AL1246" s="429">
        <v>34.763771057128906</v>
      </c>
      <c r="AM1246" s="433" t="s">
        <v>139</v>
      </c>
      <c r="AN1246" s="434"/>
      <c r="AO1246" s="438" t="s">
        <v>139</v>
      </c>
      <c r="AP1246" s="439" t="s">
        <v>139</v>
      </c>
      <c r="AQ1246" s="431" t="s">
        <v>139</v>
      </c>
      <c r="AR1246" s="440"/>
      <c r="AS1246" s="469" t="s">
        <v>139</v>
      </c>
      <c r="AT1246" s="431" t="s">
        <v>139</v>
      </c>
      <c r="AU1246" s="469" t="s">
        <v>139</v>
      </c>
      <c r="AV1246" s="431" t="s">
        <v>139</v>
      </c>
      <c r="AW1246" s="442" t="s">
        <v>139</v>
      </c>
      <c r="AX1246" s="431" t="s">
        <v>139</v>
      </c>
      <c r="AY1246" s="443"/>
      <c r="AZ1246" s="469" t="s">
        <v>139</v>
      </c>
      <c r="BA1246" s="431" t="s">
        <v>139</v>
      </c>
      <c r="BB1246" s="440"/>
      <c r="BC1246" s="469" t="s">
        <v>139</v>
      </c>
      <c r="BD1246" s="445" t="s">
        <v>139</v>
      </c>
      <c r="BE1246" s="469" t="s">
        <v>139</v>
      </c>
      <c r="BF1246" s="445" t="s">
        <v>139</v>
      </c>
      <c r="BG1246" s="445"/>
      <c r="BH1246" s="469" t="s">
        <v>139</v>
      </c>
      <c r="BI1246" s="431" t="s">
        <v>139</v>
      </c>
      <c r="BJ1246" s="440"/>
      <c r="BK1246" s="441" t="s">
        <v>139</v>
      </c>
      <c r="BL1246" s="431" t="s">
        <v>139</v>
      </c>
      <c r="BM1246" s="446"/>
      <c r="BN1246" s="447" t="s">
        <v>139</v>
      </c>
      <c r="BO1246" t="s">
        <v>139</v>
      </c>
    </row>
    <row r="1247" spans="1:67" ht="15.75" customHeight="1">
      <c r="A1247" s="7" t="s">
        <v>1030</v>
      </c>
      <c r="B1247" s="453">
        <v>58</v>
      </c>
      <c r="C1247" s="436" t="s">
        <v>256</v>
      </c>
      <c r="D1247" s="454" t="s">
        <v>257</v>
      </c>
      <c r="E1247" s="436">
        <v>70</v>
      </c>
      <c r="F1247" s="436">
        <v>32.800000000000011</v>
      </c>
      <c r="G1247" s="436" t="s">
        <v>61</v>
      </c>
      <c r="H1247" s="430">
        <v>70.546666666666667</v>
      </c>
      <c r="I1247" s="436">
        <v>122</v>
      </c>
      <c r="J1247" s="436">
        <v>54.460000000000264</v>
      </c>
      <c r="K1247" s="436" t="s">
        <v>62</v>
      </c>
      <c r="L1247" s="430">
        <v>122.90766666666667</v>
      </c>
      <c r="M1247" s="430">
        <v>-122.90766666666667</v>
      </c>
      <c r="N1247" s="427">
        <v>1284</v>
      </c>
      <c r="Q1247" s="457" t="s">
        <v>184</v>
      </c>
      <c r="R1247">
        <v>5</v>
      </c>
      <c r="S1247" s="474">
        <v>453.89699999999999</v>
      </c>
      <c r="T1247" s="290">
        <v>0.35389999999999999</v>
      </c>
      <c r="U1247" s="290">
        <v>0.35399999999999998</v>
      </c>
      <c r="V1247" s="290">
        <v>29.366136999999998</v>
      </c>
      <c r="W1247" s="290">
        <v>29.366709</v>
      </c>
      <c r="X1247" s="290">
        <v>34.758955481792079</v>
      </c>
      <c r="Y1247" s="290">
        <v>34.75959202417247</v>
      </c>
      <c r="Z1247">
        <v>1.6906000000000001</v>
      </c>
      <c r="AA1247" s="447">
        <v>5.6826157108791806</v>
      </c>
      <c r="AB1247" s="447">
        <v>71.477885997474658</v>
      </c>
      <c r="AC1247" s="447">
        <v>2.8935786400000003E-2</v>
      </c>
      <c r="AD1247" s="290">
        <v>4.9599999999999998E-2</v>
      </c>
      <c r="AE1247" s="447">
        <v>87.526700000000005</v>
      </c>
      <c r="AF1247">
        <v>4.4730999999999996</v>
      </c>
      <c r="AG1247" s="447">
        <v>2.3637000000000001</v>
      </c>
      <c r="AH1247">
        <v>0.16159999999999999</v>
      </c>
      <c r="AI1247" s="447">
        <v>6.3701999999999995E-2</v>
      </c>
      <c r="AJ1247" s="447">
        <v>98.54</v>
      </c>
      <c r="AK1247" s="447">
        <v>309.33</v>
      </c>
      <c r="AL1247" s="429">
        <v>34.762928009033203</v>
      </c>
      <c r="AM1247" s="433" t="s">
        <v>139</v>
      </c>
      <c r="AN1247" s="434"/>
      <c r="AO1247" s="438" t="s">
        <v>139</v>
      </c>
      <c r="AP1247" s="439" t="s">
        <v>139</v>
      </c>
      <c r="AQ1247" s="431" t="s">
        <v>139</v>
      </c>
      <c r="AR1247" s="440"/>
      <c r="AS1247" s="469" t="s">
        <v>139</v>
      </c>
      <c r="AT1247" s="431" t="s">
        <v>139</v>
      </c>
      <c r="AU1247" s="469" t="s">
        <v>139</v>
      </c>
      <c r="AV1247" s="431" t="s">
        <v>139</v>
      </c>
      <c r="AW1247" s="442" t="s">
        <v>139</v>
      </c>
      <c r="AX1247" s="431" t="s">
        <v>139</v>
      </c>
      <c r="AY1247" s="443"/>
      <c r="AZ1247" s="469" t="s">
        <v>139</v>
      </c>
      <c r="BA1247" s="431" t="s">
        <v>139</v>
      </c>
      <c r="BB1247" s="440"/>
      <c r="BC1247" s="469" t="s">
        <v>139</v>
      </c>
      <c r="BD1247" s="445" t="s">
        <v>139</v>
      </c>
      <c r="BE1247" s="469" t="s">
        <v>139</v>
      </c>
      <c r="BF1247" s="445" t="s">
        <v>139</v>
      </c>
      <c r="BG1247" s="445"/>
      <c r="BH1247" s="469" t="s">
        <v>139</v>
      </c>
      <c r="BI1247" s="431" t="s">
        <v>139</v>
      </c>
      <c r="BJ1247" s="440"/>
      <c r="BK1247" s="441" t="s">
        <v>139</v>
      </c>
      <c r="BL1247" s="431" t="s">
        <v>139</v>
      </c>
      <c r="BM1247" s="446"/>
      <c r="BN1247" s="447" t="s">
        <v>139</v>
      </c>
      <c r="BO1247" t="s">
        <v>139</v>
      </c>
    </row>
    <row r="1248" spans="1:67" ht="15.75" customHeight="1">
      <c r="A1248" s="7" t="s">
        <v>1030</v>
      </c>
      <c r="B1248" s="453">
        <v>58</v>
      </c>
      <c r="C1248" s="436" t="s">
        <v>256</v>
      </c>
      <c r="D1248" s="454" t="s">
        <v>257</v>
      </c>
      <c r="E1248" s="436">
        <v>70</v>
      </c>
      <c r="F1248" s="436">
        <v>32.800000000000011</v>
      </c>
      <c r="G1248" s="436" t="s">
        <v>61</v>
      </c>
      <c r="H1248" s="430">
        <v>70.546666666666667</v>
      </c>
      <c r="I1248" s="436">
        <v>122</v>
      </c>
      <c r="J1248" s="436">
        <v>54.460000000000264</v>
      </c>
      <c r="K1248" s="436" t="s">
        <v>62</v>
      </c>
      <c r="L1248" s="430">
        <v>122.90766666666667</v>
      </c>
      <c r="M1248" s="430">
        <v>-122.90766666666667</v>
      </c>
      <c r="N1248" s="427">
        <v>1285</v>
      </c>
      <c r="Q1248" s="457" t="s">
        <v>184</v>
      </c>
      <c r="R1248">
        <v>6</v>
      </c>
      <c r="S1248" s="474">
        <v>453.82600000000002</v>
      </c>
      <c r="T1248" s="290">
        <v>0.35460000000000003</v>
      </c>
      <c r="U1248" s="290">
        <v>0.35439999999999999</v>
      </c>
      <c r="V1248" s="290">
        <v>29.366897999999999</v>
      </c>
      <c r="W1248" s="290">
        <v>29.366811999999999</v>
      </c>
      <c r="X1248" s="290">
        <v>34.759206801275013</v>
      </c>
      <c r="Y1248" s="290">
        <v>34.759319059415532</v>
      </c>
      <c r="Z1248">
        <v>1.6906000000000001</v>
      </c>
      <c r="AA1248" s="447">
        <v>5.6826157108791806</v>
      </c>
      <c r="AB1248" s="447">
        <v>71.479308064500742</v>
      </c>
      <c r="AC1248" s="447">
        <v>2.8935786400000003E-2</v>
      </c>
      <c r="AD1248" s="290">
        <v>4.9599999999999998E-2</v>
      </c>
      <c r="AE1248" s="447">
        <v>87.420599999999993</v>
      </c>
      <c r="AF1248">
        <v>4.4676999999999998</v>
      </c>
      <c r="AG1248" s="447">
        <v>2.3237999999999999</v>
      </c>
      <c r="AH1248">
        <v>0.16</v>
      </c>
      <c r="AI1248" s="447">
        <v>6.3701999999999995E-2</v>
      </c>
      <c r="AJ1248" s="447">
        <v>56.09</v>
      </c>
      <c r="AK1248" s="447">
        <v>309.33</v>
      </c>
      <c r="AL1248" s="429">
        <v>34.762908935546875</v>
      </c>
      <c r="AM1248" s="433" t="s">
        <v>139</v>
      </c>
      <c r="AN1248" s="434"/>
      <c r="AO1248" s="438" t="s">
        <v>139</v>
      </c>
      <c r="AP1248" s="439" t="s">
        <v>139</v>
      </c>
      <c r="AQ1248" s="431" t="s">
        <v>139</v>
      </c>
      <c r="AR1248" s="440"/>
      <c r="AS1248" s="469" t="s">
        <v>139</v>
      </c>
      <c r="AT1248" s="431" t="s">
        <v>139</v>
      </c>
      <c r="AU1248" s="469" t="s">
        <v>139</v>
      </c>
      <c r="AV1248" s="431" t="s">
        <v>139</v>
      </c>
      <c r="AW1248" s="442" t="s">
        <v>139</v>
      </c>
      <c r="AX1248" s="431" t="s">
        <v>139</v>
      </c>
      <c r="AY1248" s="443"/>
      <c r="AZ1248" s="469" t="s">
        <v>139</v>
      </c>
      <c r="BA1248" s="431" t="s">
        <v>139</v>
      </c>
      <c r="BB1248" s="440"/>
      <c r="BC1248" s="469" t="s">
        <v>139</v>
      </c>
      <c r="BD1248" s="445" t="s">
        <v>139</v>
      </c>
      <c r="BE1248" s="469" t="s">
        <v>139</v>
      </c>
      <c r="BF1248" s="445" t="s">
        <v>139</v>
      </c>
      <c r="BG1248" s="445"/>
      <c r="BH1248" s="469" t="s">
        <v>139</v>
      </c>
      <c r="BI1248" s="431" t="s">
        <v>139</v>
      </c>
      <c r="BJ1248" s="440"/>
      <c r="BK1248" s="441" t="s">
        <v>139</v>
      </c>
      <c r="BL1248" s="431" t="s">
        <v>139</v>
      </c>
      <c r="BM1248" s="446"/>
      <c r="BN1248" s="447" t="s">
        <v>139</v>
      </c>
      <c r="BO1248" t="s">
        <v>139</v>
      </c>
    </row>
    <row r="1249" spans="1:67" ht="15.75" customHeight="1">
      <c r="A1249" s="7" t="s">
        <v>1030</v>
      </c>
      <c r="B1249" s="453">
        <v>58</v>
      </c>
      <c r="C1249" s="436" t="s">
        <v>256</v>
      </c>
      <c r="D1249" s="454" t="s">
        <v>257</v>
      </c>
      <c r="E1249" s="436">
        <v>70</v>
      </c>
      <c r="F1249" s="436">
        <v>32.800000000000011</v>
      </c>
      <c r="G1249" s="436" t="s">
        <v>61</v>
      </c>
      <c r="H1249" s="430">
        <v>70.546666666666667</v>
      </c>
      <c r="I1249" s="436">
        <v>122</v>
      </c>
      <c r="J1249" s="436">
        <v>54.460000000000264</v>
      </c>
      <c r="K1249" s="436" t="s">
        <v>62</v>
      </c>
      <c r="L1249" s="430">
        <v>122.90766666666667</v>
      </c>
      <c r="M1249" s="430">
        <v>-122.90766666666667</v>
      </c>
      <c r="N1249" s="427">
        <v>1286</v>
      </c>
      <c r="Q1249" s="457" t="s">
        <v>184</v>
      </c>
      <c r="R1249">
        <v>7</v>
      </c>
      <c r="S1249" s="474">
        <v>72.760000000000005</v>
      </c>
      <c r="T1249" s="290">
        <v>-1.2045999999999999</v>
      </c>
      <c r="U1249" s="290">
        <v>-1.2045999999999999</v>
      </c>
      <c r="V1249" s="290">
        <v>26.567343999999999</v>
      </c>
      <c r="W1249" s="290">
        <v>26.566110999999999</v>
      </c>
      <c r="X1249" s="290">
        <v>32.980245959437092</v>
      </c>
      <c r="Y1249" s="290">
        <v>32.97856141904537</v>
      </c>
      <c r="Z1249">
        <v>1.8023</v>
      </c>
      <c r="AA1249" s="447">
        <v>6.1602133122125613</v>
      </c>
      <c r="AB1249" s="447">
        <v>73.441633210157491</v>
      </c>
      <c r="AC1249" s="447">
        <v>3.7734800799999996E-2</v>
      </c>
      <c r="AD1249" s="290">
        <v>6.9099999999999995E-2</v>
      </c>
      <c r="AE1249" s="447">
        <v>89.224400000000003</v>
      </c>
      <c r="AF1249">
        <v>4.5587</v>
      </c>
      <c r="AG1249" s="447">
        <v>3.2090000000000001</v>
      </c>
      <c r="AH1249">
        <v>0.19539999999999999</v>
      </c>
      <c r="AI1249" s="447">
        <v>0.19142999999999999</v>
      </c>
      <c r="AJ1249" s="447">
        <v>98.54</v>
      </c>
      <c r="AK1249" s="447">
        <v>222.08</v>
      </c>
      <c r="AL1249" s="429">
        <v>32.9842529296875</v>
      </c>
      <c r="AM1249" s="433" t="s">
        <v>139</v>
      </c>
      <c r="AN1249" s="434"/>
      <c r="AO1249" s="438" t="s">
        <v>139</v>
      </c>
      <c r="AP1249" s="439" t="s">
        <v>139</v>
      </c>
      <c r="AQ1249" s="431" t="s">
        <v>139</v>
      </c>
      <c r="AR1249" s="440"/>
      <c r="AS1249" s="469" t="s">
        <v>139</v>
      </c>
      <c r="AT1249" s="431" t="s">
        <v>139</v>
      </c>
      <c r="AU1249" s="469" t="s">
        <v>139</v>
      </c>
      <c r="AV1249" s="431" t="s">
        <v>139</v>
      </c>
      <c r="AW1249" s="442" t="s">
        <v>139</v>
      </c>
      <c r="AX1249" s="431" t="s">
        <v>139</v>
      </c>
      <c r="AY1249" s="443"/>
      <c r="AZ1249" s="469" t="s">
        <v>139</v>
      </c>
      <c r="BA1249" s="431" t="s">
        <v>139</v>
      </c>
      <c r="BB1249" s="440"/>
      <c r="BC1249" s="469" t="s">
        <v>139</v>
      </c>
      <c r="BD1249" s="445" t="s">
        <v>139</v>
      </c>
      <c r="BE1249" s="469" t="s">
        <v>139</v>
      </c>
      <c r="BF1249" s="445" t="s">
        <v>139</v>
      </c>
      <c r="BG1249" s="445"/>
      <c r="BH1249" s="469" t="s">
        <v>139</v>
      </c>
      <c r="BI1249" s="431" t="s">
        <v>139</v>
      </c>
      <c r="BJ1249" s="440"/>
      <c r="BK1249" s="441" t="s">
        <v>139</v>
      </c>
      <c r="BL1249" s="431" t="s">
        <v>139</v>
      </c>
      <c r="BM1249" s="446"/>
      <c r="BN1249" s="447" t="s">
        <v>139</v>
      </c>
      <c r="BO1249" t="s">
        <v>139</v>
      </c>
    </row>
    <row r="1250" spans="1:67" ht="15.75" customHeight="1">
      <c r="A1250" s="7" t="s">
        <v>1030</v>
      </c>
      <c r="B1250" s="453">
        <v>58</v>
      </c>
      <c r="C1250" s="436" t="s">
        <v>256</v>
      </c>
      <c r="D1250" s="454" t="s">
        <v>257</v>
      </c>
      <c r="E1250" s="436">
        <v>70</v>
      </c>
      <c r="F1250" s="436">
        <v>32.800000000000011</v>
      </c>
      <c r="G1250" s="436" t="s">
        <v>61</v>
      </c>
      <c r="H1250" s="430">
        <v>70.546666666666667</v>
      </c>
      <c r="I1250" s="436">
        <v>122</v>
      </c>
      <c r="J1250" s="436">
        <v>54.460000000000264</v>
      </c>
      <c r="K1250" s="436" t="s">
        <v>62</v>
      </c>
      <c r="L1250" s="430">
        <v>122.90766666666667</v>
      </c>
      <c r="M1250" s="430">
        <v>-122.90766666666667</v>
      </c>
      <c r="N1250" s="427">
        <v>1287</v>
      </c>
      <c r="Q1250" s="457" t="s">
        <v>184</v>
      </c>
      <c r="R1250">
        <v>8</v>
      </c>
      <c r="S1250" s="474">
        <v>72.808000000000007</v>
      </c>
      <c r="T1250" s="290">
        <v>-1.204</v>
      </c>
      <c r="U1250" s="290">
        <v>-1.2033</v>
      </c>
      <c r="V1250" s="290">
        <v>26.559930999999999</v>
      </c>
      <c r="W1250" s="290">
        <v>26.555571</v>
      </c>
      <c r="X1250" s="290">
        <v>32.96942826156824</v>
      </c>
      <c r="Y1250" s="290">
        <v>32.962701196985442</v>
      </c>
      <c r="Z1250">
        <v>1.8023</v>
      </c>
      <c r="AA1250" s="447">
        <v>6.1602133122125613</v>
      </c>
      <c r="AB1250" s="447">
        <v>73.437183219066256</v>
      </c>
      <c r="AC1250" s="447">
        <v>3.8834677599999999E-2</v>
      </c>
      <c r="AD1250" s="290">
        <v>7.1499999999999994E-2</v>
      </c>
      <c r="AE1250" s="447">
        <v>89.213200000000001</v>
      </c>
      <c r="AF1250">
        <v>4.5582000000000003</v>
      </c>
      <c r="AG1250" s="447">
        <v>3.3052999999999999</v>
      </c>
      <c r="AH1250">
        <v>0.19919999999999999</v>
      </c>
      <c r="AI1250" s="447">
        <v>0.18883</v>
      </c>
      <c r="AJ1250" s="447">
        <v>91.27</v>
      </c>
      <c r="AK1250" s="447">
        <v>222.08</v>
      </c>
      <c r="AL1250" s="429">
        <v>32.9730224609375</v>
      </c>
      <c r="AM1250" s="433" t="s">
        <v>139</v>
      </c>
      <c r="AN1250" s="434"/>
      <c r="AO1250" s="438" t="s">
        <v>139</v>
      </c>
      <c r="AP1250" s="439" t="s">
        <v>139</v>
      </c>
      <c r="AQ1250" s="431" t="s">
        <v>139</v>
      </c>
      <c r="AR1250" s="440"/>
      <c r="AS1250" s="469" t="s">
        <v>139</v>
      </c>
      <c r="AT1250" s="431" t="s">
        <v>139</v>
      </c>
      <c r="AU1250" s="469" t="s">
        <v>139</v>
      </c>
      <c r="AV1250" s="431" t="s">
        <v>139</v>
      </c>
      <c r="AW1250" s="442" t="s">
        <v>139</v>
      </c>
      <c r="AX1250" s="431" t="s">
        <v>139</v>
      </c>
      <c r="AY1250" s="443"/>
      <c r="AZ1250" s="469" t="s">
        <v>139</v>
      </c>
      <c r="BA1250" s="431" t="s">
        <v>139</v>
      </c>
      <c r="BB1250" s="440"/>
      <c r="BC1250" s="469" t="s">
        <v>139</v>
      </c>
      <c r="BD1250" s="445" t="s">
        <v>139</v>
      </c>
      <c r="BE1250" s="469" t="s">
        <v>139</v>
      </c>
      <c r="BF1250" s="445" t="s">
        <v>139</v>
      </c>
      <c r="BG1250" s="445"/>
      <c r="BH1250" s="469" t="s">
        <v>139</v>
      </c>
      <c r="BI1250" s="431" t="s">
        <v>139</v>
      </c>
      <c r="BJ1250" s="440"/>
      <c r="BK1250" s="441" t="s">
        <v>139</v>
      </c>
      <c r="BL1250" s="431" t="s">
        <v>139</v>
      </c>
      <c r="BM1250" s="446"/>
      <c r="BN1250" s="447" t="s">
        <v>139</v>
      </c>
      <c r="BO1250" t="s">
        <v>139</v>
      </c>
    </row>
    <row r="1251" spans="1:67" ht="15.75" customHeight="1">
      <c r="A1251" s="7" t="s">
        <v>1030</v>
      </c>
      <c r="B1251" s="453">
        <v>58</v>
      </c>
      <c r="C1251" s="436" t="s">
        <v>256</v>
      </c>
      <c r="D1251" s="454" t="s">
        <v>257</v>
      </c>
      <c r="E1251" s="436">
        <v>70</v>
      </c>
      <c r="F1251" s="436">
        <v>32.800000000000011</v>
      </c>
      <c r="G1251" s="436" t="s">
        <v>61</v>
      </c>
      <c r="H1251" s="430">
        <v>70.546666666666667</v>
      </c>
      <c r="I1251" s="436">
        <v>122</v>
      </c>
      <c r="J1251" s="436">
        <v>54.460000000000264</v>
      </c>
      <c r="K1251" s="436" t="s">
        <v>62</v>
      </c>
      <c r="L1251" s="430">
        <v>122.90766666666667</v>
      </c>
      <c r="M1251" s="430">
        <v>-122.90766666666667</v>
      </c>
      <c r="N1251" s="427">
        <v>1288</v>
      </c>
      <c r="Q1251" s="457" t="s">
        <v>184</v>
      </c>
      <c r="R1251">
        <v>9</v>
      </c>
      <c r="S1251" s="474">
        <v>72.897000000000006</v>
      </c>
      <c r="T1251" s="290">
        <v>-1.2027000000000001</v>
      </c>
      <c r="U1251" s="290">
        <v>-1.2031000000000001</v>
      </c>
      <c r="V1251" s="290">
        <v>26.554302</v>
      </c>
      <c r="W1251" s="290">
        <v>26.553677</v>
      </c>
      <c r="X1251" s="290">
        <v>32.9602527060933</v>
      </c>
      <c r="Y1251" s="290">
        <v>32.959839333157824</v>
      </c>
      <c r="Z1251">
        <v>1.8023</v>
      </c>
      <c r="AA1251" s="447">
        <v>6.1602133122125613</v>
      </c>
      <c r="AB1251" s="447">
        <v>73.4349664514625</v>
      </c>
      <c r="AC1251" s="447">
        <v>4.0019229600000004E-2</v>
      </c>
      <c r="AD1251" s="290">
        <v>7.4200000000000002E-2</v>
      </c>
      <c r="AE1251" s="447">
        <v>89.233699999999999</v>
      </c>
      <c r="AF1251">
        <v>4.5591999999999997</v>
      </c>
      <c r="AG1251" s="447">
        <v>3.3147000000000002</v>
      </c>
      <c r="AH1251">
        <v>0.1996</v>
      </c>
      <c r="AI1251" s="447">
        <v>0.18131</v>
      </c>
      <c r="AJ1251" s="447">
        <v>98.53</v>
      </c>
      <c r="AK1251" s="447">
        <v>222.08</v>
      </c>
      <c r="AL1251" s="429">
        <v>32.967655181884766</v>
      </c>
      <c r="AM1251" s="433" t="s">
        <v>139</v>
      </c>
      <c r="AN1251" s="434"/>
      <c r="AO1251" s="438" t="s">
        <v>139</v>
      </c>
      <c r="AP1251" s="439" t="s">
        <v>139</v>
      </c>
      <c r="AQ1251" s="431" t="s">
        <v>139</v>
      </c>
      <c r="AR1251" s="440"/>
      <c r="AS1251" s="469" t="s">
        <v>139</v>
      </c>
      <c r="AT1251" s="431" t="s">
        <v>139</v>
      </c>
      <c r="AU1251" s="469" t="s">
        <v>139</v>
      </c>
      <c r="AV1251" s="431" t="s">
        <v>139</v>
      </c>
      <c r="AW1251" s="442" t="s">
        <v>139</v>
      </c>
      <c r="AX1251" s="431" t="s">
        <v>139</v>
      </c>
      <c r="AY1251" s="443"/>
      <c r="AZ1251" s="469" t="s">
        <v>139</v>
      </c>
      <c r="BA1251" s="431" t="s">
        <v>139</v>
      </c>
      <c r="BB1251" s="440"/>
      <c r="BC1251" s="469" t="s">
        <v>139</v>
      </c>
      <c r="BD1251" s="445" t="s">
        <v>139</v>
      </c>
      <c r="BE1251" s="469" t="s">
        <v>139</v>
      </c>
      <c r="BF1251" s="445" t="s">
        <v>139</v>
      </c>
      <c r="BG1251" s="445"/>
      <c r="BH1251" s="469" t="s">
        <v>139</v>
      </c>
      <c r="BI1251" s="431" t="s">
        <v>139</v>
      </c>
      <c r="BJ1251" s="440"/>
      <c r="BK1251" s="441" t="s">
        <v>139</v>
      </c>
      <c r="BL1251" s="431" t="s">
        <v>139</v>
      </c>
      <c r="BM1251" s="446"/>
      <c r="BN1251" s="447" t="s">
        <v>139</v>
      </c>
      <c r="BO1251" t="s">
        <v>139</v>
      </c>
    </row>
    <row r="1252" spans="1:67" ht="15.75" customHeight="1">
      <c r="A1252" s="7" t="s">
        <v>1030</v>
      </c>
      <c r="B1252" s="453">
        <v>58</v>
      </c>
      <c r="C1252" s="436" t="s">
        <v>256</v>
      </c>
      <c r="D1252" s="454" t="s">
        <v>257</v>
      </c>
      <c r="E1252" s="436">
        <v>70</v>
      </c>
      <c r="F1252" s="436">
        <v>32.800000000000011</v>
      </c>
      <c r="G1252" s="436" t="s">
        <v>61</v>
      </c>
      <c r="H1252" s="430">
        <v>70.546666666666667</v>
      </c>
      <c r="I1252" s="436">
        <v>122</v>
      </c>
      <c r="J1252" s="436">
        <v>54.460000000000264</v>
      </c>
      <c r="K1252" s="436" t="s">
        <v>62</v>
      </c>
      <c r="L1252" s="430">
        <v>122.90766666666667</v>
      </c>
      <c r="M1252" s="430">
        <v>-122.90766666666667</v>
      </c>
      <c r="N1252" s="427">
        <v>1289</v>
      </c>
      <c r="Q1252" s="457" t="s">
        <v>184</v>
      </c>
      <c r="R1252">
        <v>10</v>
      </c>
      <c r="S1252" s="474">
        <v>56.53</v>
      </c>
      <c r="T1252" s="290">
        <v>-1.0719000000000001</v>
      </c>
      <c r="U1252" s="290">
        <v>-1.071</v>
      </c>
      <c r="V1252" s="290">
        <v>26.273346999999998</v>
      </c>
      <c r="W1252" s="290">
        <v>26.272562000000001</v>
      </c>
      <c r="X1252" s="290">
        <v>32.4447147458703</v>
      </c>
      <c r="Y1252" s="290">
        <v>32.442675127777534</v>
      </c>
      <c r="Z1252">
        <v>1.9297</v>
      </c>
      <c r="AA1252" s="447">
        <v>6.7544504615521372</v>
      </c>
      <c r="AB1252" s="447">
        <v>80.506922567334655</v>
      </c>
      <c r="AC1252" s="447">
        <v>5.2540799999999999E-2</v>
      </c>
      <c r="AD1252" s="290">
        <v>0.10199999999999999</v>
      </c>
      <c r="AE1252" s="447">
        <v>89.233699999999999</v>
      </c>
      <c r="AF1252">
        <v>4.5591999999999997</v>
      </c>
      <c r="AG1252" s="447">
        <v>3.2183999999999999</v>
      </c>
      <c r="AH1252">
        <v>0.1958</v>
      </c>
      <c r="AI1252" s="447">
        <v>0.53193000000000001</v>
      </c>
      <c r="AJ1252" s="447">
        <v>98.54</v>
      </c>
      <c r="AK1252" s="447">
        <v>228.03</v>
      </c>
      <c r="AL1252" s="429">
        <v>32.472309112548828</v>
      </c>
      <c r="AM1252" s="433" t="s">
        <v>139</v>
      </c>
      <c r="AN1252" s="434"/>
      <c r="AO1252" s="438" t="s">
        <v>139</v>
      </c>
      <c r="AP1252" s="439" t="s">
        <v>139</v>
      </c>
      <c r="AQ1252" s="431" t="s">
        <v>139</v>
      </c>
      <c r="AR1252" s="440"/>
      <c r="AS1252" s="469" t="s">
        <v>139</v>
      </c>
      <c r="AT1252" s="431" t="s">
        <v>139</v>
      </c>
      <c r="AU1252" s="469" t="s">
        <v>139</v>
      </c>
      <c r="AV1252" s="431" t="s">
        <v>139</v>
      </c>
      <c r="AW1252" s="442" t="s">
        <v>139</v>
      </c>
      <c r="AX1252" s="431" t="s">
        <v>139</v>
      </c>
      <c r="AY1252" s="443"/>
      <c r="AZ1252" s="469" t="s">
        <v>139</v>
      </c>
      <c r="BA1252" s="431" t="s">
        <v>139</v>
      </c>
      <c r="BB1252" s="440"/>
      <c r="BC1252" s="469" t="s">
        <v>139</v>
      </c>
      <c r="BD1252" s="445" t="s">
        <v>139</v>
      </c>
      <c r="BE1252" s="469" t="s">
        <v>139</v>
      </c>
      <c r="BF1252" s="445" t="s">
        <v>139</v>
      </c>
      <c r="BG1252" s="445"/>
      <c r="BH1252" s="469" t="s">
        <v>139</v>
      </c>
      <c r="BI1252" s="431" t="s">
        <v>139</v>
      </c>
      <c r="BJ1252" s="440"/>
      <c r="BK1252" s="441" t="s">
        <v>139</v>
      </c>
      <c r="BL1252" s="431" t="s">
        <v>139</v>
      </c>
      <c r="BM1252" s="446"/>
      <c r="BN1252" s="447" t="s">
        <v>139</v>
      </c>
      <c r="BO1252" t="s">
        <v>139</v>
      </c>
    </row>
    <row r="1253" spans="1:67" ht="15.75" customHeight="1">
      <c r="A1253" s="7" t="s">
        <v>1030</v>
      </c>
      <c r="B1253" s="453">
        <v>58</v>
      </c>
      <c r="C1253" s="436" t="s">
        <v>256</v>
      </c>
      <c r="D1253" s="454" t="s">
        <v>257</v>
      </c>
      <c r="E1253" s="436">
        <v>70</v>
      </c>
      <c r="F1253" s="436">
        <v>32.800000000000011</v>
      </c>
      <c r="G1253" s="436" t="s">
        <v>61</v>
      </c>
      <c r="H1253" s="430">
        <v>70.546666666666667</v>
      </c>
      <c r="I1253" s="436">
        <v>122</v>
      </c>
      <c r="J1253" s="436">
        <v>54.460000000000264</v>
      </c>
      <c r="K1253" s="436" t="s">
        <v>62</v>
      </c>
      <c r="L1253" s="430">
        <v>122.90766666666667</v>
      </c>
      <c r="M1253" s="430">
        <v>-122.90766666666667</v>
      </c>
      <c r="N1253" s="427">
        <v>1290</v>
      </c>
      <c r="Q1253" s="457" t="s">
        <v>184</v>
      </c>
      <c r="R1253">
        <v>11</v>
      </c>
      <c r="S1253" s="474">
        <v>56.735999999999997</v>
      </c>
      <c r="T1253" s="290">
        <v>-1.0731999999999999</v>
      </c>
      <c r="U1253" s="290">
        <v>-1.0706</v>
      </c>
      <c r="V1253" s="290">
        <v>26.274622999999998</v>
      </c>
      <c r="W1253" s="290">
        <v>26.272936000000001</v>
      </c>
      <c r="X1253" s="290">
        <v>32.447730326257727</v>
      </c>
      <c r="Y1253" s="290">
        <v>32.442626822993553</v>
      </c>
      <c r="Z1253">
        <v>1.9297</v>
      </c>
      <c r="AA1253" s="447">
        <v>6.7544504615521372</v>
      </c>
      <c r="AB1253" s="447">
        <v>80.505838616213168</v>
      </c>
      <c r="AC1253" s="447">
        <v>5.0002796000000009E-2</v>
      </c>
      <c r="AD1253" s="290">
        <v>9.64E-2</v>
      </c>
      <c r="AE1253" s="447">
        <v>89.244900000000001</v>
      </c>
      <c r="AF1253">
        <v>4.5598000000000001</v>
      </c>
      <c r="AG1253" s="447">
        <v>3.2183999999999999</v>
      </c>
      <c r="AH1253">
        <v>0.1958</v>
      </c>
      <c r="AI1253" s="447">
        <v>0.51744000000000001</v>
      </c>
      <c r="AJ1253" s="447">
        <v>98.54</v>
      </c>
      <c r="AK1253" s="447">
        <v>228.03</v>
      </c>
      <c r="AL1253" s="429">
        <v>32.458564758300781</v>
      </c>
      <c r="AM1253" s="433" t="s">
        <v>139</v>
      </c>
      <c r="AN1253" s="434"/>
      <c r="AO1253" s="438" t="s">
        <v>139</v>
      </c>
      <c r="AP1253" s="439" t="s">
        <v>139</v>
      </c>
      <c r="AQ1253" s="431" t="s">
        <v>139</v>
      </c>
      <c r="AR1253" s="440"/>
      <c r="AS1253" s="469" t="s">
        <v>139</v>
      </c>
      <c r="AT1253" s="431" t="s">
        <v>139</v>
      </c>
      <c r="AU1253" s="469" t="s">
        <v>139</v>
      </c>
      <c r="AV1253" s="431" t="s">
        <v>139</v>
      </c>
      <c r="AW1253" s="442" t="s">
        <v>139</v>
      </c>
      <c r="AX1253" s="431" t="s">
        <v>139</v>
      </c>
      <c r="AY1253" s="443"/>
      <c r="AZ1253" s="469" t="s">
        <v>139</v>
      </c>
      <c r="BA1253" s="431" t="s">
        <v>139</v>
      </c>
      <c r="BB1253" s="440"/>
      <c r="BC1253" s="469" t="s">
        <v>139</v>
      </c>
      <c r="BD1253" s="445" t="s">
        <v>139</v>
      </c>
      <c r="BE1253" s="469" t="s">
        <v>139</v>
      </c>
      <c r="BF1253" s="445" t="s">
        <v>139</v>
      </c>
      <c r="BG1253" s="445"/>
      <c r="BH1253" s="469" t="s">
        <v>139</v>
      </c>
      <c r="BI1253" s="431" t="s">
        <v>139</v>
      </c>
      <c r="BJ1253" s="440"/>
      <c r="BK1253" s="441" t="s">
        <v>139</v>
      </c>
      <c r="BL1253" s="431" t="s">
        <v>139</v>
      </c>
      <c r="BM1253" s="446"/>
      <c r="BN1253" s="447" t="s">
        <v>139</v>
      </c>
      <c r="BO1253" t="s">
        <v>139</v>
      </c>
    </row>
    <row r="1254" spans="1:67" ht="15.75" customHeight="1">
      <c r="A1254" s="7" t="s">
        <v>1030</v>
      </c>
      <c r="B1254" s="453">
        <v>58</v>
      </c>
      <c r="C1254" s="436" t="s">
        <v>256</v>
      </c>
      <c r="D1254" s="454" t="s">
        <v>257</v>
      </c>
      <c r="E1254" s="436">
        <v>70</v>
      </c>
      <c r="F1254" s="436">
        <v>32.800000000000011</v>
      </c>
      <c r="G1254" s="436" t="s">
        <v>61</v>
      </c>
      <c r="H1254" s="430">
        <v>70.546666666666667</v>
      </c>
      <c r="I1254" s="436">
        <v>122</v>
      </c>
      <c r="J1254" s="436">
        <v>54.460000000000264</v>
      </c>
      <c r="K1254" s="436" t="s">
        <v>62</v>
      </c>
      <c r="L1254" s="430">
        <v>122.90766666666667</v>
      </c>
      <c r="M1254" s="430">
        <v>-122.90766666666667</v>
      </c>
      <c r="N1254" s="427">
        <v>1291</v>
      </c>
      <c r="Q1254" s="457" t="s">
        <v>184</v>
      </c>
      <c r="R1254">
        <v>12</v>
      </c>
      <c r="S1254" s="474">
        <v>56.05</v>
      </c>
      <c r="T1254" s="290">
        <v>-1.0706</v>
      </c>
      <c r="U1254" s="290">
        <v>-1.0693999999999999</v>
      </c>
      <c r="V1254" s="290">
        <v>26.273009999999999</v>
      </c>
      <c r="W1254" s="290">
        <v>26.272048000000002</v>
      </c>
      <c r="X1254" s="290">
        <v>32.443139481424261</v>
      </c>
      <c r="Y1254" s="290">
        <v>32.440535154095635</v>
      </c>
      <c r="Z1254">
        <v>1.9433</v>
      </c>
      <c r="AA1254" s="447">
        <v>6.8159196956357198</v>
      </c>
      <c r="AB1254" s="447">
        <v>81.241502200104051</v>
      </c>
      <c r="AC1254" s="447">
        <v>5.2797528000000003E-2</v>
      </c>
      <c r="AD1254" s="290">
        <v>0.1026</v>
      </c>
      <c r="AE1254" s="447">
        <v>89.252300000000005</v>
      </c>
      <c r="AF1254">
        <v>4.5601000000000003</v>
      </c>
      <c r="AG1254" s="447">
        <v>3.2231000000000001</v>
      </c>
      <c r="AH1254">
        <v>0.19600000000000001</v>
      </c>
      <c r="AI1254" s="447">
        <v>0.53388999999999998</v>
      </c>
      <c r="AJ1254" s="447">
        <v>98.54</v>
      </c>
      <c r="AK1254" s="447">
        <v>228.03</v>
      </c>
      <c r="AL1254" s="429">
        <v>32.457942962646484</v>
      </c>
      <c r="AM1254" s="433" t="s">
        <v>139</v>
      </c>
      <c r="AN1254" s="434"/>
      <c r="AO1254" s="438" t="s">
        <v>139</v>
      </c>
      <c r="AP1254" s="439" t="s">
        <v>139</v>
      </c>
      <c r="AQ1254" s="431" t="s">
        <v>139</v>
      </c>
      <c r="AR1254" s="440"/>
      <c r="AS1254" s="469" t="s">
        <v>139</v>
      </c>
      <c r="AT1254" s="431" t="s">
        <v>139</v>
      </c>
      <c r="AU1254" s="469" t="s">
        <v>139</v>
      </c>
      <c r="AV1254" s="431" t="s">
        <v>139</v>
      </c>
      <c r="AW1254" s="442" t="s">
        <v>139</v>
      </c>
      <c r="AX1254" s="431" t="s">
        <v>139</v>
      </c>
      <c r="AY1254" s="443"/>
      <c r="AZ1254" s="469" t="s">
        <v>139</v>
      </c>
      <c r="BA1254" s="431" t="s">
        <v>139</v>
      </c>
      <c r="BB1254" s="440"/>
      <c r="BC1254" s="469" t="s">
        <v>139</v>
      </c>
      <c r="BD1254" s="445" t="s">
        <v>139</v>
      </c>
      <c r="BE1254" s="469" t="s">
        <v>139</v>
      </c>
      <c r="BF1254" s="445" t="s">
        <v>139</v>
      </c>
      <c r="BG1254" s="445"/>
      <c r="BH1254" s="469" t="s">
        <v>139</v>
      </c>
      <c r="BI1254" s="431" t="s">
        <v>139</v>
      </c>
      <c r="BJ1254" s="440"/>
      <c r="BK1254" s="441" t="s">
        <v>139</v>
      </c>
      <c r="BL1254" s="431" t="s">
        <v>139</v>
      </c>
      <c r="BM1254" s="446"/>
      <c r="BN1254" s="447" t="s">
        <v>139</v>
      </c>
      <c r="BO1254" t="s">
        <v>139</v>
      </c>
    </row>
    <row r="1255" spans="1:67" ht="15.75" customHeight="1">
      <c r="A1255" s="7" t="s">
        <v>1030</v>
      </c>
      <c r="B1255" s="453">
        <v>58</v>
      </c>
      <c r="C1255" s="436" t="s">
        <v>256</v>
      </c>
      <c r="D1255" s="454" t="s">
        <v>257</v>
      </c>
      <c r="E1255" s="436">
        <v>70</v>
      </c>
      <c r="F1255" s="436">
        <v>32.800000000000011</v>
      </c>
      <c r="G1255" s="436" t="s">
        <v>61</v>
      </c>
      <c r="H1255" s="430">
        <v>70.546666666666667</v>
      </c>
      <c r="I1255" s="436">
        <v>122</v>
      </c>
      <c r="J1255" s="436">
        <v>54.460000000000264</v>
      </c>
      <c r="K1255" s="436" t="s">
        <v>62</v>
      </c>
      <c r="L1255" s="430">
        <v>122.90766666666667</v>
      </c>
      <c r="M1255" s="430">
        <v>-122.90766666666667</v>
      </c>
      <c r="N1255" s="427">
        <v>1292</v>
      </c>
      <c r="Q1255" s="457" t="s">
        <v>184</v>
      </c>
      <c r="R1255">
        <v>13</v>
      </c>
      <c r="S1255" s="474">
        <v>49.442999999999998</v>
      </c>
      <c r="T1255" s="290">
        <v>-1.0294000000000001</v>
      </c>
      <c r="U1255" s="290">
        <v>-1.0359</v>
      </c>
      <c r="V1255" s="290">
        <v>26.253308000000001</v>
      </c>
      <c r="W1255" s="290">
        <v>26.253708</v>
      </c>
      <c r="X1255" s="290">
        <v>32.375866566094125</v>
      </c>
      <c r="Y1255" s="290">
        <v>32.38342059819162</v>
      </c>
      <c r="Z1255">
        <v>2.0457000000000001</v>
      </c>
      <c r="AA1255" s="447">
        <v>7.2664959030693126</v>
      </c>
      <c r="AB1255" s="447">
        <v>86.666391271216696</v>
      </c>
      <c r="AC1255" s="447">
        <v>5.2878600000000005E-2</v>
      </c>
      <c r="AD1255" s="290">
        <v>0.1028</v>
      </c>
      <c r="AE1255" s="447">
        <v>89.278400000000005</v>
      </c>
      <c r="AF1255">
        <v>4.5614999999999997</v>
      </c>
      <c r="AG1255" s="447">
        <v>3.1292</v>
      </c>
      <c r="AH1255">
        <v>0.19220000000000001</v>
      </c>
      <c r="AI1255" s="447">
        <v>0.85226000000000002</v>
      </c>
      <c r="AJ1255" s="447">
        <v>98.54</v>
      </c>
      <c r="AK1255" s="447">
        <v>235.96</v>
      </c>
      <c r="AL1255" s="429">
        <v>32.356819152832031</v>
      </c>
      <c r="AM1255" s="433" t="s">
        <v>139</v>
      </c>
      <c r="AN1255" s="434"/>
      <c r="AO1255" s="438" t="s">
        <v>139</v>
      </c>
      <c r="AP1255" s="439" t="s">
        <v>139</v>
      </c>
      <c r="AQ1255" s="431" t="s">
        <v>139</v>
      </c>
      <c r="AR1255" s="440"/>
      <c r="AS1255" s="469" t="s">
        <v>139</v>
      </c>
      <c r="AT1255" s="431" t="s">
        <v>139</v>
      </c>
      <c r="AU1255" s="469" t="s">
        <v>139</v>
      </c>
      <c r="AV1255" s="431" t="s">
        <v>139</v>
      </c>
      <c r="AW1255" s="442" t="s">
        <v>139</v>
      </c>
      <c r="AX1255" s="431" t="s">
        <v>139</v>
      </c>
      <c r="AY1255" s="443"/>
      <c r="AZ1255" s="469" t="s">
        <v>139</v>
      </c>
      <c r="BA1255" s="431" t="s">
        <v>139</v>
      </c>
      <c r="BB1255" s="440"/>
      <c r="BC1255" s="469" t="s">
        <v>139</v>
      </c>
      <c r="BD1255" s="445" t="s">
        <v>139</v>
      </c>
      <c r="BE1255" s="469" t="s">
        <v>139</v>
      </c>
      <c r="BF1255" s="445" t="s">
        <v>139</v>
      </c>
      <c r="BG1255" s="445"/>
      <c r="BH1255" s="469" t="s">
        <v>139</v>
      </c>
      <c r="BI1255" s="431" t="s">
        <v>139</v>
      </c>
      <c r="BJ1255" s="440"/>
      <c r="BK1255" s="441" t="s">
        <v>139</v>
      </c>
      <c r="BL1255" s="431" t="s">
        <v>139</v>
      </c>
      <c r="BM1255" s="446"/>
      <c r="BN1255" s="447" t="s">
        <v>139</v>
      </c>
      <c r="BO1255" t="s">
        <v>139</v>
      </c>
    </row>
    <row r="1256" spans="1:67" ht="15.75" customHeight="1">
      <c r="A1256" s="7" t="s">
        <v>1030</v>
      </c>
      <c r="B1256" s="453">
        <v>58</v>
      </c>
      <c r="C1256" s="436" t="s">
        <v>256</v>
      </c>
      <c r="D1256" s="454" t="s">
        <v>257</v>
      </c>
      <c r="E1256" s="436">
        <v>70</v>
      </c>
      <c r="F1256" s="436">
        <v>32.800000000000011</v>
      </c>
      <c r="G1256" s="436" t="s">
        <v>61</v>
      </c>
      <c r="H1256" s="430">
        <v>70.546666666666667</v>
      </c>
      <c r="I1256" s="436">
        <v>122</v>
      </c>
      <c r="J1256" s="436">
        <v>54.460000000000264</v>
      </c>
      <c r="K1256" s="436" t="s">
        <v>62</v>
      </c>
      <c r="L1256" s="430">
        <v>122.90766666666667</v>
      </c>
      <c r="M1256" s="430">
        <v>-122.90766666666667</v>
      </c>
      <c r="N1256" s="427">
        <v>1293</v>
      </c>
      <c r="Q1256" s="457" t="s">
        <v>184</v>
      </c>
      <c r="R1256">
        <v>14</v>
      </c>
      <c r="S1256" s="474">
        <v>49.165999999999997</v>
      </c>
      <c r="T1256" s="290">
        <v>-1.0286</v>
      </c>
      <c r="U1256" s="290">
        <v>-1.0295000000000001</v>
      </c>
      <c r="V1256" s="290">
        <v>26.252409999999998</v>
      </c>
      <c r="W1256" s="290">
        <v>26.251494000000001</v>
      </c>
      <c r="X1256" s="290">
        <v>32.373951724843131</v>
      </c>
      <c r="Y1256" s="290">
        <v>32.373679794119639</v>
      </c>
      <c r="Z1256">
        <v>2.0457000000000001</v>
      </c>
      <c r="AA1256" s="447">
        <v>7.2664959030693126</v>
      </c>
      <c r="AB1256" s="447">
        <v>86.667072396048823</v>
      </c>
      <c r="AC1256" s="447">
        <v>5.2752488000000007E-2</v>
      </c>
      <c r="AD1256" s="290">
        <v>0.10249999999999999</v>
      </c>
      <c r="AE1256" s="447">
        <v>89.224400000000003</v>
      </c>
      <c r="AF1256">
        <v>4.5587</v>
      </c>
      <c r="AG1256" s="447">
        <v>3.1949000000000001</v>
      </c>
      <c r="AH1256">
        <v>0.1948</v>
      </c>
      <c r="AI1256" s="447">
        <v>0.84997</v>
      </c>
      <c r="AJ1256" s="447">
        <v>98.54</v>
      </c>
      <c r="AK1256" s="447">
        <v>235.96</v>
      </c>
      <c r="AL1256" s="429">
        <v>32.349414825439453</v>
      </c>
      <c r="AM1256" s="433" t="s">
        <v>139</v>
      </c>
      <c r="AN1256" s="434"/>
      <c r="AO1256" s="438" t="s">
        <v>139</v>
      </c>
      <c r="AP1256" s="439" t="s">
        <v>139</v>
      </c>
      <c r="AQ1256" s="431" t="s">
        <v>139</v>
      </c>
      <c r="AR1256" s="440"/>
      <c r="AS1256" s="469" t="s">
        <v>139</v>
      </c>
      <c r="AT1256" s="431" t="s">
        <v>139</v>
      </c>
      <c r="AU1256" s="469" t="s">
        <v>139</v>
      </c>
      <c r="AV1256" s="431" t="s">
        <v>139</v>
      </c>
      <c r="AW1256" s="442" t="s">
        <v>139</v>
      </c>
      <c r="AX1256" s="431" t="s">
        <v>139</v>
      </c>
      <c r="AY1256" s="443"/>
      <c r="AZ1256" s="469" t="s">
        <v>139</v>
      </c>
      <c r="BA1256" s="431" t="s">
        <v>139</v>
      </c>
      <c r="BB1256" s="440"/>
      <c r="BC1256" s="469" t="s">
        <v>139</v>
      </c>
      <c r="BD1256" s="445" t="s">
        <v>139</v>
      </c>
      <c r="BE1256" s="469" t="s">
        <v>139</v>
      </c>
      <c r="BF1256" s="445" t="s">
        <v>139</v>
      </c>
      <c r="BG1256" s="445"/>
      <c r="BH1256" s="469" t="s">
        <v>139</v>
      </c>
      <c r="BI1256" s="431" t="s">
        <v>139</v>
      </c>
      <c r="BJ1256" s="440"/>
      <c r="BK1256" s="441" t="s">
        <v>139</v>
      </c>
      <c r="BL1256" s="431" t="s">
        <v>139</v>
      </c>
      <c r="BM1256" s="446"/>
      <c r="BN1256" s="447" t="s">
        <v>139</v>
      </c>
      <c r="BO1256" t="s">
        <v>139</v>
      </c>
    </row>
    <row r="1257" spans="1:67" ht="15.75" customHeight="1">
      <c r="A1257" s="7" t="s">
        <v>1030</v>
      </c>
      <c r="B1257" s="453">
        <v>58</v>
      </c>
      <c r="C1257" s="436" t="s">
        <v>256</v>
      </c>
      <c r="D1257" s="454" t="s">
        <v>257</v>
      </c>
      <c r="E1257" s="436">
        <v>70</v>
      </c>
      <c r="F1257" s="436">
        <v>32.800000000000011</v>
      </c>
      <c r="G1257" s="436" t="s">
        <v>61</v>
      </c>
      <c r="H1257" s="430">
        <v>70.546666666666667</v>
      </c>
      <c r="I1257" s="436">
        <v>122</v>
      </c>
      <c r="J1257" s="436">
        <v>54.460000000000264</v>
      </c>
      <c r="K1257" s="436" t="s">
        <v>62</v>
      </c>
      <c r="L1257" s="430">
        <v>122.90766666666667</v>
      </c>
      <c r="M1257" s="430">
        <v>-122.90766666666667</v>
      </c>
      <c r="N1257" s="427">
        <v>1294</v>
      </c>
      <c r="Q1257" s="457" t="s">
        <v>184</v>
      </c>
      <c r="R1257">
        <v>15</v>
      </c>
      <c r="S1257" s="474">
        <v>49.145000000000003</v>
      </c>
      <c r="T1257" s="290">
        <v>-1.0278</v>
      </c>
      <c r="U1257" s="290">
        <v>-1.0286</v>
      </c>
      <c r="V1257" s="290">
        <v>26.251580999999998</v>
      </c>
      <c r="W1257" s="290">
        <v>26.251038000000001</v>
      </c>
      <c r="X1257" s="290">
        <v>32.371977150052686</v>
      </c>
      <c r="Y1257" s="290">
        <v>32.372103295238759</v>
      </c>
      <c r="Z1257">
        <v>2.0457000000000001</v>
      </c>
      <c r="AA1257" s="447">
        <v>7.2664959030693126</v>
      </c>
      <c r="AB1257" s="447">
        <v>86.667716884378677</v>
      </c>
      <c r="AC1257" s="447">
        <v>5.5504431999999999E-2</v>
      </c>
      <c r="AD1257" s="290">
        <v>0.1086</v>
      </c>
      <c r="AE1257" s="447">
        <v>89.278400000000005</v>
      </c>
      <c r="AF1257">
        <v>4.5614999999999997</v>
      </c>
      <c r="AG1257" s="447">
        <v>3.3311000000000002</v>
      </c>
      <c r="AH1257">
        <v>0.20019999999999999</v>
      </c>
      <c r="AI1257" s="447">
        <v>0.81915000000000004</v>
      </c>
      <c r="AJ1257" s="447">
        <v>98.54</v>
      </c>
      <c r="AK1257" s="447">
        <v>235.96</v>
      </c>
      <c r="AL1257" s="429">
        <v>32.351455688476563</v>
      </c>
      <c r="AM1257" s="433" t="s">
        <v>139</v>
      </c>
      <c r="AN1257" s="434"/>
      <c r="AO1257" s="438" t="s">
        <v>139</v>
      </c>
      <c r="AP1257" s="439" t="s">
        <v>139</v>
      </c>
      <c r="AQ1257" s="431" t="s">
        <v>139</v>
      </c>
      <c r="AR1257" s="440"/>
      <c r="AS1257" s="469" t="s">
        <v>139</v>
      </c>
      <c r="AT1257" s="431" t="s">
        <v>139</v>
      </c>
      <c r="AU1257" s="469" t="s">
        <v>139</v>
      </c>
      <c r="AV1257" s="431" t="s">
        <v>139</v>
      </c>
      <c r="AW1257" s="442" t="s">
        <v>139</v>
      </c>
      <c r="AX1257" s="431" t="s">
        <v>139</v>
      </c>
      <c r="AY1257" s="443"/>
      <c r="AZ1257" s="469" t="s">
        <v>139</v>
      </c>
      <c r="BA1257" s="431" t="s">
        <v>139</v>
      </c>
      <c r="BB1257" s="440"/>
      <c r="BC1257" s="469" t="s">
        <v>139</v>
      </c>
      <c r="BD1257" s="445" t="s">
        <v>139</v>
      </c>
      <c r="BE1257" s="469" t="s">
        <v>139</v>
      </c>
      <c r="BF1257" s="445" t="s">
        <v>139</v>
      </c>
      <c r="BG1257" s="445"/>
      <c r="BH1257" s="469" t="s">
        <v>139</v>
      </c>
      <c r="BI1257" s="431" t="s">
        <v>139</v>
      </c>
      <c r="BJ1257" s="440"/>
      <c r="BK1257" s="441" t="s">
        <v>139</v>
      </c>
      <c r="BL1257" s="431" t="s">
        <v>139</v>
      </c>
      <c r="BM1257" s="446"/>
      <c r="BN1257" s="447" t="s">
        <v>139</v>
      </c>
      <c r="BO1257" t="s">
        <v>139</v>
      </c>
    </row>
    <row r="1258" spans="1:67" ht="15.75" customHeight="1">
      <c r="A1258" s="7" t="s">
        <v>1030</v>
      </c>
      <c r="B1258" s="453">
        <v>58</v>
      </c>
      <c r="C1258" s="436" t="s">
        <v>256</v>
      </c>
      <c r="D1258" s="454" t="s">
        <v>257</v>
      </c>
      <c r="E1258" s="436">
        <v>70</v>
      </c>
      <c r="F1258" s="436">
        <v>32.800000000000011</v>
      </c>
      <c r="G1258" s="436" t="s">
        <v>61</v>
      </c>
      <c r="H1258" s="430">
        <v>70.546666666666667</v>
      </c>
      <c r="I1258" s="436">
        <v>122</v>
      </c>
      <c r="J1258" s="436">
        <v>54.460000000000264</v>
      </c>
      <c r="K1258" s="436" t="s">
        <v>62</v>
      </c>
      <c r="L1258" s="430">
        <v>122.90766666666667</v>
      </c>
      <c r="M1258" s="430">
        <v>-122.90766666666667</v>
      </c>
      <c r="N1258" s="427">
        <v>1295</v>
      </c>
      <c r="Q1258" s="457" t="s">
        <v>184</v>
      </c>
      <c r="R1258">
        <v>16</v>
      </c>
      <c r="S1258" s="474">
        <v>23.321999999999999</v>
      </c>
      <c r="T1258" s="290">
        <v>0.91439999999999999</v>
      </c>
      <c r="U1258" s="290">
        <v>0.90010000000000001</v>
      </c>
      <c r="V1258" s="290">
        <v>26.057807</v>
      </c>
      <c r="W1258" s="290">
        <v>26.051639000000002</v>
      </c>
      <c r="X1258" s="290">
        <v>30.144649501593339</v>
      </c>
      <c r="Y1258" s="290">
        <v>30.150684893378482</v>
      </c>
      <c r="Z1258">
        <v>2.3607999999999998</v>
      </c>
      <c r="AA1258" s="447">
        <v>8.3133678795019712</v>
      </c>
      <c r="AB1258" s="447">
        <v>102.74276986803932</v>
      </c>
      <c r="AC1258" s="447">
        <v>0.30271998400000005</v>
      </c>
      <c r="AD1258" s="290">
        <v>0.65749999999999997</v>
      </c>
      <c r="AE1258" s="447">
        <v>87.431700000000006</v>
      </c>
      <c r="AF1258">
        <v>4.4683000000000002</v>
      </c>
      <c r="AG1258" s="447">
        <v>2.4763999999999999</v>
      </c>
      <c r="AH1258">
        <v>0.1661</v>
      </c>
      <c r="AI1258" s="447">
        <v>6.9855999999999998</v>
      </c>
      <c r="AJ1258" s="447">
        <v>98.54</v>
      </c>
      <c r="AK1258" s="447">
        <v>237.95</v>
      </c>
      <c r="AL1258" s="429">
        <v>30.227828979492188</v>
      </c>
      <c r="AM1258" s="433" t="s">
        <v>139</v>
      </c>
      <c r="AN1258" s="434"/>
      <c r="AO1258" s="438" t="s">
        <v>139</v>
      </c>
      <c r="AP1258" s="439" t="s">
        <v>139</v>
      </c>
      <c r="AQ1258" s="431" t="s">
        <v>139</v>
      </c>
      <c r="AR1258" s="440"/>
      <c r="AS1258" s="469" t="s">
        <v>139</v>
      </c>
      <c r="AT1258" s="431" t="s">
        <v>139</v>
      </c>
      <c r="AU1258" s="469" t="s">
        <v>139</v>
      </c>
      <c r="AV1258" s="431" t="s">
        <v>139</v>
      </c>
      <c r="AW1258" s="442" t="s">
        <v>139</v>
      </c>
      <c r="AX1258" s="431" t="s">
        <v>139</v>
      </c>
      <c r="AY1258" s="443"/>
      <c r="AZ1258" s="469" t="s">
        <v>139</v>
      </c>
      <c r="BA1258" s="431" t="s">
        <v>139</v>
      </c>
      <c r="BB1258" s="440"/>
      <c r="BC1258" s="469" t="s">
        <v>139</v>
      </c>
      <c r="BD1258" s="445" t="s">
        <v>139</v>
      </c>
      <c r="BE1258" s="469" t="s">
        <v>139</v>
      </c>
      <c r="BF1258" s="445" t="s">
        <v>139</v>
      </c>
      <c r="BG1258" s="445"/>
      <c r="BH1258" s="469" t="s">
        <v>139</v>
      </c>
      <c r="BI1258" s="431" t="s">
        <v>139</v>
      </c>
      <c r="BJ1258" s="440"/>
      <c r="BK1258" s="441" t="s">
        <v>139</v>
      </c>
      <c r="BL1258" s="431" t="s">
        <v>139</v>
      </c>
      <c r="BM1258" s="446"/>
      <c r="BN1258" s="447" t="s">
        <v>139</v>
      </c>
      <c r="BO1258" t="s">
        <v>139</v>
      </c>
    </row>
    <row r="1259" spans="1:67" ht="15.75" customHeight="1">
      <c r="A1259" s="7" t="s">
        <v>1030</v>
      </c>
      <c r="B1259" s="453">
        <v>58</v>
      </c>
      <c r="C1259" s="436" t="s">
        <v>256</v>
      </c>
      <c r="D1259" s="454" t="s">
        <v>257</v>
      </c>
      <c r="E1259" s="436">
        <v>70</v>
      </c>
      <c r="F1259" s="436">
        <v>32.800000000000011</v>
      </c>
      <c r="G1259" s="436" t="s">
        <v>61</v>
      </c>
      <c r="H1259" s="430">
        <v>70.546666666666667</v>
      </c>
      <c r="I1259" s="436">
        <v>122</v>
      </c>
      <c r="J1259" s="436">
        <v>54.460000000000264</v>
      </c>
      <c r="K1259" s="436" t="s">
        <v>62</v>
      </c>
      <c r="L1259" s="430">
        <v>122.90766666666667</v>
      </c>
      <c r="M1259" s="430">
        <v>-122.90766666666667</v>
      </c>
      <c r="N1259" s="427">
        <v>1296</v>
      </c>
      <c r="Q1259" s="457" t="s">
        <v>184</v>
      </c>
      <c r="R1259">
        <v>17</v>
      </c>
      <c r="S1259" s="474">
        <v>23.504000000000001</v>
      </c>
      <c r="T1259" s="290">
        <v>0.88739999999999997</v>
      </c>
      <c r="U1259" s="290">
        <v>0.89390000000000003</v>
      </c>
      <c r="V1259" s="290">
        <v>26.046198999999998</v>
      </c>
      <c r="W1259" s="290">
        <v>26.048957000000001</v>
      </c>
      <c r="X1259" s="290">
        <v>30.15599861074055</v>
      </c>
      <c r="Y1259" s="290">
        <v>30.153195659840204</v>
      </c>
      <c r="Z1259">
        <v>2.3658999999999999</v>
      </c>
      <c r="AA1259" s="447">
        <v>8.3785395091284514</v>
      </c>
      <c r="AB1259" s="447">
        <v>103.48385541930854</v>
      </c>
      <c r="AC1259" s="447">
        <v>0.32040268799999999</v>
      </c>
      <c r="AD1259" s="290">
        <v>0.69669999999999999</v>
      </c>
      <c r="AE1259" s="447">
        <v>87.401899999999998</v>
      </c>
      <c r="AF1259">
        <v>4.4668000000000001</v>
      </c>
      <c r="AG1259" s="447">
        <v>2.5022000000000002</v>
      </c>
      <c r="AH1259">
        <v>0.1671</v>
      </c>
      <c r="AI1259" s="447">
        <v>6.7404999999999999</v>
      </c>
      <c r="AJ1259" s="447">
        <v>98.54</v>
      </c>
      <c r="AK1259" s="447">
        <v>237.95</v>
      </c>
      <c r="AL1259" s="429">
        <v>30.212736129760742</v>
      </c>
      <c r="AM1259" s="433" t="s">
        <v>139</v>
      </c>
      <c r="AN1259" s="434"/>
      <c r="AO1259" s="438" t="s">
        <v>139</v>
      </c>
      <c r="AP1259" s="439" t="s">
        <v>139</v>
      </c>
      <c r="AQ1259" s="431" t="s">
        <v>139</v>
      </c>
      <c r="AR1259" s="440"/>
      <c r="AS1259" s="469" t="s">
        <v>139</v>
      </c>
      <c r="AT1259" s="431" t="s">
        <v>139</v>
      </c>
      <c r="AU1259" s="469" t="s">
        <v>139</v>
      </c>
      <c r="AV1259" s="431" t="s">
        <v>139</v>
      </c>
      <c r="AW1259" s="442" t="s">
        <v>139</v>
      </c>
      <c r="AX1259" s="431" t="s">
        <v>139</v>
      </c>
      <c r="AY1259" s="443"/>
      <c r="AZ1259" s="469" t="s">
        <v>139</v>
      </c>
      <c r="BA1259" s="431" t="s">
        <v>139</v>
      </c>
      <c r="BB1259" s="440"/>
      <c r="BC1259" s="469" t="s">
        <v>139</v>
      </c>
      <c r="BD1259" s="445" t="s">
        <v>139</v>
      </c>
      <c r="BE1259" s="469" t="s">
        <v>139</v>
      </c>
      <c r="BF1259" s="445" t="s">
        <v>139</v>
      </c>
      <c r="BG1259" s="445"/>
      <c r="BH1259" s="469" t="s">
        <v>139</v>
      </c>
      <c r="BI1259" s="431" t="s">
        <v>139</v>
      </c>
      <c r="BJ1259" s="440"/>
      <c r="BK1259" s="441" t="s">
        <v>139</v>
      </c>
      <c r="BL1259" s="431" t="s">
        <v>139</v>
      </c>
      <c r="BM1259" s="446"/>
      <c r="BN1259" s="447" t="s">
        <v>139</v>
      </c>
      <c r="BO1259" t="s">
        <v>139</v>
      </c>
    </row>
    <row r="1260" spans="1:67" ht="15.75" customHeight="1">
      <c r="A1260" s="7" t="s">
        <v>1030</v>
      </c>
      <c r="B1260" s="453">
        <v>58</v>
      </c>
      <c r="C1260" s="436" t="s">
        <v>256</v>
      </c>
      <c r="D1260" s="454" t="s">
        <v>257</v>
      </c>
      <c r="E1260" s="436">
        <v>70</v>
      </c>
      <c r="F1260" s="436">
        <v>32.800000000000011</v>
      </c>
      <c r="G1260" s="436" t="s">
        <v>61</v>
      </c>
      <c r="H1260" s="430">
        <v>70.546666666666667</v>
      </c>
      <c r="I1260" s="436">
        <v>122</v>
      </c>
      <c r="J1260" s="436">
        <v>54.460000000000264</v>
      </c>
      <c r="K1260" s="436" t="s">
        <v>62</v>
      </c>
      <c r="L1260" s="430">
        <v>122.90766666666667</v>
      </c>
      <c r="M1260" s="430">
        <v>-122.90766666666667</v>
      </c>
      <c r="N1260" s="427">
        <v>1297</v>
      </c>
      <c r="Q1260" s="457" t="s">
        <v>184</v>
      </c>
      <c r="R1260">
        <v>18</v>
      </c>
      <c r="S1260" s="474">
        <v>23.643000000000001</v>
      </c>
      <c r="T1260" s="290">
        <v>0.88900000000000001</v>
      </c>
      <c r="U1260" s="290">
        <v>0.89970000000000006</v>
      </c>
      <c r="V1260" s="290">
        <v>26.047308999999998</v>
      </c>
      <c r="W1260" s="290">
        <v>26.049472000000002</v>
      </c>
      <c r="X1260" s="290">
        <v>30.155783231505879</v>
      </c>
      <c r="Y1260" s="290">
        <v>30.148144911501241</v>
      </c>
      <c r="Z1260">
        <v>2.3658999999999999</v>
      </c>
      <c r="AA1260" s="447">
        <v>8.3785395091284514</v>
      </c>
      <c r="AB1260" s="447">
        <v>103.48799746658051</v>
      </c>
      <c r="AC1260" s="447">
        <v>0.31888033599999999</v>
      </c>
      <c r="AD1260" s="290">
        <v>0.69330000000000003</v>
      </c>
      <c r="AE1260" s="447">
        <v>87.435500000000005</v>
      </c>
      <c r="AF1260">
        <v>4.4684999999999997</v>
      </c>
      <c r="AG1260" s="447">
        <v>2.3683999999999998</v>
      </c>
      <c r="AH1260">
        <v>0.1618</v>
      </c>
      <c r="AI1260" s="447">
        <v>6.2483000000000004</v>
      </c>
      <c r="AJ1260" s="447">
        <v>98.54</v>
      </c>
      <c r="AK1260" s="447">
        <v>239.93</v>
      </c>
      <c r="AL1260" s="429">
        <v>30.181650161743164</v>
      </c>
      <c r="AM1260" s="433" t="s">
        <v>139</v>
      </c>
      <c r="AN1260" s="434"/>
      <c r="AO1260" s="438" t="s">
        <v>139</v>
      </c>
      <c r="AP1260" s="439" t="s">
        <v>139</v>
      </c>
      <c r="AQ1260" s="431" t="s">
        <v>139</v>
      </c>
      <c r="AR1260" s="440"/>
      <c r="AS1260" s="469" t="s">
        <v>139</v>
      </c>
      <c r="AT1260" s="431" t="s">
        <v>139</v>
      </c>
      <c r="AU1260" s="469" t="s">
        <v>139</v>
      </c>
      <c r="AV1260" s="431" t="s">
        <v>139</v>
      </c>
      <c r="AW1260" s="442" t="s">
        <v>139</v>
      </c>
      <c r="AX1260" s="431" t="s">
        <v>139</v>
      </c>
      <c r="AY1260" s="443"/>
      <c r="AZ1260" s="469" t="s">
        <v>139</v>
      </c>
      <c r="BA1260" s="431" t="s">
        <v>139</v>
      </c>
      <c r="BB1260" s="440"/>
      <c r="BC1260" s="469" t="s">
        <v>139</v>
      </c>
      <c r="BD1260" s="445" t="s">
        <v>139</v>
      </c>
      <c r="BE1260" s="469" t="s">
        <v>139</v>
      </c>
      <c r="BF1260" s="445" t="s">
        <v>139</v>
      </c>
      <c r="BG1260" s="445"/>
      <c r="BH1260" s="469" t="s">
        <v>139</v>
      </c>
      <c r="BI1260" s="431" t="s">
        <v>139</v>
      </c>
      <c r="BJ1260" s="440"/>
      <c r="BK1260" s="441" t="s">
        <v>139</v>
      </c>
      <c r="BL1260" s="431" t="s">
        <v>139</v>
      </c>
      <c r="BM1260" s="446"/>
      <c r="BN1260" s="447" t="s">
        <v>139</v>
      </c>
      <c r="BO1260" t="s">
        <v>139</v>
      </c>
    </row>
    <row r="1261" spans="1:67" ht="15.75" customHeight="1">
      <c r="A1261" s="7" t="s">
        <v>1030</v>
      </c>
      <c r="B1261" s="453">
        <v>58</v>
      </c>
      <c r="C1261" s="436" t="s">
        <v>256</v>
      </c>
      <c r="D1261" s="454" t="s">
        <v>257</v>
      </c>
      <c r="E1261" s="436">
        <v>70</v>
      </c>
      <c r="F1261" s="436">
        <v>32.800000000000011</v>
      </c>
      <c r="G1261" s="436" t="s">
        <v>61</v>
      </c>
      <c r="H1261" s="430">
        <v>70.546666666666667</v>
      </c>
      <c r="I1261" s="436">
        <v>122</v>
      </c>
      <c r="J1261" s="436">
        <v>54.460000000000264</v>
      </c>
      <c r="K1261" s="436" t="s">
        <v>62</v>
      </c>
      <c r="L1261" s="430">
        <v>122.90766666666667</v>
      </c>
      <c r="M1261" s="430">
        <v>-122.90766666666667</v>
      </c>
      <c r="N1261" s="427">
        <v>1298</v>
      </c>
      <c r="Q1261" s="457" t="s">
        <v>184</v>
      </c>
      <c r="R1261">
        <v>19</v>
      </c>
      <c r="S1261" s="474">
        <v>18.512</v>
      </c>
      <c r="T1261" s="290">
        <v>1.8017000000000001</v>
      </c>
      <c r="U1261" s="290">
        <v>1.784</v>
      </c>
      <c r="V1261" s="290">
        <v>26.300176999999998</v>
      </c>
      <c r="W1261" s="290">
        <v>26.298850999999999</v>
      </c>
      <c r="X1261" s="290">
        <v>29.604421626317727</v>
      </c>
      <c r="Y1261" s="290">
        <v>29.61939856913618</v>
      </c>
      <c r="Z1261">
        <v>2.3582999999999998</v>
      </c>
      <c r="AA1261" s="447">
        <v>8.2359260727178185</v>
      </c>
      <c r="AB1261" s="447">
        <v>103.74878501274819</v>
      </c>
      <c r="AC1261" s="447">
        <v>0.29608108799999999</v>
      </c>
      <c r="AD1261" s="290">
        <v>0.64270000000000005</v>
      </c>
      <c r="AE1261" s="447">
        <v>87.130200000000002</v>
      </c>
      <c r="AF1261">
        <v>4.4531000000000001</v>
      </c>
      <c r="AG1261" s="447">
        <v>2.2509999999999999</v>
      </c>
      <c r="AH1261">
        <v>0.157</v>
      </c>
      <c r="AI1261" s="447">
        <v>9.8338999999999999</v>
      </c>
      <c r="AJ1261" s="447">
        <v>98.55</v>
      </c>
      <c r="AK1261" s="447">
        <v>245.88</v>
      </c>
      <c r="AL1261" s="429">
        <v>29.634546279907227</v>
      </c>
      <c r="AM1261" s="433" t="s">
        <v>139</v>
      </c>
      <c r="AN1261" s="434"/>
      <c r="AO1261" s="438" t="s">
        <v>139</v>
      </c>
      <c r="AP1261" s="439" t="s">
        <v>139</v>
      </c>
      <c r="AQ1261" s="431" t="s">
        <v>139</v>
      </c>
      <c r="AR1261" s="440"/>
      <c r="AS1261" s="469" t="s">
        <v>139</v>
      </c>
      <c r="AT1261" s="431" t="s">
        <v>139</v>
      </c>
      <c r="AU1261" s="469" t="s">
        <v>139</v>
      </c>
      <c r="AV1261" s="431" t="s">
        <v>139</v>
      </c>
      <c r="AW1261" s="442" t="s">
        <v>139</v>
      </c>
      <c r="AX1261" s="431" t="s">
        <v>139</v>
      </c>
      <c r="AY1261" s="443"/>
      <c r="AZ1261" s="469" t="s">
        <v>139</v>
      </c>
      <c r="BA1261" s="431" t="s">
        <v>139</v>
      </c>
      <c r="BB1261" s="440"/>
      <c r="BC1261" s="469" t="s">
        <v>139</v>
      </c>
      <c r="BD1261" s="445" t="s">
        <v>139</v>
      </c>
      <c r="BE1261" s="469" t="s">
        <v>139</v>
      </c>
      <c r="BF1261" s="445" t="s">
        <v>139</v>
      </c>
      <c r="BG1261" s="445"/>
      <c r="BH1261" s="469" t="s">
        <v>139</v>
      </c>
      <c r="BI1261" s="431" t="s">
        <v>139</v>
      </c>
      <c r="BJ1261" s="440"/>
      <c r="BK1261" s="441" t="s">
        <v>139</v>
      </c>
      <c r="BL1261" s="431" t="s">
        <v>139</v>
      </c>
      <c r="BM1261" s="446"/>
      <c r="BN1261" s="447" t="s">
        <v>139</v>
      </c>
      <c r="BO1261" t="s">
        <v>139</v>
      </c>
    </row>
    <row r="1262" spans="1:67" ht="15.75" customHeight="1">
      <c r="A1262" s="7" t="s">
        <v>1030</v>
      </c>
      <c r="B1262" s="453">
        <v>58</v>
      </c>
      <c r="C1262" s="436" t="s">
        <v>256</v>
      </c>
      <c r="D1262" s="454" t="s">
        <v>257</v>
      </c>
      <c r="E1262" s="436">
        <v>70</v>
      </c>
      <c r="F1262" s="436">
        <v>32.800000000000011</v>
      </c>
      <c r="G1262" s="436" t="s">
        <v>61</v>
      </c>
      <c r="H1262" s="430">
        <v>70.546666666666667</v>
      </c>
      <c r="I1262" s="436">
        <v>122</v>
      </c>
      <c r="J1262" s="436">
        <v>54.460000000000264</v>
      </c>
      <c r="K1262" s="436" t="s">
        <v>62</v>
      </c>
      <c r="L1262" s="430">
        <v>122.90766666666667</v>
      </c>
      <c r="M1262" s="430">
        <v>-122.90766666666667</v>
      </c>
      <c r="N1262" s="427">
        <v>1299</v>
      </c>
      <c r="Q1262" s="457" t="s">
        <v>184</v>
      </c>
      <c r="R1262">
        <v>20</v>
      </c>
      <c r="S1262" s="474">
        <v>18.521000000000001</v>
      </c>
      <c r="T1262" s="290">
        <v>1.7829999999999999</v>
      </c>
      <c r="U1262" s="290">
        <v>1.7790999999999999</v>
      </c>
      <c r="V1262" s="290">
        <v>26.296661999999998</v>
      </c>
      <c r="W1262" s="290">
        <v>26.296870000000002</v>
      </c>
      <c r="X1262" s="290">
        <v>29.617621938873615</v>
      </c>
      <c r="Y1262" s="290">
        <v>29.62154307382821</v>
      </c>
      <c r="Z1262">
        <v>2.3582999999999998</v>
      </c>
      <c r="AA1262" s="447">
        <v>8.2359260727178185</v>
      </c>
      <c r="AB1262" s="447">
        <v>103.70866194140046</v>
      </c>
      <c r="AC1262" s="447">
        <v>0.28829817600000002</v>
      </c>
      <c r="AD1262" s="290">
        <v>0.62539999999999996</v>
      </c>
      <c r="AE1262" s="447">
        <v>87.143199999999993</v>
      </c>
      <c r="AF1262">
        <v>4.4537000000000004</v>
      </c>
      <c r="AG1262" s="447">
        <v>2.2322000000000002</v>
      </c>
      <c r="AH1262">
        <v>0.15629999999999999</v>
      </c>
      <c r="AI1262" s="447">
        <v>9.4215999999999998</v>
      </c>
      <c r="AJ1262" s="447">
        <v>98.55</v>
      </c>
      <c r="AK1262" s="447">
        <v>247.86</v>
      </c>
      <c r="AL1262" s="429">
        <v>29.629409790039063</v>
      </c>
      <c r="AM1262" s="433" t="s">
        <v>139</v>
      </c>
      <c r="AN1262" s="434"/>
      <c r="AO1262" s="438" t="s">
        <v>139</v>
      </c>
      <c r="AP1262" s="439" t="s">
        <v>139</v>
      </c>
      <c r="AQ1262" s="431" t="s">
        <v>139</v>
      </c>
      <c r="AR1262" s="440"/>
      <c r="AS1262" s="469" t="s">
        <v>139</v>
      </c>
      <c r="AT1262" s="431" t="s">
        <v>139</v>
      </c>
      <c r="AU1262" s="469" t="s">
        <v>139</v>
      </c>
      <c r="AV1262" s="431" t="s">
        <v>139</v>
      </c>
      <c r="AW1262" s="442" t="s">
        <v>139</v>
      </c>
      <c r="AX1262" s="431" t="s">
        <v>139</v>
      </c>
      <c r="AY1262" s="443"/>
      <c r="AZ1262" s="469" t="s">
        <v>139</v>
      </c>
      <c r="BA1262" s="431" t="s">
        <v>139</v>
      </c>
      <c r="BB1262" s="440"/>
      <c r="BC1262" s="469" t="s">
        <v>139</v>
      </c>
      <c r="BD1262" s="445" t="s">
        <v>139</v>
      </c>
      <c r="BE1262" s="469" t="s">
        <v>139</v>
      </c>
      <c r="BF1262" s="445" t="s">
        <v>139</v>
      </c>
      <c r="BG1262" s="445"/>
      <c r="BH1262" s="469" t="s">
        <v>139</v>
      </c>
      <c r="BI1262" s="431" t="s">
        <v>139</v>
      </c>
      <c r="BJ1262" s="440"/>
      <c r="BK1262" s="441" t="s">
        <v>139</v>
      </c>
      <c r="BL1262" s="431" t="s">
        <v>139</v>
      </c>
      <c r="BM1262" s="446"/>
      <c r="BN1262" s="447" t="s">
        <v>139</v>
      </c>
      <c r="BO1262" t="s">
        <v>139</v>
      </c>
    </row>
    <row r="1263" spans="1:67" ht="15.75" customHeight="1">
      <c r="A1263" s="7" t="s">
        <v>1030</v>
      </c>
      <c r="B1263" s="453">
        <v>58</v>
      </c>
      <c r="C1263" s="436" t="s">
        <v>256</v>
      </c>
      <c r="D1263" s="454" t="s">
        <v>257</v>
      </c>
      <c r="E1263" s="436">
        <v>70</v>
      </c>
      <c r="F1263" s="436">
        <v>32.800000000000011</v>
      </c>
      <c r="G1263" s="436" t="s">
        <v>61</v>
      </c>
      <c r="H1263" s="430">
        <v>70.546666666666667</v>
      </c>
      <c r="I1263" s="436">
        <v>122</v>
      </c>
      <c r="J1263" s="436">
        <v>54.460000000000264</v>
      </c>
      <c r="K1263" s="436" t="s">
        <v>62</v>
      </c>
      <c r="L1263" s="430">
        <v>122.90766666666667</v>
      </c>
      <c r="M1263" s="430">
        <v>-122.90766666666667</v>
      </c>
      <c r="N1263" s="427">
        <v>1300</v>
      </c>
      <c r="Q1263" s="457" t="s">
        <v>184</v>
      </c>
      <c r="R1263">
        <v>21</v>
      </c>
      <c r="S1263" s="474">
        <v>18.673999999999999</v>
      </c>
      <c r="T1263" s="290">
        <v>1.9313</v>
      </c>
      <c r="U1263" s="290">
        <v>2.0082</v>
      </c>
      <c r="V1263" s="290">
        <v>26.326619999999998</v>
      </c>
      <c r="W1263" s="290">
        <v>26.343590000000003</v>
      </c>
      <c r="X1263" s="290">
        <v>29.51569343025858</v>
      </c>
      <c r="Y1263" s="290">
        <v>29.464907969945884</v>
      </c>
      <c r="Z1263">
        <v>2.3582999999999998</v>
      </c>
      <c r="AA1263" s="447">
        <v>8.2359260727178185</v>
      </c>
      <c r="AB1263" s="447">
        <v>104.02886780098261</v>
      </c>
      <c r="AC1263" s="447">
        <v>0.27484472800000004</v>
      </c>
      <c r="AD1263" s="290">
        <v>0.59560000000000002</v>
      </c>
      <c r="AE1263" s="447">
        <v>87.167400000000001</v>
      </c>
      <c r="AF1263">
        <v>4.4550000000000001</v>
      </c>
      <c r="AG1263" s="447">
        <v>2.1124000000000001</v>
      </c>
      <c r="AH1263">
        <v>0.1515</v>
      </c>
      <c r="AI1263" s="447">
        <v>9.0268999999999995</v>
      </c>
      <c r="AJ1263" s="447">
        <v>98.54</v>
      </c>
      <c r="AK1263" s="447">
        <v>247.86</v>
      </c>
      <c r="AL1263" s="429">
        <v>29.615152359008789</v>
      </c>
      <c r="AM1263" s="433" t="s">
        <v>139</v>
      </c>
      <c r="AN1263" s="434"/>
      <c r="AO1263" s="438" t="s">
        <v>139</v>
      </c>
      <c r="AP1263" s="439" t="s">
        <v>139</v>
      </c>
      <c r="AQ1263" s="431" t="s">
        <v>139</v>
      </c>
      <c r="AR1263" s="440"/>
      <c r="AS1263" s="469" t="s">
        <v>139</v>
      </c>
      <c r="AT1263" s="431" t="s">
        <v>139</v>
      </c>
      <c r="AU1263" s="469" t="s">
        <v>139</v>
      </c>
      <c r="AV1263" s="431" t="s">
        <v>139</v>
      </c>
      <c r="AW1263" s="442" t="s">
        <v>139</v>
      </c>
      <c r="AX1263" s="431" t="s">
        <v>139</v>
      </c>
      <c r="AY1263" s="443"/>
      <c r="AZ1263" s="469" t="s">
        <v>139</v>
      </c>
      <c r="BA1263" s="431" t="s">
        <v>139</v>
      </c>
      <c r="BB1263" s="440"/>
      <c r="BC1263" s="469" t="s">
        <v>139</v>
      </c>
      <c r="BD1263" s="445" t="s">
        <v>139</v>
      </c>
      <c r="BE1263" s="469" t="s">
        <v>139</v>
      </c>
      <c r="BF1263" s="445" t="s">
        <v>139</v>
      </c>
      <c r="BG1263" s="445"/>
      <c r="BH1263" s="469" t="s">
        <v>139</v>
      </c>
      <c r="BI1263" s="431" t="s">
        <v>139</v>
      </c>
      <c r="BJ1263" s="440"/>
      <c r="BK1263" s="441" t="s">
        <v>139</v>
      </c>
      <c r="BL1263" s="431" t="s">
        <v>139</v>
      </c>
      <c r="BM1263" s="446"/>
      <c r="BN1263" s="447" t="s">
        <v>139</v>
      </c>
      <c r="BO1263" t="s">
        <v>139</v>
      </c>
    </row>
    <row r="1264" spans="1:67" ht="15.75" customHeight="1">
      <c r="A1264" s="7" t="s">
        <v>1030</v>
      </c>
      <c r="B1264" s="453">
        <v>58</v>
      </c>
      <c r="C1264" s="436" t="s">
        <v>256</v>
      </c>
      <c r="D1264" s="454" t="s">
        <v>257</v>
      </c>
      <c r="E1264" s="436">
        <v>70</v>
      </c>
      <c r="F1264" s="436">
        <v>32.800000000000011</v>
      </c>
      <c r="G1264" s="436" t="s">
        <v>61</v>
      </c>
      <c r="H1264" s="430">
        <v>70.546666666666667</v>
      </c>
      <c r="I1264" s="436">
        <v>122</v>
      </c>
      <c r="J1264" s="436">
        <v>54.460000000000264</v>
      </c>
      <c r="K1264" s="436" t="s">
        <v>62</v>
      </c>
      <c r="L1264" s="430">
        <v>122.90766666666667</v>
      </c>
      <c r="M1264" s="430">
        <v>-122.90766666666667</v>
      </c>
      <c r="N1264" s="427">
        <v>1301</v>
      </c>
      <c r="Q1264" s="457" t="s">
        <v>184</v>
      </c>
      <c r="R1264">
        <v>22</v>
      </c>
      <c r="S1264" s="474">
        <v>5.6269999999999998</v>
      </c>
      <c r="T1264" s="290">
        <v>2.0009999999999999</v>
      </c>
      <c r="U1264" s="290">
        <v>2.0089000000000001</v>
      </c>
      <c r="V1264" s="290">
        <v>26.337109999999999</v>
      </c>
      <c r="W1264" s="290">
        <v>26.33935</v>
      </c>
      <c r="X1264" s="290">
        <v>29.470235723224619</v>
      </c>
      <c r="Y1264" s="290">
        <v>29.465636396672323</v>
      </c>
      <c r="Z1264">
        <v>2.3298999999999999</v>
      </c>
      <c r="AA1264" s="447">
        <v>7.7954934842981913</v>
      </c>
      <c r="AB1264" s="447">
        <v>98.609852908055089</v>
      </c>
      <c r="AC1264" s="447">
        <v>0.24802340800000003</v>
      </c>
      <c r="AD1264" s="290">
        <v>0.53600000000000003</v>
      </c>
      <c r="AE1264" s="447">
        <v>87.260499999999993</v>
      </c>
      <c r="AF1264">
        <v>4.4596999999999998</v>
      </c>
      <c r="AG1264" s="447">
        <v>2.2322000000000002</v>
      </c>
      <c r="AH1264">
        <v>0.15629999999999999</v>
      </c>
      <c r="AI1264" s="447">
        <v>49.527999999999999</v>
      </c>
      <c r="AJ1264" s="447">
        <v>10.54</v>
      </c>
      <c r="AK1264" s="447">
        <v>251.83</v>
      </c>
      <c r="AL1264" s="429">
        <v>29.47447395324707</v>
      </c>
      <c r="AM1264" s="433" t="s">
        <v>139</v>
      </c>
      <c r="AN1264" s="434"/>
      <c r="AO1264" s="438" t="s">
        <v>139</v>
      </c>
      <c r="AP1264" s="439" t="s">
        <v>139</v>
      </c>
      <c r="AQ1264" s="431" t="s">
        <v>139</v>
      </c>
      <c r="AR1264" s="440"/>
      <c r="AS1264" s="469" t="s">
        <v>139</v>
      </c>
      <c r="AT1264" s="431" t="s">
        <v>139</v>
      </c>
      <c r="AU1264" s="469" t="s">
        <v>139</v>
      </c>
      <c r="AV1264" s="431" t="s">
        <v>139</v>
      </c>
      <c r="AW1264" s="442" t="s">
        <v>139</v>
      </c>
      <c r="AX1264" s="431" t="s">
        <v>139</v>
      </c>
      <c r="AY1264" s="443"/>
      <c r="AZ1264" s="469" t="s">
        <v>139</v>
      </c>
      <c r="BA1264" s="431" t="s">
        <v>139</v>
      </c>
      <c r="BB1264" s="440"/>
      <c r="BC1264" s="469" t="s">
        <v>139</v>
      </c>
      <c r="BD1264" s="445" t="s">
        <v>139</v>
      </c>
      <c r="BE1264" s="469" t="s">
        <v>139</v>
      </c>
      <c r="BF1264" s="445" t="s">
        <v>139</v>
      </c>
      <c r="BG1264" s="445"/>
      <c r="BH1264" s="469" t="s">
        <v>139</v>
      </c>
      <c r="BI1264" s="431" t="s">
        <v>139</v>
      </c>
      <c r="BJ1264" s="440"/>
      <c r="BK1264" s="441" t="s">
        <v>139</v>
      </c>
      <c r="BL1264" s="431" t="s">
        <v>139</v>
      </c>
      <c r="BM1264" s="446"/>
      <c r="BN1264" s="447" t="s">
        <v>139</v>
      </c>
      <c r="BO1264" t="s">
        <v>139</v>
      </c>
    </row>
    <row r="1265" spans="1:67" ht="15.75" customHeight="1">
      <c r="A1265" s="7" t="s">
        <v>1030</v>
      </c>
      <c r="B1265" s="453">
        <v>58</v>
      </c>
      <c r="C1265" s="436" t="s">
        <v>256</v>
      </c>
      <c r="D1265" s="454" t="s">
        <v>257</v>
      </c>
      <c r="E1265" s="436">
        <v>70</v>
      </c>
      <c r="F1265" s="436">
        <v>32.800000000000011</v>
      </c>
      <c r="G1265" s="436" t="s">
        <v>61</v>
      </c>
      <c r="H1265" s="430">
        <v>70.546666666666667</v>
      </c>
      <c r="I1265" s="436">
        <v>122</v>
      </c>
      <c r="J1265" s="436">
        <v>54.460000000000264</v>
      </c>
      <c r="K1265" s="436" t="s">
        <v>62</v>
      </c>
      <c r="L1265" s="430">
        <v>122.90766666666667</v>
      </c>
      <c r="M1265" s="430">
        <v>-122.90766666666667</v>
      </c>
      <c r="N1265" s="427">
        <v>1302</v>
      </c>
      <c r="Q1265" s="457" t="s">
        <v>184</v>
      </c>
      <c r="R1265">
        <v>23</v>
      </c>
      <c r="S1265" s="474">
        <v>5.3220000000000001</v>
      </c>
      <c r="T1265" s="290">
        <v>2.0190000000000001</v>
      </c>
      <c r="U1265" s="290">
        <v>2.0200999999999998</v>
      </c>
      <c r="V1265" s="290">
        <v>26.340838999999999</v>
      </c>
      <c r="W1265" s="290">
        <v>26.341331</v>
      </c>
      <c r="X1265" s="290">
        <v>29.458221764015391</v>
      </c>
      <c r="Y1265" s="290">
        <v>29.45780328569721</v>
      </c>
      <c r="Z1265">
        <v>2.3437000000000001</v>
      </c>
      <c r="AA1265" s="447">
        <v>7.9051223997023827</v>
      </c>
      <c r="AB1265" s="447">
        <v>100.03417599346751</v>
      </c>
      <c r="AC1265" s="447">
        <v>0.24764056800000003</v>
      </c>
      <c r="AD1265" s="290">
        <v>0.53520000000000001</v>
      </c>
      <c r="AE1265" s="447">
        <v>87.2791</v>
      </c>
      <c r="AF1265">
        <v>4.4606000000000003</v>
      </c>
      <c r="AG1265" s="447">
        <v>1.9716</v>
      </c>
      <c r="AH1265">
        <v>0.1459</v>
      </c>
      <c r="AI1265" s="447">
        <v>46.612000000000002</v>
      </c>
      <c r="AJ1265" s="447">
        <v>10.75</v>
      </c>
      <c r="AK1265" s="447">
        <v>251.52</v>
      </c>
      <c r="AL1265" s="429">
        <v>29.474794387817383</v>
      </c>
      <c r="AM1265" s="433" t="s">
        <v>139</v>
      </c>
      <c r="AN1265" s="434"/>
      <c r="AO1265" s="438" t="s">
        <v>139</v>
      </c>
      <c r="AP1265" s="439" t="s">
        <v>139</v>
      </c>
      <c r="AQ1265" s="431" t="s">
        <v>139</v>
      </c>
      <c r="AR1265" s="440"/>
      <c r="AS1265" s="469" t="s">
        <v>139</v>
      </c>
      <c r="AT1265" s="431" t="s">
        <v>139</v>
      </c>
      <c r="AU1265" s="469" t="s">
        <v>139</v>
      </c>
      <c r="AV1265" s="431" t="s">
        <v>139</v>
      </c>
      <c r="AW1265" s="442" t="s">
        <v>139</v>
      </c>
      <c r="AX1265" s="431" t="s">
        <v>139</v>
      </c>
      <c r="AY1265" s="443"/>
      <c r="AZ1265" s="469" t="s">
        <v>139</v>
      </c>
      <c r="BA1265" s="431" t="s">
        <v>139</v>
      </c>
      <c r="BB1265" s="440"/>
      <c r="BC1265" s="469" t="s">
        <v>139</v>
      </c>
      <c r="BD1265" s="445" t="s">
        <v>139</v>
      </c>
      <c r="BE1265" s="469" t="s">
        <v>139</v>
      </c>
      <c r="BF1265" s="445" t="s">
        <v>139</v>
      </c>
      <c r="BG1265" s="445"/>
      <c r="BH1265" s="469" t="s">
        <v>139</v>
      </c>
      <c r="BI1265" s="431" t="s">
        <v>139</v>
      </c>
      <c r="BJ1265" s="440"/>
      <c r="BK1265" s="441" t="s">
        <v>139</v>
      </c>
      <c r="BL1265" s="431" t="s">
        <v>139</v>
      </c>
      <c r="BM1265" s="446"/>
      <c r="BN1265" s="447" t="s">
        <v>139</v>
      </c>
      <c r="BO1265" t="s">
        <v>139</v>
      </c>
    </row>
    <row r="1266" spans="1:67" ht="15.75" customHeight="1">
      <c r="A1266" s="7" t="s">
        <v>1030</v>
      </c>
      <c r="B1266" s="453">
        <v>58</v>
      </c>
      <c r="C1266" s="436" t="s">
        <v>256</v>
      </c>
      <c r="D1266" s="454" t="s">
        <v>257</v>
      </c>
      <c r="E1266" s="436">
        <v>70</v>
      </c>
      <c r="F1266" s="436">
        <v>32.800000000000011</v>
      </c>
      <c r="G1266" s="436" t="s">
        <v>61</v>
      </c>
      <c r="H1266" s="430">
        <v>70.546666666666667</v>
      </c>
      <c r="I1266" s="436">
        <v>122</v>
      </c>
      <c r="J1266" s="436">
        <v>54.460000000000264</v>
      </c>
      <c r="K1266" s="436" t="s">
        <v>62</v>
      </c>
      <c r="L1266" s="430">
        <v>122.90766666666667</v>
      </c>
      <c r="M1266" s="430">
        <v>-122.90766666666667</v>
      </c>
      <c r="N1266" s="427">
        <v>1303</v>
      </c>
      <c r="Q1266" s="457" t="s">
        <v>184</v>
      </c>
      <c r="R1266">
        <v>24</v>
      </c>
      <c r="S1266" s="474">
        <v>5.3079999999999998</v>
      </c>
      <c r="T1266" s="290">
        <v>1.9824999999999999</v>
      </c>
      <c r="U1266" s="290">
        <v>2.0141</v>
      </c>
      <c r="V1266" s="290">
        <v>26.333213999999998</v>
      </c>
      <c r="W1266" s="290">
        <v>26.339784000000002</v>
      </c>
      <c r="X1266" s="290">
        <v>29.48283542707269</v>
      </c>
      <c r="Y1266" s="290">
        <v>29.461491308665344</v>
      </c>
      <c r="Z1266">
        <v>2.3437000000000001</v>
      </c>
      <c r="AA1266" s="447">
        <v>7.9051223997023827</v>
      </c>
      <c r="AB1266" s="447">
        <v>99.958184383345582</v>
      </c>
      <c r="AC1266" s="447">
        <v>0.25407228000000004</v>
      </c>
      <c r="AD1266" s="290">
        <v>0.5494</v>
      </c>
      <c r="AE1266" s="447">
        <v>87.256699999999995</v>
      </c>
      <c r="AF1266">
        <v>4.4595000000000002</v>
      </c>
      <c r="AG1266" s="447">
        <v>2.2322000000000002</v>
      </c>
      <c r="AH1266">
        <v>0.15629999999999999</v>
      </c>
      <c r="AI1266" s="447">
        <v>51.051000000000002</v>
      </c>
      <c r="AJ1266" s="447">
        <v>12.16</v>
      </c>
      <c r="AK1266" s="447">
        <v>249.84</v>
      </c>
      <c r="AL1266" s="429">
        <v>29.473455429077148</v>
      </c>
      <c r="AM1266" s="433" t="s">
        <v>139</v>
      </c>
      <c r="AN1266" s="434"/>
      <c r="AO1266" s="438" t="s">
        <v>139</v>
      </c>
      <c r="AP1266" s="439" t="s">
        <v>139</v>
      </c>
      <c r="AQ1266" s="431" t="s">
        <v>139</v>
      </c>
      <c r="AR1266" s="440"/>
      <c r="AS1266" s="469" t="s">
        <v>139</v>
      </c>
      <c r="AT1266" s="431" t="s">
        <v>139</v>
      </c>
      <c r="AU1266" s="469" t="s">
        <v>139</v>
      </c>
      <c r="AV1266" s="431" t="s">
        <v>139</v>
      </c>
      <c r="AW1266" s="442" t="s">
        <v>139</v>
      </c>
      <c r="AX1266" s="431" t="s">
        <v>139</v>
      </c>
      <c r="AY1266" s="443"/>
      <c r="AZ1266" s="469" t="s">
        <v>139</v>
      </c>
      <c r="BA1266" s="431" t="s">
        <v>139</v>
      </c>
      <c r="BB1266" s="440"/>
      <c r="BC1266" s="469" t="s">
        <v>139</v>
      </c>
      <c r="BD1266" s="445" t="s">
        <v>139</v>
      </c>
      <c r="BE1266" s="469" t="s">
        <v>139</v>
      </c>
      <c r="BF1266" s="445" t="s">
        <v>139</v>
      </c>
      <c r="BG1266" s="445"/>
      <c r="BH1266" s="469" t="s">
        <v>139</v>
      </c>
      <c r="BI1266" s="431" t="s">
        <v>139</v>
      </c>
      <c r="BJ1266" s="440"/>
      <c r="BK1266" s="441" t="s">
        <v>139</v>
      </c>
      <c r="BL1266" s="431" t="s">
        <v>139</v>
      </c>
      <c r="BM1266" s="446"/>
      <c r="BN1266" s="447" t="s">
        <v>139</v>
      </c>
      <c r="BO1266" t="s">
        <v>139</v>
      </c>
    </row>
    <row r="1267" spans="1:67" ht="15.75" customHeight="1">
      <c r="A1267" s="7" t="s">
        <v>1030</v>
      </c>
      <c r="B1267" s="453">
        <v>59</v>
      </c>
      <c r="C1267" s="436" t="s">
        <v>258</v>
      </c>
      <c r="D1267" s="454" t="s">
        <v>259</v>
      </c>
      <c r="E1267" s="436">
        <v>70</v>
      </c>
      <c r="F1267" s="436">
        <v>32.620000000000005</v>
      </c>
      <c r="G1267" s="436" t="s">
        <v>61</v>
      </c>
      <c r="H1267" s="430">
        <v>70.543666666666667</v>
      </c>
      <c r="I1267" s="436">
        <v>122</v>
      </c>
      <c r="J1267" s="436">
        <v>53.590000000000373</v>
      </c>
      <c r="K1267" s="436" t="s">
        <v>62</v>
      </c>
      <c r="L1267" s="430">
        <v>122.89316666666667</v>
      </c>
      <c r="M1267" s="430">
        <v>-122.89316666666667</v>
      </c>
      <c r="N1267" s="427">
        <v>1304</v>
      </c>
      <c r="Q1267" s="457" t="s">
        <v>156</v>
      </c>
      <c r="R1267">
        <v>1</v>
      </c>
      <c r="S1267" s="474">
        <v>615.23800000000006</v>
      </c>
      <c r="T1267" s="290">
        <v>0.38429999999999997</v>
      </c>
      <c r="U1267" s="290">
        <v>0.38440000000000002</v>
      </c>
      <c r="V1267" s="290">
        <v>29.471813999999998</v>
      </c>
      <c r="W1267" s="290">
        <v>29.472011999999999</v>
      </c>
      <c r="X1267" s="290">
        <v>34.768437983432911</v>
      </c>
      <c r="Y1267" s="290">
        <v>34.76858436498938</v>
      </c>
      <c r="Z1267">
        <v>1.6812</v>
      </c>
      <c r="AA1267" s="447">
        <v>5.7659278942826901</v>
      </c>
      <c r="AB1267" s="447">
        <v>72.587761808584332</v>
      </c>
      <c r="AC1267" s="447">
        <v>2.9062799200000003E-2</v>
      </c>
      <c r="AD1267" s="290">
        <v>4.99E-2</v>
      </c>
      <c r="AE1267" s="447">
        <v>84.689700000000002</v>
      </c>
      <c r="AF1267">
        <v>4.3299000000000003</v>
      </c>
      <c r="AG1267" s="447">
        <v>2.3496000000000001</v>
      </c>
      <c r="AH1267">
        <v>0.161</v>
      </c>
      <c r="AI1267" s="447">
        <v>6.3701999999999995E-2</v>
      </c>
      <c r="AJ1267" s="447">
        <v>8.74</v>
      </c>
      <c r="AK1267" s="447">
        <v>269.67</v>
      </c>
      <c r="AL1267" s="429">
        <v>34.765663146972656</v>
      </c>
      <c r="AM1267" s="433" t="s">
        <v>139</v>
      </c>
      <c r="AN1267" s="434"/>
      <c r="AO1267" s="438">
        <v>1.2</v>
      </c>
      <c r="AP1267" s="439" t="s">
        <v>139</v>
      </c>
      <c r="AQ1267" s="431">
        <v>5</v>
      </c>
      <c r="AR1267" s="449" t="s">
        <v>1127</v>
      </c>
      <c r="AS1267" s="469">
        <v>15.296261178150145</v>
      </c>
      <c r="AT1267" s="431"/>
      <c r="AU1267" s="469">
        <v>21.270924141473124</v>
      </c>
      <c r="AV1267" s="431"/>
      <c r="AW1267" s="442">
        <v>0.94704324324324318</v>
      </c>
      <c r="AX1267" s="431"/>
      <c r="AY1267" s="443"/>
      <c r="AZ1267" s="469" t="s">
        <v>139</v>
      </c>
      <c r="BA1267" s="431" t="s">
        <v>139</v>
      </c>
      <c r="BB1267" s="440"/>
      <c r="BC1267" s="469" t="s">
        <v>139</v>
      </c>
      <c r="BD1267" s="445" t="s">
        <v>139</v>
      </c>
      <c r="BE1267" s="469" t="s">
        <v>139</v>
      </c>
      <c r="BF1267" s="445" t="s">
        <v>139</v>
      </c>
      <c r="BG1267" s="445"/>
      <c r="BH1267" s="469" t="s">
        <v>139</v>
      </c>
      <c r="BI1267" s="431" t="s">
        <v>139</v>
      </c>
      <c r="BJ1267" s="440"/>
      <c r="BK1267" s="441" t="s">
        <v>139</v>
      </c>
      <c r="BL1267" s="431" t="s">
        <v>139</v>
      </c>
      <c r="BM1267" s="446"/>
      <c r="BN1267" s="447" t="s">
        <v>139</v>
      </c>
      <c r="BO1267" t="s">
        <v>139</v>
      </c>
    </row>
    <row r="1268" spans="1:67" ht="15.75" customHeight="1">
      <c r="A1268" s="7" t="s">
        <v>1030</v>
      </c>
      <c r="B1268" s="453">
        <v>59</v>
      </c>
      <c r="C1268" s="436" t="s">
        <v>258</v>
      </c>
      <c r="D1268" s="454" t="s">
        <v>259</v>
      </c>
      <c r="E1268" s="436">
        <v>70</v>
      </c>
      <c r="F1268" s="436">
        <v>32.620000000000005</v>
      </c>
      <c r="G1268" s="436" t="s">
        <v>61</v>
      </c>
      <c r="H1268" s="430">
        <v>70.543666666666667</v>
      </c>
      <c r="I1268" s="436">
        <v>122</v>
      </c>
      <c r="J1268" s="436">
        <v>53.590000000000373</v>
      </c>
      <c r="K1268" s="436" t="s">
        <v>62</v>
      </c>
      <c r="L1268" s="430">
        <v>122.89316666666667</v>
      </c>
      <c r="M1268" s="430">
        <v>-122.89316666666667</v>
      </c>
      <c r="N1268" s="427">
        <v>1305</v>
      </c>
      <c r="Q1268" s="457" t="s">
        <v>156</v>
      </c>
      <c r="R1268">
        <v>2</v>
      </c>
      <c r="S1268" s="474">
        <v>507.68099999999998</v>
      </c>
      <c r="T1268" s="290">
        <v>0.36309999999999998</v>
      </c>
      <c r="U1268" s="290">
        <v>0.36299999999999999</v>
      </c>
      <c r="V1268" s="290">
        <v>29.400635999999999</v>
      </c>
      <c r="W1268" s="290">
        <v>29.400916000000002</v>
      </c>
      <c r="X1268" s="290">
        <v>34.762099628643114</v>
      </c>
      <c r="Y1268" s="290">
        <v>34.762578282972413</v>
      </c>
      <c r="Z1268">
        <v>1.6800999999999999</v>
      </c>
      <c r="AA1268" s="447">
        <v>5.6779375416256181</v>
      </c>
      <c r="AB1268" s="447">
        <v>71.437638470730818</v>
      </c>
      <c r="AC1268" s="447">
        <v>2.84705232E-2</v>
      </c>
      <c r="AD1268" s="290">
        <v>4.8599999999999997E-2</v>
      </c>
      <c r="AE1268" s="447">
        <v>86.054199999999994</v>
      </c>
      <c r="AF1268">
        <v>4.3987999999999996</v>
      </c>
      <c r="AG1268" s="447">
        <v>2.4763999999999999</v>
      </c>
      <c r="AH1268">
        <v>0.1661</v>
      </c>
      <c r="AI1268" s="447">
        <v>6.3701999999999995E-2</v>
      </c>
      <c r="AJ1268" s="447">
        <v>98.54</v>
      </c>
      <c r="AK1268" s="447">
        <v>245.88</v>
      </c>
      <c r="AL1268" s="429">
        <v>34.76080322265625</v>
      </c>
      <c r="AM1268" s="433" t="s">
        <v>139</v>
      </c>
      <c r="AN1268" s="434"/>
      <c r="AO1268" s="438">
        <v>1.1000000000000001</v>
      </c>
      <c r="AP1268" s="439" t="s">
        <v>139</v>
      </c>
      <c r="AQ1268" s="431">
        <v>5</v>
      </c>
      <c r="AR1268" s="449" t="s">
        <v>1127</v>
      </c>
      <c r="AS1268" s="469">
        <v>15.485481222661369</v>
      </c>
      <c r="AT1268" s="431"/>
      <c r="AU1268" s="469">
        <v>22.090708980609492</v>
      </c>
      <c r="AV1268" s="431"/>
      <c r="AW1268" s="442">
        <v>0.94509459459459455</v>
      </c>
      <c r="AX1268" s="431"/>
      <c r="AY1268" s="443"/>
      <c r="AZ1268" s="469" t="s">
        <v>139</v>
      </c>
      <c r="BA1268" s="431" t="s">
        <v>139</v>
      </c>
      <c r="BB1268" s="440"/>
      <c r="BC1268" s="469" t="s">
        <v>139</v>
      </c>
      <c r="BD1268" s="445" t="s">
        <v>139</v>
      </c>
      <c r="BE1268" s="469" t="s">
        <v>139</v>
      </c>
      <c r="BF1268" s="445" t="s">
        <v>139</v>
      </c>
      <c r="BG1268" s="445"/>
      <c r="BH1268" s="469" t="s">
        <v>139</v>
      </c>
      <c r="BI1268" s="431" t="s">
        <v>139</v>
      </c>
      <c r="BJ1268" s="440"/>
      <c r="BK1268" s="441" t="s">
        <v>139</v>
      </c>
      <c r="BL1268" s="431" t="s">
        <v>139</v>
      </c>
      <c r="BM1268" s="446"/>
      <c r="BN1268" s="447" t="s">
        <v>139</v>
      </c>
      <c r="BO1268" t="s">
        <v>139</v>
      </c>
    </row>
    <row r="1269" spans="1:67" ht="15.75" customHeight="1">
      <c r="A1269" s="7" t="s">
        <v>1030</v>
      </c>
      <c r="B1269" s="453">
        <v>59</v>
      </c>
      <c r="C1269" s="436" t="s">
        <v>258</v>
      </c>
      <c r="D1269" s="454" t="s">
        <v>259</v>
      </c>
      <c r="E1269" s="436">
        <v>70</v>
      </c>
      <c r="F1269" s="436">
        <v>32.620000000000005</v>
      </c>
      <c r="G1269" s="436" t="s">
        <v>61</v>
      </c>
      <c r="H1269" s="430">
        <v>70.543666666666667</v>
      </c>
      <c r="I1269" s="436">
        <v>122</v>
      </c>
      <c r="J1269" s="436">
        <v>53.590000000000373</v>
      </c>
      <c r="K1269" s="436" t="s">
        <v>62</v>
      </c>
      <c r="L1269" s="430">
        <v>122.89316666666667</v>
      </c>
      <c r="M1269" s="430">
        <v>-122.89316666666667</v>
      </c>
      <c r="N1269" s="427">
        <v>1306</v>
      </c>
      <c r="Q1269" s="457" t="s">
        <v>156</v>
      </c>
      <c r="R1269">
        <v>3</v>
      </c>
      <c r="S1269" s="474">
        <v>456.69099999999997</v>
      </c>
      <c r="T1269" s="290">
        <v>0.3584</v>
      </c>
      <c r="U1269" s="290">
        <v>0.35849999999999999</v>
      </c>
      <c r="V1269" s="290">
        <v>29.372872999999998</v>
      </c>
      <c r="W1269" s="290">
        <v>29.373232999999999</v>
      </c>
      <c r="X1269" s="290">
        <v>34.761066924019218</v>
      </c>
      <c r="Y1269" s="290">
        <v>34.761425808575957</v>
      </c>
      <c r="Z1269">
        <v>1.6899</v>
      </c>
      <c r="AA1269" s="447">
        <v>5.6809243661891875</v>
      </c>
      <c r="AB1269" s="447">
        <v>71.465998548023464</v>
      </c>
      <c r="AC1269" s="447">
        <v>2.8935786400000003E-2</v>
      </c>
      <c r="AD1269" s="290">
        <v>4.9599999999999998E-2</v>
      </c>
      <c r="AE1269" s="447">
        <v>86.744799999999998</v>
      </c>
      <c r="AF1269">
        <v>4.4337</v>
      </c>
      <c r="AG1269" s="447">
        <v>2.3565999999999998</v>
      </c>
      <c r="AH1269">
        <v>0.1613</v>
      </c>
      <c r="AI1269" s="447">
        <v>6.3701999999999995E-2</v>
      </c>
      <c r="AJ1269" s="447">
        <v>59.04</v>
      </c>
      <c r="AK1269" s="447">
        <v>273.64</v>
      </c>
      <c r="AL1269" s="429">
        <v>34.758125305175781</v>
      </c>
      <c r="AM1269" s="433" t="s">
        <v>139</v>
      </c>
      <c r="AN1269" s="434"/>
      <c r="AO1269" s="438">
        <v>1.1000000000000001</v>
      </c>
      <c r="AP1269" s="439" t="s">
        <v>139</v>
      </c>
      <c r="AQ1269" s="431">
        <v>5</v>
      </c>
      <c r="AR1269" s="449" t="s">
        <v>1127</v>
      </c>
      <c r="AS1269" s="469">
        <v>15.471457341598907</v>
      </c>
      <c r="AT1269" s="431"/>
      <c r="AU1269" s="469">
        <v>21.896839212737138</v>
      </c>
      <c r="AV1269" s="431"/>
      <c r="AW1269" s="442">
        <v>0.83304729729729721</v>
      </c>
      <c r="AX1269" s="431"/>
      <c r="AY1269" s="443"/>
      <c r="AZ1269" s="469" t="s">
        <v>139</v>
      </c>
      <c r="BA1269" s="431" t="s">
        <v>139</v>
      </c>
      <c r="BB1269" s="440"/>
      <c r="BC1269" s="469" t="s">
        <v>139</v>
      </c>
      <c r="BD1269" s="445" t="s">
        <v>139</v>
      </c>
      <c r="BE1269" s="469" t="s">
        <v>139</v>
      </c>
      <c r="BF1269" s="445" t="s">
        <v>139</v>
      </c>
      <c r="BG1269" s="445"/>
      <c r="BH1269" s="469" t="s">
        <v>139</v>
      </c>
      <c r="BI1269" s="431" t="s">
        <v>139</v>
      </c>
      <c r="BJ1269" s="440"/>
      <c r="BK1269" s="441" t="s">
        <v>139</v>
      </c>
      <c r="BL1269" s="431" t="s">
        <v>139</v>
      </c>
      <c r="BM1269" s="446"/>
      <c r="BN1269" s="447" t="s">
        <v>139</v>
      </c>
      <c r="BO1269" t="s">
        <v>139</v>
      </c>
    </row>
    <row r="1270" spans="1:67" ht="15.75" customHeight="1">
      <c r="A1270" s="7" t="s">
        <v>1030</v>
      </c>
      <c r="B1270" s="453">
        <v>59</v>
      </c>
      <c r="C1270" s="436" t="s">
        <v>258</v>
      </c>
      <c r="D1270" s="454" t="s">
        <v>259</v>
      </c>
      <c r="E1270" s="436">
        <v>70</v>
      </c>
      <c r="F1270" s="436">
        <v>32.620000000000005</v>
      </c>
      <c r="G1270" s="436" t="s">
        <v>61</v>
      </c>
      <c r="H1270" s="430">
        <v>70.543666666666667</v>
      </c>
      <c r="I1270" s="436">
        <v>122</v>
      </c>
      <c r="J1270" s="436">
        <v>53.590000000000373</v>
      </c>
      <c r="K1270" s="436" t="s">
        <v>62</v>
      </c>
      <c r="L1270" s="430">
        <v>122.89316666666667</v>
      </c>
      <c r="M1270" s="430">
        <v>-122.89316666666667</v>
      </c>
      <c r="N1270" s="427">
        <v>1307</v>
      </c>
      <c r="Q1270" s="457" t="s">
        <v>156</v>
      </c>
      <c r="R1270">
        <v>4</v>
      </c>
      <c r="S1270" s="474">
        <v>355.57</v>
      </c>
      <c r="T1270" s="290">
        <v>0.32879999999999998</v>
      </c>
      <c r="U1270" s="290">
        <v>0.3286</v>
      </c>
      <c r="V1270" s="290">
        <v>29.290502</v>
      </c>
      <c r="W1270" s="290">
        <v>29.290474</v>
      </c>
      <c r="X1270" s="290">
        <v>34.746343199204262</v>
      </c>
      <c r="Y1270" s="290">
        <v>34.746531638187719</v>
      </c>
      <c r="Z1270">
        <v>1.7032</v>
      </c>
      <c r="AA1270" s="447">
        <v>5.660560526301512</v>
      </c>
      <c r="AB1270" s="447">
        <v>71.14789092429443</v>
      </c>
      <c r="AC1270" s="447">
        <v>2.9443387200000004E-2</v>
      </c>
      <c r="AD1270" s="290">
        <v>5.0700000000000002E-2</v>
      </c>
      <c r="AE1270" s="447">
        <v>88.701300000000003</v>
      </c>
      <c r="AF1270">
        <v>4.5324</v>
      </c>
      <c r="AG1270" s="447">
        <v>2.2791999999999999</v>
      </c>
      <c r="AH1270">
        <v>0.15809999999999999</v>
      </c>
      <c r="AI1270" s="447">
        <v>6.3701999999999995E-2</v>
      </c>
      <c r="AJ1270" s="447">
        <v>98.53</v>
      </c>
      <c r="AK1270" s="447">
        <v>251.83</v>
      </c>
      <c r="AL1270" s="429">
        <v>34.740753173828125</v>
      </c>
      <c r="AM1270" s="433" t="s">
        <v>139</v>
      </c>
      <c r="AN1270" s="434"/>
      <c r="AO1270" s="438">
        <v>1</v>
      </c>
      <c r="AP1270" s="439" t="s">
        <v>139</v>
      </c>
      <c r="AQ1270" s="431">
        <v>5</v>
      </c>
      <c r="AR1270" s="449" t="s">
        <v>1127</v>
      </c>
      <c r="AS1270" s="469">
        <v>15.510437547375496</v>
      </c>
      <c r="AT1270" s="431"/>
      <c r="AU1270" s="469">
        <v>21.881953493453956</v>
      </c>
      <c r="AV1270" s="431"/>
      <c r="AW1270" s="442">
        <v>0.98406756756756752</v>
      </c>
      <c r="AX1270" s="431"/>
      <c r="AY1270" s="443"/>
      <c r="AZ1270" s="469" t="s">
        <v>139</v>
      </c>
      <c r="BA1270" s="431" t="s">
        <v>139</v>
      </c>
      <c r="BB1270" s="440"/>
      <c r="BC1270" s="469" t="s">
        <v>139</v>
      </c>
      <c r="BD1270" s="445" t="s">
        <v>139</v>
      </c>
      <c r="BE1270" s="469" t="s">
        <v>139</v>
      </c>
      <c r="BF1270" s="445" t="s">
        <v>139</v>
      </c>
      <c r="BG1270" s="445"/>
      <c r="BH1270" s="469">
        <v>2195.8661432141844</v>
      </c>
      <c r="BI1270" s="431" t="s">
        <v>139</v>
      </c>
      <c r="BJ1270" s="440"/>
      <c r="BK1270" s="441">
        <v>2296.9087188664816</v>
      </c>
      <c r="BL1270" s="431" t="s">
        <v>139</v>
      </c>
      <c r="BM1270" s="446"/>
      <c r="BN1270" s="447">
        <v>0.14599004629913429</v>
      </c>
      <c r="BO1270" t="s">
        <v>139</v>
      </c>
    </row>
    <row r="1271" spans="1:67" ht="15.75" customHeight="1">
      <c r="A1271" s="7" t="s">
        <v>1030</v>
      </c>
      <c r="B1271" s="453">
        <v>59</v>
      </c>
      <c r="C1271" s="436" t="s">
        <v>258</v>
      </c>
      <c r="D1271" s="454" t="s">
        <v>259</v>
      </c>
      <c r="E1271" s="436">
        <v>70</v>
      </c>
      <c r="F1271" s="436">
        <v>32.620000000000005</v>
      </c>
      <c r="G1271" s="436" t="s">
        <v>61</v>
      </c>
      <c r="H1271" s="430">
        <v>70.543666666666667</v>
      </c>
      <c r="I1271" s="436">
        <v>122</v>
      </c>
      <c r="J1271" s="436">
        <v>53.590000000000373</v>
      </c>
      <c r="K1271" s="436" t="s">
        <v>62</v>
      </c>
      <c r="L1271" s="430">
        <v>122.89316666666667</v>
      </c>
      <c r="M1271" s="430">
        <v>-122.89316666666667</v>
      </c>
      <c r="N1271" s="427">
        <v>1308</v>
      </c>
      <c r="Q1271" s="457" t="s">
        <v>156</v>
      </c>
      <c r="R1271">
        <v>5</v>
      </c>
      <c r="S1271" s="474">
        <v>305.04599999999999</v>
      </c>
      <c r="T1271" s="290">
        <v>0.29749999999999999</v>
      </c>
      <c r="U1271" s="290">
        <v>0.29709999999999998</v>
      </c>
      <c r="V1271" s="290">
        <v>29.227087999999998</v>
      </c>
      <c r="W1271" s="290">
        <v>29.227055</v>
      </c>
      <c r="X1271" s="290">
        <v>34.728488477179006</v>
      </c>
      <c r="Y1271" s="290">
        <v>34.728895777512136</v>
      </c>
      <c r="Z1271">
        <v>1.702</v>
      </c>
      <c r="AA1271" s="447">
        <v>5.6002735582797154</v>
      </c>
      <c r="AB1271" s="447">
        <v>70.324248083021189</v>
      </c>
      <c r="AC1271" s="447">
        <v>2.9739750400000001E-2</v>
      </c>
      <c r="AD1271" s="290">
        <v>5.1400000000000001E-2</v>
      </c>
      <c r="AE1271" s="447">
        <v>89.015900000000002</v>
      </c>
      <c r="AF1271">
        <v>4.5481999999999996</v>
      </c>
      <c r="AG1271" s="447">
        <v>2.3754</v>
      </c>
      <c r="AH1271">
        <v>0.16200000000000001</v>
      </c>
      <c r="AI1271" s="447">
        <v>6.3701999999999995E-2</v>
      </c>
      <c r="AJ1271" s="447">
        <v>98.54</v>
      </c>
      <c r="AK1271" s="447">
        <v>269.67</v>
      </c>
      <c r="AL1271" s="429">
        <v>34.718971252441406</v>
      </c>
      <c r="AM1271" s="433" t="s">
        <v>139</v>
      </c>
      <c r="AN1271" s="434"/>
      <c r="AO1271" s="438">
        <v>1</v>
      </c>
      <c r="AP1271" s="439" t="s">
        <v>139</v>
      </c>
      <c r="AQ1271" s="431">
        <v>5</v>
      </c>
      <c r="AR1271" s="449" t="s">
        <v>1127</v>
      </c>
      <c r="AS1271" s="469">
        <v>15.577439357820525</v>
      </c>
      <c r="AT1271" s="431"/>
      <c r="AU1271" s="469">
        <v>21.785102362142499</v>
      </c>
      <c r="AV1271" s="431"/>
      <c r="AW1271" s="442">
        <v>0.84766216216216206</v>
      </c>
      <c r="AX1271" s="431"/>
      <c r="AY1271" s="443"/>
      <c r="AZ1271" s="469" t="s">
        <v>139</v>
      </c>
      <c r="BA1271" s="431" t="s">
        <v>139</v>
      </c>
      <c r="BB1271" s="440"/>
      <c r="BC1271" s="469" t="s">
        <v>139</v>
      </c>
      <c r="BD1271" s="445" t="s">
        <v>139</v>
      </c>
      <c r="BE1271" s="469" t="s">
        <v>139</v>
      </c>
      <c r="BF1271" s="445" t="s">
        <v>139</v>
      </c>
      <c r="BG1271" s="445"/>
      <c r="BH1271" s="469">
        <v>2198.8967030869303</v>
      </c>
      <c r="BI1271" s="431" t="s">
        <v>139</v>
      </c>
      <c r="BJ1271" s="440"/>
      <c r="BK1271" s="441">
        <v>2296.1746126950407</v>
      </c>
      <c r="BL1271" s="431" t="s">
        <v>139</v>
      </c>
      <c r="BM1271" s="446"/>
      <c r="BN1271" s="447">
        <v>6.0943265072376483E-2</v>
      </c>
      <c r="BO1271" t="s">
        <v>139</v>
      </c>
    </row>
    <row r="1272" spans="1:67" ht="15.75" customHeight="1">
      <c r="A1272" s="7" t="s">
        <v>1030</v>
      </c>
      <c r="B1272" s="453">
        <v>59</v>
      </c>
      <c r="C1272" s="436" t="s">
        <v>258</v>
      </c>
      <c r="D1272" s="454" t="s">
        <v>259</v>
      </c>
      <c r="E1272" s="436">
        <v>70</v>
      </c>
      <c r="F1272" s="436">
        <v>32.620000000000005</v>
      </c>
      <c r="G1272" s="436" t="s">
        <v>61</v>
      </c>
      <c r="H1272" s="430">
        <v>70.543666666666667</v>
      </c>
      <c r="I1272" s="436">
        <v>122</v>
      </c>
      <c r="J1272" s="436">
        <v>53.590000000000373</v>
      </c>
      <c r="K1272" s="436" t="s">
        <v>62</v>
      </c>
      <c r="L1272" s="430">
        <v>122.89316666666667</v>
      </c>
      <c r="M1272" s="430">
        <v>-122.89316666666667</v>
      </c>
      <c r="N1272" s="427">
        <v>1309</v>
      </c>
      <c r="Q1272" s="457" t="s">
        <v>156</v>
      </c>
      <c r="R1272">
        <v>6</v>
      </c>
      <c r="S1272" s="474">
        <v>279.19</v>
      </c>
      <c r="T1272" s="290">
        <v>0.26500000000000001</v>
      </c>
      <c r="U1272" s="290">
        <v>0.26469999999999999</v>
      </c>
      <c r="V1272" s="290">
        <v>29.172362</v>
      </c>
      <c r="W1272" s="290">
        <v>29.171997000000001</v>
      </c>
      <c r="X1272" s="290">
        <v>34.70865618437314</v>
      </c>
      <c r="Y1272" s="290">
        <v>34.708514232924323</v>
      </c>
      <c r="Z1272">
        <v>1.7035</v>
      </c>
      <c r="AA1272" s="447">
        <v>5.5681409879514261</v>
      </c>
      <c r="AB1272" s="447">
        <v>69.852116228481378</v>
      </c>
      <c r="AC1272" s="447">
        <v>3.0247351200000001E-2</v>
      </c>
      <c r="AD1272" s="290">
        <v>5.2499999999999998E-2</v>
      </c>
      <c r="AE1272" s="447">
        <v>89.181600000000003</v>
      </c>
      <c r="AF1272">
        <v>4.5566000000000004</v>
      </c>
      <c r="AG1272" s="447">
        <v>2.2839</v>
      </c>
      <c r="AH1272">
        <v>0.1583</v>
      </c>
      <c r="AI1272" s="447">
        <v>6.3701999999999995E-2</v>
      </c>
      <c r="AJ1272" s="447">
        <v>98.54</v>
      </c>
      <c r="AK1272" s="447">
        <v>299.42</v>
      </c>
      <c r="AL1272" s="429">
        <v>34.704582214355469</v>
      </c>
      <c r="AM1272" s="433" t="s">
        <v>139</v>
      </c>
      <c r="AN1272" s="434"/>
      <c r="AO1272" s="438">
        <v>1</v>
      </c>
      <c r="AP1272" s="439">
        <v>5.52</v>
      </c>
      <c r="AQ1272" s="431">
        <v>3</v>
      </c>
      <c r="AR1272" s="449" t="s">
        <v>1127</v>
      </c>
      <c r="AS1272" s="469">
        <v>15.572336376291771</v>
      </c>
      <c r="AT1272" s="431"/>
      <c r="AU1272" s="469">
        <v>21.623937915017059</v>
      </c>
      <c r="AV1272" s="431"/>
      <c r="AW1272" s="442">
        <v>0.91878783783783768</v>
      </c>
      <c r="AX1272" s="431"/>
      <c r="AY1272" s="443"/>
      <c r="AZ1272" s="469" t="s">
        <v>139</v>
      </c>
      <c r="BA1272" s="431" t="s">
        <v>139</v>
      </c>
      <c r="BB1272" s="440"/>
      <c r="BC1272" s="469" t="s">
        <v>139</v>
      </c>
      <c r="BD1272" s="445" t="s">
        <v>139</v>
      </c>
      <c r="BE1272" s="469" t="s">
        <v>139</v>
      </c>
      <c r="BF1272" s="445" t="s">
        <v>139</v>
      </c>
      <c r="BG1272" s="445"/>
      <c r="BH1272" s="469">
        <v>2198.246664029612</v>
      </c>
      <c r="BI1272" s="431">
        <v>6</v>
      </c>
      <c r="BJ1272" s="440"/>
      <c r="BK1272" s="441">
        <v>2294.8339228746067</v>
      </c>
      <c r="BL1272" s="431">
        <v>6</v>
      </c>
      <c r="BM1272" s="446"/>
      <c r="BN1272" s="447">
        <v>9.5555941310519241E-2</v>
      </c>
      <c r="BO1272" t="s">
        <v>139</v>
      </c>
    </row>
    <row r="1273" spans="1:67" ht="15.75" customHeight="1">
      <c r="A1273" s="7" t="s">
        <v>1030</v>
      </c>
      <c r="B1273" s="453">
        <v>59</v>
      </c>
      <c r="C1273" s="436" t="s">
        <v>258</v>
      </c>
      <c r="D1273" s="454" t="s">
        <v>259</v>
      </c>
      <c r="E1273" s="436">
        <v>70</v>
      </c>
      <c r="F1273" s="436">
        <v>32.620000000000005</v>
      </c>
      <c r="G1273" s="436" t="s">
        <v>61</v>
      </c>
      <c r="H1273" s="430">
        <v>70.543666666666667</v>
      </c>
      <c r="I1273" s="436">
        <v>122</v>
      </c>
      <c r="J1273" s="436">
        <v>53.590000000000373</v>
      </c>
      <c r="K1273" s="436" t="s">
        <v>62</v>
      </c>
      <c r="L1273" s="430">
        <v>122.89316666666667</v>
      </c>
      <c r="M1273" s="430">
        <v>-122.89316666666667</v>
      </c>
      <c r="N1273" s="427">
        <v>1310</v>
      </c>
      <c r="Q1273" s="457" t="s">
        <v>156</v>
      </c>
      <c r="R1273">
        <v>7</v>
      </c>
      <c r="S1273" s="474">
        <v>253.54599999999999</v>
      </c>
      <c r="T1273" s="290">
        <v>0.21940000000000001</v>
      </c>
      <c r="U1273" s="290">
        <v>0.22040000000000001</v>
      </c>
      <c r="V1273" s="290">
        <v>29.099276</v>
      </c>
      <c r="W1273" s="290">
        <v>29.101130000000001</v>
      </c>
      <c r="X1273" s="290">
        <v>34.679254849605087</v>
      </c>
      <c r="Y1273" s="290">
        <v>34.680569510438865</v>
      </c>
      <c r="Z1273">
        <v>1.6981999999999999</v>
      </c>
      <c r="AA1273" s="447">
        <v>5.5147854981834232</v>
      </c>
      <c r="AB1273" s="447">
        <v>69.086678842725576</v>
      </c>
      <c r="AC1273" s="447">
        <v>3.0205013599999997E-2</v>
      </c>
      <c r="AD1273" s="290">
        <v>5.2400000000000002E-2</v>
      </c>
      <c r="AE1273" s="447">
        <v>89.222499999999997</v>
      </c>
      <c r="AF1273">
        <v>4.5586000000000002</v>
      </c>
      <c r="AG1273" s="447">
        <v>2.4201000000000001</v>
      </c>
      <c r="AH1273">
        <v>0.1638</v>
      </c>
      <c r="AI1273" s="447">
        <v>6.3701999999999995E-2</v>
      </c>
      <c r="AJ1273" s="447">
        <v>98.53</v>
      </c>
      <c r="AK1273" s="447">
        <v>309.33</v>
      </c>
      <c r="AL1273" s="429">
        <v>34.68487548828125</v>
      </c>
      <c r="AM1273" s="433" t="s">
        <v>139</v>
      </c>
      <c r="AN1273" s="434"/>
      <c r="AO1273" s="438">
        <v>1</v>
      </c>
      <c r="AP1273" s="439">
        <v>5.5060000000000002</v>
      </c>
      <c r="AQ1273" s="431" t="s">
        <v>139</v>
      </c>
      <c r="AR1273" s="440"/>
      <c r="AS1273" s="469">
        <v>15.584210700082542</v>
      </c>
      <c r="AT1273" s="431"/>
      <c r="AU1273" s="469">
        <v>21.344387030366253</v>
      </c>
      <c r="AV1273" s="431"/>
      <c r="AW1273" s="442">
        <v>0.85935405405405396</v>
      </c>
      <c r="AX1273" s="431"/>
      <c r="AY1273" s="443"/>
      <c r="AZ1273" s="469" t="s">
        <v>139</v>
      </c>
      <c r="BA1273" s="431" t="s">
        <v>139</v>
      </c>
      <c r="BB1273" s="440"/>
      <c r="BC1273" s="469" t="s">
        <v>139</v>
      </c>
      <c r="BD1273" s="445" t="s">
        <v>139</v>
      </c>
      <c r="BE1273" s="469" t="s">
        <v>139</v>
      </c>
      <c r="BF1273" s="445" t="s">
        <v>139</v>
      </c>
      <c r="BG1273" s="445"/>
      <c r="BH1273" s="469">
        <v>2198.9525169075232</v>
      </c>
      <c r="BI1273" s="431" t="s">
        <v>139</v>
      </c>
      <c r="BJ1273" s="440"/>
      <c r="BK1273" s="441">
        <v>2294.5373492025778</v>
      </c>
      <c r="BL1273" s="431" t="s">
        <v>139</v>
      </c>
      <c r="BM1273" s="446"/>
      <c r="BN1273" s="447">
        <v>5.2043239850738013E-2</v>
      </c>
      <c r="BO1273" t="s">
        <v>139</v>
      </c>
    </row>
    <row r="1274" spans="1:67" ht="15.75" customHeight="1">
      <c r="A1274" s="7" t="s">
        <v>1030</v>
      </c>
      <c r="B1274" s="453">
        <v>59</v>
      </c>
      <c r="C1274" s="436" t="s">
        <v>258</v>
      </c>
      <c r="D1274" s="454" t="s">
        <v>259</v>
      </c>
      <c r="E1274" s="436">
        <v>70</v>
      </c>
      <c r="F1274" s="436">
        <v>32.620000000000005</v>
      </c>
      <c r="G1274" s="436" t="s">
        <v>61</v>
      </c>
      <c r="H1274" s="430">
        <v>70.543666666666667</v>
      </c>
      <c r="I1274" s="436">
        <v>122</v>
      </c>
      <c r="J1274" s="436">
        <v>53.590000000000373</v>
      </c>
      <c r="K1274" s="436" t="s">
        <v>62</v>
      </c>
      <c r="L1274" s="430">
        <v>122.89316666666667</v>
      </c>
      <c r="M1274" s="430">
        <v>-122.89316666666667</v>
      </c>
      <c r="N1274" s="427">
        <v>1311</v>
      </c>
      <c r="Q1274" s="457" t="s">
        <v>156</v>
      </c>
      <c r="R1274">
        <v>8</v>
      </c>
      <c r="S1274" s="474">
        <v>228.429</v>
      </c>
      <c r="T1274" s="290">
        <v>0.14979999999999999</v>
      </c>
      <c r="U1274" s="290">
        <v>0.15640000000000001</v>
      </c>
      <c r="V1274" s="290">
        <v>28.993969</v>
      </c>
      <c r="W1274" s="290">
        <v>29.001367000000002</v>
      </c>
      <c r="X1274" s="290">
        <v>34.633995028001515</v>
      </c>
      <c r="Y1274" s="290">
        <v>34.636317227961307</v>
      </c>
      <c r="Z1274">
        <v>1.6975</v>
      </c>
      <c r="AA1274" s="447">
        <v>5.4847469043498975</v>
      </c>
      <c r="AB1274" s="447">
        <v>68.564410550579652</v>
      </c>
      <c r="AC1274" s="447">
        <v>3.0205013599999997E-2</v>
      </c>
      <c r="AD1274" s="290">
        <v>5.2400000000000002E-2</v>
      </c>
      <c r="AE1274" s="447">
        <v>89.237399999999994</v>
      </c>
      <c r="AF1274">
        <v>4.5594000000000001</v>
      </c>
      <c r="AG1274" s="447">
        <v>2.4436</v>
      </c>
      <c r="AH1274">
        <v>0.16470000000000001</v>
      </c>
      <c r="AI1274" s="447">
        <v>6.3701999999999995E-2</v>
      </c>
      <c r="AJ1274" s="447">
        <v>98.54</v>
      </c>
      <c r="AK1274" s="447">
        <v>319.08999999999997</v>
      </c>
      <c r="AL1274" s="429">
        <v>34.634349822998047</v>
      </c>
      <c r="AM1274" s="433" t="s">
        <v>139</v>
      </c>
      <c r="AN1274" s="434"/>
      <c r="AO1274" s="438">
        <v>0.9</v>
      </c>
      <c r="AP1274" s="439">
        <v>5.484</v>
      </c>
      <c r="AQ1274" s="431" t="s">
        <v>139</v>
      </c>
      <c r="AR1274" s="440"/>
      <c r="AS1274" s="469">
        <v>15.59100275756964</v>
      </c>
      <c r="AT1274" s="431"/>
      <c r="AU1274" s="469">
        <v>20.905889462512896</v>
      </c>
      <c r="AV1274" s="431"/>
      <c r="AW1274" s="442">
        <v>0.81356081081081066</v>
      </c>
      <c r="AX1274" s="431"/>
      <c r="AY1274" s="443"/>
      <c r="AZ1274" s="469" t="s">
        <v>139</v>
      </c>
      <c r="BA1274" s="431" t="s">
        <v>139</v>
      </c>
      <c r="BB1274" s="440"/>
      <c r="BC1274" s="469" t="s">
        <v>139</v>
      </c>
      <c r="BD1274" s="445" t="s">
        <v>139</v>
      </c>
      <c r="BE1274" s="469" t="s">
        <v>139</v>
      </c>
      <c r="BF1274" s="445" t="s">
        <v>139</v>
      </c>
      <c r="BG1274" s="445"/>
      <c r="BH1274" s="469">
        <v>2202.4757452121003</v>
      </c>
      <c r="BI1274" s="431" t="s">
        <v>139</v>
      </c>
      <c r="BJ1274" s="440"/>
      <c r="BK1274" s="441">
        <v>2293.7134872259921</v>
      </c>
      <c r="BL1274" s="431" t="s">
        <v>139</v>
      </c>
      <c r="BM1274" s="446"/>
      <c r="BN1274" s="447">
        <v>-1.4213236987344918E-2</v>
      </c>
      <c r="BO1274" t="s">
        <v>139</v>
      </c>
    </row>
    <row r="1275" spans="1:67" ht="15.75" customHeight="1">
      <c r="A1275" s="7" t="s">
        <v>1030</v>
      </c>
      <c r="B1275" s="453">
        <v>59</v>
      </c>
      <c r="C1275" s="436" t="s">
        <v>258</v>
      </c>
      <c r="D1275" s="454" t="s">
        <v>259</v>
      </c>
      <c r="E1275" s="436">
        <v>70</v>
      </c>
      <c r="F1275" s="436">
        <v>32.620000000000005</v>
      </c>
      <c r="G1275" s="436" t="s">
        <v>61</v>
      </c>
      <c r="H1275" s="430">
        <v>70.543666666666667</v>
      </c>
      <c r="I1275" s="436">
        <v>122</v>
      </c>
      <c r="J1275" s="436">
        <v>53.590000000000373</v>
      </c>
      <c r="K1275" s="436" t="s">
        <v>62</v>
      </c>
      <c r="L1275" s="430">
        <v>122.89316666666667</v>
      </c>
      <c r="M1275" s="430">
        <v>-122.89316666666667</v>
      </c>
      <c r="N1275" s="427">
        <v>1312</v>
      </c>
      <c r="Q1275" s="457" t="s">
        <v>156</v>
      </c>
      <c r="R1275">
        <v>9</v>
      </c>
      <c r="S1275" s="474">
        <v>202.94800000000001</v>
      </c>
      <c r="T1275" s="290">
        <v>1.9800000000000002E-2</v>
      </c>
      <c r="U1275" s="290">
        <v>1.89E-2</v>
      </c>
      <c r="V1275" s="290">
        <v>28.806567999999999</v>
      </c>
      <c r="W1275" s="290">
        <v>28.805168000000002</v>
      </c>
      <c r="X1275" s="290">
        <v>34.548171952190479</v>
      </c>
      <c r="Y1275" s="290">
        <v>34.547332156044774</v>
      </c>
      <c r="Z1275">
        <v>1.6896</v>
      </c>
      <c r="AA1275" s="447">
        <v>5.4424776580556076</v>
      </c>
      <c r="AB1275" s="447">
        <v>67.765188260431103</v>
      </c>
      <c r="AC1275" s="447">
        <v>3.13048904E-2</v>
      </c>
      <c r="AD1275" s="290">
        <v>5.4800000000000001E-2</v>
      </c>
      <c r="AE1275" s="447">
        <v>89.233699999999999</v>
      </c>
      <c r="AF1275">
        <v>4.5591999999999997</v>
      </c>
      <c r="AG1275" s="447">
        <v>2.5398000000000001</v>
      </c>
      <c r="AH1275">
        <v>0.1686</v>
      </c>
      <c r="AI1275" s="447">
        <v>6.3701999999999995E-2</v>
      </c>
      <c r="AJ1275" s="447">
        <v>7.22</v>
      </c>
      <c r="AK1275" s="447">
        <v>313.3</v>
      </c>
      <c r="AL1275" s="429">
        <v>34.536575317382813</v>
      </c>
      <c r="AM1275" s="433" t="s">
        <v>139</v>
      </c>
      <c r="AN1275" s="434"/>
      <c r="AO1275" s="438">
        <v>0.7</v>
      </c>
      <c r="AP1275" s="439">
        <v>5.4530000000000003</v>
      </c>
      <c r="AQ1275" s="431" t="s">
        <v>139</v>
      </c>
      <c r="AR1275" s="440"/>
      <c r="AS1275" s="469">
        <v>15.657681443067366</v>
      </c>
      <c r="AT1275" s="431"/>
      <c r="AU1275" s="469">
        <v>22.544316224269085</v>
      </c>
      <c r="AV1275" s="431"/>
      <c r="AW1275" s="442">
        <v>0.97724729729729709</v>
      </c>
      <c r="AX1275" s="431"/>
      <c r="AY1275" s="443"/>
      <c r="AZ1275" s="469" t="s">
        <v>139</v>
      </c>
      <c r="BA1275" s="431" t="s">
        <v>139</v>
      </c>
      <c r="BB1275" s="440"/>
      <c r="BC1275" s="469" t="s">
        <v>139</v>
      </c>
      <c r="BD1275" s="445" t="s">
        <v>139</v>
      </c>
      <c r="BE1275" s="469" t="s">
        <v>139</v>
      </c>
      <c r="BF1275" s="445" t="s">
        <v>139</v>
      </c>
      <c r="BG1275" s="445"/>
      <c r="BH1275" s="469">
        <v>2207.3351075529381</v>
      </c>
      <c r="BI1275" s="431" t="s">
        <v>139</v>
      </c>
      <c r="BJ1275" s="440"/>
      <c r="BK1275" s="441">
        <v>2294.9707321326705</v>
      </c>
      <c r="BL1275" s="431" t="s">
        <v>139</v>
      </c>
      <c r="BM1275" s="446"/>
      <c r="BN1275" s="447">
        <v>-7.058132085638269E-2</v>
      </c>
      <c r="BO1275" t="s">
        <v>139</v>
      </c>
    </row>
    <row r="1276" spans="1:67" ht="15.75" customHeight="1">
      <c r="A1276" s="7" t="s">
        <v>1030</v>
      </c>
      <c r="B1276" s="453">
        <v>59</v>
      </c>
      <c r="C1276" s="436" t="s">
        <v>258</v>
      </c>
      <c r="D1276" s="454" t="s">
        <v>259</v>
      </c>
      <c r="E1276" s="436">
        <v>70</v>
      </c>
      <c r="F1276" s="436">
        <v>32.620000000000005</v>
      </c>
      <c r="G1276" s="436" t="s">
        <v>61</v>
      </c>
      <c r="H1276" s="430">
        <v>70.543666666666667</v>
      </c>
      <c r="I1276" s="436">
        <v>122</v>
      </c>
      <c r="J1276" s="436">
        <v>53.590000000000373</v>
      </c>
      <c r="K1276" s="436" t="s">
        <v>62</v>
      </c>
      <c r="L1276" s="430">
        <v>122.89316666666667</v>
      </c>
      <c r="M1276" s="430">
        <v>-122.89316666666667</v>
      </c>
      <c r="N1276" s="427">
        <v>1313</v>
      </c>
      <c r="Q1276" s="457" t="s">
        <v>156</v>
      </c>
      <c r="R1276">
        <v>10</v>
      </c>
      <c r="S1276" s="474">
        <v>177.97399999999999</v>
      </c>
      <c r="T1276" s="290">
        <v>-0.20849999999999999</v>
      </c>
      <c r="U1276" s="290">
        <v>-0.2024</v>
      </c>
      <c r="V1276" s="290">
        <v>28.47476</v>
      </c>
      <c r="W1276" s="290">
        <v>28.483475000000002</v>
      </c>
      <c r="X1276" s="290">
        <v>34.37977672270037</v>
      </c>
      <c r="Y1276" s="290">
        <v>34.384517632710889</v>
      </c>
      <c r="Z1276">
        <v>1.6700999999999999</v>
      </c>
      <c r="AA1276" s="447">
        <v>5.3888451901666663</v>
      </c>
      <c r="AB1276" s="447">
        <v>66.619218851298868</v>
      </c>
      <c r="AC1276" s="447">
        <v>3.2616455200000005E-2</v>
      </c>
      <c r="AD1276" s="290">
        <v>5.7799999999999997E-2</v>
      </c>
      <c r="AE1276" s="447">
        <v>89.241100000000003</v>
      </c>
      <c r="AF1276">
        <v>4.5595999999999997</v>
      </c>
      <c r="AG1276" s="447">
        <v>2.6596000000000002</v>
      </c>
      <c r="AH1276">
        <v>0.1734</v>
      </c>
      <c r="AI1276" s="447">
        <v>6.3701999999999995E-2</v>
      </c>
      <c r="AJ1276" s="447">
        <v>98.53</v>
      </c>
      <c r="AK1276" s="447">
        <v>317.26</v>
      </c>
      <c r="AL1276" s="429">
        <v>34.375144958496094</v>
      </c>
      <c r="AM1276" s="433" t="s">
        <v>139</v>
      </c>
      <c r="AN1276" s="434"/>
      <c r="AO1276" s="438">
        <v>0.6</v>
      </c>
      <c r="AP1276" s="439">
        <v>5.3710000000000004</v>
      </c>
      <c r="AQ1276" s="431" t="s">
        <v>139</v>
      </c>
      <c r="AR1276" s="440"/>
      <c r="AS1276" s="469">
        <v>15.921221734519193</v>
      </c>
      <c r="AT1276" s="431"/>
      <c r="AU1276" s="469">
        <v>24.482644875779844</v>
      </c>
      <c r="AV1276" s="431"/>
      <c r="AW1276" s="442">
        <v>1.1438567567567566</v>
      </c>
      <c r="AX1276" s="431"/>
      <c r="AY1276" s="443"/>
      <c r="AZ1276" s="469" t="s">
        <v>139</v>
      </c>
      <c r="BA1276" s="431" t="s">
        <v>139</v>
      </c>
      <c r="BB1276" s="440"/>
      <c r="BC1276" s="469" t="s">
        <v>139</v>
      </c>
      <c r="BD1276" s="445" t="s">
        <v>139</v>
      </c>
      <c r="BE1276" s="469" t="s">
        <v>139</v>
      </c>
      <c r="BF1276" s="445" t="s">
        <v>139</v>
      </c>
      <c r="BG1276" s="445"/>
      <c r="BH1276" s="469">
        <v>2216.4093795193658</v>
      </c>
      <c r="BI1276" s="431" t="s">
        <v>139</v>
      </c>
      <c r="BJ1276" s="440"/>
      <c r="BK1276" s="441">
        <v>2289.4218558534099</v>
      </c>
      <c r="BL1276" s="431" t="s">
        <v>139</v>
      </c>
      <c r="BM1276" s="446"/>
      <c r="BN1276" s="447">
        <v>-0.29605365633253372</v>
      </c>
      <c r="BO1276" t="s">
        <v>139</v>
      </c>
    </row>
    <row r="1277" spans="1:67" ht="15.75" customHeight="1">
      <c r="A1277" s="7" t="s">
        <v>1030</v>
      </c>
      <c r="B1277" s="453">
        <v>59</v>
      </c>
      <c r="C1277" s="436" t="s">
        <v>258</v>
      </c>
      <c r="D1277" s="454" t="s">
        <v>259</v>
      </c>
      <c r="E1277" s="436">
        <v>70</v>
      </c>
      <c r="F1277" s="436">
        <v>32.620000000000005</v>
      </c>
      <c r="G1277" s="436" t="s">
        <v>61</v>
      </c>
      <c r="H1277" s="430">
        <v>70.543666666666667</v>
      </c>
      <c r="I1277" s="436">
        <v>122</v>
      </c>
      <c r="J1277" s="436">
        <v>53.590000000000373</v>
      </c>
      <c r="K1277" s="436" t="s">
        <v>62</v>
      </c>
      <c r="L1277" s="430">
        <v>122.89316666666667</v>
      </c>
      <c r="M1277" s="430">
        <v>-122.89316666666667</v>
      </c>
      <c r="N1277" s="427">
        <v>1314</v>
      </c>
      <c r="Q1277" s="457" t="s">
        <v>156</v>
      </c>
      <c r="R1277">
        <v>11</v>
      </c>
      <c r="S1277" s="474">
        <v>152.53899999999999</v>
      </c>
      <c r="T1277" s="290">
        <v>-0.49609999999999999</v>
      </c>
      <c r="U1277" s="290">
        <v>-0.49569999999999997</v>
      </c>
      <c r="V1277" s="290">
        <v>28.041672999999999</v>
      </c>
      <c r="W1277" s="290">
        <v>28.042197999999999</v>
      </c>
      <c r="X1277" s="290">
        <v>34.139663235033133</v>
      </c>
      <c r="Y1277" s="290">
        <v>34.139918327653426</v>
      </c>
      <c r="Z1277">
        <v>1.6704000000000001</v>
      </c>
      <c r="AA1277" s="447">
        <v>5.4457113755766926</v>
      </c>
      <c r="AB1277" s="447">
        <v>66.70229589219538</v>
      </c>
      <c r="AC1277" s="447">
        <v>3.2997043199999999E-2</v>
      </c>
      <c r="AD1277" s="290">
        <v>5.8599999999999999E-2</v>
      </c>
      <c r="AE1277" s="447">
        <v>89.174099999999996</v>
      </c>
      <c r="AF1277">
        <v>4.5561999999999996</v>
      </c>
      <c r="AG1277" s="447">
        <v>2.7911000000000001</v>
      </c>
      <c r="AH1277">
        <v>0.1787</v>
      </c>
      <c r="AI1277" s="447">
        <v>6.3701999999999995E-2</v>
      </c>
      <c r="AJ1277" s="447">
        <v>98.53</v>
      </c>
      <c r="AK1277" s="447">
        <v>323.20999999999998</v>
      </c>
      <c r="AL1277" s="429">
        <v>34.230979919433594</v>
      </c>
      <c r="AM1277" s="433" t="s">
        <v>139</v>
      </c>
      <c r="AN1277" s="434"/>
      <c r="AO1277" s="438">
        <v>0.4</v>
      </c>
      <c r="AP1277" s="439">
        <v>5.3940000000000001</v>
      </c>
      <c r="AQ1277" s="431" t="s">
        <v>139</v>
      </c>
      <c r="AR1277" s="440"/>
      <c r="AS1277" s="469">
        <v>15.915135650563634</v>
      </c>
      <c r="AT1277" s="431"/>
      <c r="AU1277" s="469">
        <v>25.438112555962679</v>
      </c>
      <c r="AV1277" s="431"/>
      <c r="AW1277" s="442">
        <v>1.3055945945945946</v>
      </c>
      <c r="AX1277" s="431"/>
      <c r="AY1277" s="443"/>
      <c r="AZ1277" s="469" t="s">
        <v>139</v>
      </c>
      <c r="BA1277" s="431" t="s">
        <v>139</v>
      </c>
      <c r="BB1277" s="440"/>
      <c r="BC1277" s="469" t="s">
        <v>139</v>
      </c>
      <c r="BD1277" s="445" t="s">
        <v>139</v>
      </c>
      <c r="BE1277" s="469" t="s">
        <v>139</v>
      </c>
      <c r="BF1277" s="445" t="s">
        <v>139</v>
      </c>
      <c r="BG1277" s="445"/>
      <c r="BH1277" s="469">
        <v>2219.465120389531</v>
      </c>
      <c r="BI1277" s="431" t="s">
        <v>139</v>
      </c>
      <c r="BJ1277" s="440"/>
      <c r="BK1277" s="441">
        <v>2288.9919990660555</v>
      </c>
      <c r="BL1277" s="431" t="s">
        <v>139</v>
      </c>
      <c r="BM1277" s="446"/>
      <c r="BN1277" s="447">
        <v>-0.40977819181801595</v>
      </c>
      <c r="BO1277" t="s">
        <v>139</v>
      </c>
    </row>
    <row r="1278" spans="1:67" ht="15.75" customHeight="1">
      <c r="A1278" s="7" t="s">
        <v>1030</v>
      </c>
      <c r="B1278" s="453">
        <v>59</v>
      </c>
      <c r="C1278" s="436" t="s">
        <v>258</v>
      </c>
      <c r="D1278" s="454" t="s">
        <v>259</v>
      </c>
      <c r="E1278" s="436">
        <v>70</v>
      </c>
      <c r="F1278" s="436">
        <v>32.620000000000005</v>
      </c>
      <c r="G1278" s="436" t="s">
        <v>61</v>
      </c>
      <c r="H1278" s="430">
        <v>70.543666666666667</v>
      </c>
      <c r="I1278" s="436">
        <v>122</v>
      </c>
      <c r="J1278" s="436">
        <v>53.590000000000373</v>
      </c>
      <c r="K1278" s="436" t="s">
        <v>62</v>
      </c>
      <c r="L1278" s="430">
        <v>122.89316666666667</v>
      </c>
      <c r="M1278" s="430">
        <v>-122.89316666666667</v>
      </c>
      <c r="N1278" s="427">
        <v>1315</v>
      </c>
      <c r="Q1278" s="457" t="s">
        <v>156</v>
      </c>
      <c r="R1278">
        <v>12</v>
      </c>
      <c r="S1278" s="474">
        <v>101.80500000000001</v>
      </c>
      <c r="T1278" s="290">
        <v>-1.0898000000000001</v>
      </c>
      <c r="U1278" s="290">
        <v>-1.0894999999999999</v>
      </c>
      <c r="V1278" s="290">
        <v>27.037559999999999</v>
      </c>
      <c r="W1278" s="290">
        <v>27.037405</v>
      </c>
      <c r="X1278" s="290">
        <v>33.477009303067874</v>
      </c>
      <c r="Y1278" s="290">
        <v>33.476463236644364</v>
      </c>
      <c r="Z1278">
        <v>1.7453000000000001</v>
      </c>
      <c r="AA1278" s="447">
        <v>5.8715800855340285</v>
      </c>
      <c r="AB1278" s="447">
        <v>70.463528597650594</v>
      </c>
      <c r="AC1278" s="447">
        <v>3.7396550400000006E-2</v>
      </c>
      <c r="AD1278" s="290">
        <v>6.8400000000000002E-2</v>
      </c>
      <c r="AE1278" s="447">
        <v>89.032700000000006</v>
      </c>
      <c r="AF1278">
        <v>4.5491000000000001</v>
      </c>
      <c r="AG1278" s="447">
        <v>3.1644000000000001</v>
      </c>
      <c r="AH1278">
        <v>0.19350000000000001</v>
      </c>
      <c r="AI1278" s="447">
        <v>6.3701999999999995E-2</v>
      </c>
      <c r="AJ1278" s="447">
        <v>56.78</v>
      </c>
      <c r="AK1278" s="447">
        <v>307.35000000000002</v>
      </c>
      <c r="AL1278" s="429">
        <v>33.458515167236328</v>
      </c>
      <c r="AM1278" s="433" t="s">
        <v>139</v>
      </c>
      <c r="AN1278" s="434"/>
      <c r="AO1278" s="438">
        <v>-0.3</v>
      </c>
      <c r="AP1278" s="439">
        <v>5.7939999999999996</v>
      </c>
      <c r="AQ1278" s="431" t="s">
        <v>139</v>
      </c>
      <c r="AR1278" s="440"/>
      <c r="AS1278" s="469">
        <v>15.389941294088638</v>
      </c>
      <c r="AT1278" s="431"/>
      <c r="AU1278" s="469">
        <v>29.243001282874268</v>
      </c>
      <c r="AV1278" s="431"/>
      <c r="AW1278" s="442">
        <v>1.5540472972972972</v>
      </c>
      <c r="AX1278" s="431"/>
      <c r="AY1278" s="443"/>
      <c r="AZ1278" s="469" t="s">
        <v>139</v>
      </c>
      <c r="BA1278" s="431" t="s">
        <v>139</v>
      </c>
      <c r="BB1278" s="440"/>
      <c r="BC1278" s="469">
        <v>2.0327635322338833E-2</v>
      </c>
      <c r="BD1278" s="445" t="s">
        <v>139</v>
      </c>
      <c r="BE1278" s="469">
        <v>3.2987273157661173E-2</v>
      </c>
      <c r="BF1278" s="445" t="s">
        <v>139</v>
      </c>
      <c r="BG1278" s="445"/>
      <c r="BH1278" s="469">
        <v>2234.8839017881683</v>
      </c>
      <c r="BI1278" s="431" t="s">
        <v>139</v>
      </c>
      <c r="BJ1278" s="440"/>
      <c r="BK1278" s="441">
        <v>2280.9651181520658</v>
      </c>
      <c r="BL1278" s="431" t="s">
        <v>139</v>
      </c>
      <c r="BM1278" s="446"/>
      <c r="BN1278" s="447">
        <v>-1.1969508580937487</v>
      </c>
      <c r="BO1278" t="s">
        <v>139</v>
      </c>
    </row>
    <row r="1279" spans="1:67" ht="15.75" customHeight="1">
      <c r="A1279" s="7" t="s">
        <v>1030</v>
      </c>
      <c r="B1279" s="453">
        <v>59</v>
      </c>
      <c r="C1279" s="436" t="s">
        <v>258</v>
      </c>
      <c r="D1279" s="454" t="s">
        <v>259</v>
      </c>
      <c r="E1279" s="436">
        <v>70</v>
      </c>
      <c r="F1279" s="436">
        <v>32.620000000000005</v>
      </c>
      <c r="G1279" s="436" t="s">
        <v>61</v>
      </c>
      <c r="H1279" s="430">
        <v>70.543666666666667</v>
      </c>
      <c r="I1279" s="436">
        <v>122</v>
      </c>
      <c r="J1279" s="436">
        <v>53.590000000000373</v>
      </c>
      <c r="K1279" s="436" t="s">
        <v>62</v>
      </c>
      <c r="L1279" s="430">
        <v>122.89316666666667</v>
      </c>
      <c r="M1279" s="430">
        <v>-122.89316666666667</v>
      </c>
      <c r="N1279" s="427">
        <v>1316</v>
      </c>
      <c r="Q1279" s="457" t="s">
        <v>156</v>
      </c>
      <c r="R1279">
        <v>13</v>
      </c>
      <c r="S1279" s="474">
        <v>81.355999999999995</v>
      </c>
      <c r="T1279" s="290">
        <v>-1.2088000000000001</v>
      </c>
      <c r="U1279" s="290">
        <v>-1.2078</v>
      </c>
      <c r="V1279" s="290">
        <v>26.708842000000001</v>
      </c>
      <c r="W1279" s="290">
        <v>26.712109999999999</v>
      </c>
      <c r="X1279" s="290">
        <v>33.173014688500992</v>
      </c>
      <c r="Y1279" s="290">
        <v>33.176374680536831</v>
      </c>
      <c r="Z1279">
        <v>1.7929999999999999</v>
      </c>
      <c r="AA1279" s="447">
        <v>6.113348457592263</v>
      </c>
      <c r="AB1279" s="447">
        <v>72.974358056752692</v>
      </c>
      <c r="AC1279" s="447">
        <v>3.9850329600000005E-2</v>
      </c>
      <c r="AD1279" s="290">
        <v>7.3800000000000004E-2</v>
      </c>
      <c r="AE1279" s="447">
        <v>89.086600000000004</v>
      </c>
      <c r="AF1279">
        <v>4.5518000000000001</v>
      </c>
      <c r="AG1279" s="447">
        <v>3.1690999999999998</v>
      </c>
      <c r="AH1279">
        <v>0.1938</v>
      </c>
      <c r="AI1279" s="447">
        <v>0.12313</v>
      </c>
      <c r="AJ1279" s="447">
        <v>98.54</v>
      </c>
      <c r="AK1279" s="447">
        <v>303.38</v>
      </c>
      <c r="AL1279" s="429">
        <v>33.167098999023438</v>
      </c>
      <c r="AM1279" s="433" t="s">
        <v>139</v>
      </c>
      <c r="AN1279" s="434"/>
      <c r="AO1279" s="438">
        <v>-0.5</v>
      </c>
      <c r="AP1279" s="439">
        <v>6.0250000000000004</v>
      </c>
      <c r="AQ1279" s="431" t="s">
        <v>139</v>
      </c>
      <c r="AR1279" s="440"/>
      <c r="AS1279" s="469">
        <v>14.763324725593971</v>
      </c>
      <c r="AT1279" s="431"/>
      <c r="AU1279" s="469">
        <v>28.723606523752498</v>
      </c>
      <c r="AV1279" s="431"/>
      <c r="AW1279" s="442">
        <v>1.5852256756756755</v>
      </c>
      <c r="AX1279" s="431"/>
      <c r="AY1279" s="443"/>
      <c r="AZ1279" s="469" t="s">
        <v>139</v>
      </c>
      <c r="BA1279" s="431" t="s">
        <v>139</v>
      </c>
      <c r="BB1279" s="440"/>
      <c r="BC1279" s="469">
        <v>1.9638562938530731E-2</v>
      </c>
      <c r="BD1279" s="445" t="s">
        <v>139</v>
      </c>
      <c r="BE1279" s="469">
        <v>3.0459066581469286E-2</v>
      </c>
      <c r="BF1279" s="445" t="s">
        <v>139</v>
      </c>
      <c r="BG1279" s="445"/>
      <c r="BH1279" s="469">
        <v>2232.4596935102973</v>
      </c>
      <c r="BI1279" s="431" t="s">
        <v>139</v>
      </c>
      <c r="BJ1279" s="440"/>
      <c r="BK1279" s="441">
        <v>2274.9813443272028</v>
      </c>
      <c r="BL1279" s="431" t="s">
        <v>139</v>
      </c>
      <c r="BM1279" s="446"/>
      <c r="BN1279" s="447">
        <v>-1.4016561536864116</v>
      </c>
      <c r="BO1279" t="s">
        <v>139</v>
      </c>
    </row>
    <row r="1280" spans="1:67" ht="15.75" customHeight="1">
      <c r="A1280" s="7" t="s">
        <v>1030</v>
      </c>
      <c r="B1280" s="453">
        <v>59</v>
      </c>
      <c r="C1280" s="436" t="s">
        <v>258</v>
      </c>
      <c r="D1280" s="454" t="s">
        <v>259</v>
      </c>
      <c r="E1280" s="436">
        <v>70</v>
      </c>
      <c r="F1280" s="436">
        <v>32.620000000000005</v>
      </c>
      <c r="G1280" s="436" t="s">
        <v>61</v>
      </c>
      <c r="H1280" s="430">
        <v>70.543666666666667</v>
      </c>
      <c r="I1280" s="436">
        <v>122</v>
      </c>
      <c r="J1280" s="436">
        <v>53.590000000000373</v>
      </c>
      <c r="K1280" s="436" t="s">
        <v>62</v>
      </c>
      <c r="L1280" s="430">
        <v>122.89316666666667</v>
      </c>
      <c r="M1280" s="430">
        <v>-122.89316666666667</v>
      </c>
      <c r="N1280" s="427">
        <v>1317</v>
      </c>
      <c r="Q1280" s="457" t="s">
        <v>156</v>
      </c>
      <c r="R1280">
        <v>14</v>
      </c>
      <c r="S1280" s="474">
        <v>80.278999999999996</v>
      </c>
      <c r="T1280" s="290">
        <v>-1.2116</v>
      </c>
      <c r="U1280" s="290">
        <v>-1.2109000000000001</v>
      </c>
      <c r="V1280" s="290">
        <v>26.696819999999999</v>
      </c>
      <c r="W1280" s="290">
        <v>26.698986000000001</v>
      </c>
      <c r="X1280" s="290">
        <v>33.160340101167002</v>
      </c>
      <c r="Y1280" s="290">
        <v>33.162526241053904</v>
      </c>
      <c r="Z1280">
        <v>1.7968999999999999</v>
      </c>
      <c r="AA1280" s="447">
        <v>6.1327501320415765</v>
      </c>
      <c r="AB1280" s="447">
        <v>73.193883860323965</v>
      </c>
      <c r="AC1280" s="447">
        <v>3.8327076800000005E-2</v>
      </c>
      <c r="AD1280" s="290">
        <v>7.0400000000000004E-2</v>
      </c>
      <c r="AE1280" s="447">
        <v>89.086600000000004</v>
      </c>
      <c r="AF1280">
        <v>4.5518000000000001</v>
      </c>
      <c r="AG1280" s="447">
        <v>3.2700999999999998</v>
      </c>
      <c r="AH1280">
        <v>0.1978</v>
      </c>
      <c r="AI1280" s="447">
        <v>0.13469</v>
      </c>
      <c r="AJ1280" s="447">
        <v>98.54</v>
      </c>
      <c r="AK1280" s="447">
        <v>303.38</v>
      </c>
      <c r="AL1280" s="429">
        <v>33.150222778320313</v>
      </c>
      <c r="AM1280" s="433" t="s">
        <v>139</v>
      </c>
      <c r="AN1280" s="434"/>
      <c r="AO1280" s="438">
        <v>-0.5</v>
      </c>
      <c r="AP1280" s="439">
        <v>6.0350000000000001</v>
      </c>
      <c r="AQ1280" s="431" t="s">
        <v>139</v>
      </c>
      <c r="AR1280" s="440"/>
      <c r="AS1280" s="469">
        <v>14.693221345071322</v>
      </c>
      <c r="AT1280" s="431"/>
      <c r="AU1280" s="469">
        <v>28.544186062027894</v>
      </c>
      <c r="AV1280" s="431"/>
      <c r="AW1280" s="442">
        <v>1.5131256756756755</v>
      </c>
      <c r="AX1280" s="431"/>
      <c r="AY1280" s="443"/>
      <c r="AZ1280" s="469" t="s">
        <v>139</v>
      </c>
      <c r="BA1280" s="431" t="s">
        <v>139</v>
      </c>
      <c r="BB1280" s="440"/>
      <c r="BC1280" s="469" t="s">
        <v>139</v>
      </c>
      <c r="BD1280" s="445" t="s">
        <v>139</v>
      </c>
      <c r="BE1280" s="469" t="s">
        <v>139</v>
      </c>
      <c r="BF1280" s="445" t="s">
        <v>139</v>
      </c>
      <c r="BG1280" s="445"/>
      <c r="BH1280" s="469">
        <v>2232.8723099952231</v>
      </c>
      <c r="BI1280" s="431">
        <v>6</v>
      </c>
      <c r="BJ1280" s="440"/>
      <c r="BK1280" s="441">
        <v>2273.8836522965012</v>
      </c>
      <c r="BL1280" s="431">
        <v>6</v>
      </c>
      <c r="BM1280" s="446"/>
      <c r="BN1280" s="447">
        <v>-1.4323115865389451</v>
      </c>
      <c r="BO1280" t="s">
        <v>139</v>
      </c>
    </row>
    <row r="1281" spans="1:67" ht="15.75" customHeight="1">
      <c r="A1281" s="7" t="s">
        <v>1030</v>
      </c>
      <c r="B1281" s="453">
        <v>59</v>
      </c>
      <c r="C1281" s="436" t="s">
        <v>258</v>
      </c>
      <c r="D1281" s="454" t="s">
        <v>259</v>
      </c>
      <c r="E1281" s="436">
        <v>70</v>
      </c>
      <c r="F1281" s="436">
        <v>32.620000000000005</v>
      </c>
      <c r="G1281" s="436" t="s">
        <v>61</v>
      </c>
      <c r="H1281" s="430">
        <v>70.543666666666667</v>
      </c>
      <c r="I1281" s="436">
        <v>122</v>
      </c>
      <c r="J1281" s="436">
        <v>53.590000000000373</v>
      </c>
      <c r="K1281" s="436" t="s">
        <v>62</v>
      </c>
      <c r="L1281" s="430">
        <v>122.89316666666667</v>
      </c>
      <c r="M1281" s="430">
        <v>-122.89316666666667</v>
      </c>
      <c r="N1281" s="427">
        <v>1318</v>
      </c>
      <c r="Q1281" s="457" t="s">
        <v>156</v>
      </c>
      <c r="R1281">
        <v>15</v>
      </c>
      <c r="S1281" s="474">
        <v>66.399000000000001</v>
      </c>
      <c r="T1281" s="290">
        <v>-1.1973</v>
      </c>
      <c r="U1281" s="290">
        <v>-1.1980999999999999</v>
      </c>
      <c r="V1281" s="290">
        <v>26.497038</v>
      </c>
      <c r="W1281" s="290">
        <v>26.499675</v>
      </c>
      <c r="X1281" s="290">
        <v>32.880068844880235</v>
      </c>
      <c r="Y1281" s="290">
        <v>32.884548483799243</v>
      </c>
      <c r="Z1281">
        <v>1.857</v>
      </c>
      <c r="AA1281" s="447">
        <v>6.4179918137872161</v>
      </c>
      <c r="AB1281" s="447">
        <v>76.475505550783069</v>
      </c>
      <c r="AC1281" s="447">
        <v>4.0315592800000008E-2</v>
      </c>
      <c r="AD1281" s="290">
        <v>7.4899999999999994E-2</v>
      </c>
      <c r="AE1281" s="447">
        <v>89.192700000000002</v>
      </c>
      <c r="AF1281">
        <v>4.5571999999999999</v>
      </c>
      <c r="AG1281" s="447">
        <v>3.2231000000000001</v>
      </c>
      <c r="AH1281">
        <v>0.19589999999999999</v>
      </c>
      <c r="AI1281" s="447">
        <v>0.32478000000000001</v>
      </c>
      <c r="AJ1281" s="447">
        <v>98.54</v>
      </c>
      <c r="AK1281" s="447">
        <v>299.42</v>
      </c>
      <c r="AL1281" s="429">
        <v>32.870349884033203</v>
      </c>
      <c r="AM1281" s="433" t="s">
        <v>139</v>
      </c>
      <c r="AN1281" s="434"/>
      <c r="AO1281" s="438">
        <v>-0.4</v>
      </c>
      <c r="AP1281" s="439">
        <v>6.3019999999999996</v>
      </c>
      <c r="AQ1281" s="431" t="s">
        <v>139</v>
      </c>
      <c r="AR1281" s="440"/>
      <c r="AS1281" s="469">
        <v>13.654498953435201</v>
      </c>
      <c r="AT1281" s="431"/>
      <c r="AU1281" s="469">
        <v>26.961677441059063</v>
      </c>
      <c r="AV1281" s="431"/>
      <c r="AW1281" s="442">
        <v>1.6329675675675674</v>
      </c>
      <c r="AX1281" s="431"/>
      <c r="AY1281" s="443"/>
      <c r="AZ1281" s="469" t="s">
        <v>139</v>
      </c>
      <c r="BA1281" s="431" t="s">
        <v>139</v>
      </c>
      <c r="BB1281" s="440"/>
      <c r="BC1281" s="469">
        <v>2.3083924857571211E-2</v>
      </c>
      <c r="BD1281" s="445" t="s">
        <v>139</v>
      </c>
      <c r="BE1281" s="469">
        <v>3.6205930262428791E-2</v>
      </c>
      <c r="BF1281" s="445" t="s">
        <v>139</v>
      </c>
      <c r="BG1281" s="445"/>
      <c r="BH1281" s="469">
        <v>2218.1806903574188</v>
      </c>
      <c r="BI1281" s="431" t="s">
        <v>139</v>
      </c>
      <c r="BJ1281" s="440"/>
      <c r="BK1281" s="441">
        <v>2264.4830669655812</v>
      </c>
      <c r="BL1281" s="431" t="s">
        <v>139</v>
      </c>
      <c r="BM1281" s="446"/>
      <c r="BN1281" s="447">
        <v>-1.5806487982625699</v>
      </c>
      <c r="BO1281" t="s">
        <v>139</v>
      </c>
    </row>
    <row r="1282" spans="1:67" ht="15.75" customHeight="1">
      <c r="A1282" s="7" t="s">
        <v>1030</v>
      </c>
      <c r="B1282" s="453">
        <v>59</v>
      </c>
      <c r="C1282" s="436" t="s">
        <v>258</v>
      </c>
      <c r="D1282" s="454" t="s">
        <v>259</v>
      </c>
      <c r="E1282" s="436">
        <v>70</v>
      </c>
      <c r="F1282" s="436">
        <v>32.620000000000005</v>
      </c>
      <c r="G1282" s="436" t="s">
        <v>61</v>
      </c>
      <c r="H1282" s="430">
        <v>70.543666666666667</v>
      </c>
      <c r="I1282" s="436">
        <v>122</v>
      </c>
      <c r="J1282" s="436">
        <v>53.590000000000373</v>
      </c>
      <c r="K1282" s="436" t="s">
        <v>62</v>
      </c>
      <c r="L1282" s="430">
        <v>122.89316666666667</v>
      </c>
      <c r="M1282" s="430">
        <v>-122.89316666666667</v>
      </c>
      <c r="N1282" s="427">
        <v>1319</v>
      </c>
      <c r="Q1282" s="457" t="s">
        <v>156</v>
      </c>
      <c r="R1282">
        <v>16</v>
      </c>
      <c r="S1282" s="474">
        <v>51.216999999999999</v>
      </c>
      <c r="T1282" s="290">
        <v>-1.0431999999999999</v>
      </c>
      <c r="U1282" s="290">
        <v>-1.0610999999999999</v>
      </c>
      <c r="V1282" s="290">
        <v>26.242069999999998</v>
      </c>
      <c r="W1282" s="290">
        <v>26.255815999999999</v>
      </c>
      <c r="X1282" s="290">
        <v>32.374440853098619</v>
      </c>
      <c r="Y1282" s="290">
        <v>32.412422763631248</v>
      </c>
      <c r="Z1282">
        <v>2.0409999999999999</v>
      </c>
      <c r="AA1282" s="447">
        <v>7.24232966716104</v>
      </c>
      <c r="AB1282" s="447">
        <v>86.345395372526795</v>
      </c>
      <c r="AC1282" s="447">
        <v>5.0509946399999998E-2</v>
      </c>
      <c r="AD1282" s="290">
        <v>9.7500000000000003E-2</v>
      </c>
      <c r="AE1282" s="447">
        <v>89.213200000000001</v>
      </c>
      <c r="AF1282">
        <v>4.5582000000000003</v>
      </c>
      <c r="AG1282" s="447">
        <v>3.2465999999999999</v>
      </c>
      <c r="AH1282">
        <v>0.19689999999999999</v>
      </c>
      <c r="AI1282" s="447">
        <v>0.93918999999999997</v>
      </c>
      <c r="AJ1282" s="447">
        <v>98.54</v>
      </c>
      <c r="AK1282" s="447">
        <v>299.42</v>
      </c>
      <c r="AL1282" s="429">
        <v>32.356719970703125</v>
      </c>
      <c r="AM1282" s="433" t="s">
        <v>139</v>
      </c>
      <c r="AN1282" s="434"/>
      <c r="AO1282" s="438">
        <v>-0.1</v>
      </c>
      <c r="AP1282" s="439">
        <v>7.0019999999999998</v>
      </c>
      <c r="AQ1282" s="431" t="s">
        <v>139</v>
      </c>
      <c r="AR1282" s="440"/>
      <c r="AS1282" s="469">
        <v>10.057546390593409</v>
      </c>
      <c r="AT1282" s="431"/>
      <c r="AU1282" s="469">
        <v>19.395569257773055</v>
      </c>
      <c r="AV1282" s="431"/>
      <c r="AW1282" s="442">
        <v>1.4488202702702702</v>
      </c>
      <c r="AX1282" s="431"/>
      <c r="AY1282" s="443"/>
      <c r="AZ1282" s="469" t="s">
        <v>139</v>
      </c>
      <c r="BA1282" s="431" t="s">
        <v>139</v>
      </c>
      <c r="BB1282" s="440"/>
      <c r="BC1282" s="469">
        <v>4.5134241139430292E-2</v>
      </c>
      <c r="BD1282" s="445" t="s">
        <v>139</v>
      </c>
      <c r="BE1282" s="469">
        <v>4.8166848700569712E-2</v>
      </c>
      <c r="BF1282" s="445" t="s">
        <v>139</v>
      </c>
      <c r="BG1282" s="445"/>
      <c r="BH1282" s="469">
        <v>2176.2901167401792</v>
      </c>
      <c r="BI1282" s="431" t="s">
        <v>139</v>
      </c>
      <c r="BJ1282" s="440"/>
      <c r="BK1282" s="441">
        <v>2242.195591804254</v>
      </c>
      <c r="BL1282" s="431" t="s">
        <v>139</v>
      </c>
      <c r="BM1282" s="446"/>
      <c r="BN1282" s="447">
        <v>-1.8753436569180197</v>
      </c>
      <c r="BO1282" t="s">
        <v>139</v>
      </c>
    </row>
    <row r="1283" spans="1:67" ht="15.75" customHeight="1">
      <c r="A1283" s="7" t="s">
        <v>1030</v>
      </c>
      <c r="B1283" s="453">
        <v>59</v>
      </c>
      <c r="C1283" s="436" t="s">
        <v>258</v>
      </c>
      <c r="D1283" s="454" t="s">
        <v>259</v>
      </c>
      <c r="E1283" s="436">
        <v>70</v>
      </c>
      <c r="F1283" s="436">
        <v>32.620000000000005</v>
      </c>
      <c r="G1283" s="436" t="s">
        <v>61</v>
      </c>
      <c r="H1283" s="430">
        <v>70.543666666666667</v>
      </c>
      <c r="I1283" s="436">
        <v>122</v>
      </c>
      <c r="J1283" s="436">
        <v>53.590000000000373</v>
      </c>
      <c r="K1283" s="436" t="s">
        <v>62</v>
      </c>
      <c r="L1283" s="430">
        <v>122.89316666666667</v>
      </c>
      <c r="M1283" s="430">
        <v>-122.89316666666667</v>
      </c>
      <c r="N1283" s="427">
        <v>1320</v>
      </c>
      <c r="Q1283" s="457" t="s">
        <v>156</v>
      </c>
      <c r="R1283">
        <v>17</v>
      </c>
      <c r="S1283" s="474">
        <v>31.106999999999999</v>
      </c>
      <c r="T1283" s="290">
        <v>-0.33110000000000001</v>
      </c>
      <c r="U1283" s="290">
        <v>-0.3654</v>
      </c>
      <c r="V1283" s="290">
        <v>26.087253</v>
      </c>
      <c r="W1283" s="290">
        <v>26.130386000000001</v>
      </c>
      <c r="X1283" s="290">
        <v>31.426500984578237</v>
      </c>
      <c r="Y1283" s="290">
        <v>31.519211534525756</v>
      </c>
      <c r="Z1283">
        <v>2.3929999999999998</v>
      </c>
      <c r="AA1283" s="447">
        <v>8.737095891572066</v>
      </c>
      <c r="AB1283" s="447">
        <v>105.45249661301925</v>
      </c>
      <c r="AC1283" s="447">
        <v>0.171455408</v>
      </c>
      <c r="AD1283" s="290">
        <v>0.36599999999999999</v>
      </c>
      <c r="AE1283" s="447">
        <v>88.593299999999999</v>
      </c>
      <c r="AF1283">
        <v>4.5269000000000004</v>
      </c>
      <c r="AG1283" s="447">
        <v>2.9647999999999999</v>
      </c>
      <c r="AH1283">
        <v>0.18559999999999999</v>
      </c>
      <c r="AI1283" s="447">
        <v>4.6409000000000002</v>
      </c>
      <c r="AJ1283" s="447">
        <v>52.66</v>
      </c>
      <c r="AK1283" s="447">
        <v>301.39999999999998</v>
      </c>
      <c r="AL1283" s="429">
        <v>31.291942596435547</v>
      </c>
      <c r="AM1283" s="433" t="s">
        <v>139</v>
      </c>
      <c r="AN1283" s="434"/>
      <c r="AO1283" s="438">
        <v>0.9</v>
      </c>
      <c r="AP1283" s="439">
        <v>8.4149999999999991</v>
      </c>
      <c r="AQ1283" s="431" t="s">
        <v>139</v>
      </c>
      <c r="AR1283" s="440"/>
      <c r="AS1283" s="469">
        <v>1.1216963489115896</v>
      </c>
      <c r="AT1283" s="431"/>
      <c r="AU1283" s="469">
        <v>6.5578692091921553</v>
      </c>
      <c r="AV1283" s="431"/>
      <c r="AW1283" s="442">
        <v>0.86422567567567565</v>
      </c>
      <c r="AX1283" s="431"/>
      <c r="AY1283" s="443"/>
      <c r="AZ1283" s="469" t="s">
        <v>139</v>
      </c>
      <c r="BA1283" s="431" t="s">
        <v>139</v>
      </c>
      <c r="BB1283" s="440"/>
      <c r="BC1283" s="469">
        <v>0.22739388665667171</v>
      </c>
      <c r="BD1283" s="445" t="s">
        <v>139</v>
      </c>
      <c r="BE1283" s="469">
        <v>0.27817852134332827</v>
      </c>
      <c r="BF1283" s="445" t="s">
        <v>139</v>
      </c>
      <c r="BG1283" s="445"/>
      <c r="BH1283" s="469">
        <v>2092.6156854499054</v>
      </c>
      <c r="BI1283" s="431" t="s">
        <v>139</v>
      </c>
      <c r="BJ1283" s="440"/>
      <c r="BK1283" s="441">
        <v>2206.6569265740718</v>
      </c>
      <c r="BL1283" s="431" t="s">
        <v>139</v>
      </c>
      <c r="BM1283" s="446"/>
      <c r="BN1283" s="447">
        <v>-2.5418703841794366</v>
      </c>
      <c r="BO1283" t="s">
        <v>139</v>
      </c>
    </row>
    <row r="1284" spans="1:67" ht="15.75" customHeight="1">
      <c r="A1284" s="7" t="s">
        <v>1030</v>
      </c>
      <c r="B1284" s="453">
        <v>59</v>
      </c>
      <c r="C1284" s="436" t="s">
        <v>258</v>
      </c>
      <c r="D1284" s="454" t="s">
        <v>259</v>
      </c>
      <c r="E1284" s="436">
        <v>70</v>
      </c>
      <c r="F1284" s="436">
        <v>32.620000000000005</v>
      </c>
      <c r="G1284" s="436" t="s">
        <v>61</v>
      </c>
      <c r="H1284" s="430">
        <v>70.543666666666667</v>
      </c>
      <c r="I1284" s="436">
        <v>122</v>
      </c>
      <c r="J1284" s="436">
        <v>53.590000000000373</v>
      </c>
      <c r="K1284" s="436" t="s">
        <v>62</v>
      </c>
      <c r="L1284" s="430">
        <v>122.89316666666667</v>
      </c>
      <c r="M1284" s="430">
        <v>-122.89316666666667</v>
      </c>
      <c r="N1284" s="427">
        <v>1321</v>
      </c>
      <c r="Q1284" s="457" t="s">
        <v>156</v>
      </c>
      <c r="R1284">
        <v>18</v>
      </c>
      <c r="S1284" s="474">
        <v>25.853999999999999</v>
      </c>
      <c r="T1284" s="290">
        <v>-0.12909999999999999</v>
      </c>
      <c r="U1284" s="290">
        <v>-0.1711</v>
      </c>
      <c r="V1284" s="290">
        <v>25.876891999999998</v>
      </c>
      <c r="W1284" s="290">
        <v>25.910202000000002</v>
      </c>
      <c r="X1284" s="290">
        <v>30.944955998121522</v>
      </c>
      <c r="Y1284" s="290">
        <v>31.031472562901051</v>
      </c>
      <c r="Z1284">
        <v>2.3633000000000002</v>
      </c>
      <c r="AA1284" s="447">
        <v>8.3687975927809255</v>
      </c>
      <c r="AB1284" s="447">
        <v>101.20538642700454</v>
      </c>
      <c r="AC1284" s="447">
        <v>0.219044672</v>
      </c>
      <c r="AD1284" s="290">
        <v>0.47170000000000001</v>
      </c>
      <c r="AE1284" s="447">
        <v>88.323400000000007</v>
      </c>
      <c r="AF1284">
        <v>4.5133000000000001</v>
      </c>
      <c r="AG1284" s="447">
        <v>2.8332999999999999</v>
      </c>
      <c r="AH1284">
        <v>0.18029999999999999</v>
      </c>
      <c r="AI1284" s="447">
        <v>7.6195000000000004</v>
      </c>
      <c r="AJ1284" s="447">
        <v>98.54</v>
      </c>
      <c r="AK1284" s="447">
        <v>301.39999999999998</v>
      </c>
      <c r="AL1284" s="429">
        <v>30.632013320922852</v>
      </c>
      <c r="AM1284" s="433" t="s">
        <v>139</v>
      </c>
      <c r="AN1284" s="434"/>
      <c r="AO1284" s="438">
        <v>1.2</v>
      </c>
      <c r="AP1284" s="439">
        <v>8.7080000000000002</v>
      </c>
      <c r="AQ1284" s="431" t="s">
        <v>139</v>
      </c>
      <c r="AR1284" s="440"/>
      <c r="AS1284" s="469">
        <v>0.20811994086519997</v>
      </c>
      <c r="AT1284" s="431"/>
      <c r="AU1284" s="469">
        <v>4.5387058041329631</v>
      </c>
      <c r="AV1284" s="431"/>
      <c r="AW1284" s="442">
        <v>0.71905135135135134</v>
      </c>
      <c r="AX1284" s="431"/>
      <c r="AY1284" s="443"/>
      <c r="AZ1284" s="469" t="s">
        <v>139</v>
      </c>
      <c r="BA1284" s="431" t="s">
        <v>139</v>
      </c>
      <c r="BB1284" s="440"/>
      <c r="BC1284" s="469">
        <v>0.38932589685157426</v>
      </c>
      <c r="BD1284" s="445" t="s">
        <v>139</v>
      </c>
      <c r="BE1284" s="469">
        <v>0.36443660234842584</v>
      </c>
      <c r="BF1284" s="445" t="s">
        <v>139</v>
      </c>
      <c r="BG1284" s="445"/>
      <c r="BH1284" s="469">
        <v>2061.7948729127233</v>
      </c>
      <c r="BI1284" s="431" t="s">
        <v>139</v>
      </c>
      <c r="BJ1284" s="440"/>
      <c r="BK1284" s="441">
        <v>2182.8241582313267</v>
      </c>
      <c r="BL1284" s="431" t="s">
        <v>139</v>
      </c>
      <c r="BM1284" s="446"/>
      <c r="BN1284" s="447">
        <v>-2.956223757200791</v>
      </c>
      <c r="BO1284" t="s">
        <v>139</v>
      </c>
    </row>
    <row r="1285" spans="1:67" ht="15.75" customHeight="1">
      <c r="A1285" s="7" t="s">
        <v>1030</v>
      </c>
      <c r="B1285" s="453">
        <v>59</v>
      </c>
      <c r="C1285" s="436" t="s">
        <v>258</v>
      </c>
      <c r="D1285" s="454" t="s">
        <v>259</v>
      </c>
      <c r="E1285" s="436">
        <v>70</v>
      </c>
      <c r="F1285" s="436">
        <v>32.620000000000005</v>
      </c>
      <c r="G1285" s="436" t="s">
        <v>61</v>
      </c>
      <c r="H1285" s="430">
        <v>70.543666666666667</v>
      </c>
      <c r="I1285" s="436">
        <v>122</v>
      </c>
      <c r="J1285" s="436">
        <v>53.590000000000373</v>
      </c>
      <c r="K1285" s="436" t="s">
        <v>62</v>
      </c>
      <c r="L1285" s="430">
        <v>122.89316666666667</v>
      </c>
      <c r="M1285" s="430">
        <v>-122.89316666666667</v>
      </c>
      <c r="N1285" s="427">
        <v>1322</v>
      </c>
      <c r="Q1285" s="457" t="s">
        <v>156</v>
      </c>
      <c r="R1285">
        <v>19</v>
      </c>
      <c r="S1285" s="474">
        <v>15.933</v>
      </c>
      <c r="T1285" s="290">
        <v>1.7301</v>
      </c>
      <c r="U1285" s="290">
        <v>1.6963999999999999</v>
      </c>
      <c r="V1285" s="290">
        <v>26.272780000000001</v>
      </c>
      <c r="W1285" s="290">
        <v>26.260839000000001</v>
      </c>
      <c r="X1285" s="290">
        <v>29.639070453852767</v>
      </c>
      <c r="Y1285" s="290">
        <v>29.655973722453155</v>
      </c>
      <c r="Z1285">
        <v>2.33</v>
      </c>
      <c r="AA1285" s="447">
        <v>7.9332289375791385</v>
      </c>
      <c r="AB1285" s="447">
        <v>99.776774549638375</v>
      </c>
      <c r="AC1285" s="447">
        <v>0.28169531200000003</v>
      </c>
      <c r="AD1285" s="290">
        <v>0.61080000000000001</v>
      </c>
      <c r="AE1285" s="447">
        <v>87.083600000000004</v>
      </c>
      <c r="AF1285">
        <v>4.4507000000000003</v>
      </c>
      <c r="AG1285" s="447">
        <v>2.2416</v>
      </c>
      <c r="AH1285">
        <v>0.15670000000000001</v>
      </c>
      <c r="AI1285" s="447">
        <v>21.376000000000001</v>
      </c>
      <c r="AJ1285" s="447">
        <v>11.67</v>
      </c>
      <c r="AK1285" s="447">
        <v>301.39999999999998</v>
      </c>
      <c r="AL1285" s="429">
        <v>29.287216186523438</v>
      </c>
      <c r="AM1285" s="433" t="s">
        <v>139</v>
      </c>
      <c r="AN1285" s="434"/>
      <c r="AO1285" s="438">
        <v>3.2</v>
      </c>
      <c r="AP1285" s="439">
        <v>8.0950000000000006</v>
      </c>
      <c r="AQ1285" s="431" t="s">
        <v>139</v>
      </c>
      <c r="AR1285" s="440"/>
      <c r="AS1285" s="469">
        <v>0</v>
      </c>
      <c r="AT1285" s="431"/>
      <c r="AU1285" s="469">
        <v>3.1448457119295559</v>
      </c>
      <c r="AV1285" s="431"/>
      <c r="AW1285" s="442">
        <v>0.5729027027027026</v>
      </c>
      <c r="AX1285" s="431"/>
      <c r="AY1285" s="443"/>
      <c r="AZ1285" s="469" t="s">
        <v>139</v>
      </c>
      <c r="BA1285" s="431" t="s">
        <v>139</v>
      </c>
      <c r="BB1285" s="440"/>
      <c r="BC1285" s="469">
        <v>0.31008257271364326</v>
      </c>
      <c r="BD1285" s="445" t="s">
        <v>139</v>
      </c>
      <c r="BE1285" s="469">
        <v>0.31498876808635679</v>
      </c>
      <c r="BF1285" s="445" t="s">
        <v>139</v>
      </c>
      <c r="BG1285" s="445"/>
      <c r="BH1285" s="469">
        <v>2008.1359788619427</v>
      </c>
      <c r="BI1285" s="431" t="s">
        <v>139</v>
      </c>
      <c r="BJ1285" s="440"/>
      <c r="BK1285" s="441">
        <v>2119.9111810924801</v>
      </c>
      <c r="BL1285" s="431" t="s">
        <v>139</v>
      </c>
      <c r="BM1285" s="446"/>
      <c r="BN1285" s="447">
        <v>-3.6217607020663078</v>
      </c>
      <c r="BO1285" t="s">
        <v>139</v>
      </c>
    </row>
    <row r="1286" spans="1:67" ht="15.75" customHeight="1">
      <c r="A1286" s="7" t="s">
        <v>1030</v>
      </c>
      <c r="B1286" s="453">
        <v>59</v>
      </c>
      <c r="C1286" s="436" t="s">
        <v>258</v>
      </c>
      <c r="D1286" s="454" t="s">
        <v>259</v>
      </c>
      <c r="E1286" s="436">
        <v>70</v>
      </c>
      <c r="F1286" s="436">
        <v>32.620000000000005</v>
      </c>
      <c r="G1286" s="436" t="s">
        <v>61</v>
      </c>
      <c r="H1286" s="430">
        <v>70.543666666666667</v>
      </c>
      <c r="I1286" s="436">
        <v>122</v>
      </c>
      <c r="J1286" s="436">
        <v>53.590000000000373</v>
      </c>
      <c r="K1286" s="436" t="s">
        <v>62</v>
      </c>
      <c r="L1286" s="430">
        <v>122.89316666666667</v>
      </c>
      <c r="M1286" s="430">
        <v>-122.89316666666667</v>
      </c>
      <c r="N1286" s="427">
        <v>1323</v>
      </c>
      <c r="Q1286" s="457" t="s">
        <v>156</v>
      </c>
      <c r="R1286">
        <v>20</v>
      </c>
      <c r="S1286" s="474">
        <v>5.6559999999999997</v>
      </c>
      <c r="T1286" s="290">
        <v>2.7364000000000002</v>
      </c>
      <c r="U1286" s="290">
        <v>2.7355999999999998</v>
      </c>
      <c r="V1286" s="290">
        <v>26.443462999999998</v>
      </c>
      <c r="W1286" s="290">
        <v>26.443921</v>
      </c>
      <c r="X1286" s="290">
        <v>28.92548470142415</v>
      </c>
      <c r="Y1286" s="290">
        <v>28.926757653410306</v>
      </c>
      <c r="Z1286">
        <v>2.3222999999999998</v>
      </c>
      <c r="AA1286" s="447">
        <v>7.8090149660149519</v>
      </c>
      <c r="AB1286" s="447">
        <v>100.26097940192939</v>
      </c>
      <c r="AC1286" s="447">
        <v>0.172806608</v>
      </c>
      <c r="AD1286" s="290">
        <v>0.36899999999999999</v>
      </c>
      <c r="AE1286" s="447">
        <v>87.401899999999998</v>
      </c>
      <c r="AF1286">
        <v>4.4668000000000001</v>
      </c>
      <c r="AG1286" s="447">
        <v>1.9504999999999999</v>
      </c>
      <c r="AH1286">
        <v>0.14499999999999999</v>
      </c>
      <c r="AI1286" s="447">
        <v>65.503</v>
      </c>
      <c r="AJ1286" s="447">
        <v>98.54</v>
      </c>
      <c r="AK1286" s="447">
        <v>301.7</v>
      </c>
      <c r="AL1286" s="429">
        <v>28.930429458618164</v>
      </c>
      <c r="AM1286" s="433" t="s">
        <v>139</v>
      </c>
      <c r="AN1286" s="434"/>
      <c r="AO1286" s="438">
        <v>4</v>
      </c>
      <c r="AP1286" s="439">
        <v>7.85</v>
      </c>
      <c r="AQ1286" s="431" t="s">
        <v>139</v>
      </c>
      <c r="AR1286" s="440"/>
      <c r="AS1286" s="469">
        <v>0</v>
      </c>
      <c r="AT1286" s="431"/>
      <c r="AU1286" s="469">
        <v>2.8704197861718677</v>
      </c>
      <c r="AV1286" s="431"/>
      <c r="AW1286" s="442">
        <v>0.5612108108108107</v>
      </c>
      <c r="AX1286" s="431"/>
      <c r="AY1286" s="443"/>
      <c r="AZ1286" s="469" t="s">
        <v>139</v>
      </c>
      <c r="BA1286" s="431" t="s">
        <v>139</v>
      </c>
      <c r="BB1286" s="440"/>
      <c r="BC1286" s="469">
        <v>0.22394852473763113</v>
      </c>
      <c r="BD1286" s="445" t="s">
        <v>139</v>
      </c>
      <c r="BE1286" s="469">
        <v>0.25404720646236895</v>
      </c>
      <c r="BF1286" s="445" t="s">
        <v>139</v>
      </c>
      <c r="BG1286" s="445"/>
      <c r="BH1286" s="469">
        <v>1983.2986952444944</v>
      </c>
      <c r="BI1286" s="431" t="s">
        <v>139</v>
      </c>
      <c r="BJ1286" s="440"/>
      <c r="BK1286" s="441">
        <v>2090.3298612561462</v>
      </c>
      <c r="BL1286" s="431" t="s">
        <v>139</v>
      </c>
      <c r="BM1286" s="446"/>
      <c r="BN1286" s="447">
        <v>-3.7127405190744929</v>
      </c>
      <c r="BO1286" t="s">
        <v>139</v>
      </c>
    </row>
    <row r="1287" spans="1:67" ht="15.75" customHeight="1">
      <c r="A1287" s="7" t="s">
        <v>1030</v>
      </c>
      <c r="B1287" s="453">
        <v>60</v>
      </c>
      <c r="C1287" s="436" t="s">
        <v>263</v>
      </c>
      <c r="D1287" s="454" t="s">
        <v>264</v>
      </c>
      <c r="E1287" s="436">
        <v>69</v>
      </c>
      <c r="F1287" s="436">
        <v>56.809999999999832</v>
      </c>
      <c r="G1287" s="436" t="s">
        <v>61</v>
      </c>
      <c r="H1287" s="430">
        <v>69.946833333333331</v>
      </c>
      <c r="I1287" s="436">
        <v>99</v>
      </c>
      <c r="J1287" s="436">
        <v>22.2099999999989</v>
      </c>
      <c r="K1287" s="436" t="s">
        <v>62</v>
      </c>
      <c r="L1287" s="430">
        <v>99.370166666666648</v>
      </c>
      <c r="M1287" s="430">
        <v>-99.370166666666648</v>
      </c>
      <c r="N1287" s="427">
        <v>1324</v>
      </c>
      <c r="Q1287" s="457" t="s">
        <v>156</v>
      </c>
      <c r="R1287">
        <v>1</v>
      </c>
      <c r="S1287" s="474">
        <v>156.947</v>
      </c>
      <c r="T1287" s="290">
        <v>-1.2705</v>
      </c>
      <c r="U1287" s="290">
        <v>-1.2702</v>
      </c>
      <c r="V1287" s="290">
        <v>26.546068999999999</v>
      </c>
      <c r="W1287" s="290">
        <v>26.547001999999999</v>
      </c>
      <c r="X1287" s="290">
        <v>32.972465580609857</v>
      </c>
      <c r="Y1287" s="290">
        <v>32.973410822731502</v>
      </c>
      <c r="Z1287">
        <v>1.7507999999999999</v>
      </c>
      <c r="AA1287" s="447">
        <v>5.9902519062287114</v>
      </c>
      <c r="AB1287" s="447">
        <v>71.285291787545447</v>
      </c>
      <c r="AC1287" s="447">
        <v>4.4926337600000005E-2</v>
      </c>
      <c r="AD1287" s="290">
        <v>8.5099999999999995E-2</v>
      </c>
      <c r="AE1287" s="447">
        <v>87.009200000000007</v>
      </c>
      <c r="AF1287">
        <v>4.4470000000000001</v>
      </c>
      <c r="AG1287" s="447">
        <v>3.4977999999999998</v>
      </c>
      <c r="AH1287">
        <v>0.2069</v>
      </c>
      <c r="AI1287" s="447">
        <v>6.3701999999999995E-2</v>
      </c>
      <c r="AJ1287" s="447">
        <v>9.8699999999999992</v>
      </c>
      <c r="AK1287" s="447">
        <v>9.9144000000000005</v>
      </c>
      <c r="AL1287" s="429">
        <v>32.958381652832031</v>
      </c>
      <c r="AM1287" s="433" t="s">
        <v>139</v>
      </c>
      <c r="AN1287" s="434"/>
      <c r="AO1287" s="438">
        <v>-0.5</v>
      </c>
      <c r="AP1287" s="439">
        <v>5.9950000000000001</v>
      </c>
      <c r="AQ1287" s="431">
        <v>2</v>
      </c>
      <c r="AR1287" s="440"/>
      <c r="AS1287" s="469">
        <v>15.783948600802274</v>
      </c>
      <c r="AT1287" s="431"/>
      <c r="AU1287" s="469">
        <v>33.236468808917138</v>
      </c>
      <c r="AV1287" s="431"/>
      <c r="AW1287" s="442">
        <v>1.7889999999999999</v>
      </c>
      <c r="AX1287" s="431"/>
      <c r="AY1287" s="443"/>
      <c r="AZ1287" s="469" t="s">
        <v>139</v>
      </c>
      <c r="BA1287" s="431" t="s">
        <v>139</v>
      </c>
      <c r="BB1287" s="440"/>
      <c r="BC1287" s="469" t="s">
        <v>139</v>
      </c>
      <c r="BD1287" s="445" t="s">
        <v>139</v>
      </c>
      <c r="BE1287" s="469" t="s">
        <v>139</v>
      </c>
      <c r="BF1287" s="445" t="s">
        <v>139</v>
      </c>
      <c r="BG1287" s="445"/>
      <c r="BH1287" s="469" t="s">
        <v>139</v>
      </c>
      <c r="BI1287" s="431" t="s">
        <v>139</v>
      </c>
      <c r="BJ1287" s="440"/>
      <c r="BK1287" s="441"/>
      <c r="BL1287" s="431" t="s">
        <v>139</v>
      </c>
      <c r="BM1287" s="446"/>
      <c r="BN1287" s="447">
        <v>-1.3848444709905412</v>
      </c>
      <c r="BO1287" t="s">
        <v>139</v>
      </c>
    </row>
    <row r="1288" spans="1:67" ht="15.75" customHeight="1">
      <c r="A1288" s="7" t="s">
        <v>1030</v>
      </c>
      <c r="B1288" s="453">
        <v>60</v>
      </c>
      <c r="C1288" s="436" t="s">
        <v>263</v>
      </c>
      <c r="D1288" s="454" t="s">
        <v>264</v>
      </c>
      <c r="E1288" s="436">
        <v>69</v>
      </c>
      <c r="F1288" s="436">
        <v>56.809999999999832</v>
      </c>
      <c r="G1288" s="436" t="s">
        <v>61</v>
      </c>
      <c r="H1288" s="430">
        <v>69.946833333333331</v>
      </c>
      <c r="I1288" s="436">
        <v>99</v>
      </c>
      <c r="J1288" s="436">
        <v>22.2099999999989</v>
      </c>
      <c r="K1288" s="436" t="s">
        <v>62</v>
      </c>
      <c r="L1288" s="430">
        <v>99.370166666666648</v>
      </c>
      <c r="M1288" s="430">
        <v>-99.370166666666648</v>
      </c>
      <c r="N1288" s="427">
        <v>1325</v>
      </c>
      <c r="Q1288" s="457" t="s">
        <v>156</v>
      </c>
      <c r="R1288">
        <v>2</v>
      </c>
      <c r="S1288" s="474">
        <v>127.687</v>
      </c>
      <c r="T1288" s="290">
        <v>-1.2948999999999999</v>
      </c>
      <c r="U1288" s="290">
        <v>-1.2955000000000001</v>
      </c>
      <c r="V1288" s="290">
        <v>26.299184999999998</v>
      </c>
      <c r="W1288" s="290">
        <v>26.300466</v>
      </c>
      <c r="X1288" s="290">
        <v>32.679423356935622</v>
      </c>
      <c r="Y1288" s="290">
        <v>32.68183035194501</v>
      </c>
      <c r="Z1288">
        <v>1.8337000000000001</v>
      </c>
      <c r="AA1288" s="447">
        <v>6.36135316228623</v>
      </c>
      <c r="AB1288" s="447">
        <v>75.494786698689737</v>
      </c>
      <c r="AC1288" s="447">
        <v>4.5560951200000005E-2</v>
      </c>
      <c r="AD1288" s="290">
        <v>8.6499999999999994E-2</v>
      </c>
      <c r="AE1288" s="447">
        <v>88.710599999999999</v>
      </c>
      <c r="AF1288">
        <v>4.5328999999999997</v>
      </c>
      <c r="AG1288" s="447">
        <v>3.4157000000000002</v>
      </c>
      <c r="AH1288">
        <v>0.2036</v>
      </c>
      <c r="AI1288" s="447">
        <v>6.3701999999999995E-2</v>
      </c>
      <c r="AJ1288" s="447">
        <v>39.61</v>
      </c>
      <c r="AK1288" s="447">
        <v>9.9144000000000005</v>
      </c>
      <c r="AL1288" s="429">
        <v>32.672126770019531</v>
      </c>
      <c r="AM1288" s="433" t="s">
        <v>139</v>
      </c>
      <c r="AN1288" s="434"/>
      <c r="AO1288" s="438">
        <v>-0.4</v>
      </c>
      <c r="AP1288" s="439">
        <v>6.3289999999999997</v>
      </c>
      <c r="AQ1288" s="431" t="s">
        <v>139</v>
      </c>
      <c r="AR1288" s="440"/>
      <c r="AS1288" s="469">
        <v>14.51286329343678</v>
      </c>
      <c r="AT1288" s="431"/>
      <c r="AU1288" s="469">
        <v>29.997214148618884</v>
      </c>
      <c r="AV1288" s="431"/>
      <c r="AW1288" s="442">
        <v>1.748</v>
      </c>
      <c r="AX1288" s="431"/>
      <c r="AY1288" s="443"/>
      <c r="AZ1288" s="469" t="s">
        <v>139</v>
      </c>
      <c r="BA1288" s="431" t="s">
        <v>139</v>
      </c>
      <c r="BB1288" s="440"/>
      <c r="BC1288" s="469" t="s">
        <v>139</v>
      </c>
      <c r="BD1288" s="445" t="s">
        <v>139</v>
      </c>
      <c r="BE1288" s="469" t="s">
        <v>139</v>
      </c>
      <c r="BF1288" s="445" t="s">
        <v>139</v>
      </c>
      <c r="BG1288" s="445"/>
      <c r="BH1288" s="469" t="s">
        <v>139</v>
      </c>
      <c r="BI1288" s="431" t="s">
        <v>139</v>
      </c>
      <c r="BJ1288" s="440"/>
      <c r="BK1288" s="441"/>
      <c r="BL1288" s="431" t="s">
        <v>139</v>
      </c>
      <c r="BM1288" s="446"/>
      <c r="BN1288" s="447">
        <v>-1.5371360968027887</v>
      </c>
      <c r="BO1288" t="s">
        <v>139</v>
      </c>
    </row>
    <row r="1289" spans="1:67" ht="15.75" customHeight="1">
      <c r="A1289" s="7" t="s">
        <v>1030</v>
      </c>
      <c r="B1289" s="453">
        <v>60</v>
      </c>
      <c r="C1289" s="436" t="s">
        <v>263</v>
      </c>
      <c r="D1289" s="454" t="s">
        <v>264</v>
      </c>
      <c r="E1289" s="436">
        <v>69</v>
      </c>
      <c r="F1289" s="436">
        <v>56.809999999999832</v>
      </c>
      <c r="G1289" s="436" t="s">
        <v>61</v>
      </c>
      <c r="H1289" s="430">
        <v>69.946833333333331</v>
      </c>
      <c r="I1289" s="436">
        <v>99</v>
      </c>
      <c r="J1289" s="436">
        <v>22.2099999999989</v>
      </c>
      <c r="K1289" s="436" t="s">
        <v>62</v>
      </c>
      <c r="L1289" s="430">
        <v>99.370166666666648</v>
      </c>
      <c r="M1289" s="430">
        <v>-99.370166666666648</v>
      </c>
      <c r="N1289" s="427">
        <v>1326</v>
      </c>
      <c r="Q1289" s="457" t="s">
        <v>156</v>
      </c>
      <c r="R1289">
        <v>3</v>
      </c>
      <c r="S1289" s="474">
        <v>102.492</v>
      </c>
      <c r="T1289" s="290">
        <v>-1.2607999999999999</v>
      </c>
      <c r="U1289" s="290">
        <v>-1.2623</v>
      </c>
      <c r="V1289" s="290">
        <v>26.110851999999998</v>
      </c>
      <c r="W1289" s="290">
        <v>26.114397</v>
      </c>
      <c r="X1289" s="290">
        <v>32.400263110082875</v>
      </c>
      <c r="Y1289" s="290">
        <v>32.406726164545496</v>
      </c>
      <c r="Z1289">
        <v>1.9226000000000001</v>
      </c>
      <c r="AA1289" s="447">
        <v>6.7481405664464909</v>
      </c>
      <c r="AB1289" s="447">
        <v>79.999942214284602</v>
      </c>
      <c r="AC1289" s="447">
        <v>4.1880732800000001E-2</v>
      </c>
      <c r="AD1289" s="290">
        <v>7.8299999999999995E-2</v>
      </c>
      <c r="AE1289" s="447">
        <v>89.188999999999993</v>
      </c>
      <c r="AF1289">
        <v>4.5570000000000004</v>
      </c>
      <c r="AG1289" s="447">
        <v>3.2982999999999998</v>
      </c>
      <c r="AH1289">
        <v>0.19889999999999999</v>
      </c>
      <c r="AI1289" s="447">
        <v>6.3701999999999995E-2</v>
      </c>
      <c r="AJ1289" s="447">
        <v>65.62</v>
      </c>
      <c r="AK1289" s="447">
        <v>9.9144000000000005</v>
      </c>
      <c r="AL1289" s="429">
        <v>32.435550689697266</v>
      </c>
      <c r="AM1289" s="433" t="s">
        <v>139</v>
      </c>
      <c r="AN1289" s="434"/>
      <c r="AO1289" s="438">
        <v>-0.5</v>
      </c>
      <c r="AP1289" s="439">
        <v>6.6609999999999996</v>
      </c>
      <c r="AQ1289" s="431" t="s">
        <v>139</v>
      </c>
      <c r="AR1289" s="440"/>
      <c r="AS1289" s="469">
        <v>13.003360896890532</v>
      </c>
      <c r="AT1289" s="431"/>
      <c r="AU1289" s="469">
        <v>26.166156490596997</v>
      </c>
      <c r="AV1289" s="431"/>
      <c r="AW1289" s="442">
        <v>1.6479999999999999</v>
      </c>
      <c r="AX1289" s="431"/>
      <c r="AY1289" s="443"/>
      <c r="AZ1289" s="469" t="s">
        <v>139</v>
      </c>
      <c r="BA1289" s="431" t="s">
        <v>139</v>
      </c>
      <c r="BB1289" s="440"/>
      <c r="BC1289" s="469" t="s">
        <v>139</v>
      </c>
      <c r="BD1289" s="445" t="s">
        <v>139</v>
      </c>
      <c r="BE1289" s="469" t="s">
        <v>139</v>
      </c>
      <c r="BF1289" s="445" t="s">
        <v>139</v>
      </c>
      <c r="BG1289" s="445"/>
      <c r="BH1289" s="469" t="s">
        <v>139</v>
      </c>
      <c r="BI1289" s="431" t="s">
        <v>139</v>
      </c>
      <c r="BJ1289" s="440"/>
      <c r="BK1289" s="441"/>
      <c r="BL1289" s="431" t="s">
        <v>139</v>
      </c>
      <c r="BM1289" s="446"/>
      <c r="BN1289" s="447">
        <v>-1.6350382604388032</v>
      </c>
      <c r="BO1289" t="s">
        <v>139</v>
      </c>
    </row>
    <row r="1290" spans="1:67" ht="15.75" customHeight="1">
      <c r="A1290" s="7" t="s">
        <v>1030</v>
      </c>
      <c r="B1290" s="453">
        <v>60</v>
      </c>
      <c r="C1290" s="436" t="s">
        <v>263</v>
      </c>
      <c r="D1290" s="454" t="s">
        <v>264</v>
      </c>
      <c r="E1290" s="436">
        <v>69</v>
      </c>
      <c r="F1290" s="436">
        <v>56.809999999999832</v>
      </c>
      <c r="G1290" s="436" t="s">
        <v>61</v>
      </c>
      <c r="H1290" s="430">
        <v>69.946833333333331</v>
      </c>
      <c r="I1290" s="436">
        <v>99</v>
      </c>
      <c r="J1290" s="436">
        <v>22.2099999999989</v>
      </c>
      <c r="K1290" s="436" t="s">
        <v>62</v>
      </c>
      <c r="L1290" s="430">
        <v>99.370166666666648</v>
      </c>
      <c r="M1290" s="430">
        <v>-99.370166666666648</v>
      </c>
      <c r="N1290" s="427">
        <v>1327</v>
      </c>
      <c r="Q1290" s="457" t="s">
        <v>156</v>
      </c>
      <c r="R1290">
        <v>4</v>
      </c>
      <c r="S1290" s="474">
        <v>76.763000000000005</v>
      </c>
      <c r="T1290" s="290">
        <v>-1.1116999999999999</v>
      </c>
      <c r="U1290" s="290">
        <v>-1.1066</v>
      </c>
      <c r="V1290" s="290">
        <v>25.915036999999998</v>
      </c>
      <c r="W1290" s="290">
        <v>25.906380000000002</v>
      </c>
      <c r="X1290" s="290">
        <v>31.98887741747183</v>
      </c>
      <c r="Y1290" s="290">
        <v>31.971691139062813</v>
      </c>
      <c r="Z1290">
        <v>2.0669</v>
      </c>
      <c r="AA1290" s="447">
        <v>7.382157524078357</v>
      </c>
      <c r="AB1290" s="447">
        <v>87.611597471910173</v>
      </c>
      <c r="AC1290" s="447">
        <v>6.9205600000000006E-2</v>
      </c>
      <c r="AD1290" s="290">
        <v>0.13900000000000001</v>
      </c>
      <c r="AE1290" s="447">
        <v>89.166700000000006</v>
      </c>
      <c r="AF1290">
        <v>4.5559000000000003</v>
      </c>
      <c r="AG1290" s="447">
        <v>3.0657999999999999</v>
      </c>
      <c r="AH1290">
        <v>0.18970000000000001</v>
      </c>
      <c r="AI1290" s="447">
        <v>6.3701999999999995E-2</v>
      </c>
      <c r="AJ1290" s="447">
        <v>92.5</v>
      </c>
      <c r="AK1290" s="447">
        <v>9.9144000000000005</v>
      </c>
      <c r="AL1290" s="429">
        <v>31.97514533996582</v>
      </c>
      <c r="AM1290" s="433" t="s">
        <v>139</v>
      </c>
      <c r="AN1290" s="434"/>
      <c r="AO1290" s="438">
        <v>-0.3</v>
      </c>
      <c r="AP1290" s="439">
        <v>7.3209999999999997</v>
      </c>
      <c r="AQ1290" s="431" t="s">
        <v>139</v>
      </c>
      <c r="AR1290" s="440"/>
      <c r="AS1290" s="469">
        <v>9.0392820806957186</v>
      </c>
      <c r="AT1290" s="431"/>
      <c r="AU1290" s="469">
        <v>18.38065514531058</v>
      </c>
      <c r="AV1290" s="431"/>
      <c r="AW1290" s="442">
        <v>1.3660000000000001</v>
      </c>
      <c r="AX1290" s="431"/>
      <c r="AY1290" s="443"/>
      <c r="AZ1290" s="469" t="s">
        <v>139</v>
      </c>
      <c r="BA1290" s="431" t="s">
        <v>139</v>
      </c>
      <c r="BB1290" s="440"/>
      <c r="BC1290" s="469" t="s">
        <v>139</v>
      </c>
      <c r="BD1290" s="445" t="s">
        <v>139</v>
      </c>
      <c r="BE1290" s="469" t="s">
        <v>139</v>
      </c>
      <c r="BF1290" s="445" t="s">
        <v>139</v>
      </c>
      <c r="BG1290" s="445"/>
      <c r="BH1290" s="469" t="s">
        <v>139</v>
      </c>
      <c r="BI1290" s="431" t="s">
        <v>139</v>
      </c>
      <c r="BJ1290" s="440"/>
      <c r="BK1290" s="441"/>
      <c r="BL1290" s="431" t="s">
        <v>139</v>
      </c>
      <c r="BM1290" s="446"/>
      <c r="BN1290" s="447">
        <v>-1.9851128352158838</v>
      </c>
      <c r="BO1290" t="s">
        <v>139</v>
      </c>
    </row>
    <row r="1291" spans="1:67" ht="15.75" customHeight="1">
      <c r="A1291" s="7" t="s">
        <v>1030</v>
      </c>
      <c r="B1291" s="453">
        <v>60</v>
      </c>
      <c r="C1291" s="436" t="s">
        <v>263</v>
      </c>
      <c r="D1291" s="454" t="s">
        <v>264</v>
      </c>
      <c r="E1291" s="436">
        <v>69</v>
      </c>
      <c r="F1291" s="436">
        <v>56.809999999999832</v>
      </c>
      <c r="G1291" s="436" t="s">
        <v>61</v>
      </c>
      <c r="H1291" s="430">
        <v>69.946833333333331</v>
      </c>
      <c r="I1291" s="436">
        <v>99</v>
      </c>
      <c r="J1291" s="436">
        <v>22.2099999999989</v>
      </c>
      <c r="K1291" s="436" t="s">
        <v>62</v>
      </c>
      <c r="L1291" s="430">
        <v>99.370166666666648</v>
      </c>
      <c r="M1291" s="430">
        <v>-99.370166666666648</v>
      </c>
      <c r="N1291" s="427">
        <v>1328</v>
      </c>
      <c r="Q1291" s="457" t="s">
        <v>156</v>
      </c>
      <c r="R1291">
        <v>5</v>
      </c>
      <c r="S1291" s="474">
        <v>51.728999999999999</v>
      </c>
      <c r="T1291" s="290">
        <v>-1.0075000000000001</v>
      </c>
      <c r="U1291" s="290">
        <v>-0.99880000000000002</v>
      </c>
      <c r="V1291" s="290">
        <v>25.438776999999998</v>
      </c>
      <c r="W1291" s="290">
        <v>25.414361</v>
      </c>
      <c r="X1291" s="290">
        <v>31.249250238284805</v>
      </c>
      <c r="Y1291" s="290">
        <v>31.207261260343184</v>
      </c>
      <c r="Z1291">
        <v>2.3102999999999998</v>
      </c>
      <c r="AA1291" s="447">
        <v>8.5199730975374557</v>
      </c>
      <c r="AB1291" s="447">
        <v>100.86887601746825</v>
      </c>
      <c r="AC1291" s="447">
        <v>0.13748624000000001</v>
      </c>
      <c r="AD1291" s="290">
        <v>0.29060000000000002</v>
      </c>
      <c r="AE1291" s="447">
        <v>89.064300000000003</v>
      </c>
      <c r="AF1291">
        <v>4.5507</v>
      </c>
      <c r="AG1291" s="447">
        <v>2.9108000000000001</v>
      </c>
      <c r="AH1291">
        <v>0.1835</v>
      </c>
      <c r="AI1291" s="447">
        <v>6.3701999999999995E-2</v>
      </c>
      <c r="AJ1291" s="447">
        <v>98.55</v>
      </c>
      <c r="AK1291" s="447">
        <v>9.9144000000000005</v>
      </c>
      <c r="AL1291" s="429">
        <v>31.187305450439453</v>
      </c>
      <c r="AM1291" s="433" t="s">
        <v>139</v>
      </c>
      <c r="AN1291" s="434"/>
      <c r="AO1291" s="438">
        <v>-0.5</v>
      </c>
      <c r="AP1291" s="439">
        <v>8.5329999999999995</v>
      </c>
      <c r="AQ1291" s="431" t="s">
        <v>139</v>
      </c>
      <c r="AR1291" s="440"/>
      <c r="AS1291" s="469">
        <v>2.2660705583775744</v>
      </c>
      <c r="AT1291" s="431"/>
      <c r="AU1291" s="469">
        <v>6.9635840588878493</v>
      </c>
      <c r="AV1291" s="431"/>
      <c r="AW1291" s="442">
        <v>0.94799999999999995</v>
      </c>
      <c r="AX1291" s="431"/>
      <c r="AY1291" s="443"/>
      <c r="AZ1291" s="469" t="s">
        <v>139</v>
      </c>
      <c r="BA1291" s="431" t="s">
        <v>139</v>
      </c>
      <c r="BB1291" s="440"/>
      <c r="BC1291" s="469" t="s">
        <v>139</v>
      </c>
      <c r="BD1291" s="445" t="s">
        <v>139</v>
      </c>
      <c r="BE1291" s="469" t="s">
        <v>139</v>
      </c>
      <c r="BF1291" s="445" t="s">
        <v>139</v>
      </c>
      <c r="BG1291" s="445"/>
      <c r="BH1291" s="469" t="s">
        <v>139</v>
      </c>
      <c r="BI1291" s="431" t="s">
        <v>139</v>
      </c>
      <c r="BJ1291" s="440"/>
      <c r="BK1291" s="441"/>
      <c r="BL1291" s="431" t="s">
        <v>139</v>
      </c>
      <c r="BM1291" s="446"/>
      <c r="BN1291" s="447">
        <v>-2.5131916868217163</v>
      </c>
      <c r="BO1291" t="s">
        <v>139</v>
      </c>
    </row>
    <row r="1292" spans="1:67" ht="15.75" customHeight="1">
      <c r="A1292" s="7" t="s">
        <v>1030</v>
      </c>
      <c r="B1292" s="453">
        <v>60</v>
      </c>
      <c r="C1292" s="436" t="s">
        <v>263</v>
      </c>
      <c r="D1292" s="454" t="s">
        <v>264</v>
      </c>
      <c r="E1292" s="436">
        <v>69</v>
      </c>
      <c r="F1292" s="436">
        <v>56.809999999999832</v>
      </c>
      <c r="G1292" s="436" t="s">
        <v>61</v>
      </c>
      <c r="H1292" s="430">
        <v>69.946833333333331</v>
      </c>
      <c r="I1292" s="436">
        <v>99</v>
      </c>
      <c r="J1292" s="436">
        <v>22.2099999999989</v>
      </c>
      <c r="K1292" s="436" t="s">
        <v>62</v>
      </c>
      <c r="L1292" s="430">
        <v>99.370166666666648</v>
      </c>
      <c r="M1292" s="430">
        <v>-99.370166666666648</v>
      </c>
      <c r="N1292" s="427">
        <v>1329</v>
      </c>
      <c r="Q1292" s="457" t="s">
        <v>156</v>
      </c>
      <c r="R1292">
        <v>6</v>
      </c>
      <c r="S1292" s="474">
        <v>31.33</v>
      </c>
      <c r="T1292" s="290">
        <v>-0.86780000000000002</v>
      </c>
      <c r="U1292" s="290">
        <v>-0.86360000000000003</v>
      </c>
      <c r="V1292" s="290">
        <v>24.687932</v>
      </c>
      <c r="W1292" s="290">
        <v>24.637181000000002</v>
      </c>
      <c r="X1292" s="290">
        <v>30.109285343972775</v>
      </c>
      <c r="Y1292" s="290">
        <v>30.037182398424765</v>
      </c>
      <c r="Z1292">
        <v>2.3944999999999999</v>
      </c>
      <c r="AA1292" s="447">
        <v>9.0023898323329234</v>
      </c>
      <c r="AB1292" s="447">
        <v>106.12192212494485</v>
      </c>
      <c r="AC1292" s="447">
        <v>0.229493952</v>
      </c>
      <c r="AD1292" s="290">
        <v>0.49490000000000001</v>
      </c>
      <c r="AE1292" s="447">
        <v>88.680800000000005</v>
      </c>
      <c r="AF1292">
        <v>4.5312999999999999</v>
      </c>
      <c r="AG1292" s="447">
        <v>2.3191000000000002</v>
      </c>
      <c r="AH1292">
        <v>0.1598</v>
      </c>
      <c r="AI1292" s="447">
        <v>6.3701999999999995E-2</v>
      </c>
      <c r="AJ1292" s="447">
        <v>98.54</v>
      </c>
      <c r="AK1292" s="447">
        <v>9.9144000000000005</v>
      </c>
      <c r="AL1292" s="429">
        <v>29.980655670166016</v>
      </c>
      <c r="AM1292" s="433" t="s">
        <v>139</v>
      </c>
      <c r="AN1292" s="434"/>
      <c r="AO1292" s="438">
        <v>0.2</v>
      </c>
      <c r="AP1292" s="439">
        <v>9.0129999999999999</v>
      </c>
      <c r="AQ1292" s="431" t="s">
        <v>139</v>
      </c>
      <c r="AR1292" s="440"/>
      <c r="AS1292" s="469">
        <v>0.58585338254721964</v>
      </c>
      <c r="AT1292" s="431"/>
      <c r="AU1292" s="469">
        <v>5.2619079763953716</v>
      </c>
      <c r="AV1292" s="431"/>
      <c r="AW1292" s="442">
        <v>0.75600000000000001</v>
      </c>
      <c r="AX1292" s="431"/>
      <c r="AY1292" s="443"/>
      <c r="AZ1292" s="469" t="s">
        <v>139</v>
      </c>
      <c r="BA1292" s="431" t="s">
        <v>139</v>
      </c>
      <c r="BB1292" s="440"/>
      <c r="BC1292" s="469" t="s">
        <v>139</v>
      </c>
      <c r="BD1292" s="445" t="s">
        <v>139</v>
      </c>
      <c r="BE1292" s="469" t="s">
        <v>139</v>
      </c>
      <c r="BF1292" s="445" t="s">
        <v>139</v>
      </c>
      <c r="BG1292" s="445"/>
      <c r="BH1292" s="469" t="s">
        <v>139</v>
      </c>
      <c r="BI1292" s="431" t="s">
        <v>139</v>
      </c>
      <c r="BJ1292" s="440"/>
      <c r="BK1292" s="441"/>
      <c r="BL1292" s="431" t="s">
        <v>139</v>
      </c>
      <c r="BM1292" s="446"/>
      <c r="BN1292" s="447">
        <v>-2.9621567929822183</v>
      </c>
      <c r="BO1292" t="s">
        <v>139</v>
      </c>
    </row>
    <row r="1293" spans="1:67" ht="15.75" customHeight="1">
      <c r="A1293" s="7" t="s">
        <v>1030</v>
      </c>
      <c r="B1293" s="453">
        <v>60</v>
      </c>
      <c r="C1293" s="436" t="s">
        <v>263</v>
      </c>
      <c r="D1293" s="454" t="s">
        <v>264</v>
      </c>
      <c r="E1293" s="436">
        <v>69</v>
      </c>
      <c r="F1293" s="436">
        <v>56.809999999999832</v>
      </c>
      <c r="G1293" s="436" t="s">
        <v>61</v>
      </c>
      <c r="H1293" s="430">
        <v>69.946833333333331</v>
      </c>
      <c r="I1293" s="436">
        <v>99</v>
      </c>
      <c r="J1293" s="436">
        <v>22.2099999999989</v>
      </c>
      <c r="K1293" s="436" t="s">
        <v>62</v>
      </c>
      <c r="L1293" s="430">
        <v>99.370166666666648</v>
      </c>
      <c r="M1293" s="430">
        <v>-99.370166666666648</v>
      </c>
      <c r="N1293" s="427">
        <v>1330</v>
      </c>
      <c r="Q1293" s="457" t="s">
        <v>156</v>
      </c>
      <c r="R1293">
        <v>7</v>
      </c>
      <c r="S1293" s="474">
        <v>21.091999999999999</v>
      </c>
      <c r="T1293" s="290">
        <v>-1.2579</v>
      </c>
      <c r="U1293" s="290">
        <v>-1.2706</v>
      </c>
      <c r="V1293" s="290">
        <v>21.999575</v>
      </c>
      <c r="W1293" s="290">
        <v>21.960079</v>
      </c>
      <c r="X1293" s="290">
        <v>26.890426728768922</v>
      </c>
      <c r="Y1293" s="290">
        <v>26.849071667757784</v>
      </c>
      <c r="Z1293">
        <v>2.3136999999999999</v>
      </c>
      <c r="AA1293" s="447">
        <v>8.9747199185786855</v>
      </c>
      <c r="AB1293" s="447">
        <v>102.32877462049743</v>
      </c>
      <c r="AC1293" s="447">
        <v>0.1736984</v>
      </c>
      <c r="AD1293" s="290">
        <v>0.371</v>
      </c>
      <c r="AE1293" s="447">
        <v>88.479799999999997</v>
      </c>
      <c r="AF1293">
        <v>4.5212000000000003</v>
      </c>
      <c r="AG1293" s="447">
        <v>1.927</v>
      </c>
      <c r="AH1293">
        <v>0.14410000000000001</v>
      </c>
      <c r="AI1293" s="447">
        <v>6.3701999999999995E-2</v>
      </c>
      <c r="AJ1293" s="447">
        <v>98.55</v>
      </c>
      <c r="AK1293" s="447">
        <v>9.9144000000000005</v>
      </c>
      <c r="AL1293" s="429">
        <v>26.840856552124023</v>
      </c>
      <c r="AM1293" s="433" t="s">
        <v>139</v>
      </c>
      <c r="AN1293" s="434"/>
      <c r="AO1293" s="438">
        <v>-0.3</v>
      </c>
      <c r="AP1293" s="439">
        <v>8.9480000000000004</v>
      </c>
      <c r="AQ1293" s="431" t="s">
        <v>139</v>
      </c>
      <c r="AR1293" s="440"/>
      <c r="AS1293" s="469">
        <v>8.3714228306163166E-2</v>
      </c>
      <c r="AT1293" s="431"/>
      <c r="AU1293" s="469">
        <v>3.4574815692574834</v>
      </c>
      <c r="AV1293" s="431"/>
      <c r="AW1293" s="442">
        <v>0.61799999999999999</v>
      </c>
      <c r="AX1293" s="431"/>
      <c r="AY1293" s="443"/>
      <c r="AZ1293" s="469" t="s">
        <v>139</v>
      </c>
      <c r="BA1293" s="431" t="s">
        <v>139</v>
      </c>
      <c r="BB1293" s="440"/>
      <c r="BC1293" s="469" t="s">
        <v>139</v>
      </c>
      <c r="BD1293" s="445" t="s">
        <v>139</v>
      </c>
      <c r="BE1293" s="469" t="s">
        <v>139</v>
      </c>
      <c r="BF1293" s="445" t="s">
        <v>139</v>
      </c>
      <c r="BG1293" s="445"/>
      <c r="BH1293" s="469" t="s">
        <v>139</v>
      </c>
      <c r="BI1293" s="431" t="s">
        <v>139</v>
      </c>
      <c r="BJ1293" s="440"/>
      <c r="BK1293" s="441"/>
      <c r="BL1293" s="431" t="s">
        <v>139</v>
      </c>
      <c r="BM1293" s="446"/>
      <c r="BN1293" s="447">
        <v>-3.2894866492820016</v>
      </c>
      <c r="BO1293" t="s">
        <v>139</v>
      </c>
    </row>
    <row r="1294" spans="1:67" ht="15.75" customHeight="1">
      <c r="A1294" s="7" t="s">
        <v>1030</v>
      </c>
      <c r="B1294" s="453">
        <v>60</v>
      </c>
      <c r="C1294" s="436" t="s">
        <v>263</v>
      </c>
      <c r="D1294" s="454" t="s">
        <v>264</v>
      </c>
      <c r="E1294" s="436">
        <v>69</v>
      </c>
      <c r="F1294" s="436">
        <v>56.809999999999832</v>
      </c>
      <c r="G1294" s="436" t="s">
        <v>61</v>
      </c>
      <c r="H1294" s="430">
        <v>69.946833333333331</v>
      </c>
      <c r="I1294" s="436">
        <v>99</v>
      </c>
      <c r="J1294" s="436">
        <v>22.2099999999989</v>
      </c>
      <c r="K1294" s="436" t="s">
        <v>62</v>
      </c>
      <c r="L1294" s="430">
        <v>99.370166666666648</v>
      </c>
      <c r="M1294" s="430">
        <v>-99.370166666666648</v>
      </c>
      <c r="N1294" s="427">
        <v>1331</v>
      </c>
      <c r="Q1294" s="457" t="s">
        <v>156</v>
      </c>
      <c r="R1294">
        <v>8</v>
      </c>
      <c r="S1294" s="474">
        <v>6.0549999999999997</v>
      </c>
      <c r="T1294" s="290">
        <v>-1.3894</v>
      </c>
      <c r="U1294" s="290">
        <v>-1.3897999999999999</v>
      </c>
      <c r="V1294" s="290">
        <v>21.519295</v>
      </c>
      <c r="W1294" s="290">
        <v>21.520066</v>
      </c>
      <c r="X1294" s="290">
        <v>26.373175093032486</v>
      </c>
      <c r="Y1294" s="290">
        <v>26.374561369955327</v>
      </c>
      <c r="Z1294">
        <v>2.3069999999999999</v>
      </c>
      <c r="AA1294" s="447">
        <v>8.9448599429306146</v>
      </c>
      <c r="AB1294" s="447">
        <v>101.25084973379768</v>
      </c>
      <c r="AC1294" s="447">
        <v>0.16240236799999999</v>
      </c>
      <c r="AD1294" s="290">
        <v>0.34589999999999999</v>
      </c>
      <c r="AE1294" s="447">
        <v>88.833500000000001</v>
      </c>
      <c r="AF1294">
        <v>4.5389999999999997</v>
      </c>
      <c r="AG1294" s="447">
        <v>1.9857</v>
      </c>
      <c r="AH1294">
        <v>0.1464</v>
      </c>
      <c r="AI1294" s="447">
        <v>6.3701999999999995E-2</v>
      </c>
      <c r="AJ1294" s="447">
        <v>98.55</v>
      </c>
      <c r="AK1294" s="447">
        <v>9.9144000000000005</v>
      </c>
      <c r="AL1294" s="429">
        <v>26.380386352539063</v>
      </c>
      <c r="AM1294" s="433" t="s">
        <v>139</v>
      </c>
      <c r="AN1294" s="434"/>
      <c r="AO1294" s="438">
        <v>-0.4</v>
      </c>
      <c r="AP1294" s="439">
        <v>8.9019999999999992</v>
      </c>
      <c r="AQ1294" s="431" t="s">
        <v>139</v>
      </c>
      <c r="AR1294" s="440"/>
      <c r="AS1294" s="469">
        <v>3.9276795811975296E-2</v>
      </c>
      <c r="AT1294" s="431"/>
      <c r="AU1294" s="469">
        <v>3.2106891185078443</v>
      </c>
      <c r="AV1294" s="431"/>
      <c r="AW1294" s="442">
        <v>0.58899999999999997</v>
      </c>
      <c r="AX1294" s="431"/>
      <c r="AY1294" s="443"/>
      <c r="AZ1294" s="469" t="s">
        <v>139</v>
      </c>
      <c r="BA1294" s="431" t="s">
        <v>139</v>
      </c>
      <c r="BB1294" s="440"/>
      <c r="BC1294" s="469" t="s">
        <v>139</v>
      </c>
      <c r="BD1294" s="445" t="s">
        <v>139</v>
      </c>
      <c r="BE1294" s="469" t="s">
        <v>139</v>
      </c>
      <c r="BF1294" s="445" t="s">
        <v>139</v>
      </c>
      <c r="BG1294" s="445"/>
      <c r="BH1294" s="469" t="s">
        <v>139</v>
      </c>
      <c r="BI1294" s="431" t="s">
        <v>139</v>
      </c>
      <c r="BJ1294" s="440"/>
      <c r="BK1294" s="441"/>
      <c r="BL1294" s="431" t="s">
        <v>139</v>
      </c>
      <c r="BM1294" s="446"/>
      <c r="BN1294" s="447">
        <v>-3.522869699133389</v>
      </c>
      <c r="BO1294" t="s">
        <v>139</v>
      </c>
    </row>
    <row r="1295" spans="1:67" ht="15.75" customHeight="1">
      <c r="A1295" s="7" t="s">
        <v>1030</v>
      </c>
      <c r="B1295" s="453">
        <v>62</v>
      </c>
      <c r="C1295" s="436" t="s">
        <v>265</v>
      </c>
      <c r="D1295" s="454" t="s">
        <v>266</v>
      </c>
      <c r="E1295" s="436">
        <v>71</v>
      </c>
      <c r="F1295" s="436">
        <v>57.709999999999866</v>
      </c>
      <c r="G1295" s="436" t="s">
        <v>61</v>
      </c>
      <c r="H1295" s="430">
        <v>71.961833333333331</v>
      </c>
      <c r="I1295" s="436">
        <v>95</v>
      </c>
      <c r="J1295" s="436">
        <v>11.820000000000164</v>
      </c>
      <c r="K1295" s="436" t="s">
        <v>62</v>
      </c>
      <c r="L1295" s="430">
        <v>95.197000000000003</v>
      </c>
      <c r="M1295" s="430">
        <v>-95.197000000000003</v>
      </c>
      <c r="N1295" s="427">
        <v>1332</v>
      </c>
      <c r="Q1295" s="428" t="s">
        <v>156</v>
      </c>
      <c r="R1295">
        <v>1</v>
      </c>
      <c r="S1295" s="474">
        <v>304.86599999999999</v>
      </c>
      <c r="T1295" s="290">
        <v>-1.2336</v>
      </c>
      <c r="U1295" s="290">
        <v>-1.2336</v>
      </c>
      <c r="V1295" s="290">
        <v>26.407007999999998</v>
      </c>
      <c r="W1295" s="290">
        <v>26.407026999999999</v>
      </c>
      <c r="X1295" s="290">
        <v>32.653403089981076</v>
      </c>
      <c r="Y1295" s="290">
        <v>32.653428957988908</v>
      </c>
      <c r="Z1295">
        <v>1.8062</v>
      </c>
      <c r="AA1295" s="447">
        <v>6.4456810982594472</v>
      </c>
      <c r="AB1295" s="447">
        <v>76.607488206289986</v>
      </c>
      <c r="AC1295" s="447">
        <v>4.9875783200000003E-2</v>
      </c>
      <c r="AD1295" s="290">
        <v>9.6100000000000005E-2</v>
      </c>
      <c r="AE1295" s="447">
        <v>87.915700000000001</v>
      </c>
      <c r="AF1295">
        <v>4.4927000000000001</v>
      </c>
      <c r="AG1295" s="447">
        <v>3.4133</v>
      </c>
      <c r="AH1295">
        <v>0.20349999999999999</v>
      </c>
      <c r="AI1295" s="447">
        <v>6.3701999999999995E-2</v>
      </c>
      <c r="AJ1295" s="447">
        <v>9.4</v>
      </c>
      <c r="AK1295" s="447">
        <v>197.53</v>
      </c>
      <c r="AL1295" s="429">
        <v>32.654548645019531</v>
      </c>
      <c r="AM1295" s="433" t="s">
        <v>139</v>
      </c>
      <c r="AN1295" s="434"/>
      <c r="AO1295" s="438" t="s">
        <v>139</v>
      </c>
      <c r="AP1295" s="439" t="s">
        <v>139</v>
      </c>
      <c r="AQ1295" s="431" t="s">
        <v>139</v>
      </c>
      <c r="AR1295" s="440"/>
      <c r="AS1295" s="469">
        <v>13.910268807416266</v>
      </c>
      <c r="AT1295" s="431"/>
      <c r="AU1295" s="469">
        <v>28.318020578055037</v>
      </c>
      <c r="AV1295" s="431"/>
      <c r="AW1295" s="442">
        <v>1.6539999999999999</v>
      </c>
      <c r="AX1295" s="431"/>
      <c r="AY1295" s="443"/>
      <c r="AZ1295" s="469" t="s">
        <v>139</v>
      </c>
      <c r="BA1295" s="431" t="s">
        <v>139</v>
      </c>
      <c r="BB1295" s="440"/>
      <c r="BC1295" s="469" t="s">
        <v>139</v>
      </c>
      <c r="BD1295" s="445" t="s">
        <v>139</v>
      </c>
      <c r="BE1295" s="469" t="s">
        <v>139</v>
      </c>
      <c r="BF1295" s="445" t="s">
        <v>139</v>
      </c>
      <c r="BG1295" s="445"/>
      <c r="BH1295" s="469" t="s">
        <v>139</v>
      </c>
      <c r="BI1295" s="431" t="s">
        <v>139</v>
      </c>
      <c r="BJ1295" s="440"/>
      <c r="BK1295" s="441"/>
      <c r="BL1295" s="431" t="s">
        <v>139</v>
      </c>
      <c r="BM1295" s="446"/>
      <c r="BN1295" s="447">
        <v>-1.5529594117512522</v>
      </c>
      <c r="BO1295" t="s">
        <v>139</v>
      </c>
    </row>
    <row r="1296" spans="1:67" ht="15.75" customHeight="1">
      <c r="A1296" s="7" t="s">
        <v>1030</v>
      </c>
      <c r="B1296" s="453">
        <v>62</v>
      </c>
      <c r="C1296" s="436" t="s">
        <v>265</v>
      </c>
      <c r="D1296" s="454" t="s">
        <v>266</v>
      </c>
      <c r="E1296" s="436">
        <v>71</v>
      </c>
      <c r="F1296" s="436">
        <v>57.709999999999866</v>
      </c>
      <c r="G1296" s="436" t="s">
        <v>61</v>
      </c>
      <c r="H1296" s="430">
        <v>71.961833333333331</v>
      </c>
      <c r="I1296" s="436">
        <v>95</v>
      </c>
      <c r="J1296" s="436">
        <v>11.820000000000164</v>
      </c>
      <c r="K1296" s="436" t="s">
        <v>62</v>
      </c>
      <c r="L1296" s="430">
        <v>95.197000000000003</v>
      </c>
      <c r="M1296" s="430">
        <v>-95.197000000000003</v>
      </c>
      <c r="N1296" s="427">
        <v>1333</v>
      </c>
      <c r="Q1296" s="428" t="s">
        <v>156</v>
      </c>
      <c r="R1296">
        <v>2</v>
      </c>
      <c r="S1296" s="474">
        <v>255.44800000000001</v>
      </c>
      <c r="T1296" s="290">
        <v>-1.2222999999999999</v>
      </c>
      <c r="U1296" s="290">
        <v>-1.2223999999999999</v>
      </c>
      <c r="V1296" s="290">
        <v>26.286149999999999</v>
      </c>
      <c r="W1296" s="290">
        <v>26.286576</v>
      </c>
      <c r="X1296" s="290">
        <v>32.506007065292451</v>
      </c>
      <c r="Y1296" s="290">
        <v>32.506695240867685</v>
      </c>
      <c r="Z1296">
        <v>1.8484</v>
      </c>
      <c r="AA1296" s="447">
        <v>6.5554012576697582</v>
      </c>
      <c r="AB1296" s="447">
        <v>77.853765005220879</v>
      </c>
      <c r="AC1296" s="447">
        <v>5.4783792000000005E-2</v>
      </c>
      <c r="AD1296" s="290">
        <v>0.107</v>
      </c>
      <c r="AE1296" s="447">
        <v>87.9846</v>
      </c>
      <c r="AF1296">
        <v>4.4962</v>
      </c>
      <c r="AG1296" s="447">
        <v>3.4742999999999999</v>
      </c>
      <c r="AH1296">
        <v>0.2059</v>
      </c>
      <c r="AI1296" s="447">
        <v>6.3701999999999995E-2</v>
      </c>
      <c r="AJ1296" s="447">
        <v>52.85</v>
      </c>
      <c r="AK1296" s="447">
        <v>196.31</v>
      </c>
      <c r="AL1296" s="429">
        <v>32.515087127685547</v>
      </c>
      <c r="AM1296" s="433" t="s">
        <v>139</v>
      </c>
      <c r="AN1296" s="434"/>
      <c r="AO1296" s="438" t="s">
        <v>139</v>
      </c>
      <c r="AP1296" s="439" t="s">
        <v>139</v>
      </c>
      <c r="AQ1296" s="431" t="s">
        <v>139</v>
      </c>
      <c r="AR1296" s="440"/>
      <c r="AS1296" s="469">
        <v>13.120324934581104</v>
      </c>
      <c r="AT1296" s="431"/>
      <c r="AU1296" s="469">
        <v>26.711499380596422</v>
      </c>
      <c r="AV1296" s="431"/>
      <c r="AW1296" s="442">
        <v>1.633</v>
      </c>
      <c r="AX1296" s="431"/>
      <c r="AY1296" s="443"/>
      <c r="AZ1296" s="469" t="s">
        <v>139</v>
      </c>
      <c r="BA1296" s="431" t="s">
        <v>139</v>
      </c>
      <c r="BB1296" s="440"/>
      <c r="BC1296" s="469" t="s">
        <v>139</v>
      </c>
      <c r="BD1296" s="445" t="s">
        <v>139</v>
      </c>
      <c r="BE1296" s="469" t="s">
        <v>139</v>
      </c>
      <c r="BF1296" s="445" t="s">
        <v>139</v>
      </c>
      <c r="BG1296" s="445"/>
      <c r="BH1296" s="469" t="s">
        <v>139</v>
      </c>
      <c r="BI1296" s="431" t="s">
        <v>139</v>
      </c>
      <c r="BJ1296" s="440"/>
      <c r="BK1296" s="441"/>
      <c r="BL1296" s="431" t="s">
        <v>139</v>
      </c>
      <c r="BM1296" s="446"/>
      <c r="BN1296" s="447">
        <v>-1.6162488991491237</v>
      </c>
      <c r="BO1296" t="s">
        <v>139</v>
      </c>
    </row>
    <row r="1297" spans="1:67" ht="15.75" customHeight="1">
      <c r="A1297" s="7" t="s">
        <v>1030</v>
      </c>
      <c r="B1297" s="453">
        <v>62</v>
      </c>
      <c r="C1297" s="436" t="s">
        <v>265</v>
      </c>
      <c r="D1297" s="454" t="s">
        <v>266</v>
      </c>
      <c r="E1297" s="436">
        <v>71</v>
      </c>
      <c r="F1297" s="436">
        <v>57.709999999999866</v>
      </c>
      <c r="G1297" s="436" t="s">
        <v>61</v>
      </c>
      <c r="H1297" s="430">
        <v>71.961833333333331</v>
      </c>
      <c r="I1297" s="436">
        <v>95</v>
      </c>
      <c r="J1297" s="436">
        <v>11.820000000000164</v>
      </c>
      <c r="K1297" s="436" t="s">
        <v>62</v>
      </c>
      <c r="L1297" s="430">
        <v>95.197000000000003</v>
      </c>
      <c r="M1297" s="430">
        <v>-95.197000000000003</v>
      </c>
      <c r="N1297" s="427">
        <v>1334</v>
      </c>
      <c r="Q1297" s="428" t="s">
        <v>156</v>
      </c>
      <c r="R1297">
        <v>3</v>
      </c>
      <c r="S1297" s="474">
        <v>203.69</v>
      </c>
      <c r="T1297" s="290">
        <v>-1.2199</v>
      </c>
      <c r="U1297" s="290">
        <v>-1.22</v>
      </c>
      <c r="V1297" s="290">
        <v>26.232500999999999</v>
      </c>
      <c r="W1297" s="290">
        <v>26.233743</v>
      </c>
      <c r="X1297" s="290">
        <v>32.461201084013673</v>
      </c>
      <c r="Y1297" s="290">
        <v>32.463000590714771</v>
      </c>
      <c r="Z1297">
        <v>1.8666</v>
      </c>
      <c r="AA1297" s="447">
        <v>6.5584390741192538</v>
      </c>
      <c r="AB1297" s="447">
        <v>77.870124724126427</v>
      </c>
      <c r="AC1297" s="447">
        <v>5.4909904000000002E-2</v>
      </c>
      <c r="AD1297" s="290">
        <v>0.10730000000000001</v>
      </c>
      <c r="AE1297" s="447">
        <v>88.021799999999999</v>
      </c>
      <c r="AF1297">
        <v>4.4981</v>
      </c>
      <c r="AG1297" s="447">
        <v>3.2795000000000001</v>
      </c>
      <c r="AH1297">
        <v>0.19819999999999999</v>
      </c>
      <c r="AI1297" s="447">
        <v>6.3701999999999995E-2</v>
      </c>
      <c r="AJ1297" s="447">
        <v>98.54</v>
      </c>
      <c r="AK1297" s="447">
        <v>194.32</v>
      </c>
      <c r="AL1297" s="429">
        <v>32.500415802001953</v>
      </c>
      <c r="AM1297" s="433" t="s">
        <v>139</v>
      </c>
      <c r="AN1297" s="434"/>
      <c r="AO1297" s="438" t="s">
        <v>139</v>
      </c>
      <c r="AP1297" s="439" t="s">
        <v>139</v>
      </c>
      <c r="AQ1297" s="431" t="s">
        <v>139</v>
      </c>
      <c r="AR1297" s="440"/>
      <c r="AS1297" s="469">
        <v>13.07481727826595</v>
      </c>
      <c r="AT1297" s="431"/>
      <c r="AU1297" s="469">
        <v>26.6563382237902</v>
      </c>
      <c r="AV1297" s="431"/>
      <c r="AW1297" s="442">
        <v>1.6439999999999999</v>
      </c>
      <c r="AX1297" s="431"/>
      <c r="AY1297" s="443"/>
      <c r="AZ1297" s="469" t="s">
        <v>139</v>
      </c>
      <c r="BA1297" s="431" t="s">
        <v>139</v>
      </c>
      <c r="BB1297" s="440"/>
      <c r="BC1297" s="469" t="s">
        <v>139</v>
      </c>
      <c r="BD1297" s="445" t="s">
        <v>139</v>
      </c>
      <c r="BE1297" s="469" t="s">
        <v>139</v>
      </c>
      <c r="BF1297" s="445" t="s">
        <v>139</v>
      </c>
      <c r="BG1297" s="445"/>
      <c r="BH1297" s="469" t="s">
        <v>139</v>
      </c>
      <c r="BI1297" s="431" t="s">
        <v>139</v>
      </c>
      <c r="BJ1297" s="440"/>
      <c r="BK1297" s="441"/>
      <c r="BL1297" s="431" t="s">
        <v>139</v>
      </c>
      <c r="BM1297" s="446"/>
      <c r="BN1297" s="447">
        <v>-1.5677924727543178</v>
      </c>
      <c r="BO1297" t="s">
        <v>139</v>
      </c>
    </row>
    <row r="1298" spans="1:67" ht="15.75" customHeight="1">
      <c r="A1298" s="7" t="s">
        <v>1030</v>
      </c>
      <c r="B1298" s="453">
        <v>62</v>
      </c>
      <c r="C1298" s="436" t="s">
        <v>265</v>
      </c>
      <c r="D1298" s="454" t="s">
        <v>266</v>
      </c>
      <c r="E1298" s="436">
        <v>71</v>
      </c>
      <c r="F1298" s="436">
        <v>57.709999999999866</v>
      </c>
      <c r="G1298" s="436" t="s">
        <v>61</v>
      </c>
      <c r="H1298" s="430">
        <v>71.961833333333331</v>
      </c>
      <c r="I1298" s="436">
        <v>95</v>
      </c>
      <c r="J1298" s="436">
        <v>11.820000000000164</v>
      </c>
      <c r="K1298" s="436" t="s">
        <v>62</v>
      </c>
      <c r="L1298" s="430">
        <v>95.197000000000003</v>
      </c>
      <c r="M1298" s="430">
        <v>-95.197000000000003</v>
      </c>
      <c r="N1298" s="427">
        <v>1335</v>
      </c>
      <c r="Q1298" s="428" t="s">
        <v>156</v>
      </c>
      <c r="R1298">
        <v>4</v>
      </c>
      <c r="S1298" s="474">
        <v>178.94800000000001</v>
      </c>
      <c r="T1298" s="290">
        <v>-1.208</v>
      </c>
      <c r="U1298" s="290">
        <v>-1.208</v>
      </c>
      <c r="V1298" s="290">
        <v>26.155957999999998</v>
      </c>
      <c r="W1298" s="290">
        <v>26.156846000000002</v>
      </c>
      <c r="X1298" s="290">
        <v>32.358884070115536</v>
      </c>
      <c r="Y1298" s="290">
        <v>32.360092750186908</v>
      </c>
      <c r="Z1298">
        <v>1.8979999999999999</v>
      </c>
      <c r="AA1298" s="447">
        <v>6.6893032722177797</v>
      </c>
      <c r="AB1298" s="447">
        <v>79.391693025139617</v>
      </c>
      <c r="AC1298" s="447">
        <v>6.0071488000000006E-2</v>
      </c>
      <c r="AD1298" s="290">
        <v>0.1187</v>
      </c>
      <c r="AE1298" s="447">
        <v>88.096299999999999</v>
      </c>
      <c r="AF1298">
        <v>4.5018000000000002</v>
      </c>
      <c r="AG1298" s="447">
        <v>3.3193999999999999</v>
      </c>
      <c r="AH1298">
        <v>0.19969999999999999</v>
      </c>
      <c r="AI1298" s="447">
        <v>6.3701999999999995E-2</v>
      </c>
      <c r="AJ1298" s="447">
        <v>98.54</v>
      </c>
      <c r="AK1298" s="447">
        <v>194.32</v>
      </c>
      <c r="AL1298" s="429">
        <v>32.366539001464844</v>
      </c>
      <c r="AM1298" s="433" t="s">
        <v>139</v>
      </c>
      <c r="AN1298" s="434"/>
      <c r="AO1298" s="438" t="s">
        <v>139</v>
      </c>
      <c r="AP1298" s="439" t="s">
        <v>139</v>
      </c>
      <c r="AQ1298" s="431" t="s">
        <v>139</v>
      </c>
      <c r="AR1298" s="440"/>
      <c r="AS1298" s="469">
        <v>12.263240501419705</v>
      </c>
      <c r="AT1298" s="431"/>
      <c r="AU1298" s="469">
        <v>25.03195788409068</v>
      </c>
      <c r="AV1298" s="431"/>
      <c r="AW1298" s="442">
        <v>1.571</v>
      </c>
      <c r="AX1298" s="431"/>
      <c r="AY1298" s="443"/>
      <c r="AZ1298" s="469" t="s">
        <v>139</v>
      </c>
      <c r="BA1298" s="431" t="s">
        <v>139</v>
      </c>
      <c r="BB1298" s="440"/>
      <c r="BC1298" s="469" t="s">
        <v>139</v>
      </c>
      <c r="BD1298" s="445" t="s">
        <v>139</v>
      </c>
      <c r="BE1298" s="469" t="s">
        <v>139</v>
      </c>
      <c r="BF1298" s="445" t="s">
        <v>139</v>
      </c>
      <c r="BG1298" s="445"/>
      <c r="BH1298" s="469" t="s">
        <v>139</v>
      </c>
      <c r="BI1298" s="431" t="s">
        <v>139</v>
      </c>
      <c r="BJ1298" s="440"/>
      <c r="BK1298" s="441"/>
      <c r="BL1298" s="431" t="s">
        <v>139</v>
      </c>
      <c r="BM1298" s="446"/>
      <c r="BN1298" s="447">
        <v>-1.7200850416655609</v>
      </c>
      <c r="BO1298" t="s">
        <v>139</v>
      </c>
    </row>
    <row r="1299" spans="1:67" ht="15.75" customHeight="1">
      <c r="A1299" s="7" t="s">
        <v>1030</v>
      </c>
      <c r="B1299" s="453">
        <v>62</v>
      </c>
      <c r="C1299" s="436" t="s">
        <v>265</v>
      </c>
      <c r="D1299" s="454" t="s">
        <v>266</v>
      </c>
      <c r="E1299" s="436">
        <v>71</v>
      </c>
      <c r="F1299" s="436">
        <v>57.709999999999866</v>
      </c>
      <c r="G1299" s="436" t="s">
        <v>61</v>
      </c>
      <c r="H1299" s="430">
        <v>71.961833333333331</v>
      </c>
      <c r="I1299" s="436">
        <v>95</v>
      </c>
      <c r="J1299" s="436">
        <v>11.820000000000164</v>
      </c>
      <c r="K1299" s="436" t="s">
        <v>62</v>
      </c>
      <c r="L1299" s="430">
        <v>95.197000000000003</v>
      </c>
      <c r="M1299" s="430">
        <v>-95.197000000000003</v>
      </c>
      <c r="N1299" s="427">
        <v>1336</v>
      </c>
      <c r="Q1299" s="428" t="s">
        <v>156</v>
      </c>
      <c r="R1299">
        <v>5</v>
      </c>
      <c r="S1299" s="474">
        <v>154.50899999999999</v>
      </c>
      <c r="T1299" s="290">
        <v>-1.2047000000000001</v>
      </c>
      <c r="U1299" s="290">
        <v>-1.2048000000000001</v>
      </c>
      <c r="V1299" s="290">
        <v>26.127215</v>
      </c>
      <c r="W1299" s="290">
        <v>26.128265000000003</v>
      </c>
      <c r="X1299" s="290">
        <v>32.330772235363625</v>
      </c>
      <c r="Y1299" s="290">
        <v>32.3323094620131</v>
      </c>
      <c r="Z1299">
        <v>1.9167000000000001</v>
      </c>
      <c r="AA1299" s="447">
        <v>6.7632426601615956</v>
      </c>
      <c r="AB1299" s="447">
        <v>80.260358915765877</v>
      </c>
      <c r="AC1299" s="447">
        <v>6.1846064000000006E-2</v>
      </c>
      <c r="AD1299" s="290">
        <v>0.1227</v>
      </c>
      <c r="AE1299" s="447">
        <v>88.133499999999998</v>
      </c>
      <c r="AF1299">
        <v>4.5037000000000003</v>
      </c>
      <c r="AG1299" s="447">
        <v>3.2841999999999998</v>
      </c>
      <c r="AH1299">
        <v>0.19839999999999999</v>
      </c>
      <c r="AI1299" s="447">
        <v>6.3701999999999995E-2</v>
      </c>
      <c r="AJ1299" s="447">
        <v>98.54</v>
      </c>
      <c r="AK1299" s="447">
        <v>194.32</v>
      </c>
      <c r="AL1299" s="429">
        <v>32.330795288085938</v>
      </c>
      <c r="AM1299" s="433" t="s">
        <v>139</v>
      </c>
      <c r="AN1299" s="434"/>
      <c r="AO1299" s="438" t="s">
        <v>139</v>
      </c>
      <c r="AP1299" s="439" t="s">
        <v>139</v>
      </c>
      <c r="AQ1299" s="431" t="s">
        <v>139</v>
      </c>
      <c r="AR1299" s="440"/>
      <c r="AS1299" s="469">
        <v>12.065775499998214</v>
      </c>
      <c r="AT1299" s="431"/>
      <c r="AU1299" s="469">
        <v>24.673863494629323</v>
      </c>
      <c r="AV1299" s="431"/>
      <c r="AW1299" s="442">
        <v>1.5580000000000001</v>
      </c>
      <c r="AX1299" s="431"/>
      <c r="AY1299" s="443"/>
      <c r="AZ1299" s="469" t="s">
        <v>139</v>
      </c>
      <c r="BA1299" s="431" t="s">
        <v>139</v>
      </c>
      <c r="BB1299" s="440"/>
      <c r="BC1299" s="469" t="s">
        <v>139</v>
      </c>
      <c r="BD1299" s="445" t="s">
        <v>139</v>
      </c>
      <c r="BE1299" s="469" t="s">
        <v>139</v>
      </c>
      <c r="BF1299" s="445" t="s">
        <v>139</v>
      </c>
      <c r="BG1299" s="445"/>
      <c r="BH1299" s="469" t="s">
        <v>139</v>
      </c>
      <c r="BI1299" s="431" t="s">
        <v>139</v>
      </c>
      <c r="BJ1299" s="440"/>
      <c r="BK1299" s="441"/>
      <c r="BL1299" s="431" t="s">
        <v>139</v>
      </c>
      <c r="BM1299" s="446"/>
      <c r="BN1299" s="447">
        <v>-1.704262669816093</v>
      </c>
      <c r="BO1299" t="s">
        <v>139</v>
      </c>
    </row>
    <row r="1300" spans="1:67" ht="15.75" customHeight="1">
      <c r="A1300" s="7" t="s">
        <v>1030</v>
      </c>
      <c r="B1300" s="453">
        <v>62</v>
      </c>
      <c r="C1300" s="436" t="s">
        <v>265</v>
      </c>
      <c r="D1300" s="454" t="s">
        <v>266</v>
      </c>
      <c r="E1300" s="436">
        <v>71</v>
      </c>
      <c r="F1300" s="436">
        <v>57.709999999999866</v>
      </c>
      <c r="G1300" s="436" t="s">
        <v>61</v>
      </c>
      <c r="H1300" s="430">
        <v>71.961833333333331</v>
      </c>
      <c r="I1300" s="436">
        <v>95</v>
      </c>
      <c r="J1300" s="436">
        <v>11.820000000000164</v>
      </c>
      <c r="K1300" s="436" t="s">
        <v>62</v>
      </c>
      <c r="L1300" s="430">
        <v>95.197000000000003</v>
      </c>
      <c r="M1300" s="430">
        <v>-95.197000000000003</v>
      </c>
      <c r="N1300" s="427">
        <v>1337</v>
      </c>
      <c r="Q1300" s="428" t="s">
        <v>156</v>
      </c>
      <c r="R1300">
        <v>6</v>
      </c>
      <c r="S1300" s="474">
        <v>128.96</v>
      </c>
      <c r="T1300" s="290">
        <v>-1.1960999999999999</v>
      </c>
      <c r="U1300" s="290">
        <v>-1.1957</v>
      </c>
      <c r="V1300" s="290">
        <v>26.080731</v>
      </c>
      <c r="W1300" s="290">
        <v>26.080002</v>
      </c>
      <c r="X1300" s="290">
        <v>32.273476576385214</v>
      </c>
      <c r="Y1300" s="290">
        <v>32.272053543065056</v>
      </c>
      <c r="Z1300">
        <v>1.9297</v>
      </c>
      <c r="AA1300" s="447">
        <v>6.7978667505531591</v>
      </c>
      <c r="AB1300" s="447">
        <v>80.657119933348099</v>
      </c>
      <c r="AC1300" s="447">
        <v>6.751660000000001E-2</v>
      </c>
      <c r="AD1300" s="290">
        <v>0.1353</v>
      </c>
      <c r="AE1300" s="447">
        <v>88.142799999999994</v>
      </c>
      <c r="AF1300">
        <v>4.5042</v>
      </c>
      <c r="AG1300" s="447">
        <v>3.2067000000000001</v>
      </c>
      <c r="AH1300">
        <v>0.1953</v>
      </c>
      <c r="AI1300" s="447">
        <v>6.3701999999999995E-2</v>
      </c>
      <c r="AJ1300" s="447">
        <v>98.54</v>
      </c>
      <c r="AK1300" s="447">
        <v>194.32</v>
      </c>
      <c r="AL1300" s="429">
        <v>32.279872894287109</v>
      </c>
      <c r="AM1300" s="433" t="s">
        <v>139</v>
      </c>
      <c r="AN1300" s="434"/>
      <c r="AO1300" s="438" t="s">
        <v>139</v>
      </c>
      <c r="AP1300" s="439" t="s">
        <v>139</v>
      </c>
      <c r="AQ1300" s="431" t="s">
        <v>139</v>
      </c>
      <c r="AR1300" s="440"/>
      <c r="AS1300" s="469">
        <v>11.749436561231326</v>
      </c>
      <c r="AT1300" s="431"/>
      <c r="AU1300" s="469">
        <v>24.085257745298634</v>
      </c>
      <c r="AV1300" s="431"/>
      <c r="AW1300" s="442">
        <v>1.516</v>
      </c>
      <c r="AX1300" s="431"/>
      <c r="AY1300" s="443"/>
      <c r="AZ1300" s="469" t="s">
        <v>139</v>
      </c>
      <c r="BA1300" s="431" t="s">
        <v>139</v>
      </c>
      <c r="BB1300" s="440"/>
      <c r="BC1300" s="469" t="s">
        <v>139</v>
      </c>
      <c r="BD1300" s="445" t="s">
        <v>139</v>
      </c>
      <c r="BE1300" s="469" t="s">
        <v>139</v>
      </c>
      <c r="BF1300" s="445" t="s">
        <v>139</v>
      </c>
      <c r="BG1300" s="445"/>
      <c r="BH1300" s="469" t="s">
        <v>139</v>
      </c>
      <c r="BI1300" s="431" t="s">
        <v>139</v>
      </c>
      <c r="BJ1300" s="440"/>
      <c r="BK1300" s="441"/>
      <c r="BL1300" s="431" t="s">
        <v>139</v>
      </c>
      <c r="BM1300" s="446"/>
      <c r="BN1300" s="447">
        <v>-1.7744754469407895</v>
      </c>
      <c r="BO1300" t="s">
        <v>139</v>
      </c>
    </row>
    <row r="1301" spans="1:67" ht="15.75" customHeight="1">
      <c r="A1301" s="7" t="s">
        <v>1030</v>
      </c>
      <c r="B1301" s="453">
        <v>62</v>
      </c>
      <c r="C1301" s="436" t="s">
        <v>265</v>
      </c>
      <c r="D1301" s="454" t="s">
        <v>266</v>
      </c>
      <c r="E1301" s="436">
        <v>71</v>
      </c>
      <c r="F1301" s="436">
        <v>57.709999999999866</v>
      </c>
      <c r="G1301" s="436" t="s">
        <v>61</v>
      </c>
      <c r="H1301" s="430">
        <v>71.961833333333331</v>
      </c>
      <c r="I1301" s="436">
        <v>95</v>
      </c>
      <c r="J1301" s="436">
        <v>11.820000000000164</v>
      </c>
      <c r="K1301" s="436" t="s">
        <v>62</v>
      </c>
      <c r="L1301" s="430">
        <v>95.197000000000003</v>
      </c>
      <c r="M1301" s="430">
        <v>-95.197000000000003</v>
      </c>
      <c r="N1301" s="427">
        <v>1338</v>
      </c>
      <c r="Q1301" s="428" t="s">
        <v>156</v>
      </c>
      <c r="R1301">
        <v>7</v>
      </c>
      <c r="S1301" s="474">
        <v>103.724</v>
      </c>
      <c r="T1301" s="290">
        <v>-1.1907000000000001</v>
      </c>
      <c r="U1301" s="290">
        <v>-1.1910000000000001</v>
      </c>
      <c r="V1301" s="290">
        <v>25.992827999999999</v>
      </c>
      <c r="W1301" s="290">
        <v>25.991296999999999</v>
      </c>
      <c r="X1301" s="290">
        <v>32.163096967678541</v>
      </c>
      <c r="Y1301" s="290">
        <v>32.161335751107849</v>
      </c>
      <c r="Z1301">
        <v>1.9503999999999999</v>
      </c>
      <c r="AA1301" s="447">
        <v>6.8705637808453561</v>
      </c>
      <c r="AB1301" s="447">
        <v>81.467744430580254</v>
      </c>
      <c r="AC1301" s="447">
        <v>7.3015984000000006E-2</v>
      </c>
      <c r="AD1301" s="290">
        <v>0.14749999999999999</v>
      </c>
      <c r="AE1301" s="447">
        <v>87.978999999999999</v>
      </c>
      <c r="AF1301">
        <v>4.4958999999999998</v>
      </c>
      <c r="AG1301" s="447">
        <v>3.2347999999999999</v>
      </c>
      <c r="AH1301">
        <v>0.19639999999999999</v>
      </c>
      <c r="AI1301" s="447">
        <v>6.3701999999999995E-2</v>
      </c>
      <c r="AJ1301" s="447">
        <v>98.54</v>
      </c>
      <c r="AK1301" s="447">
        <v>194.32</v>
      </c>
      <c r="AL1301" s="429">
        <v>32.1632080078125</v>
      </c>
      <c r="AM1301" s="433" t="s">
        <v>139</v>
      </c>
      <c r="AN1301" s="434"/>
      <c r="AO1301" s="438" t="s">
        <v>139</v>
      </c>
      <c r="AP1301" s="439" t="s">
        <v>139</v>
      </c>
      <c r="AQ1301" s="431" t="s">
        <v>139</v>
      </c>
      <c r="AR1301" s="440"/>
      <c r="AS1301" s="469">
        <v>11.199429742663259</v>
      </c>
      <c r="AT1301" s="431"/>
      <c r="AU1301" s="469">
        <v>22.974921015175571</v>
      </c>
      <c r="AV1301" s="431"/>
      <c r="AW1301" s="442">
        <v>1.486</v>
      </c>
      <c r="AX1301" s="431"/>
      <c r="AY1301" s="443"/>
      <c r="AZ1301" s="469" t="s">
        <v>139</v>
      </c>
      <c r="BA1301" s="431" t="s">
        <v>139</v>
      </c>
      <c r="BB1301" s="440"/>
      <c r="BC1301" s="469" t="s">
        <v>139</v>
      </c>
      <c r="BD1301" s="445" t="s">
        <v>139</v>
      </c>
      <c r="BE1301" s="469" t="s">
        <v>139</v>
      </c>
      <c r="BF1301" s="445" t="s">
        <v>139</v>
      </c>
      <c r="BG1301" s="445"/>
      <c r="BH1301" s="469" t="s">
        <v>139</v>
      </c>
      <c r="BI1301" s="431" t="s">
        <v>139</v>
      </c>
      <c r="BJ1301" s="440"/>
      <c r="BK1301" s="441"/>
      <c r="BL1301" s="431" t="s">
        <v>139</v>
      </c>
      <c r="BM1301" s="446"/>
      <c r="BN1301" s="447">
        <v>-1.8773222786108243</v>
      </c>
      <c r="BO1301" t="s">
        <v>139</v>
      </c>
    </row>
    <row r="1302" spans="1:67" ht="15.75" customHeight="1">
      <c r="A1302" s="7" t="s">
        <v>1030</v>
      </c>
      <c r="B1302" s="453">
        <v>62</v>
      </c>
      <c r="C1302" s="436" t="s">
        <v>265</v>
      </c>
      <c r="D1302" s="454" t="s">
        <v>266</v>
      </c>
      <c r="E1302" s="436">
        <v>71</v>
      </c>
      <c r="F1302" s="436">
        <v>57.709999999999866</v>
      </c>
      <c r="G1302" s="436" t="s">
        <v>61</v>
      </c>
      <c r="H1302" s="430">
        <v>71.961833333333331</v>
      </c>
      <c r="I1302" s="436">
        <v>95</v>
      </c>
      <c r="J1302" s="436">
        <v>11.820000000000164</v>
      </c>
      <c r="K1302" s="436" t="s">
        <v>62</v>
      </c>
      <c r="L1302" s="430">
        <v>95.197000000000003</v>
      </c>
      <c r="M1302" s="430">
        <v>-95.197000000000003</v>
      </c>
      <c r="N1302" s="427">
        <v>1339</v>
      </c>
      <c r="Q1302" s="428" t="s">
        <v>156</v>
      </c>
      <c r="R1302">
        <v>8</v>
      </c>
      <c r="S1302" s="474">
        <v>78.944999999999993</v>
      </c>
      <c r="T1302" s="290">
        <v>-1.1825000000000001</v>
      </c>
      <c r="U1302" s="290">
        <v>-1.1823999999999999</v>
      </c>
      <c r="V1302" s="290">
        <v>25.856650999999999</v>
      </c>
      <c r="W1302" s="290">
        <v>25.859187000000002</v>
      </c>
      <c r="X1302" s="290">
        <v>31.98382632700595</v>
      </c>
      <c r="Y1302" s="290">
        <v>31.987168275468033</v>
      </c>
      <c r="Z1302">
        <v>2.0137999999999998</v>
      </c>
      <c r="AA1302" s="447">
        <v>7.1614677425032127</v>
      </c>
      <c r="AB1302" s="447">
        <v>84.82801472922165</v>
      </c>
      <c r="AC1302" s="447">
        <v>9.163101600000001E-2</v>
      </c>
      <c r="AD1302" s="290">
        <v>0.1888</v>
      </c>
      <c r="AE1302" s="447">
        <v>87.649500000000003</v>
      </c>
      <c r="AF1302">
        <v>4.4793000000000003</v>
      </c>
      <c r="AG1302" s="447">
        <v>3.04</v>
      </c>
      <c r="AH1302">
        <v>0.18859999999999999</v>
      </c>
      <c r="AI1302" s="447">
        <v>6.3701999999999995E-2</v>
      </c>
      <c r="AJ1302" s="447">
        <v>98.54</v>
      </c>
      <c r="AK1302" s="447">
        <v>194.32</v>
      </c>
      <c r="AL1302" s="429">
        <v>31.971649169921875</v>
      </c>
      <c r="AM1302" s="433" t="s">
        <v>139</v>
      </c>
      <c r="AN1302" s="434"/>
      <c r="AO1302" s="438" t="s">
        <v>139</v>
      </c>
      <c r="AP1302" s="439" t="s">
        <v>139</v>
      </c>
      <c r="AQ1302" s="431" t="s">
        <v>139</v>
      </c>
      <c r="AR1302" s="440"/>
      <c r="AS1302" s="469">
        <v>10.366181973805391</v>
      </c>
      <c r="AT1302" s="431"/>
      <c r="AU1302" s="469">
        <v>21.289454782937611</v>
      </c>
      <c r="AV1302" s="431"/>
      <c r="AW1302" s="442">
        <v>1.4430000000000001</v>
      </c>
      <c r="AX1302" s="431"/>
      <c r="AY1302" s="443"/>
      <c r="AZ1302" s="469" t="s">
        <v>139</v>
      </c>
      <c r="BA1302" s="431" t="s">
        <v>139</v>
      </c>
      <c r="BB1302" s="440"/>
      <c r="BC1302" s="469" t="s">
        <v>139</v>
      </c>
      <c r="BD1302" s="445" t="s">
        <v>139</v>
      </c>
      <c r="BE1302" s="469" t="s">
        <v>139</v>
      </c>
      <c r="BF1302" s="445" t="s">
        <v>139</v>
      </c>
      <c r="BG1302" s="445"/>
      <c r="BH1302" s="469" t="s">
        <v>139</v>
      </c>
      <c r="BI1302" s="431" t="s">
        <v>139</v>
      </c>
      <c r="BJ1302" s="440"/>
      <c r="BK1302" s="441"/>
      <c r="BL1302" s="431" t="s">
        <v>139</v>
      </c>
      <c r="BM1302" s="446"/>
      <c r="BN1302" s="447">
        <v>-1.9277563835994393</v>
      </c>
      <c r="BO1302" t="s">
        <v>139</v>
      </c>
    </row>
    <row r="1303" spans="1:67" ht="15.75" customHeight="1">
      <c r="A1303" s="7" t="s">
        <v>1030</v>
      </c>
      <c r="B1303" s="453">
        <v>62</v>
      </c>
      <c r="C1303" s="436" t="s">
        <v>265</v>
      </c>
      <c r="D1303" s="454" t="s">
        <v>266</v>
      </c>
      <c r="E1303" s="436">
        <v>71</v>
      </c>
      <c r="F1303" s="436">
        <v>57.709999999999866</v>
      </c>
      <c r="G1303" s="436" t="s">
        <v>61</v>
      </c>
      <c r="H1303" s="430">
        <v>71.961833333333331</v>
      </c>
      <c r="I1303" s="436">
        <v>95</v>
      </c>
      <c r="J1303" s="436">
        <v>11.820000000000164</v>
      </c>
      <c r="K1303" s="436" t="s">
        <v>62</v>
      </c>
      <c r="L1303" s="430">
        <v>95.197000000000003</v>
      </c>
      <c r="M1303" s="430">
        <v>-95.197000000000003</v>
      </c>
      <c r="N1303" s="427">
        <v>1340</v>
      </c>
      <c r="Q1303" s="428" t="s">
        <v>156</v>
      </c>
      <c r="R1303">
        <v>9</v>
      </c>
      <c r="S1303" s="474">
        <v>53.436</v>
      </c>
      <c r="T1303" s="290">
        <v>-1.1871</v>
      </c>
      <c r="U1303" s="290">
        <v>-1.1872</v>
      </c>
      <c r="V1303" s="290">
        <v>25.612943999999999</v>
      </c>
      <c r="W1303" s="290">
        <v>25.612257</v>
      </c>
      <c r="X1303" s="290">
        <v>31.672542633115725</v>
      </c>
      <c r="Y1303" s="290">
        <v>31.671714871032236</v>
      </c>
      <c r="Z1303">
        <v>2.0996999999999999</v>
      </c>
      <c r="AA1303" s="447">
        <v>7.5858643328050421</v>
      </c>
      <c r="AB1303" s="447">
        <v>89.645956019435275</v>
      </c>
      <c r="AC1303" s="447">
        <v>0.11629041600000001</v>
      </c>
      <c r="AD1303" s="290">
        <v>0.24349999999999999</v>
      </c>
      <c r="AE1303" s="447">
        <v>87.143199999999993</v>
      </c>
      <c r="AF1303">
        <v>4.4537000000000004</v>
      </c>
      <c r="AG1303" s="447">
        <v>2.9390000000000001</v>
      </c>
      <c r="AH1303">
        <v>0.18459999999999999</v>
      </c>
      <c r="AI1303" s="447">
        <v>0.33784999999999998</v>
      </c>
      <c r="AJ1303" s="447">
        <v>98.54</v>
      </c>
      <c r="AK1303" s="447">
        <v>190.36</v>
      </c>
      <c r="AL1303" s="429">
        <v>31.876089096069336</v>
      </c>
      <c r="AM1303" s="433" t="s">
        <v>139</v>
      </c>
      <c r="AN1303" s="434"/>
      <c r="AO1303" s="438" t="s">
        <v>139</v>
      </c>
      <c r="AP1303" s="439" t="s">
        <v>139</v>
      </c>
      <c r="AQ1303" s="431" t="s">
        <v>139</v>
      </c>
      <c r="AR1303" s="440"/>
      <c r="AS1303" s="469">
        <v>9.8844803220722532</v>
      </c>
      <c r="AT1303" s="431"/>
      <c r="AU1303" s="469">
        <v>20.613581378529393</v>
      </c>
      <c r="AV1303" s="431"/>
      <c r="AW1303" s="442">
        <v>1.397</v>
      </c>
      <c r="AX1303" s="431"/>
      <c r="AY1303" s="443"/>
      <c r="AZ1303" s="469" t="s">
        <v>139</v>
      </c>
      <c r="BA1303" s="431" t="s">
        <v>139</v>
      </c>
      <c r="BB1303" s="440"/>
      <c r="BC1303" s="469" t="s">
        <v>139</v>
      </c>
      <c r="BD1303" s="445" t="s">
        <v>139</v>
      </c>
      <c r="BE1303" s="469" t="s">
        <v>139</v>
      </c>
      <c r="BF1303" s="445" t="s">
        <v>139</v>
      </c>
      <c r="BG1303" s="445"/>
      <c r="BH1303" s="469" t="s">
        <v>139</v>
      </c>
      <c r="BI1303" s="431" t="s">
        <v>139</v>
      </c>
      <c r="BJ1303" s="440"/>
      <c r="BK1303" s="441"/>
      <c r="BL1303" s="431" t="s">
        <v>139</v>
      </c>
      <c r="BM1303" s="446"/>
      <c r="BN1303" s="447">
        <v>-1.9218224047190167</v>
      </c>
      <c r="BO1303" t="s">
        <v>139</v>
      </c>
    </row>
    <row r="1304" spans="1:67" ht="15.75" customHeight="1">
      <c r="A1304" s="7" t="s">
        <v>1030</v>
      </c>
      <c r="B1304" s="453">
        <v>62</v>
      </c>
      <c r="C1304" s="436" t="s">
        <v>265</v>
      </c>
      <c r="D1304" s="454" t="s">
        <v>266</v>
      </c>
      <c r="E1304" s="436">
        <v>71</v>
      </c>
      <c r="F1304" s="436">
        <v>57.709999999999866</v>
      </c>
      <c r="G1304" s="436" t="s">
        <v>61</v>
      </c>
      <c r="H1304" s="430">
        <v>71.961833333333331</v>
      </c>
      <c r="I1304" s="436">
        <v>95</v>
      </c>
      <c r="J1304" s="436">
        <v>11.820000000000164</v>
      </c>
      <c r="K1304" s="436" t="s">
        <v>62</v>
      </c>
      <c r="L1304" s="430">
        <v>95.197000000000003</v>
      </c>
      <c r="M1304" s="430">
        <v>-95.197000000000003</v>
      </c>
      <c r="N1304" s="427">
        <v>1341</v>
      </c>
      <c r="Q1304" s="428" t="s">
        <v>156</v>
      </c>
      <c r="R1304">
        <v>10</v>
      </c>
      <c r="S1304" s="474">
        <v>33.31</v>
      </c>
      <c r="T1304" s="290">
        <v>-1.1561999999999999</v>
      </c>
      <c r="U1304" s="290">
        <v>-1.1613</v>
      </c>
      <c r="V1304" s="290">
        <v>25.461742000000001</v>
      </c>
      <c r="W1304" s="290">
        <v>25.447569000000001</v>
      </c>
      <c r="X1304" s="290">
        <v>31.446526268311491</v>
      </c>
      <c r="Y1304" s="290">
        <v>31.432649861424792</v>
      </c>
      <c r="Z1304">
        <v>2.1455000000000002</v>
      </c>
      <c r="AA1304" s="447">
        <v>7.8719285054116375</v>
      </c>
      <c r="AB1304" s="447">
        <v>92.954876304679317</v>
      </c>
      <c r="AC1304" s="447">
        <v>0.13393258400000002</v>
      </c>
      <c r="AD1304" s="290">
        <v>0.28270000000000001</v>
      </c>
      <c r="AE1304" s="447">
        <v>85.968599999999995</v>
      </c>
      <c r="AF1304">
        <v>4.3944999999999999</v>
      </c>
      <c r="AG1304" s="447">
        <v>2.7534999999999998</v>
      </c>
      <c r="AH1304">
        <v>0.17710000000000001</v>
      </c>
      <c r="AI1304" s="447">
        <v>1.8315999999999999</v>
      </c>
      <c r="AJ1304" s="447">
        <v>98.54</v>
      </c>
      <c r="AK1304" s="447">
        <v>186.39</v>
      </c>
      <c r="AL1304" s="429">
        <v>31.595394134521484</v>
      </c>
      <c r="AM1304" s="433" t="s">
        <v>139</v>
      </c>
      <c r="AN1304" s="434"/>
      <c r="AO1304" s="438" t="s">
        <v>139</v>
      </c>
      <c r="AP1304" s="439" t="s">
        <v>139</v>
      </c>
      <c r="AQ1304" s="431" t="s">
        <v>139</v>
      </c>
      <c r="AR1304" s="440"/>
      <c r="AS1304" s="469">
        <v>8.3268492960497706</v>
      </c>
      <c r="AT1304" s="431"/>
      <c r="AU1304" s="469">
        <v>17.755948686887333</v>
      </c>
      <c r="AV1304" s="431"/>
      <c r="AW1304" s="442">
        <v>1.3120000000000001</v>
      </c>
      <c r="AX1304" s="431"/>
      <c r="AY1304" s="443"/>
      <c r="AZ1304" s="469" t="s">
        <v>139</v>
      </c>
      <c r="BA1304" s="431" t="s">
        <v>139</v>
      </c>
      <c r="BB1304" s="440"/>
      <c r="BC1304" s="469" t="s">
        <v>139</v>
      </c>
      <c r="BD1304" s="445" t="s">
        <v>139</v>
      </c>
      <c r="BE1304" s="469" t="s">
        <v>139</v>
      </c>
      <c r="BF1304" s="445" t="s">
        <v>139</v>
      </c>
      <c r="BG1304" s="445"/>
      <c r="BH1304" s="469" t="s">
        <v>139</v>
      </c>
      <c r="BI1304" s="431" t="s">
        <v>139</v>
      </c>
      <c r="BJ1304" s="440"/>
      <c r="BK1304" s="441"/>
      <c r="BL1304" s="431" t="s">
        <v>139</v>
      </c>
      <c r="BM1304" s="446"/>
      <c r="BN1304" s="447">
        <v>-2.1225714000250657</v>
      </c>
      <c r="BO1304" t="s">
        <v>139</v>
      </c>
    </row>
    <row r="1305" spans="1:67" ht="15.75" customHeight="1">
      <c r="A1305" s="7" t="s">
        <v>1030</v>
      </c>
      <c r="B1305" s="453">
        <v>62</v>
      </c>
      <c r="C1305" s="436" t="s">
        <v>265</v>
      </c>
      <c r="D1305" s="454" t="s">
        <v>266</v>
      </c>
      <c r="E1305" s="436">
        <v>71</v>
      </c>
      <c r="F1305" s="436">
        <v>57.709999999999866</v>
      </c>
      <c r="G1305" s="436" t="s">
        <v>61</v>
      </c>
      <c r="H1305" s="430">
        <v>71.961833333333331</v>
      </c>
      <c r="I1305" s="436">
        <v>95</v>
      </c>
      <c r="J1305" s="436">
        <v>11.820000000000164</v>
      </c>
      <c r="K1305" s="436" t="s">
        <v>62</v>
      </c>
      <c r="L1305" s="430">
        <v>95.197000000000003</v>
      </c>
      <c r="M1305" s="430">
        <v>-95.197000000000003</v>
      </c>
      <c r="N1305" s="427">
        <v>1342</v>
      </c>
      <c r="Q1305" s="428" t="s">
        <v>156</v>
      </c>
      <c r="R1305">
        <v>11</v>
      </c>
      <c r="S1305" s="474">
        <v>22.52</v>
      </c>
      <c r="T1305" s="290">
        <v>-1.1751</v>
      </c>
      <c r="U1305" s="290">
        <v>-1.1734</v>
      </c>
      <c r="V1305" s="290">
        <v>25.243103999999999</v>
      </c>
      <c r="W1305" s="290">
        <v>25.225319000000002</v>
      </c>
      <c r="X1305" s="290">
        <v>31.176020983209558</v>
      </c>
      <c r="Y1305" s="290">
        <v>31.150130869333616</v>
      </c>
      <c r="Z1305">
        <v>2.1783000000000001</v>
      </c>
      <c r="AA1305" s="447">
        <v>8.0272141280611677</v>
      </c>
      <c r="AB1305" s="447">
        <v>94.558991881792238</v>
      </c>
      <c r="AC1305" s="447">
        <v>0.19375020800000001</v>
      </c>
      <c r="AD1305" s="290">
        <v>0.41549999999999998</v>
      </c>
      <c r="AE1305" s="447">
        <v>86.171499999999995</v>
      </c>
      <c r="AF1305">
        <v>4.4047000000000001</v>
      </c>
      <c r="AG1305" s="447">
        <v>2.8005</v>
      </c>
      <c r="AH1305">
        <v>0.17899999999999999</v>
      </c>
      <c r="AI1305" s="447">
        <v>4.9641000000000002</v>
      </c>
      <c r="AJ1305" s="447">
        <v>98.54</v>
      </c>
      <c r="AK1305" s="447">
        <v>184.41</v>
      </c>
      <c r="AL1305" s="429">
        <v>31.596286773681641</v>
      </c>
      <c r="AM1305" s="433">
        <v>3</v>
      </c>
      <c r="AN1305" s="434" t="s">
        <v>1128</v>
      </c>
      <c r="AO1305" s="438" t="s">
        <v>139</v>
      </c>
      <c r="AP1305" s="439" t="s">
        <v>139</v>
      </c>
      <c r="AQ1305" s="431" t="s">
        <v>139</v>
      </c>
      <c r="AR1305" s="440"/>
      <c r="AS1305" s="469">
        <v>8.159445149699156</v>
      </c>
      <c r="AT1305" s="431"/>
      <c r="AU1305" s="469">
        <v>17.475517679664581</v>
      </c>
      <c r="AV1305" s="431"/>
      <c r="AW1305" s="442">
        <v>1.306</v>
      </c>
      <c r="AX1305" s="431"/>
      <c r="AY1305" s="443"/>
      <c r="AZ1305" s="469" t="s">
        <v>139</v>
      </c>
      <c r="BA1305" s="431" t="s">
        <v>139</v>
      </c>
      <c r="BB1305" s="440"/>
      <c r="BC1305" s="469" t="s">
        <v>139</v>
      </c>
      <c r="BD1305" s="445" t="s">
        <v>139</v>
      </c>
      <c r="BE1305" s="469" t="s">
        <v>139</v>
      </c>
      <c r="BF1305" s="445" t="s">
        <v>139</v>
      </c>
      <c r="BG1305" s="445"/>
      <c r="BH1305" s="469" t="s">
        <v>139</v>
      </c>
      <c r="BI1305" s="431" t="s">
        <v>139</v>
      </c>
      <c r="BJ1305" s="440"/>
      <c r="BK1305" s="441"/>
      <c r="BL1305" s="431" t="s">
        <v>139</v>
      </c>
      <c r="BM1305" s="446"/>
      <c r="BN1305" s="447">
        <v>-2.0929043349199392</v>
      </c>
      <c r="BO1305" t="s">
        <v>139</v>
      </c>
    </row>
    <row r="1306" spans="1:67" ht="15.75" customHeight="1">
      <c r="A1306" s="7" t="s">
        <v>1030</v>
      </c>
      <c r="B1306" s="453">
        <v>62</v>
      </c>
      <c r="C1306" s="436" t="s">
        <v>265</v>
      </c>
      <c r="D1306" s="454" t="s">
        <v>266</v>
      </c>
      <c r="E1306" s="436">
        <v>71</v>
      </c>
      <c r="F1306" s="436">
        <v>57.709999999999866</v>
      </c>
      <c r="G1306" s="436" t="s">
        <v>61</v>
      </c>
      <c r="H1306" s="430">
        <v>71.961833333333331</v>
      </c>
      <c r="I1306" s="436">
        <v>95</v>
      </c>
      <c r="J1306" s="436">
        <v>11.820000000000164</v>
      </c>
      <c r="K1306" s="436" t="s">
        <v>62</v>
      </c>
      <c r="L1306" s="430">
        <v>95.197000000000003</v>
      </c>
      <c r="M1306" s="430">
        <v>-95.197000000000003</v>
      </c>
      <c r="N1306" s="427">
        <v>1343</v>
      </c>
      <c r="Q1306" s="428" t="s">
        <v>156</v>
      </c>
      <c r="R1306">
        <v>12</v>
      </c>
      <c r="S1306" s="474">
        <v>6.3550000000000004</v>
      </c>
      <c r="T1306" s="290">
        <v>-1.3160000000000001</v>
      </c>
      <c r="U1306" s="290">
        <v>-1.3063</v>
      </c>
      <c r="V1306" s="290">
        <v>24.771805999999998</v>
      </c>
      <c r="W1306" s="290">
        <v>24.799336</v>
      </c>
      <c r="X1306" s="290">
        <v>30.691250194952584</v>
      </c>
      <c r="Y1306" s="290">
        <v>30.718699520508398</v>
      </c>
      <c r="Z1306">
        <v>2.2174999999999998</v>
      </c>
      <c r="AA1306" s="447">
        <v>8.2305276057379135</v>
      </c>
      <c r="AB1306" s="447">
        <v>96.254918113838329</v>
      </c>
      <c r="AC1306" s="447">
        <v>0.20330769600000001</v>
      </c>
      <c r="AD1306" s="290">
        <v>0.43669999999999998</v>
      </c>
      <c r="AE1306" s="447">
        <v>87.2102</v>
      </c>
      <c r="AF1306">
        <v>4.4570999999999996</v>
      </c>
      <c r="AG1306" s="447">
        <v>2.6242999999999999</v>
      </c>
      <c r="AH1306">
        <v>0.1719</v>
      </c>
      <c r="AI1306" s="447">
        <v>29.841000000000001</v>
      </c>
      <c r="AJ1306" s="447">
        <v>98.55</v>
      </c>
      <c r="AK1306" s="447">
        <v>180.44</v>
      </c>
      <c r="AL1306" s="429">
        <v>30.637393951416016</v>
      </c>
      <c r="AM1306" s="433" t="s">
        <v>139</v>
      </c>
      <c r="AN1306" s="434"/>
      <c r="AO1306" s="438" t="s">
        <v>139</v>
      </c>
      <c r="AP1306" s="439" t="s">
        <v>139</v>
      </c>
      <c r="AQ1306" s="431" t="s">
        <v>139</v>
      </c>
      <c r="AR1306" s="440"/>
      <c r="AS1306" s="469">
        <v>3.7838603577075474</v>
      </c>
      <c r="AT1306" s="431"/>
      <c r="AU1306" s="469">
        <v>9.632772008215376</v>
      </c>
      <c r="AV1306" s="431"/>
      <c r="AW1306" s="442">
        <v>0.997</v>
      </c>
      <c r="AX1306" s="431"/>
      <c r="AY1306" s="443"/>
      <c r="AZ1306" s="469" t="s">
        <v>139</v>
      </c>
      <c r="BA1306" s="431" t="s">
        <v>139</v>
      </c>
      <c r="BB1306" s="440"/>
      <c r="BC1306" s="469" t="s">
        <v>139</v>
      </c>
      <c r="BD1306" s="445" t="s">
        <v>139</v>
      </c>
      <c r="BE1306" s="469" t="s">
        <v>139</v>
      </c>
      <c r="BF1306" s="445" t="s">
        <v>139</v>
      </c>
      <c r="BG1306" s="445"/>
      <c r="BH1306" s="469" t="s">
        <v>139</v>
      </c>
      <c r="BI1306" s="431" t="s">
        <v>139</v>
      </c>
      <c r="BJ1306" s="440"/>
      <c r="BK1306" s="441"/>
      <c r="BL1306" s="431" t="s">
        <v>139</v>
      </c>
      <c r="BM1306" s="446"/>
      <c r="BN1306" s="447">
        <v>-2.5448364305206521</v>
      </c>
      <c r="BO1306" t="s">
        <v>139</v>
      </c>
    </row>
    <row r="1307" spans="1:67" ht="15.75" customHeight="1">
      <c r="A1307" s="7" t="s">
        <v>1030</v>
      </c>
      <c r="B1307" s="453">
        <v>63</v>
      </c>
      <c r="C1307" s="436" t="s">
        <v>267</v>
      </c>
      <c r="D1307" s="454" t="s">
        <v>268</v>
      </c>
      <c r="E1307" s="436">
        <v>71</v>
      </c>
      <c r="F1307" s="436">
        <v>58.420000000000414</v>
      </c>
      <c r="G1307" s="436" t="s">
        <v>61</v>
      </c>
      <c r="H1307" s="430">
        <v>71.973666666666674</v>
      </c>
      <c r="I1307" s="436">
        <v>95</v>
      </c>
      <c r="J1307" s="436">
        <v>4.4700000000000273</v>
      </c>
      <c r="K1307" s="436" t="s">
        <v>62</v>
      </c>
      <c r="L1307" s="430">
        <v>95.0745</v>
      </c>
      <c r="M1307" s="430">
        <v>-95.0745</v>
      </c>
      <c r="N1307" s="427">
        <v>1344</v>
      </c>
      <c r="Q1307" s="428" t="s">
        <v>156</v>
      </c>
      <c r="R1307">
        <v>1</v>
      </c>
      <c r="S1307" s="474">
        <v>357.12799999999999</v>
      </c>
      <c r="T1307" s="290">
        <v>-1.2182999999999999</v>
      </c>
      <c r="U1307" s="290">
        <v>-1.2183999999999999</v>
      </c>
      <c r="V1307" s="290">
        <v>26.325448999999999</v>
      </c>
      <c r="W1307" s="290">
        <v>26.326183</v>
      </c>
      <c r="X1307" s="290">
        <v>32.494915954905629</v>
      </c>
      <c r="Y1307" s="290">
        <v>32.496021675989745</v>
      </c>
      <c r="Z1307">
        <v>1.8298000000000001</v>
      </c>
      <c r="AA1307" s="447">
        <v>6.6299901242081107</v>
      </c>
      <c r="AB1307" s="447">
        <v>78.741868761978921</v>
      </c>
      <c r="AC1307" s="447">
        <v>5.6008880000000004E-2</v>
      </c>
      <c r="AD1307" s="290">
        <v>0.10970000000000001</v>
      </c>
      <c r="AE1307" s="447">
        <v>87.941800000000001</v>
      </c>
      <c r="AF1307">
        <v>4.4939999999999998</v>
      </c>
      <c r="AG1307" s="447">
        <v>3.3241000000000001</v>
      </c>
      <c r="AH1307">
        <v>0.19989999999999999</v>
      </c>
      <c r="AI1307" s="447">
        <v>6.3701999999999995E-2</v>
      </c>
      <c r="AJ1307" s="447">
        <v>11.04</v>
      </c>
      <c r="AK1307" s="447">
        <v>160.61000000000001</v>
      </c>
      <c r="AL1307" s="429">
        <v>32.491409301757813</v>
      </c>
      <c r="AM1307" s="433" t="s">
        <v>139</v>
      </c>
      <c r="AN1307" s="434"/>
      <c r="AO1307" s="438" t="s">
        <v>139</v>
      </c>
      <c r="AP1307" s="439" t="s">
        <v>139</v>
      </c>
      <c r="AQ1307" s="431" t="s">
        <v>139</v>
      </c>
      <c r="AR1307" s="440"/>
      <c r="AS1307" s="469">
        <v>13.029322889315479</v>
      </c>
      <c r="AT1307" s="431"/>
      <c r="AU1307" s="469">
        <v>26.529105641365881</v>
      </c>
      <c r="AV1307" s="431"/>
      <c r="AW1307" s="442">
        <v>1.6319999999999999</v>
      </c>
      <c r="AX1307" s="431"/>
      <c r="AY1307" s="443"/>
      <c r="AZ1307" s="469" t="s">
        <v>139</v>
      </c>
      <c r="BA1307" s="431" t="s">
        <v>139</v>
      </c>
      <c r="BB1307" s="440"/>
      <c r="BC1307" s="469" t="s">
        <v>139</v>
      </c>
      <c r="BD1307" s="445" t="s">
        <v>139</v>
      </c>
      <c r="BE1307" s="469" t="s">
        <v>139</v>
      </c>
      <c r="BF1307" s="445" t="s">
        <v>139</v>
      </c>
      <c r="BG1307" s="445"/>
      <c r="BH1307" s="469" t="s">
        <v>139</v>
      </c>
      <c r="BI1307" s="431" t="s">
        <v>139</v>
      </c>
      <c r="BJ1307" s="440"/>
      <c r="BK1307" s="441"/>
      <c r="BL1307" s="431" t="s">
        <v>139</v>
      </c>
      <c r="BM1307" s="446"/>
      <c r="BN1307" s="447">
        <v>-1.6350382604388032</v>
      </c>
      <c r="BO1307" t="s">
        <v>139</v>
      </c>
    </row>
    <row r="1308" spans="1:67" ht="15.75" customHeight="1">
      <c r="A1308" s="7" t="s">
        <v>1030</v>
      </c>
      <c r="B1308" s="453">
        <v>63</v>
      </c>
      <c r="C1308" s="436" t="s">
        <v>267</v>
      </c>
      <c r="D1308" s="454" t="s">
        <v>268</v>
      </c>
      <c r="E1308" s="436">
        <v>71</v>
      </c>
      <c r="F1308" s="436">
        <v>58.420000000000414</v>
      </c>
      <c r="G1308" s="436" t="s">
        <v>61</v>
      </c>
      <c r="H1308" s="430">
        <v>71.973666666666674</v>
      </c>
      <c r="I1308" s="436">
        <v>95</v>
      </c>
      <c r="J1308" s="436">
        <v>4.4700000000000273</v>
      </c>
      <c r="K1308" s="436" t="s">
        <v>62</v>
      </c>
      <c r="L1308" s="430">
        <v>95.0745</v>
      </c>
      <c r="M1308" s="430">
        <v>-95.0745</v>
      </c>
      <c r="N1308" s="427">
        <v>1345</v>
      </c>
      <c r="Q1308" s="428" t="s">
        <v>156</v>
      </c>
      <c r="R1308">
        <v>2</v>
      </c>
      <c r="S1308" s="474">
        <v>306.08699999999999</v>
      </c>
      <c r="T1308" s="290">
        <v>-1.2154</v>
      </c>
      <c r="U1308" s="290">
        <v>-1.2156</v>
      </c>
      <c r="V1308" s="290">
        <v>26.274331</v>
      </c>
      <c r="W1308" s="290">
        <v>26.275122</v>
      </c>
      <c r="X1308" s="290">
        <v>32.452430345359012</v>
      </c>
      <c r="Y1308" s="290">
        <v>32.453721980962534</v>
      </c>
      <c r="Z1308">
        <v>1.8472999999999999</v>
      </c>
      <c r="AA1308" s="447">
        <v>6.6444647404037847</v>
      </c>
      <c r="AB1308" s="447">
        <v>78.896158435370722</v>
      </c>
      <c r="AC1308" s="447">
        <v>5.6643944000000002E-2</v>
      </c>
      <c r="AD1308" s="290">
        <v>0.1111</v>
      </c>
      <c r="AE1308" s="447">
        <v>87.899000000000001</v>
      </c>
      <c r="AF1308">
        <v>4.4919000000000002</v>
      </c>
      <c r="AG1308" s="447">
        <v>3.3380999999999998</v>
      </c>
      <c r="AH1308">
        <v>0.20050000000000001</v>
      </c>
      <c r="AI1308" s="447">
        <v>6.3701999999999995E-2</v>
      </c>
      <c r="AJ1308" s="447">
        <v>57.72</v>
      </c>
      <c r="AK1308" s="447">
        <v>142.77000000000001</v>
      </c>
      <c r="AL1308" s="429">
        <v>32.453407287597656</v>
      </c>
      <c r="AM1308" s="433" t="s">
        <v>139</v>
      </c>
      <c r="AN1308" s="434"/>
      <c r="AO1308" s="438" t="s">
        <v>139</v>
      </c>
      <c r="AP1308" s="439" t="s">
        <v>139</v>
      </c>
      <c r="AQ1308" s="431" t="s">
        <v>139</v>
      </c>
      <c r="AR1308" s="440"/>
      <c r="AS1308" s="469">
        <v>12.80910378864605</v>
      </c>
      <c r="AT1308" s="431"/>
      <c r="AU1308" s="469">
        <v>26.083099107229408</v>
      </c>
      <c r="AV1308" s="431"/>
      <c r="AW1308" s="442">
        <v>1.607</v>
      </c>
      <c r="AX1308" s="431"/>
      <c r="AY1308" s="443"/>
      <c r="AZ1308" s="469" t="s">
        <v>139</v>
      </c>
      <c r="BA1308" s="431" t="s">
        <v>139</v>
      </c>
      <c r="BB1308" s="440"/>
      <c r="BC1308" s="469" t="s">
        <v>139</v>
      </c>
      <c r="BD1308" s="445" t="s">
        <v>139</v>
      </c>
      <c r="BE1308" s="469" t="s">
        <v>139</v>
      </c>
      <c r="BF1308" s="445" t="s">
        <v>139</v>
      </c>
      <c r="BG1308" s="445"/>
      <c r="BH1308" s="469" t="s">
        <v>139</v>
      </c>
      <c r="BI1308" s="431" t="s">
        <v>139</v>
      </c>
      <c r="BJ1308" s="440"/>
      <c r="BK1308" s="441"/>
      <c r="BL1308" s="431" t="s">
        <v>139</v>
      </c>
      <c r="BM1308" s="446"/>
      <c r="BN1308" s="447">
        <v>-1.6933840229016499</v>
      </c>
      <c r="BO1308" t="s">
        <v>139</v>
      </c>
    </row>
    <row r="1309" spans="1:67" ht="15.75" customHeight="1">
      <c r="A1309" s="7" t="s">
        <v>1030</v>
      </c>
      <c r="B1309" s="453">
        <v>63</v>
      </c>
      <c r="C1309" s="436" t="s">
        <v>267</v>
      </c>
      <c r="D1309" s="454" t="s">
        <v>268</v>
      </c>
      <c r="E1309" s="436">
        <v>71</v>
      </c>
      <c r="F1309" s="436">
        <v>58.420000000000414</v>
      </c>
      <c r="G1309" s="436" t="s">
        <v>61</v>
      </c>
      <c r="H1309" s="430">
        <v>71.973666666666674</v>
      </c>
      <c r="I1309" s="436">
        <v>95</v>
      </c>
      <c r="J1309" s="436">
        <v>4.4700000000000273</v>
      </c>
      <c r="K1309" s="436" t="s">
        <v>62</v>
      </c>
      <c r="L1309" s="430">
        <v>95.0745</v>
      </c>
      <c r="M1309" s="430">
        <v>-95.0745</v>
      </c>
      <c r="N1309" s="427">
        <v>1346</v>
      </c>
      <c r="Q1309" s="428" t="s">
        <v>156</v>
      </c>
      <c r="R1309">
        <v>3</v>
      </c>
      <c r="S1309" s="474">
        <v>255.624</v>
      </c>
      <c r="T1309" s="290">
        <v>-1.2159</v>
      </c>
      <c r="U1309" s="290">
        <v>-1.216</v>
      </c>
      <c r="V1309" s="290">
        <v>26.245691000000001</v>
      </c>
      <c r="W1309" s="290">
        <v>26.246575</v>
      </c>
      <c r="X1309" s="290">
        <v>32.443918533223339</v>
      </c>
      <c r="Y1309" s="290">
        <v>32.445229360701653</v>
      </c>
      <c r="Z1309">
        <v>1.8584000000000001</v>
      </c>
      <c r="AA1309" s="447">
        <v>6.6049490510762228</v>
      </c>
      <c r="AB1309" s="447">
        <v>78.421165684330958</v>
      </c>
      <c r="AC1309" s="447">
        <v>5.7742920000000003E-2</v>
      </c>
      <c r="AD1309" s="290">
        <v>0.11360000000000001</v>
      </c>
      <c r="AE1309" s="447">
        <v>87.897099999999995</v>
      </c>
      <c r="AF1309">
        <v>4.4917999999999996</v>
      </c>
      <c r="AG1309" s="447">
        <v>3.3147000000000002</v>
      </c>
      <c r="AH1309">
        <v>0.1996</v>
      </c>
      <c r="AI1309" s="447">
        <v>6.3701999999999995E-2</v>
      </c>
      <c r="AJ1309" s="447">
        <v>98.54</v>
      </c>
      <c r="AK1309" s="447">
        <v>134.84</v>
      </c>
      <c r="AL1309" s="429">
        <v>32.448268890380859</v>
      </c>
      <c r="AM1309" s="433" t="s">
        <v>139</v>
      </c>
      <c r="AN1309" s="434"/>
      <c r="AO1309" s="438" t="s">
        <v>139</v>
      </c>
      <c r="AP1309" s="439" t="s">
        <v>139</v>
      </c>
      <c r="AQ1309" s="431" t="s">
        <v>139</v>
      </c>
      <c r="AR1309" s="440"/>
      <c r="AS1309" s="469">
        <v>12.751217110060249</v>
      </c>
      <c r="AT1309" s="431"/>
      <c r="AU1309" s="469">
        <v>26.032371883892996</v>
      </c>
      <c r="AV1309" s="431"/>
      <c r="AW1309" s="442">
        <v>1.579</v>
      </c>
      <c r="AX1309" s="431"/>
      <c r="AY1309" s="443"/>
      <c r="AZ1309" s="469" t="s">
        <v>139</v>
      </c>
      <c r="BA1309" s="431" t="s">
        <v>139</v>
      </c>
      <c r="BB1309" s="440"/>
      <c r="BC1309" s="469" t="s">
        <v>139</v>
      </c>
      <c r="BD1309" s="445" t="s">
        <v>139</v>
      </c>
      <c r="BE1309" s="469" t="s">
        <v>139</v>
      </c>
      <c r="BF1309" s="445" t="s">
        <v>139</v>
      </c>
      <c r="BG1309" s="445"/>
      <c r="BH1309" s="469" t="s">
        <v>139</v>
      </c>
      <c r="BI1309" s="431" t="s">
        <v>139</v>
      </c>
      <c r="BJ1309" s="440"/>
      <c r="BK1309" s="441"/>
      <c r="BL1309" s="431" t="s">
        <v>139</v>
      </c>
      <c r="BM1309" s="446"/>
      <c r="BN1309" s="447">
        <v>-1.6617392792027141</v>
      </c>
      <c r="BO1309" t="s">
        <v>139</v>
      </c>
    </row>
    <row r="1310" spans="1:67" ht="15.75" customHeight="1">
      <c r="A1310" s="7" t="s">
        <v>1030</v>
      </c>
      <c r="B1310" s="453">
        <v>63</v>
      </c>
      <c r="C1310" s="436" t="s">
        <v>267</v>
      </c>
      <c r="D1310" s="454" t="s">
        <v>268</v>
      </c>
      <c r="E1310" s="436">
        <v>71</v>
      </c>
      <c r="F1310" s="436">
        <v>58.420000000000414</v>
      </c>
      <c r="G1310" s="436" t="s">
        <v>61</v>
      </c>
      <c r="H1310" s="430">
        <v>71.973666666666674</v>
      </c>
      <c r="I1310" s="436">
        <v>95</v>
      </c>
      <c r="J1310" s="436">
        <v>4.4700000000000273</v>
      </c>
      <c r="K1310" s="436" t="s">
        <v>62</v>
      </c>
      <c r="L1310" s="430">
        <v>95.0745</v>
      </c>
      <c r="M1310" s="430">
        <v>-95.0745</v>
      </c>
      <c r="N1310" s="427">
        <v>1347</v>
      </c>
      <c r="Q1310" s="428" t="s">
        <v>156</v>
      </c>
      <c r="R1310">
        <v>4</v>
      </c>
      <c r="S1310" s="474">
        <v>204.58099999999999</v>
      </c>
      <c r="T1310" s="290">
        <v>-1.2151000000000001</v>
      </c>
      <c r="U1310" s="290">
        <v>-1.2153</v>
      </c>
      <c r="V1310" s="290">
        <v>26.206192999999999</v>
      </c>
      <c r="W1310" s="290">
        <v>26.206786000000001</v>
      </c>
      <c r="X1310" s="290">
        <v>32.419658855778366</v>
      </c>
      <c r="Y1310" s="290">
        <v>32.42068232504699</v>
      </c>
      <c r="Z1310">
        <v>1.8723000000000001</v>
      </c>
      <c r="AA1310" s="447">
        <v>6.5871736059835024</v>
      </c>
      <c r="AB1310" s="447">
        <v>78.198347601968706</v>
      </c>
      <c r="AC1310" s="447">
        <v>5.7445656000000005E-2</v>
      </c>
      <c r="AD1310" s="290">
        <v>0.1129</v>
      </c>
      <c r="AE1310" s="447">
        <v>87.874799999999993</v>
      </c>
      <c r="AF1310">
        <v>4.4905999999999997</v>
      </c>
      <c r="AG1310" s="447">
        <v>3.2865000000000002</v>
      </c>
      <c r="AH1310">
        <v>0.19839999999999999</v>
      </c>
      <c r="AI1310" s="447">
        <v>6.3701999999999995E-2</v>
      </c>
      <c r="AJ1310" s="447">
        <v>98.54</v>
      </c>
      <c r="AK1310" s="447">
        <v>130.87</v>
      </c>
      <c r="AL1310" s="429">
        <v>32.422286987304688</v>
      </c>
      <c r="AM1310" s="433" t="s">
        <v>139</v>
      </c>
      <c r="AN1310" s="434"/>
      <c r="AO1310" s="438" t="s">
        <v>139</v>
      </c>
      <c r="AP1310" s="439" t="s">
        <v>139</v>
      </c>
      <c r="AQ1310" s="431" t="s">
        <v>139</v>
      </c>
      <c r="AR1310" s="440"/>
      <c r="AS1310" s="469">
        <v>12.642644676846187</v>
      </c>
      <c r="AT1310" s="431"/>
      <c r="AU1310" s="469">
        <v>25.827236466338295</v>
      </c>
      <c r="AV1310" s="431"/>
      <c r="AW1310" s="442">
        <v>1.6140000000000001</v>
      </c>
      <c r="AX1310" s="431"/>
      <c r="AY1310" s="443"/>
      <c r="AZ1310" s="469" t="s">
        <v>139</v>
      </c>
      <c r="BA1310" s="431" t="s">
        <v>139</v>
      </c>
      <c r="BB1310" s="440"/>
      <c r="BC1310" s="469" t="s">
        <v>139</v>
      </c>
      <c r="BD1310" s="445" t="s">
        <v>139</v>
      </c>
      <c r="BE1310" s="469" t="s">
        <v>139</v>
      </c>
      <c r="BF1310" s="445" t="s">
        <v>139</v>
      </c>
      <c r="BG1310" s="445"/>
      <c r="BH1310" s="469" t="s">
        <v>139</v>
      </c>
      <c r="BI1310" s="431" t="s">
        <v>139</v>
      </c>
      <c r="BJ1310" s="440"/>
      <c r="BK1310" s="441"/>
      <c r="BL1310" s="431" t="s">
        <v>139</v>
      </c>
      <c r="BM1310" s="446"/>
      <c r="BN1310" s="447">
        <v>-1.6834956299326047</v>
      </c>
      <c r="BO1310" t="s">
        <v>139</v>
      </c>
    </row>
    <row r="1311" spans="1:67" ht="15.75" customHeight="1">
      <c r="A1311" s="7" t="s">
        <v>1030</v>
      </c>
      <c r="B1311" s="453">
        <v>63</v>
      </c>
      <c r="C1311" s="436" t="s">
        <v>267</v>
      </c>
      <c r="D1311" s="454" t="s">
        <v>268</v>
      </c>
      <c r="E1311" s="436">
        <v>71</v>
      </c>
      <c r="F1311" s="436">
        <v>58.420000000000414</v>
      </c>
      <c r="G1311" s="436" t="s">
        <v>61</v>
      </c>
      <c r="H1311" s="430">
        <v>71.973666666666674</v>
      </c>
      <c r="I1311" s="436">
        <v>95</v>
      </c>
      <c r="J1311" s="436">
        <v>4.4700000000000273</v>
      </c>
      <c r="K1311" s="436" t="s">
        <v>62</v>
      </c>
      <c r="L1311" s="430">
        <v>95.0745</v>
      </c>
      <c r="M1311" s="430">
        <v>-95.0745</v>
      </c>
      <c r="N1311" s="427">
        <v>1348</v>
      </c>
      <c r="Q1311" s="428" t="s">
        <v>156</v>
      </c>
      <c r="R1311">
        <v>5</v>
      </c>
      <c r="S1311" s="474">
        <v>178.79400000000001</v>
      </c>
      <c r="T1311" s="290">
        <v>-1.2134</v>
      </c>
      <c r="U1311" s="290">
        <v>-1.2136</v>
      </c>
      <c r="V1311" s="290">
        <v>26.176835999999998</v>
      </c>
      <c r="W1311" s="290">
        <v>26.177945000000001</v>
      </c>
      <c r="X1311" s="290">
        <v>32.393229551958768</v>
      </c>
      <c r="Y1311" s="290">
        <v>32.394955621023662</v>
      </c>
      <c r="Z1311">
        <v>1.8834</v>
      </c>
      <c r="AA1311" s="447">
        <v>6.6209593023254447</v>
      </c>
      <c r="AB1311" s="447">
        <v>78.588291660228847</v>
      </c>
      <c r="AC1311" s="447">
        <v>6.0918240000000005E-2</v>
      </c>
      <c r="AD1311" s="290">
        <v>0.1206</v>
      </c>
      <c r="AE1311" s="447">
        <v>87.843100000000007</v>
      </c>
      <c r="AF1311">
        <v>4.4889999999999999</v>
      </c>
      <c r="AG1311" s="447">
        <v>3.31</v>
      </c>
      <c r="AH1311">
        <v>0.19939999999999999</v>
      </c>
      <c r="AI1311" s="447">
        <v>6.3701999999999995E-2</v>
      </c>
      <c r="AJ1311" s="447">
        <v>98.53</v>
      </c>
      <c r="AK1311" s="447">
        <v>130.87</v>
      </c>
      <c r="AL1311" s="429">
        <v>32.400123596191406</v>
      </c>
      <c r="AM1311" s="433" t="s">
        <v>139</v>
      </c>
      <c r="AN1311" s="434"/>
      <c r="AO1311" s="438" t="s">
        <v>139</v>
      </c>
      <c r="AP1311" s="439" t="s">
        <v>139</v>
      </c>
      <c r="AQ1311" s="431" t="s">
        <v>139</v>
      </c>
      <c r="AR1311" s="440"/>
      <c r="AS1311" s="469">
        <v>12.547516986819913</v>
      </c>
      <c r="AT1311" s="431"/>
      <c r="AU1311" s="469">
        <v>25.636675219881031</v>
      </c>
      <c r="AV1311" s="431"/>
      <c r="AW1311" s="442">
        <v>1.6020000000000001</v>
      </c>
      <c r="AX1311" s="431"/>
      <c r="AY1311" s="443"/>
      <c r="AZ1311" s="469" t="s">
        <v>139</v>
      </c>
      <c r="BA1311" s="431" t="s">
        <v>139</v>
      </c>
      <c r="BB1311" s="440"/>
      <c r="BC1311" s="469" t="s">
        <v>139</v>
      </c>
      <c r="BD1311" s="445" t="s">
        <v>139</v>
      </c>
      <c r="BE1311" s="469" t="s">
        <v>139</v>
      </c>
      <c r="BF1311" s="445" t="s">
        <v>139</v>
      </c>
      <c r="BG1311" s="445"/>
      <c r="BH1311" s="469" t="s">
        <v>139</v>
      </c>
      <c r="BI1311" s="431" t="s">
        <v>139</v>
      </c>
      <c r="BJ1311" s="440"/>
      <c r="BK1311" s="441"/>
      <c r="BL1311" s="431" t="s">
        <v>139</v>
      </c>
      <c r="BM1311" s="446"/>
      <c r="BN1311" s="447">
        <v>-1.7171180522253495</v>
      </c>
      <c r="BO1311" t="s">
        <v>139</v>
      </c>
    </row>
    <row r="1312" spans="1:67" ht="15.75" customHeight="1">
      <c r="A1312" s="7" t="s">
        <v>1030</v>
      </c>
      <c r="B1312" s="453">
        <v>63</v>
      </c>
      <c r="C1312" s="436" t="s">
        <v>267</v>
      </c>
      <c r="D1312" s="454" t="s">
        <v>268</v>
      </c>
      <c r="E1312" s="436">
        <v>71</v>
      </c>
      <c r="F1312" s="436">
        <v>58.420000000000414</v>
      </c>
      <c r="G1312" s="436" t="s">
        <v>61</v>
      </c>
      <c r="H1312" s="430">
        <v>71.973666666666674</v>
      </c>
      <c r="I1312" s="436">
        <v>95</v>
      </c>
      <c r="J1312" s="436">
        <v>4.4700000000000273</v>
      </c>
      <c r="K1312" s="436" t="s">
        <v>62</v>
      </c>
      <c r="L1312" s="430">
        <v>95.0745</v>
      </c>
      <c r="M1312" s="430">
        <v>-95.0745</v>
      </c>
      <c r="N1312" s="427">
        <v>1349</v>
      </c>
      <c r="Q1312" s="428" t="s">
        <v>156</v>
      </c>
      <c r="R1312">
        <v>6</v>
      </c>
      <c r="S1312" s="474">
        <v>154.36600000000001</v>
      </c>
      <c r="T1312" s="290">
        <v>-1.2105999999999999</v>
      </c>
      <c r="U1312" s="290">
        <v>-1.2103999999999999</v>
      </c>
      <c r="V1312" s="290">
        <v>26.140349000000001</v>
      </c>
      <c r="W1312" s="290">
        <v>26.138193000000001</v>
      </c>
      <c r="X1312" s="290">
        <v>32.355106320957596</v>
      </c>
      <c r="Y1312" s="290">
        <v>32.351954714131566</v>
      </c>
      <c r="Z1312">
        <v>1.9045000000000001</v>
      </c>
      <c r="AA1312" s="447">
        <v>6.7078247269803839</v>
      </c>
      <c r="AB1312" s="447">
        <v>79.60382424526253</v>
      </c>
      <c r="AC1312" s="447">
        <v>6.6458160000000002E-2</v>
      </c>
      <c r="AD1312" s="290">
        <v>0.13289999999999999</v>
      </c>
      <c r="AE1312" s="447">
        <v>87.863600000000005</v>
      </c>
      <c r="AF1312">
        <v>4.4901</v>
      </c>
      <c r="AG1312" s="447">
        <v>3.3170000000000002</v>
      </c>
      <c r="AH1312">
        <v>0.1996</v>
      </c>
      <c r="AI1312" s="447">
        <v>6.3701999999999995E-2</v>
      </c>
      <c r="AJ1312" s="447">
        <v>98.54</v>
      </c>
      <c r="AK1312" s="447">
        <v>130.87</v>
      </c>
      <c r="AL1312" s="429">
        <v>32.345649719238281</v>
      </c>
      <c r="AM1312" s="433" t="s">
        <v>139</v>
      </c>
      <c r="AN1312" s="434"/>
      <c r="AO1312" s="438" t="s">
        <v>139</v>
      </c>
      <c r="AP1312" s="439" t="s">
        <v>139</v>
      </c>
      <c r="AQ1312" s="431" t="s">
        <v>139</v>
      </c>
      <c r="AR1312" s="440"/>
      <c r="AS1312" s="469">
        <v>12.247696119461589</v>
      </c>
      <c r="AT1312" s="431"/>
      <c r="AU1312" s="469">
        <v>25.091202681054064</v>
      </c>
      <c r="AV1312" s="431"/>
      <c r="AW1312" s="442">
        <v>1.5720000000000001</v>
      </c>
      <c r="AX1312" s="431"/>
      <c r="AY1312" s="443"/>
      <c r="AZ1312" s="469" t="s">
        <v>139</v>
      </c>
      <c r="BA1312" s="431" t="s">
        <v>139</v>
      </c>
      <c r="BB1312" s="440"/>
      <c r="BC1312" s="469" t="s">
        <v>139</v>
      </c>
      <c r="BD1312" s="445" t="s">
        <v>139</v>
      </c>
      <c r="BE1312" s="469" t="s">
        <v>139</v>
      </c>
      <c r="BF1312" s="445" t="s">
        <v>139</v>
      </c>
      <c r="BG1312" s="445"/>
      <c r="BH1312" s="469" t="s">
        <v>139</v>
      </c>
      <c r="BI1312" s="431" t="s">
        <v>139</v>
      </c>
      <c r="BJ1312" s="440"/>
      <c r="BK1312" s="441"/>
      <c r="BL1312" s="431" t="s">
        <v>139</v>
      </c>
      <c r="BM1312" s="446"/>
      <c r="BN1312" s="447">
        <v>-1.6795393296459911</v>
      </c>
      <c r="BO1312" t="s">
        <v>139</v>
      </c>
    </row>
    <row r="1313" spans="1:67" ht="15.75" customHeight="1">
      <c r="A1313" s="7" t="s">
        <v>1030</v>
      </c>
      <c r="B1313" s="453">
        <v>63</v>
      </c>
      <c r="C1313" s="436" t="s">
        <v>267</v>
      </c>
      <c r="D1313" s="454" t="s">
        <v>268</v>
      </c>
      <c r="E1313" s="436">
        <v>71</v>
      </c>
      <c r="F1313" s="436">
        <v>58.420000000000414</v>
      </c>
      <c r="G1313" s="436" t="s">
        <v>61</v>
      </c>
      <c r="H1313" s="430">
        <v>71.973666666666674</v>
      </c>
      <c r="I1313" s="436">
        <v>95</v>
      </c>
      <c r="J1313" s="436">
        <v>4.4700000000000273</v>
      </c>
      <c r="K1313" s="436" t="s">
        <v>62</v>
      </c>
      <c r="L1313" s="430">
        <v>95.0745</v>
      </c>
      <c r="M1313" s="430">
        <v>-95.0745</v>
      </c>
      <c r="N1313" s="427">
        <v>1350</v>
      </c>
      <c r="Q1313" s="428" t="s">
        <v>156</v>
      </c>
      <c r="R1313">
        <v>7</v>
      </c>
      <c r="S1313" s="474">
        <v>128.60300000000001</v>
      </c>
      <c r="T1313" s="290">
        <v>-1.2029000000000001</v>
      </c>
      <c r="U1313" s="290">
        <v>-1.2028000000000001</v>
      </c>
      <c r="V1313" s="290">
        <v>26.055778</v>
      </c>
      <c r="W1313" s="290">
        <v>26.054922000000001</v>
      </c>
      <c r="X1313" s="290">
        <v>32.247045941106656</v>
      </c>
      <c r="Y1313" s="290">
        <v>32.245773107902401</v>
      </c>
      <c r="Z1313">
        <v>1.9227000000000001</v>
      </c>
      <c r="AA1313" s="447">
        <v>6.7692014658374786</v>
      </c>
      <c r="AB1313" s="447">
        <v>80.287297688425724</v>
      </c>
      <c r="AC1313" s="447">
        <v>6.9376752E-2</v>
      </c>
      <c r="AD1313" s="290">
        <v>0.1394</v>
      </c>
      <c r="AE1313" s="447">
        <v>87.703500000000005</v>
      </c>
      <c r="AF1313">
        <v>4.4820000000000002</v>
      </c>
      <c r="AG1313" s="447">
        <v>3.3288000000000002</v>
      </c>
      <c r="AH1313">
        <v>0.2001</v>
      </c>
      <c r="AI1313" s="447">
        <v>6.3701999999999995E-2</v>
      </c>
      <c r="AJ1313" s="447">
        <v>98.54</v>
      </c>
      <c r="AK1313" s="447">
        <v>130.87</v>
      </c>
      <c r="AL1313" s="429">
        <v>32.246406555175781</v>
      </c>
      <c r="AM1313" s="433" t="s">
        <v>139</v>
      </c>
      <c r="AN1313" s="434"/>
      <c r="AO1313" s="438" t="s">
        <v>139</v>
      </c>
      <c r="AP1313" s="439" t="s">
        <v>139</v>
      </c>
      <c r="AQ1313" s="431" t="s">
        <v>139</v>
      </c>
      <c r="AR1313" s="440"/>
      <c r="AS1313" s="469">
        <v>11.757641556729499</v>
      </c>
      <c r="AT1313" s="431"/>
      <c r="AU1313" s="469">
        <v>24.104955052645906</v>
      </c>
      <c r="AV1313" s="431"/>
      <c r="AW1313" s="442">
        <v>1.4650000000000001</v>
      </c>
      <c r="AX1313" s="431"/>
      <c r="AY1313" s="443"/>
      <c r="AZ1313" s="469" t="s">
        <v>139</v>
      </c>
      <c r="BA1313" s="431" t="s">
        <v>139</v>
      </c>
      <c r="BB1313" s="440"/>
      <c r="BC1313" s="469" t="s">
        <v>139</v>
      </c>
      <c r="BD1313" s="445" t="s">
        <v>139</v>
      </c>
      <c r="BE1313" s="469" t="s">
        <v>139</v>
      </c>
      <c r="BF1313" s="445" t="s">
        <v>139</v>
      </c>
      <c r="BG1313" s="445"/>
      <c r="BH1313" s="469" t="s">
        <v>139</v>
      </c>
      <c r="BI1313" s="431" t="s">
        <v>139</v>
      </c>
      <c r="BJ1313" s="440"/>
      <c r="BK1313" s="441"/>
      <c r="BL1313" s="431" t="s">
        <v>139</v>
      </c>
      <c r="BM1313" s="446"/>
      <c r="BN1313" s="447">
        <v>-1.7685414680603668</v>
      </c>
      <c r="BO1313" t="s">
        <v>139</v>
      </c>
    </row>
    <row r="1314" spans="1:67" ht="15.75" customHeight="1">
      <c r="A1314" s="7" t="s">
        <v>1030</v>
      </c>
      <c r="B1314" s="453">
        <v>63</v>
      </c>
      <c r="C1314" s="436" t="s">
        <v>267</v>
      </c>
      <c r="D1314" s="454" t="s">
        <v>268</v>
      </c>
      <c r="E1314" s="436">
        <v>71</v>
      </c>
      <c r="F1314" s="436">
        <v>58.420000000000414</v>
      </c>
      <c r="G1314" s="436" t="s">
        <v>61</v>
      </c>
      <c r="H1314" s="430">
        <v>71.973666666666674</v>
      </c>
      <c r="I1314" s="436">
        <v>95</v>
      </c>
      <c r="J1314" s="436">
        <v>4.4700000000000273</v>
      </c>
      <c r="K1314" s="436" t="s">
        <v>62</v>
      </c>
      <c r="L1314" s="430">
        <v>95.0745</v>
      </c>
      <c r="M1314" s="430">
        <v>-95.0745</v>
      </c>
      <c r="N1314" s="427">
        <v>1351</v>
      </c>
      <c r="Q1314" s="428" t="s">
        <v>156</v>
      </c>
      <c r="R1314">
        <v>8</v>
      </c>
      <c r="S1314" s="474">
        <v>104.28700000000001</v>
      </c>
      <c r="T1314" s="290">
        <v>-1.1962999999999999</v>
      </c>
      <c r="U1314" s="290">
        <v>-1.1960999999999999</v>
      </c>
      <c r="V1314" s="290">
        <v>25.975489</v>
      </c>
      <c r="W1314" s="290">
        <v>25.975426000000002</v>
      </c>
      <c r="X1314" s="290">
        <v>32.145177327004653</v>
      </c>
      <c r="Y1314" s="290">
        <v>32.144876967690777</v>
      </c>
      <c r="Z1314">
        <v>1.952</v>
      </c>
      <c r="AA1314" s="447">
        <v>6.8839535069460096</v>
      </c>
      <c r="AB1314" s="447">
        <v>81.603872685825422</v>
      </c>
      <c r="AC1314" s="447">
        <v>7.5975111999999997E-2</v>
      </c>
      <c r="AD1314" s="290">
        <v>0.154</v>
      </c>
      <c r="AE1314" s="447">
        <v>87.736999999999995</v>
      </c>
      <c r="AF1314">
        <v>4.4836999999999998</v>
      </c>
      <c r="AG1314" s="447">
        <v>3.2677</v>
      </c>
      <c r="AH1314">
        <v>0.19769999999999999</v>
      </c>
      <c r="AI1314" s="447">
        <v>6.3701999999999995E-2</v>
      </c>
      <c r="AJ1314" s="447">
        <v>98.54</v>
      </c>
      <c r="AK1314" s="447">
        <v>130.87</v>
      </c>
      <c r="AL1314" s="429">
        <v>32.147186279296875</v>
      </c>
      <c r="AM1314" s="433" t="s">
        <v>139</v>
      </c>
      <c r="AN1314" s="434"/>
      <c r="AO1314" s="438" t="s">
        <v>139</v>
      </c>
      <c r="AP1314" s="439" t="s">
        <v>139</v>
      </c>
      <c r="AQ1314" s="431" t="s">
        <v>139</v>
      </c>
      <c r="AR1314" s="440"/>
      <c r="AS1314" s="469">
        <v>11.402990332471896</v>
      </c>
      <c r="AT1314" s="431"/>
      <c r="AU1314" s="469">
        <v>25.701346865801863</v>
      </c>
      <c r="AV1314" s="431"/>
      <c r="AW1314" s="442">
        <v>1.49</v>
      </c>
      <c r="AX1314" s="431"/>
      <c r="AY1314" s="443"/>
      <c r="AZ1314" s="469" t="s">
        <v>139</v>
      </c>
      <c r="BA1314" s="431" t="s">
        <v>139</v>
      </c>
      <c r="BB1314" s="440"/>
      <c r="BC1314" s="469" t="s">
        <v>139</v>
      </c>
      <c r="BD1314" s="445" t="s">
        <v>139</v>
      </c>
      <c r="BE1314" s="469" t="s">
        <v>139</v>
      </c>
      <c r="BF1314" s="445" t="s">
        <v>139</v>
      </c>
      <c r="BG1314" s="445"/>
      <c r="BH1314" s="469" t="s">
        <v>139</v>
      </c>
      <c r="BI1314" s="431" t="s">
        <v>139</v>
      </c>
      <c r="BJ1314" s="440"/>
      <c r="BK1314" s="441"/>
      <c r="BL1314" s="431" t="s">
        <v>139</v>
      </c>
      <c r="BM1314" s="446"/>
      <c r="BN1314" s="447">
        <v>-1.8239202410830024</v>
      </c>
      <c r="BO1314" t="s">
        <v>139</v>
      </c>
    </row>
    <row r="1315" spans="1:67" ht="15.75" customHeight="1">
      <c r="A1315" s="7" t="s">
        <v>1030</v>
      </c>
      <c r="B1315" s="453">
        <v>63</v>
      </c>
      <c r="C1315" s="436" t="s">
        <v>267</v>
      </c>
      <c r="D1315" s="454" t="s">
        <v>268</v>
      </c>
      <c r="E1315" s="436">
        <v>71</v>
      </c>
      <c r="F1315" s="436">
        <v>58.420000000000414</v>
      </c>
      <c r="G1315" s="436" t="s">
        <v>61</v>
      </c>
      <c r="H1315" s="430">
        <v>71.973666666666674</v>
      </c>
      <c r="I1315" s="436">
        <v>95</v>
      </c>
      <c r="J1315" s="436">
        <v>4.4700000000000273</v>
      </c>
      <c r="K1315" s="436" t="s">
        <v>62</v>
      </c>
      <c r="L1315" s="430">
        <v>95.0745</v>
      </c>
      <c r="M1315" s="430">
        <v>-95.0745</v>
      </c>
      <c r="N1315" s="427">
        <v>1352</v>
      </c>
      <c r="Q1315" s="428" t="s">
        <v>156</v>
      </c>
      <c r="R1315">
        <v>9</v>
      </c>
      <c r="S1315" s="474">
        <v>78.012</v>
      </c>
      <c r="T1315" s="290">
        <v>-1.1895</v>
      </c>
      <c r="U1315" s="290">
        <v>-1.1893</v>
      </c>
      <c r="V1315" s="290">
        <v>25.861411999999998</v>
      </c>
      <c r="W1315" s="290">
        <v>25.860315</v>
      </c>
      <c r="X1315" s="290">
        <v>31.9983339215173</v>
      </c>
      <c r="Y1315" s="290">
        <v>31.996628010940508</v>
      </c>
      <c r="Z1315">
        <v>1.9876</v>
      </c>
      <c r="AA1315" s="447">
        <v>7.047290819616002</v>
      </c>
      <c r="AB1315" s="447">
        <v>83.468465282808722</v>
      </c>
      <c r="AC1315" s="447">
        <v>8.7059455999999993E-2</v>
      </c>
      <c r="AD1315" s="290">
        <v>0.17860000000000001</v>
      </c>
      <c r="AE1315" s="447">
        <v>87.504300000000001</v>
      </c>
      <c r="AF1315">
        <v>4.4718999999999998</v>
      </c>
      <c r="AG1315" s="447">
        <v>3.1996000000000002</v>
      </c>
      <c r="AH1315">
        <v>0.19500000000000001</v>
      </c>
      <c r="AI1315" s="447">
        <v>6.3701999999999995E-2</v>
      </c>
      <c r="AJ1315" s="447">
        <v>98.53</v>
      </c>
      <c r="AK1315" s="447">
        <v>130.87</v>
      </c>
      <c r="AL1315" s="429">
        <v>32.032112121582031</v>
      </c>
      <c r="AM1315" s="433" t="s">
        <v>139</v>
      </c>
      <c r="AN1315" s="434"/>
      <c r="AO1315" s="438" t="s">
        <v>139</v>
      </c>
      <c r="AP1315" s="439" t="s">
        <v>139</v>
      </c>
      <c r="AQ1315" s="431" t="s">
        <v>139</v>
      </c>
      <c r="AR1315" s="440"/>
      <c r="AS1315" s="469">
        <v>10.82717857190941</v>
      </c>
      <c r="AT1315" s="431"/>
      <c r="AU1315" s="469">
        <v>22.426734207844532</v>
      </c>
      <c r="AV1315" s="431"/>
      <c r="AW1315" s="442">
        <v>1.4410000000000001</v>
      </c>
      <c r="AX1315" s="431"/>
      <c r="AY1315" s="443"/>
      <c r="AZ1315" s="469" t="s">
        <v>139</v>
      </c>
      <c r="BA1315" s="431" t="s">
        <v>139</v>
      </c>
      <c r="BB1315" s="440"/>
      <c r="BC1315" s="469" t="s">
        <v>139</v>
      </c>
      <c r="BD1315" s="445" t="s">
        <v>139</v>
      </c>
      <c r="BE1315" s="469" t="s">
        <v>139</v>
      </c>
      <c r="BF1315" s="445" t="s">
        <v>139</v>
      </c>
      <c r="BG1315" s="445"/>
      <c r="BH1315" s="469" t="s">
        <v>139</v>
      </c>
      <c r="BI1315" s="431" t="s">
        <v>139</v>
      </c>
      <c r="BJ1315" s="440"/>
      <c r="BK1315" s="441"/>
      <c r="BL1315" s="431" t="s">
        <v>139</v>
      </c>
      <c r="BM1315" s="446"/>
      <c r="BN1315" s="447">
        <v>-1.874355289170613</v>
      </c>
      <c r="BO1315" t="s">
        <v>139</v>
      </c>
    </row>
    <row r="1316" spans="1:67" ht="15.75" customHeight="1">
      <c r="A1316" s="7" t="s">
        <v>1030</v>
      </c>
      <c r="B1316" s="453">
        <v>63</v>
      </c>
      <c r="C1316" s="436" t="s">
        <v>267</v>
      </c>
      <c r="D1316" s="454" t="s">
        <v>268</v>
      </c>
      <c r="E1316" s="436">
        <v>71</v>
      </c>
      <c r="F1316" s="436">
        <v>58.420000000000414</v>
      </c>
      <c r="G1316" s="436" t="s">
        <v>61</v>
      </c>
      <c r="H1316" s="430">
        <v>71.973666666666674</v>
      </c>
      <c r="I1316" s="436">
        <v>95</v>
      </c>
      <c r="J1316" s="436">
        <v>4.4700000000000273</v>
      </c>
      <c r="K1316" s="436" t="s">
        <v>62</v>
      </c>
      <c r="L1316" s="430">
        <v>95.0745</v>
      </c>
      <c r="M1316" s="430">
        <v>-95.0745</v>
      </c>
      <c r="N1316" s="427">
        <v>1353</v>
      </c>
      <c r="Q1316" s="428" t="s">
        <v>156</v>
      </c>
      <c r="R1316">
        <v>10</v>
      </c>
      <c r="S1316" s="474">
        <v>53.698</v>
      </c>
      <c r="T1316" s="290">
        <v>-1.1814</v>
      </c>
      <c r="U1316" s="290">
        <v>-1.1812</v>
      </c>
      <c r="V1316" s="290">
        <v>25.631772999999999</v>
      </c>
      <c r="W1316" s="290">
        <v>25.624124000000002</v>
      </c>
      <c r="X1316" s="290">
        <v>31.691941254041691</v>
      </c>
      <c r="Y1316" s="290">
        <v>31.681336694977944</v>
      </c>
      <c r="Z1316">
        <v>2.0405000000000002</v>
      </c>
      <c r="AA1316" s="447">
        <v>7.3183590501709652</v>
      </c>
      <c r="AB1316" s="447">
        <v>86.509857435184642</v>
      </c>
      <c r="AC1316" s="447">
        <v>0.11261064799999999</v>
      </c>
      <c r="AD1316" s="290">
        <v>0.2354</v>
      </c>
      <c r="AE1316" s="447">
        <v>87.139499999999998</v>
      </c>
      <c r="AF1316">
        <v>4.4535</v>
      </c>
      <c r="AG1316" s="447">
        <v>2.9670999999999998</v>
      </c>
      <c r="AH1316">
        <v>0.1857</v>
      </c>
      <c r="AI1316" s="447">
        <v>0.18239</v>
      </c>
      <c r="AJ1316" s="447">
        <v>98.54</v>
      </c>
      <c r="AK1316" s="447">
        <v>129.04</v>
      </c>
      <c r="AL1316" s="429">
        <v>31.781177520751953</v>
      </c>
      <c r="AM1316" s="433" t="s">
        <v>139</v>
      </c>
      <c r="AN1316" s="434"/>
      <c r="AO1316" s="438" t="s">
        <v>139</v>
      </c>
      <c r="AP1316" s="439" t="s">
        <v>139</v>
      </c>
      <c r="AQ1316" s="431" t="s">
        <v>139</v>
      </c>
      <c r="AR1316" s="440"/>
      <c r="AS1316" s="469">
        <v>9.7830842079123101</v>
      </c>
      <c r="AT1316" s="431"/>
      <c r="AU1316" s="469">
        <v>20.531893107494746</v>
      </c>
      <c r="AV1316" s="431"/>
      <c r="AW1316" s="442">
        <v>1.4019999999999999</v>
      </c>
      <c r="AX1316" s="431"/>
      <c r="AY1316" s="443"/>
      <c r="AZ1316" s="469" t="s">
        <v>139</v>
      </c>
      <c r="BA1316" s="431" t="s">
        <v>139</v>
      </c>
      <c r="BB1316" s="440"/>
      <c r="BC1316" s="469" t="s">
        <v>139</v>
      </c>
      <c r="BD1316" s="445" t="s">
        <v>139</v>
      </c>
      <c r="BE1316" s="469" t="s">
        <v>139</v>
      </c>
      <c r="BF1316" s="445" t="s">
        <v>139</v>
      </c>
      <c r="BG1316" s="445"/>
      <c r="BH1316" s="469" t="s">
        <v>139</v>
      </c>
      <c r="BI1316" s="431" t="s">
        <v>139</v>
      </c>
      <c r="BJ1316" s="440"/>
      <c r="BK1316" s="441"/>
      <c r="BL1316" s="431" t="s">
        <v>139</v>
      </c>
      <c r="BM1316" s="446"/>
      <c r="BN1316" s="447">
        <v>-1.9564350809571593</v>
      </c>
      <c r="BO1316" t="s">
        <v>139</v>
      </c>
    </row>
    <row r="1317" spans="1:67" ht="15.75" customHeight="1">
      <c r="A1317" s="7" t="s">
        <v>1030</v>
      </c>
      <c r="B1317" s="453">
        <v>63</v>
      </c>
      <c r="C1317" s="436" t="s">
        <v>267</v>
      </c>
      <c r="D1317" s="454" t="s">
        <v>268</v>
      </c>
      <c r="E1317" s="436">
        <v>71</v>
      </c>
      <c r="F1317" s="436">
        <v>58.420000000000414</v>
      </c>
      <c r="G1317" s="436" t="s">
        <v>61</v>
      </c>
      <c r="H1317" s="430">
        <v>71.973666666666674</v>
      </c>
      <c r="I1317" s="436">
        <v>95</v>
      </c>
      <c r="J1317" s="436">
        <v>4.4700000000000273</v>
      </c>
      <c r="K1317" s="436" t="s">
        <v>62</v>
      </c>
      <c r="L1317" s="430">
        <v>95.0745</v>
      </c>
      <c r="M1317" s="430">
        <v>-95.0745</v>
      </c>
      <c r="N1317" s="427">
        <v>1354</v>
      </c>
      <c r="Q1317" s="428" t="s">
        <v>156</v>
      </c>
      <c r="R1317">
        <v>11</v>
      </c>
      <c r="S1317" s="474">
        <v>33.360999999999997</v>
      </c>
      <c r="T1317" s="290">
        <v>-1.1788000000000001</v>
      </c>
      <c r="U1317" s="290">
        <v>-1.1789000000000001</v>
      </c>
      <c r="V1317" s="290">
        <v>25.467824999999998</v>
      </c>
      <c r="W1317" s="290">
        <v>25.455909999999999</v>
      </c>
      <c r="X1317" s="290">
        <v>31.478502435968146</v>
      </c>
      <c r="Y1317" s="290">
        <v>31.462428881751453</v>
      </c>
      <c r="Z1317">
        <v>2.0789</v>
      </c>
      <c r="AA1317" s="447">
        <v>7.5802511344317285</v>
      </c>
      <c r="AB1317" s="447">
        <v>89.476515004421813</v>
      </c>
      <c r="AC1317" s="447">
        <v>0.13672506400000001</v>
      </c>
      <c r="AD1317" s="290">
        <v>0.28889999999999999</v>
      </c>
      <c r="AE1317" s="447">
        <v>86.666600000000003</v>
      </c>
      <c r="AF1317">
        <v>4.4297000000000004</v>
      </c>
      <c r="AG1317" s="447">
        <v>2.8708999999999998</v>
      </c>
      <c r="AH1317">
        <v>0.18179999999999999</v>
      </c>
      <c r="AI1317" s="447">
        <v>1.0285</v>
      </c>
      <c r="AJ1317" s="447">
        <v>98.54</v>
      </c>
      <c r="AK1317" s="447">
        <v>128.88999999999999</v>
      </c>
      <c r="AL1317" s="429">
        <v>31.617145538330078</v>
      </c>
      <c r="AM1317" s="433" t="s">
        <v>139</v>
      </c>
      <c r="AN1317" s="434"/>
      <c r="AO1317" s="438" t="s">
        <v>139</v>
      </c>
      <c r="AP1317" s="439" t="s">
        <v>139</v>
      </c>
      <c r="AQ1317" s="431" t="s">
        <v>139</v>
      </c>
      <c r="AR1317" s="440"/>
      <c r="AS1317" s="469">
        <v>8.844587541429048</v>
      </c>
      <c r="AT1317" s="431"/>
      <c r="AU1317" s="469">
        <v>18.820482436968913</v>
      </c>
      <c r="AV1317" s="431"/>
      <c r="AW1317" s="442">
        <v>1.3180000000000001</v>
      </c>
      <c r="AX1317" s="431"/>
      <c r="AY1317" s="443"/>
      <c r="AZ1317" s="469" t="s">
        <v>139</v>
      </c>
      <c r="BA1317" s="431" t="s">
        <v>139</v>
      </c>
      <c r="BB1317" s="440"/>
      <c r="BC1317" s="469" t="s">
        <v>139</v>
      </c>
      <c r="BD1317" s="445" t="s">
        <v>139</v>
      </c>
      <c r="BE1317" s="469" t="s">
        <v>139</v>
      </c>
      <c r="BF1317" s="445" t="s">
        <v>139</v>
      </c>
      <c r="BG1317" s="445"/>
      <c r="BH1317" s="469" t="s">
        <v>139</v>
      </c>
      <c r="BI1317" s="431" t="s">
        <v>139</v>
      </c>
      <c r="BJ1317" s="440"/>
      <c r="BK1317" s="441"/>
      <c r="BL1317" s="431" t="s">
        <v>139</v>
      </c>
      <c r="BM1317" s="446"/>
      <c r="BN1317" s="447">
        <v>-2.073126605882853</v>
      </c>
      <c r="BO1317" t="s">
        <v>139</v>
      </c>
    </row>
    <row r="1318" spans="1:67" ht="15.75" customHeight="1">
      <c r="A1318" s="7" t="s">
        <v>1030</v>
      </c>
      <c r="B1318" s="453">
        <v>63</v>
      </c>
      <c r="C1318" s="436" t="s">
        <v>267</v>
      </c>
      <c r="D1318" s="454" t="s">
        <v>268</v>
      </c>
      <c r="E1318" s="436">
        <v>71</v>
      </c>
      <c r="F1318" s="436">
        <v>58.420000000000414</v>
      </c>
      <c r="G1318" s="436" t="s">
        <v>61</v>
      </c>
      <c r="H1318" s="430">
        <v>71.973666666666674</v>
      </c>
      <c r="I1318" s="436">
        <v>95</v>
      </c>
      <c r="J1318" s="436">
        <v>4.4700000000000273</v>
      </c>
      <c r="K1318" s="436" t="s">
        <v>62</v>
      </c>
      <c r="L1318" s="430">
        <v>95.0745</v>
      </c>
      <c r="M1318" s="430">
        <v>-95.0745</v>
      </c>
      <c r="N1318" s="427">
        <v>1355</v>
      </c>
      <c r="Q1318" s="428" t="s">
        <v>156</v>
      </c>
      <c r="R1318">
        <v>12</v>
      </c>
      <c r="S1318" s="474">
        <v>22.742000000000001</v>
      </c>
      <c r="T1318" s="290">
        <v>-1.1906000000000001</v>
      </c>
      <c r="U1318" s="290">
        <v>-1.1896</v>
      </c>
      <c r="V1318" s="290">
        <v>25.270485999999998</v>
      </c>
      <c r="W1318" s="290">
        <v>25.270427000000002</v>
      </c>
      <c r="X1318" s="290">
        <v>31.229202623426435</v>
      </c>
      <c r="Y1318" s="290">
        <v>31.228078920592221</v>
      </c>
      <c r="Z1318">
        <v>2.0895999999999999</v>
      </c>
      <c r="AA1318" s="447">
        <v>7.6267649650692029</v>
      </c>
      <c r="AB1318" s="447">
        <v>89.838148346985349</v>
      </c>
      <c r="AC1318" s="447">
        <v>0.15906040000000002</v>
      </c>
      <c r="AD1318" s="290">
        <v>0.33850000000000002</v>
      </c>
      <c r="AE1318" s="447">
        <v>86.577299999999994</v>
      </c>
      <c r="AF1318">
        <v>4.4252000000000002</v>
      </c>
      <c r="AG1318" s="447">
        <v>2.8426999999999998</v>
      </c>
      <c r="AH1318">
        <v>0.1807</v>
      </c>
      <c r="AI1318" s="447">
        <v>2.661</v>
      </c>
      <c r="AJ1318" s="447">
        <v>98.54</v>
      </c>
      <c r="AK1318" s="447">
        <v>128.88999999999999</v>
      </c>
      <c r="AL1318" s="429">
        <v>31.249933242797852</v>
      </c>
      <c r="AM1318" s="433" t="s">
        <v>139</v>
      </c>
      <c r="AN1318" s="434"/>
      <c r="AO1318" s="438" t="s">
        <v>139</v>
      </c>
      <c r="AP1318" s="439" t="s">
        <v>139</v>
      </c>
      <c r="AQ1318" s="431" t="s">
        <v>139</v>
      </c>
      <c r="AR1318" s="440"/>
      <c r="AS1318" s="469">
        <v>7.3066482921007934</v>
      </c>
      <c r="AT1318" s="431"/>
      <c r="AU1318" s="469">
        <v>16.078117607021166</v>
      </c>
      <c r="AV1318" s="431"/>
      <c r="AW1318" s="442">
        <v>1.2230000000000001</v>
      </c>
      <c r="AX1318" s="431"/>
      <c r="AY1318" s="443"/>
      <c r="AZ1318" s="469" t="s">
        <v>139</v>
      </c>
      <c r="BA1318" s="431" t="s">
        <v>139</v>
      </c>
      <c r="BB1318" s="440"/>
      <c r="BC1318" s="469" t="s">
        <v>139</v>
      </c>
      <c r="BD1318" s="445" t="s">
        <v>139</v>
      </c>
      <c r="BE1318" s="469" t="s">
        <v>139</v>
      </c>
      <c r="BF1318" s="445" t="s">
        <v>139</v>
      </c>
      <c r="BG1318" s="445"/>
      <c r="BH1318" s="469" t="s">
        <v>139</v>
      </c>
      <c r="BI1318" s="431" t="s">
        <v>139</v>
      </c>
      <c r="BJ1318" s="440"/>
      <c r="BK1318" s="441"/>
      <c r="BL1318" s="431" t="s">
        <v>139</v>
      </c>
      <c r="BM1318" s="446"/>
      <c r="BN1318" s="447">
        <v>-2.3727661325723233</v>
      </c>
      <c r="BO1318" t="s">
        <v>139</v>
      </c>
    </row>
    <row r="1319" spans="1:67" ht="15.75" customHeight="1">
      <c r="A1319" s="7" t="s">
        <v>1030</v>
      </c>
      <c r="B1319" s="453">
        <v>63</v>
      </c>
      <c r="C1319" s="436" t="s">
        <v>267</v>
      </c>
      <c r="D1319" s="454" t="s">
        <v>268</v>
      </c>
      <c r="E1319" s="436">
        <v>71</v>
      </c>
      <c r="F1319" s="436">
        <v>58.420000000000414</v>
      </c>
      <c r="G1319" s="436" t="s">
        <v>61</v>
      </c>
      <c r="H1319" s="430">
        <v>71.973666666666674</v>
      </c>
      <c r="I1319" s="436">
        <v>95</v>
      </c>
      <c r="J1319" s="436">
        <v>4.4700000000000273</v>
      </c>
      <c r="K1319" s="436" t="s">
        <v>62</v>
      </c>
      <c r="L1319" s="430">
        <v>95.0745</v>
      </c>
      <c r="M1319" s="430">
        <v>-95.0745</v>
      </c>
      <c r="N1319" s="427">
        <v>1356</v>
      </c>
      <c r="Q1319" s="428" t="s">
        <v>156</v>
      </c>
      <c r="R1319">
        <v>13</v>
      </c>
      <c r="S1319" s="474">
        <v>5.4770000000000003</v>
      </c>
      <c r="T1319" s="290">
        <v>-1.2636000000000001</v>
      </c>
      <c r="U1319" s="290">
        <v>-1.2638</v>
      </c>
      <c r="V1319" s="290">
        <v>25.035630999999999</v>
      </c>
      <c r="W1319" s="290">
        <v>25.035895</v>
      </c>
      <c r="X1319" s="290">
        <v>30.996281938237278</v>
      </c>
      <c r="Y1319" s="290">
        <v>30.996848263756888</v>
      </c>
      <c r="Z1319">
        <v>2.1616</v>
      </c>
      <c r="AA1319" s="447">
        <v>7.9654062260344913</v>
      </c>
      <c r="AB1319" s="447">
        <v>93.488255643284148</v>
      </c>
      <c r="AC1319" s="447">
        <v>0.200645832</v>
      </c>
      <c r="AD1319" s="290">
        <v>0.43080000000000002</v>
      </c>
      <c r="AE1319" s="447">
        <v>86.864000000000004</v>
      </c>
      <c r="AF1319">
        <v>4.4396000000000004</v>
      </c>
      <c r="AG1319" s="447">
        <v>2.7088999999999999</v>
      </c>
      <c r="AH1319">
        <v>0.17530000000000001</v>
      </c>
      <c r="AI1319" s="447">
        <v>20.527000000000001</v>
      </c>
      <c r="AJ1319" s="447">
        <v>98.54</v>
      </c>
      <c r="AK1319" s="447">
        <v>126.9</v>
      </c>
      <c r="AL1319" s="429">
        <v>31.078254699707031</v>
      </c>
      <c r="AM1319" s="433" t="s">
        <v>139</v>
      </c>
      <c r="AN1319" s="434"/>
      <c r="AO1319" s="438" t="s">
        <v>139</v>
      </c>
      <c r="AP1319" s="439" t="s">
        <v>139</v>
      </c>
      <c r="AQ1319" s="431" t="s">
        <v>139</v>
      </c>
      <c r="AR1319" s="440"/>
      <c r="AS1319" s="469">
        <v>6.2019258008042524</v>
      </c>
      <c r="AT1319" s="431"/>
      <c r="AU1319" s="469">
        <v>14.10366455610173</v>
      </c>
      <c r="AV1319" s="431"/>
      <c r="AW1319" s="442">
        <v>1.1359999999999999</v>
      </c>
      <c r="AX1319" s="431"/>
      <c r="AY1319" s="443"/>
      <c r="AZ1319" s="469" t="s">
        <v>139</v>
      </c>
      <c r="BA1319" s="431" t="s">
        <v>139</v>
      </c>
      <c r="BB1319" s="440"/>
      <c r="BC1319" s="469" t="s">
        <v>139</v>
      </c>
      <c r="BD1319" s="445" t="s">
        <v>139</v>
      </c>
      <c r="BE1319" s="469" t="s">
        <v>139</v>
      </c>
      <c r="BF1319" s="445" t="s">
        <v>139</v>
      </c>
      <c r="BG1319" s="445"/>
      <c r="BH1319" s="469" t="s">
        <v>139</v>
      </c>
      <c r="BI1319" s="431" t="s">
        <v>139</v>
      </c>
      <c r="BJ1319" s="440"/>
      <c r="BK1319" s="441"/>
      <c r="BL1319" s="431" t="s">
        <v>139</v>
      </c>
      <c r="BM1319" s="446"/>
      <c r="BN1319" s="447">
        <v>-2.3608991179104732</v>
      </c>
      <c r="BO1319" t="s">
        <v>139</v>
      </c>
    </row>
    <row r="1320" spans="1:67" ht="15.75" customHeight="1">
      <c r="A1320" s="7" t="s">
        <v>1030</v>
      </c>
      <c r="B1320" s="453">
        <v>64</v>
      </c>
      <c r="C1320" s="436" t="s">
        <v>269</v>
      </c>
      <c r="D1320" s="454" t="s">
        <v>270</v>
      </c>
      <c r="E1320" s="436">
        <v>71</v>
      </c>
      <c r="F1320" s="436">
        <v>59.470000000000312</v>
      </c>
      <c r="G1320" s="436" t="s">
        <v>61</v>
      </c>
      <c r="H1320" s="430">
        <v>71.991166666666672</v>
      </c>
      <c r="I1320" s="436">
        <v>94</v>
      </c>
      <c r="J1320" s="436">
        <v>48.159999999999172</v>
      </c>
      <c r="K1320" s="436" t="s">
        <v>62</v>
      </c>
      <c r="L1320" s="430">
        <v>94.802666666666653</v>
      </c>
      <c r="M1320" s="430">
        <v>-94.802666666666653</v>
      </c>
      <c r="N1320" s="427">
        <v>1357</v>
      </c>
      <c r="Q1320" s="428" t="s">
        <v>156</v>
      </c>
      <c r="R1320">
        <v>1</v>
      </c>
      <c r="S1320" s="474">
        <v>240.815</v>
      </c>
      <c r="T1320" s="290">
        <v>-1.1898</v>
      </c>
      <c r="U1320" s="290">
        <v>-1.1896</v>
      </c>
      <c r="V1320" s="290">
        <v>25.908417</v>
      </c>
      <c r="W1320" s="290">
        <v>25.905872000000002</v>
      </c>
      <c r="X1320" s="290">
        <v>31.966344502972333</v>
      </c>
      <c r="Y1320" s="290">
        <v>31.962677517368654</v>
      </c>
      <c r="Z1320">
        <v>1.9105000000000001</v>
      </c>
      <c r="AA1320" s="447">
        <v>6.8338474064749271</v>
      </c>
      <c r="AB1320" s="447">
        <v>80.921432220280494</v>
      </c>
      <c r="AC1320" s="447">
        <v>0.104278248</v>
      </c>
      <c r="AD1320" s="290">
        <v>0.21690000000000001</v>
      </c>
      <c r="AE1320" s="447">
        <v>86.0505</v>
      </c>
      <c r="AF1320">
        <v>4.3986000000000001</v>
      </c>
      <c r="AG1320" s="447">
        <v>3.1949000000000001</v>
      </c>
      <c r="AH1320">
        <v>0.1948</v>
      </c>
      <c r="AI1320" s="447">
        <v>6.3701999999999995E-2</v>
      </c>
      <c r="AJ1320" s="447">
        <v>9.6</v>
      </c>
      <c r="AK1320" s="447">
        <v>59.485999999999997</v>
      </c>
      <c r="AL1320" s="429">
        <v>32.05621337890625</v>
      </c>
      <c r="AM1320" s="433" t="s">
        <v>139</v>
      </c>
      <c r="AN1320" s="434"/>
      <c r="AO1320" s="438" t="s">
        <v>139</v>
      </c>
      <c r="AP1320" s="439" t="s">
        <v>139</v>
      </c>
      <c r="AQ1320" s="431" t="s">
        <v>139</v>
      </c>
      <c r="AR1320" s="440"/>
      <c r="AS1320" s="469">
        <v>11.215785193346758</v>
      </c>
      <c r="AT1320" s="431"/>
      <c r="AU1320" s="469">
        <v>23.053555607511576</v>
      </c>
      <c r="AV1320" s="431"/>
      <c r="AW1320" s="442">
        <v>1.4970000000000001</v>
      </c>
      <c r="AX1320" s="431"/>
      <c r="AY1320" s="443"/>
      <c r="AZ1320" s="469" t="s">
        <v>139</v>
      </c>
      <c r="BA1320" s="431" t="s">
        <v>139</v>
      </c>
      <c r="BB1320" s="440"/>
      <c r="BC1320" s="469" t="s">
        <v>139</v>
      </c>
      <c r="BD1320" s="445" t="s">
        <v>139</v>
      </c>
      <c r="BE1320" s="469" t="s">
        <v>139</v>
      </c>
      <c r="BF1320" s="445" t="s">
        <v>139</v>
      </c>
      <c r="BG1320" s="445"/>
      <c r="BH1320" s="469" t="s">
        <v>139</v>
      </c>
      <c r="BI1320" s="431" t="s">
        <v>139</v>
      </c>
      <c r="BJ1320" s="440"/>
      <c r="BK1320" s="441"/>
      <c r="BL1320" s="431" t="s">
        <v>139</v>
      </c>
      <c r="BM1320" s="446"/>
      <c r="BN1320" s="447">
        <v>-1.8278765413696161</v>
      </c>
      <c r="BO1320" t="s">
        <v>139</v>
      </c>
    </row>
    <row r="1321" spans="1:67" ht="15.75" customHeight="1">
      <c r="A1321" s="7" t="s">
        <v>1030</v>
      </c>
      <c r="B1321" s="453">
        <v>64</v>
      </c>
      <c r="C1321" s="436" t="s">
        <v>269</v>
      </c>
      <c r="D1321" s="454" t="s">
        <v>270</v>
      </c>
      <c r="E1321" s="436">
        <v>71</v>
      </c>
      <c r="F1321" s="436">
        <v>59.470000000000312</v>
      </c>
      <c r="G1321" s="436" t="s">
        <v>61</v>
      </c>
      <c r="H1321" s="430">
        <v>71.991166666666672</v>
      </c>
      <c r="I1321" s="436">
        <v>94</v>
      </c>
      <c r="J1321" s="436">
        <v>48.159999999999172</v>
      </c>
      <c r="K1321" s="436" t="s">
        <v>62</v>
      </c>
      <c r="L1321" s="430">
        <v>94.802666666666653</v>
      </c>
      <c r="M1321" s="430">
        <v>-94.802666666666653</v>
      </c>
      <c r="N1321" s="427">
        <v>1358</v>
      </c>
      <c r="Q1321" s="428" t="s">
        <v>156</v>
      </c>
      <c r="R1321">
        <v>2</v>
      </c>
      <c r="S1321" s="474">
        <v>204.83</v>
      </c>
      <c r="T1321" s="290">
        <v>-1.1850000000000001</v>
      </c>
      <c r="U1321" s="290">
        <v>-1.1850000000000001</v>
      </c>
      <c r="V1321" s="290">
        <v>25.799996</v>
      </c>
      <c r="W1321" s="290">
        <v>25.798424000000001</v>
      </c>
      <c r="X1321" s="290">
        <v>31.83520862122533</v>
      </c>
      <c r="Y1321" s="290">
        <v>31.833075526910651</v>
      </c>
      <c r="Z1321">
        <v>1.9480999999999999</v>
      </c>
      <c r="AA1321" s="447">
        <v>6.9584680675350015</v>
      </c>
      <c r="AB1321" s="447">
        <v>82.331186340646198</v>
      </c>
      <c r="AC1321" s="447">
        <v>0.12373552800000001</v>
      </c>
      <c r="AD1321" s="290">
        <v>0.2601</v>
      </c>
      <c r="AE1321" s="447">
        <v>86.381799999999998</v>
      </c>
      <c r="AF1321">
        <v>4.4153000000000002</v>
      </c>
      <c r="AG1321" s="447">
        <v>2.9695</v>
      </c>
      <c r="AH1321">
        <v>0.18579999999999999</v>
      </c>
      <c r="AI1321" s="447">
        <v>6.3701999999999995E-2</v>
      </c>
      <c r="AJ1321" s="447">
        <v>46.16</v>
      </c>
      <c r="AK1321" s="447">
        <v>57.503999999999998</v>
      </c>
      <c r="AL1321" s="429" t="s">
        <v>139</v>
      </c>
      <c r="AM1321" s="433">
        <v>5</v>
      </c>
      <c r="AN1321" s="434" t="s">
        <v>1129</v>
      </c>
      <c r="AO1321" s="438" t="s">
        <v>139</v>
      </c>
      <c r="AP1321" s="439" t="s">
        <v>139</v>
      </c>
      <c r="AQ1321" s="431" t="s">
        <v>139</v>
      </c>
      <c r="AR1321" s="440"/>
      <c r="AS1321" s="469">
        <v>8.7379663105377006</v>
      </c>
      <c r="AT1321" s="431"/>
      <c r="AU1321" s="469">
        <v>18.561776559574536</v>
      </c>
      <c r="AV1321" s="431"/>
      <c r="AW1321" s="442">
        <v>1.2909999999999999</v>
      </c>
      <c r="AX1321" s="431"/>
      <c r="AY1321" s="443"/>
      <c r="AZ1321" s="469" t="s">
        <v>139</v>
      </c>
      <c r="BA1321" s="431" t="s">
        <v>139</v>
      </c>
      <c r="BB1321" s="440"/>
      <c r="BC1321" s="469" t="s">
        <v>139</v>
      </c>
      <c r="BD1321" s="445" t="s">
        <v>139</v>
      </c>
      <c r="BE1321" s="469" t="s">
        <v>139</v>
      </c>
      <c r="BF1321" s="445" t="s">
        <v>139</v>
      </c>
      <c r="BG1321" s="445"/>
      <c r="BH1321" s="469" t="s">
        <v>139</v>
      </c>
      <c r="BI1321" s="431" t="s">
        <v>139</v>
      </c>
      <c r="BJ1321" s="440"/>
      <c r="BK1321" s="441"/>
      <c r="BL1321" s="431" t="s">
        <v>139</v>
      </c>
      <c r="BM1321" s="446"/>
      <c r="BN1321" s="447">
        <v>-2.1008159923941707</v>
      </c>
      <c r="BO1321" t="s">
        <v>139</v>
      </c>
    </row>
    <row r="1322" spans="1:67" ht="15.75" customHeight="1">
      <c r="A1322" s="7" t="s">
        <v>1030</v>
      </c>
      <c r="B1322" s="453">
        <v>64</v>
      </c>
      <c r="C1322" s="436" t="s">
        <v>269</v>
      </c>
      <c r="D1322" s="454" t="s">
        <v>270</v>
      </c>
      <c r="E1322" s="436">
        <v>71</v>
      </c>
      <c r="F1322" s="436">
        <v>59.470000000000312</v>
      </c>
      <c r="G1322" s="436" t="s">
        <v>61</v>
      </c>
      <c r="H1322" s="430">
        <v>71.991166666666672</v>
      </c>
      <c r="I1322" s="436">
        <v>94</v>
      </c>
      <c r="J1322" s="436">
        <v>48.159999999999172</v>
      </c>
      <c r="K1322" s="436" t="s">
        <v>62</v>
      </c>
      <c r="L1322" s="430">
        <v>94.802666666666653</v>
      </c>
      <c r="M1322" s="430">
        <v>-94.802666666666653</v>
      </c>
      <c r="N1322" s="427">
        <v>1359</v>
      </c>
      <c r="Q1322" s="428" t="s">
        <v>156</v>
      </c>
      <c r="R1322">
        <v>3</v>
      </c>
      <c r="S1322" s="474">
        <v>178.965</v>
      </c>
      <c r="T1322" s="290">
        <v>-1.1839999999999999</v>
      </c>
      <c r="U1322" s="290">
        <v>-1.1839</v>
      </c>
      <c r="V1322" s="290">
        <v>25.750450999999998</v>
      </c>
      <c r="W1322" s="290">
        <v>25.747093</v>
      </c>
      <c r="X1322" s="290">
        <v>31.782082074346228</v>
      </c>
      <c r="Y1322" s="290">
        <v>31.777419106857888</v>
      </c>
      <c r="Z1322">
        <v>1.9583999999999999</v>
      </c>
      <c r="AA1322" s="447">
        <v>6.989712607041132</v>
      </c>
      <c r="AB1322" s="447">
        <v>82.671960640121767</v>
      </c>
      <c r="AC1322" s="447">
        <v>0.13570716000000002</v>
      </c>
      <c r="AD1322" s="290">
        <v>0.28660000000000002</v>
      </c>
      <c r="AE1322" s="447">
        <v>86.145399999999995</v>
      </c>
      <c r="AF1322">
        <v>4.4034000000000004</v>
      </c>
      <c r="AG1322" s="447">
        <v>3.1315</v>
      </c>
      <c r="AH1322">
        <v>0.1923</v>
      </c>
      <c r="AI1322" s="447">
        <v>6.3701999999999995E-2</v>
      </c>
      <c r="AJ1322" s="447">
        <v>72.709999999999994</v>
      </c>
      <c r="AK1322" s="447">
        <v>55.521000000000001</v>
      </c>
      <c r="AL1322" s="429" t="s">
        <v>139</v>
      </c>
      <c r="AM1322" s="433">
        <v>5</v>
      </c>
      <c r="AN1322" s="434" t="s">
        <v>1130</v>
      </c>
      <c r="AO1322" s="438" t="s">
        <v>139</v>
      </c>
      <c r="AP1322" s="439" t="s">
        <v>139</v>
      </c>
      <c r="AQ1322" s="431" t="s">
        <v>139</v>
      </c>
      <c r="AR1322" s="440"/>
      <c r="AS1322" s="469">
        <v>8.5095551893082693</v>
      </c>
      <c r="AT1322" s="431"/>
      <c r="AU1322" s="469">
        <v>18.194837009748813</v>
      </c>
      <c r="AV1322" s="431"/>
      <c r="AW1322" s="442">
        <v>1.26</v>
      </c>
      <c r="AX1322" s="431"/>
      <c r="AY1322" s="443"/>
      <c r="AZ1322" s="469" t="s">
        <v>139</v>
      </c>
      <c r="BA1322" s="431" t="s">
        <v>139</v>
      </c>
      <c r="BB1322" s="440"/>
      <c r="BC1322" s="469" t="s">
        <v>139</v>
      </c>
      <c r="BD1322" s="445" t="s">
        <v>139</v>
      </c>
      <c r="BE1322" s="469" t="s">
        <v>139</v>
      </c>
      <c r="BF1322" s="445" t="s">
        <v>139</v>
      </c>
      <c r="BG1322" s="445"/>
      <c r="BH1322" s="469" t="s">
        <v>139</v>
      </c>
      <c r="BI1322" s="431" t="s">
        <v>139</v>
      </c>
      <c r="BJ1322" s="440"/>
      <c r="BK1322" s="441"/>
      <c r="BL1322" s="431" t="s">
        <v>139</v>
      </c>
      <c r="BM1322" s="446"/>
      <c r="BN1322" s="447">
        <v>-2.1660841014848469</v>
      </c>
      <c r="BO1322" t="s">
        <v>139</v>
      </c>
    </row>
    <row r="1323" spans="1:67" ht="15.75" customHeight="1">
      <c r="A1323" s="7" t="s">
        <v>1030</v>
      </c>
      <c r="B1323" s="453">
        <v>64</v>
      </c>
      <c r="C1323" s="436" t="s">
        <v>269</v>
      </c>
      <c r="D1323" s="454" t="s">
        <v>270</v>
      </c>
      <c r="E1323" s="436">
        <v>71</v>
      </c>
      <c r="F1323" s="436">
        <v>59.470000000000312</v>
      </c>
      <c r="G1323" s="436" t="s">
        <v>61</v>
      </c>
      <c r="H1323" s="430">
        <v>71.991166666666672</v>
      </c>
      <c r="I1323" s="436">
        <v>94</v>
      </c>
      <c r="J1323" s="436">
        <v>48.159999999999172</v>
      </c>
      <c r="K1323" s="436" t="s">
        <v>62</v>
      </c>
      <c r="L1323" s="430">
        <v>94.802666666666653</v>
      </c>
      <c r="M1323" s="430">
        <v>-94.802666666666653</v>
      </c>
      <c r="N1323" s="427">
        <v>1360</v>
      </c>
      <c r="Q1323" s="428" t="s">
        <v>156</v>
      </c>
      <c r="R1323">
        <v>4</v>
      </c>
      <c r="S1323" s="474">
        <v>154.80699999999999</v>
      </c>
      <c r="T1323" s="290">
        <v>-1.1812</v>
      </c>
      <c r="U1323" s="290">
        <v>-1.1812</v>
      </c>
      <c r="V1323" s="290">
        <v>25.583607999999998</v>
      </c>
      <c r="W1323" s="290">
        <v>25.588365</v>
      </c>
      <c r="X1323" s="290">
        <v>31.566918998905248</v>
      </c>
      <c r="Y1323" s="290">
        <v>31.573370733731686</v>
      </c>
      <c r="Z1323">
        <v>1.978</v>
      </c>
      <c r="AA1323" s="447">
        <v>7.0711127489147279</v>
      </c>
      <c r="AB1323" s="447">
        <v>83.513611211582628</v>
      </c>
      <c r="AC1323" s="447">
        <v>0.13418480800000002</v>
      </c>
      <c r="AD1323" s="290">
        <v>0.2833</v>
      </c>
      <c r="AE1323" s="447">
        <v>-99</v>
      </c>
      <c r="AF1323">
        <v>2.6656</v>
      </c>
      <c r="AG1323" s="447">
        <v>3.1198000000000001</v>
      </c>
      <c r="AH1323">
        <v>0.1918</v>
      </c>
      <c r="AI1323" s="447">
        <v>6.3701999999999995E-2</v>
      </c>
      <c r="AJ1323" s="447">
        <v>97.45</v>
      </c>
      <c r="AK1323" s="447">
        <v>55.521000000000001</v>
      </c>
      <c r="AL1323" s="429">
        <v>31.602870941162109</v>
      </c>
      <c r="AM1323" s="433" t="s">
        <v>139</v>
      </c>
      <c r="AN1323" s="434"/>
      <c r="AO1323" s="438" t="s">
        <v>139</v>
      </c>
      <c r="AP1323" s="439" t="s">
        <v>139</v>
      </c>
      <c r="AQ1323" s="431" t="s">
        <v>139</v>
      </c>
      <c r="AR1323" s="440"/>
      <c r="AS1323" s="469">
        <v>9.4087900196618435</v>
      </c>
      <c r="AT1323" s="431"/>
      <c r="AU1323" s="469">
        <v>19.751229669854439</v>
      </c>
      <c r="AV1323" s="431"/>
      <c r="AW1323" s="442">
        <v>1.359</v>
      </c>
      <c r="AX1323" s="431"/>
      <c r="AY1323" s="443"/>
      <c r="AZ1323" s="469" t="s">
        <v>139</v>
      </c>
      <c r="BA1323" s="431" t="s">
        <v>139</v>
      </c>
      <c r="BB1323" s="440"/>
      <c r="BC1323" s="469" t="s">
        <v>139</v>
      </c>
      <c r="BD1323" s="445" t="s">
        <v>139</v>
      </c>
      <c r="BE1323" s="469" t="s">
        <v>139</v>
      </c>
      <c r="BF1323" s="445" t="s">
        <v>139</v>
      </c>
      <c r="BG1323" s="445"/>
      <c r="BH1323" s="469" t="s">
        <v>139</v>
      </c>
      <c r="BI1323" s="431" t="s">
        <v>139</v>
      </c>
      <c r="BJ1323" s="440"/>
      <c r="BK1323" s="441"/>
      <c r="BL1323" s="431" t="s">
        <v>139</v>
      </c>
      <c r="BM1323" s="446"/>
      <c r="BN1323" s="447">
        <v>-2.0147808434200063</v>
      </c>
      <c r="BO1323" t="s">
        <v>139</v>
      </c>
    </row>
    <row r="1324" spans="1:67" ht="15.75" customHeight="1">
      <c r="A1324" s="7" t="s">
        <v>1030</v>
      </c>
      <c r="B1324" s="453">
        <v>64</v>
      </c>
      <c r="C1324" s="436" t="s">
        <v>269</v>
      </c>
      <c r="D1324" s="454" t="s">
        <v>270</v>
      </c>
      <c r="E1324" s="436">
        <v>71</v>
      </c>
      <c r="F1324" s="436">
        <v>59.470000000000312</v>
      </c>
      <c r="G1324" s="436" t="s">
        <v>61</v>
      </c>
      <c r="H1324" s="430">
        <v>71.991166666666672</v>
      </c>
      <c r="I1324" s="436">
        <v>94</v>
      </c>
      <c r="J1324" s="436">
        <v>48.159999999999172</v>
      </c>
      <c r="K1324" s="436" t="s">
        <v>62</v>
      </c>
      <c r="L1324" s="430">
        <v>94.802666666666653</v>
      </c>
      <c r="M1324" s="430">
        <v>-94.802666666666653</v>
      </c>
      <c r="N1324" s="427">
        <v>1361</v>
      </c>
      <c r="Q1324" s="428" t="s">
        <v>156</v>
      </c>
      <c r="R1324">
        <v>5</v>
      </c>
      <c r="S1324" s="474">
        <v>128.642</v>
      </c>
      <c r="T1324" s="290">
        <v>-1.1789000000000001</v>
      </c>
      <c r="U1324" s="290">
        <v>-1.1788000000000001</v>
      </c>
      <c r="V1324" s="290">
        <v>25.535941999999999</v>
      </c>
      <c r="W1324" s="290">
        <v>25.533549000000001</v>
      </c>
      <c r="X1324" s="290">
        <v>31.515144393905732</v>
      </c>
      <c r="Y1324" s="290">
        <v>31.511793546266055</v>
      </c>
      <c r="Z1324">
        <v>1.9976</v>
      </c>
      <c r="AA1324" s="447">
        <v>7.1402852795196452</v>
      </c>
      <c r="AB1324" s="447">
        <v>84.304860054498207</v>
      </c>
      <c r="AC1324" s="447">
        <v>0.12703696000000003</v>
      </c>
      <c r="AD1324" s="290">
        <v>0.26740000000000003</v>
      </c>
      <c r="AE1324" s="447">
        <v>84.963300000000004</v>
      </c>
      <c r="AF1324">
        <v>4.3437000000000001</v>
      </c>
      <c r="AG1324" s="447">
        <v>2.8521000000000001</v>
      </c>
      <c r="AH1324">
        <v>0.18110000000000001</v>
      </c>
      <c r="AI1324" s="447">
        <v>6.3701999999999995E-2</v>
      </c>
      <c r="AJ1324" s="447">
        <v>98.55</v>
      </c>
      <c r="AK1324" s="447">
        <v>55.368000000000002</v>
      </c>
      <c r="AL1324" s="429">
        <v>31.517597198486328</v>
      </c>
      <c r="AM1324" s="433" t="s">
        <v>139</v>
      </c>
      <c r="AN1324" s="434"/>
      <c r="AO1324" s="438" t="s">
        <v>139</v>
      </c>
      <c r="AP1324" s="439" t="s">
        <v>139</v>
      </c>
      <c r="AQ1324" s="431" t="s">
        <v>139</v>
      </c>
      <c r="AR1324" s="440"/>
      <c r="AS1324" s="469">
        <v>9.0904238561190667</v>
      </c>
      <c r="AT1324" s="431"/>
      <c r="AU1324" s="469">
        <v>19.206975782384614</v>
      </c>
      <c r="AV1324" s="431"/>
      <c r="AW1324" s="442">
        <v>1.331</v>
      </c>
      <c r="AX1324" s="431"/>
      <c r="AY1324" s="443"/>
      <c r="AZ1324" s="469" t="s">
        <v>139</v>
      </c>
      <c r="BA1324" s="431" t="s">
        <v>139</v>
      </c>
      <c r="BB1324" s="440"/>
      <c r="BC1324" s="469" t="s">
        <v>139</v>
      </c>
      <c r="BD1324" s="445" t="s">
        <v>139</v>
      </c>
      <c r="BE1324" s="469" t="s">
        <v>139</v>
      </c>
      <c r="BF1324" s="445" t="s">
        <v>139</v>
      </c>
      <c r="BG1324" s="445"/>
      <c r="BH1324" s="469" t="s">
        <v>139</v>
      </c>
      <c r="BI1324" s="431" t="s">
        <v>139</v>
      </c>
      <c r="BJ1324" s="440"/>
      <c r="BK1324" s="441"/>
      <c r="BL1324" s="431" t="s">
        <v>139</v>
      </c>
      <c r="BM1324" s="446"/>
      <c r="BN1324" s="447">
        <v>-2.0662042592550236</v>
      </c>
      <c r="BO1324" t="s">
        <v>139</v>
      </c>
    </row>
    <row r="1325" spans="1:67" ht="15.75" customHeight="1">
      <c r="A1325" s="7" t="s">
        <v>1030</v>
      </c>
      <c r="B1325" s="453">
        <v>64</v>
      </c>
      <c r="C1325" s="436" t="s">
        <v>269</v>
      </c>
      <c r="D1325" s="454" t="s">
        <v>270</v>
      </c>
      <c r="E1325" s="436">
        <v>71</v>
      </c>
      <c r="F1325" s="436">
        <v>59.470000000000312</v>
      </c>
      <c r="G1325" s="436" t="s">
        <v>61</v>
      </c>
      <c r="H1325" s="430">
        <v>71.991166666666672</v>
      </c>
      <c r="I1325" s="436">
        <v>94</v>
      </c>
      <c r="J1325" s="436">
        <v>48.159999999999172</v>
      </c>
      <c r="K1325" s="436" t="s">
        <v>62</v>
      </c>
      <c r="L1325" s="430">
        <v>94.802666666666653</v>
      </c>
      <c r="M1325" s="430">
        <v>-94.802666666666653</v>
      </c>
      <c r="N1325" s="427">
        <v>1362</v>
      </c>
      <c r="Q1325" s="428" t="s">
        <v>156</v>
      </c>
      <c r="R1325">
        <v>6</v>
      </c>
      <c r="S1325" s="474">
        <v>104.601</v>
      </c>
      <c r="T1325" s="290">
        <v>-1.1801999999999999</v>
      </c>
      <c r="U1325" s="290">
        <v>-1.1808000000000001</v>
      </c>
      <c r="V1325" s="290">
        <v>25.534351999999998</v>
      </c>
      <c r="W1325" s="290">
        <v>25.534488</v>
      </c>
      <c r="X1325" s="290">
        <v>31.52842909825322</v>
      </c>
      <c r="Y1325" s="290">
        <v>31.52924498218534</v>
      </c>
      <c r="Z1325">
        <v>2.0095999999999998</v>
      </c>
      <c r="AA1325" s="447">
        <v>7.174420676180719</v>
      </c>
      <c r="AB1325" s="447">
        <v>84.712906047474362</v>
      </c>
      <c r="AC1325" s="447">
        <v>0.11726328</v>
      </c>
      <c r="AD1325" s="290">
        <v>0.2457</v>
      </c>
      <c r="AE1325" s="447">
        <v>86.713200000000001</v>
      </c>
      <c r="AF1325">
        <v>4.4321000000000002</v>
      </c>
      <c r="AG1325" s="447">
        <v>2.8803000000000001</v>
      </c>
      <c r="AH1325">
        <v>0.1822</v>
      </c>
      <c r="AI1325" s="447">
        <v>6.3701999999999995E-2</v>
      </c>
      <c r="AJ1325" s="447">
        <v>98.54</v>
      </c>
      <c r="AK1325" s="447">
        <v>53.537999999999997</v>
      </c>
      <c r="AL1325" s="429">
        <v>31.531074523925781</v>
      </c>
      <c r="AM1325" s="433" t="s">
        <v>139</v>
      </c>
      <c r="AN1325" s="434"/>
      <c r="AO1325" s="438" t="s">
        <v>139</v>
      </c>
      <c r="AP1325" s="439" t="s">
        <v>139</v>
      </c>
      <c r="AQ1325" s="431" t="s">
        <v>139</v>
      </c>
      <c r="AR1325" s="440"/>
      <c r="AS1325" s="469">
        <v>9.1328053968385543</v>
      </c>
      <c r="AT1325" s="431"/>
      <c r="AU1325" s="469">
        <v>19.290787912521953</v>
      </c>
      <c r="AV1325" s="431"/>
      <c r="AW1325" s="442">
        <v>1.3320000000000001</v>
      </c>
      <c r="AX1325" s="431"/>
      <c r="AY1325" s="443"/>
      <c r="AZ1325" s="469" t="s">
        <v>139</v>
      </c>
      <c r="BA1325" s="431" t="s">
        <v>139</v>
      </c>
      <c r="BB1325" s="440"/>
      <c r="BC1325" s="469" t="s">
        <v>139</v>
      </c>
      <c r="BD1325" s="445" t="s">
        <v>139</v>
      </c>
      <c r="BE1325" s="469" t="s">
        <v>139</v>
      </c>
      <c r="BF1325" s="445" t="s">
        <v>139</v>
      </c>
      <c r="BG1325" s="445"/>
      <c r="BH1325" s="469" t="s">
        <v>139</v>
      </c>
      <c r="BI1325" s="431" t="s">
        <v>139</v>
      </c>
      <c r="BJ1325" s="440"/>
      <c r="BK1325" s="441"/>
      <c r="BL1325" s="431" t="s">
        <v>139</v>
      </c>
      <c r="BM1325" s="446"/>
      <c r="BN1325" s="447">
        <v>-2.030603215269474</v>
      </c>
      <c r="BO1325" t="s">
        <v>139</v>
      </c>
    </row>
    <row r="1326" spans="1:67" ht="15.75" customHeight="1">
      <c r="A1326" s="7" t="s">
        <v>1030</v>
      </c>
      <c r="B1326" s="453">
        <v>64</v>
      </c>
      <c r="C1326" s="436" t="s">
        <v>269</v>
      </c>
      <c r="D1326" s="454" t="s">
        <v>270</v>
      </c>
      <c r="E1326" s="436">
        <v>71</v>
      </c>
      <c r="F1326" s="436">
        <v>59.470000000000312</v>
      </c>
      <c r="G1326" s="436" t="s">
        <v>61</v>
      </c>
      <c r="H1326" s="430">
        <v>71.991166666666672</v>
      </c>
      <c r="I1326" s="436">
        <v>94</v>
      </c>
      <c r="J1326" s="436">
        <v>48.159999999999172</v>
      </c>
      <c r="K1326" s="436" t="s">
        <v>62</v>
      </c>
      <c r="L1326" s="430">
        <v>94.802666666666653</v>
      </c>
      <c r="M1326" s="430">
        <v>-94.802666666666653</v>
      </c>
      <c r="N1326" s="427">
        <v>1363</v>
      </c>
      <c r="Q1326" s="428" t="s">
        <v>156</v>
      </c>
      <c r="R1326">
        <v>7</v>
      </c>
      <c r="S1326" s="474">
        <v>78.039000000000001</v>
      </c>
      <c r="T1326" s="290">
        <v>-1.1903999999999999</v>
      </c>
      <c r="U1326" s="290">
        <v>-1.1914</v>
      </c>
      <c r="V1326" s="290">
        <v>25.426131999999999</v>
      </c>
      <c r="W1326" s="290">
        <v>25.419444000000002</v>
      </c>
      <c r="X1326" s="290">
        <v>31.40784972241503</v>
      </c>
      <c r="Y1326" s="290">
        <v>31.399821787398857</v>
      </c>
      <c r="Z1326">
        <v>2.0184000000000002</v>
      </c>
      <c r="AA1326" s="447">
        <v>7.2083508303163324</v>
      </c>
      <c r="AB1326" s="447">
        <v>85.01752125789325</v>
      </c>
      <c r="AC1326" s="447">
        <v>0.13016723999999999</v>
      </c>
      <c r="AD1326" s="290">
        <v>0.27429999999999999</v>
      </c>
      <c r="AE1326" s="447">
        <v>86.620099999999994</v>
      </c>
      <c r="AF1326">
        <v>4.4273999999999996</v>
      </c>
      <c r="AG1326" s="447">
        <v>2.9249000000000001</v>
      </c>
      <c r="AH1326">
        <v>0.184</v>
      </c>
      <c r="AI1326" s="447">
        <v>6.3701999999999995E-2</v>
      </c>
      <c r="AJ1326" s="447">
        <v>98.53</v>
      </c>
      <c r="AK1326" s="447">
        <v>53.537999999999997</v>
      </c>
      <c r="AL1326" s="429">
        <v>31.383842468261719</v>
      </c>
      <c r="AM1326" s="433" t="s">
        <v>139</v>
      </c>
      <c r="AN1326" s="434"/>
      <c r="AO1326" s="438" t="s">
        <v>139</v>
      </c>
      <c r="AP1326" s="439" t="s">
        <v>139</v>
      </c>
      <c r="AQ1326" s="431" t="s">
        <v>139</v>
      </c>
      <c r="AR1326" s="440"/>
      <c r="AS1326" s="469">
        <v>8.5074877071264581</v>
      </c>
      <c r="AT1326" s="431"/>
      <c r="AU1326" s="469">
        <v>18.128846114201963</v>
      </c>
      <c r="AV1326" s="431"/>
      <c r="AW1326" s="442">
        <v>1.282</v>
      </c>
      <c r="AX1326" s="431"/>
      <c r="AY1326" s="443"/>
      <c r="AZ1326" s="469" t="s">
        <v>139</v>
      </c>
      <c r="BA1326" s="431" t="s">
        <v>139</v>
      </c>
      <c r="BB1326" s="440"/>
      <c r="BC1326" s="469" t="s">
        <v>139</v>
      </c>
      <c r="BD1326" s="445" t="s">
        <v>139</v>
      </c>
      <c r="BE1326" s="469" t="s">
        <v>139</v>
      </c>
      <c r="BF1326" s="445" t="s">
        <v>139</v>
      </c>
      <c r="BG1326" s="445"/>
      <c r="BH1326" s="469" t="s">
        <v>139</v>
      </c>
      <c r="BI1326" s="431" t="s">
        <v>139</v>
      </c>
      <c r="BJ1326" s="440"/>
      <c r="BK1326" s="441"/>
      <c r="BL1326" s="431" t="s">
        <v>139</v>
      </c>
      <c r="BM1326" s="446"/>
      <c r="BN1326" s="447">
        <v>-2.0681819378488324</v>
      </c>
      <c r="BO1326" t="s">
        <v>139</v>
      </c>
    </row>
    <row r="1327" spans="1:67" ht="15.75" customHeight="1">
      <c r="A1327" s="7" t="s">
        <v>1030</v>
      </c>
      <c r="B1327" s="453">
        <v>64</v>
      </c>
      <c r="C1327" s="436" t="s">
        <v>269</v>
      </c>
      <c r="D1327" s="454" t="s">
        <v>270</v>
      </c>
      <c r="E1327" s="436">
        <v>71</v>
      </c>
      <c r="F1327" s="436">
        <v>59.470000000000312</v>
      </c>
      <c r="G1327" s="436" t="s">
        <v>61</v>
      </c>
      <c r="H1327" s="430">
        <v>71.991166666666672</v>
      </c>
      <c r="I1327" s="436">
        <v>94</v>
      </c>
      <c r="J1327" s="436">
        <v>48.159999999999172</v>
      </c>
      <c r="K1327" s="436" t="s">
        <v>62</v>
      </c>
      <c r="L1327" s="430">
        <v>94.802666666666653</v>
      </c>
      <c r="M1327" s="430">
        <v>-94.802666666666653</v>
      </c>
      <c r="N1327" s="427">
        <v>1364</v>
      </c>
      <c r="Q1327" s="428" t="s">
        <v>156</v>
      </c>
      <c r="R1327">
        <v>8</v>
      </c>
      <c r="S1327" s="474">
        <v>53.052</v>
      </c>
      <c r="T1327" s="290">
        <v>-1.1879999999999999</v>
      </c>
      <c r="U1327" s="290">
        <v>-1.1880999999999999</v>
      </c>
      <c r="V1327" s="290">
        <v>25.412378999999998</v>
      </c>
      <c r="W1327" s="290">
        <v>25.413188000000002</v>
      </c>
      <c r="X1327" s="290">
        <v>31.401313409387587</v>
      </c>
      <c r="Y1327" s="290">
        <v>31.402516502164882</v>
      </c>
      <c r="Z1327">
        <v>2.0316000000000001</v>
      </c>
      <c r="AA1327" s="447">
        <v>7.2939843755595355</v>
      </c>
      <c r="AB1327" s="447">
        <v>86.029080926889151</v>
      </c>
      <c r="AC1327" s="447">
        <v>0.13541439999999999</v>
      </c>
      <c r="AD1327" s="290">
        <v>0.28599999999999998</v>
      </c>
      <c r="AE1327" s="447">
        <v>86.581000000000003</v>
      </c>
      <c r="AF1327">
        <v>4.4253999999999998</v>
      </c>
      <c r="AG1327" s="447">
        <v>2.8239000000000001</v>
      </c>
      <c r="AH1327">
        <v>0.1799</v>
      </c>
      <c r="AI1327" s="447">
        <v>7.8584000000000001E-2</v>
      </c>
      <c r="AJ1327" s="447">
        <v>98.53</v>
      </c>
      <c r="AK1327" s="447">
        <v>51.555</v>
      </c>
      <c r="AL1327" s="429">
        <v>31.385986328125</v>
      </c>
      <c r="AM1327" s="433" t="s">
        <v>139</v>
      </c>
      <c r="AN1327" s="434"/>
      <c r="AO1327" s="438" t="s">
        <v>139</v>
      </c>
      <c r="AP1327" s="439" t="s">
        <v>139</v>
      </c>
      <c r="AQ1327" s="431" t="s">
        <v>139</v>
      </c>
      <c r="AR1327" s="440"/>
      <c r="AS1327" s="469">
        <v>8.4640893812074793</v>
      </c>
      <c r="AT1327" s="431"/>
      <c r="AU1327" s="469">
        <v>18.178371589818294</v>
      </c>
      <c r="AV1327" s="431"/>
      <c r="AW1327" s="442">
        <v>1.2729999999999999</v>
      </c>
      <c r="AX1327" s="431"/>
      <c r="AY1327" s="443"/>
      <c r="AZ1327" s="469" t="s">
        <v>139</v>
      </c>
      <c r="BA1327" s="431" t="s">
        <v>139</v>
      </c>
      <c r="BB1327" s="440"/>
      <c r="BC1327" s="469" t="s">
        <v>139</v>
      </c>
      <c r="BD1327" s="445" t="s">
        <v>139</v>
      </c>
      <c r="BE1327" s="469" t="s">
        <v>139</v>
      </c>
      <c r="BF1327" s="445" t="s">
        <v>139</v>
      </c>
      <c r="BG1327" s="445"/>
      <c r="BH1327" s="469" t="s">
        <v>139</v>
      </c>
      <c r="BI1327" s="431" t="s">
        <v>139</v>
      </c>
      <c r="BJ1327" s="440"/>
      <c r="BK1327" s="441"/>
      <c r="BL1327" s="431" t="s">
        <v>139</v>
      </c>
      <c r="BM1327" s="446"/>
      <c r="BN1327" s="447">
        <v>-2.1067490281755981</v>
      </c>
      <c r="BO1327" t="s">
        <v>139</v>
      </c>
    </row>
    <row r="1328" spans="1:67" ht="15.75" customHeight="1">
      <c r="A1328" s="7" t="s">
        <v>1030</v>
      </c>
      <c r="B1328" s="453">
        <v>64</v>
      </c>
      <c r="C1328" s="436" t="s">
        <v>269</v>
      </c>
      <c r="D1328" s="454" t="s">
        <v>270</v>
      </c>
      <c r="E1328" s="436">
        <v>71</v>
      </c>
      <c r="F1328" s="436">
        <v>59.470000000000312</v>
      </c>
      <c r="G1328" s="436" t="s">
        <v>61</v>
      </c>
      <c r="H1328" s="430">
        <v>71.991166666666672</v>
      </c>
      <c r="I1328" s="436">
        <v>94</v>
      </c>
      <c r="J1328" s="436">
        <v>48.159999999999172</v>
      </c>
      <c r="K1328" s="436" t="s">
        <v>62</v>
      </c>
      <c r="L1328" s="430">
        <v>94.802666666666653</v>
      </c>
      <c r="M1328" s="430">
        <v>-94.802666666666653</v>
      </c>
      <c r="N1328" s="427">
        <v>1365</v>
      </c>
      <c r="Q1328" s="428" t="s">
        <v>156</v>
      </c>
      <c r="R1328">
        <v>9</v>
      </c>
      <c r="S1328" s="474">
        <v>32.960999999999999</v>
      </c>
      <c r="T1328" s="290">
        <v>-1.1991000000000001</v>
      </c>
      <c r="U1328" s="290">
        <v>-1.1993</v>
      </c>
      <c r="V1328" s="290">
        <v>25.369311</v>
      </c>
      <c r="W1328" s="290">
        <v>25.368954000000002</v>
      </c>
      <c r="X1328" s="290">
        <v>31.366270157116837</v>
      </c>
      <c r="Y1328" s="290">
        <v>31.365994963625752</v>
      </c>
      <c r="Z1328">
        <v>2.0333000000000001</v>
      </c>
      <c r="AA1328" s="447">
        <v>7.3725772335606319</v>
      </c>
      <c r="AB1328" s="447">
        <v>86.908491552285341</v>
      </c>
      <c r="AC1328" s="447">
        <v>0.15635349600000001</v>
      </c>
      <c r="AD1328" s="290">
        <v>0.33250000000000002</v>
      </c>
      <c r="AE1328" s="447">
        <v>86.707599999999999</v>
      </c>
      <c r="AF1328">
        <v>4.4318</v>
      </c>
      <c r="AG1328" s="447">
        <v>2.7980999999999998</v>
      </c>
      <c r="AH1328">
        <v>0.1789</v>
      </c>
      <c r="AI1328" s="447">
        <v>0.3947</v>
      </c>
      <c r="AJ1328" s="447">
        <v>98.53</v>
      </c>
      <c r="AK1328" s="447">
        <v>51.555</v>
      </c>
      <c r="AL1328" s="429">
        <v>31.382410049438477</v>
      </c>
      <c r="AM1328" s="433" t="s">
        <v>139</v>
      </c>
      <c r="AN1328" s="434"/>
      <c r="AO1328" s="438" t="s">
        <v>139</v>
      </c>
      <c r="AP1328" s="439" t="s">
        <v>139</v>
      </c>
      <c r="AQ1328" s="431" t="s">
        <v>139</v>
      </c>
      <c r="AR1328" s="440"/>
      <c r="AS1328" s="469">
        <v>8.4000191224754452</v>
      </c>
      <c r="AT1328" s="431"/>
      <c r="AU1328" s="469">
        <v>18.090676638878364</v>
      </c>
      <c r="AV1328" s="431"/>
      <c r="AW1328" s="442">
        <v>1.252</v>
      </c>
      <c r="AX1328" s="431"/>
      <c r="AY1328" s="443"/>
      <c r="AZ1328" s="469" t="s">
        <v>139</v>
      </c>
      <c r="BA1328" s="431" t="s">
        <v>139</v>
      </c>
      <c r="BB1328" s="440"/>
      <c r="BC1328" s="469" t="s">
        <v>139</v>
      </c>
      <c r="BD1328" s="445" t="s">
        <v>139</v>
      </c>
      <c r="BE1328" s="469" t="s">
        <v>139</v>
      </c>
      <c r="BF1328" s="445" t="s">
        <v>139</v>
      </c>
      <c r="BG1328" s="445"/>
      <c r="BH1328" s="469" t="s">
        <v>139</v>
      </c>
      <c r="BI1328" s="431" t="s">
        <v>139</v>
      </c>
      <c r="BJ1328" s="440"/>
      <c r="BK1328" s="441"/>
      <c r="BL1328" s="431" t="s">
        <v>139</v>
      </c>
      <c r="BM1328" s="446"/>
      <c r="BN1328" s="447">
        <v>-2.1275160680590863</v>
      </c>
      <c r="BO1328" t="s">
        <v>139</v>
      </c>
    </row>
    <row r="1329" spans="1:67" ht="15.75" customHeight="1">
      <c r="A1329" s="7" t="s">
        <v>1030</v>
      </c>
      <c r="B1329" s="453">
        <v>64</v>
      </c>
      <c r="C1329" s="436" t="s">
        <v>269</v>
      </c>
      <c r="D1329" s="454" t="s">
        <v>270</v>
      </c>
      <c r="E1329" s="436">
        <v>71</v>
      </c>
      <c r="F1329" s="436">
        <v>59.470000000000312</v>
      </c>
      <c r="G1329" s="436" t="s">
        <v>61</v>
      </c>
      <c r="H1329" s="430">
        <v>71.991166666666672</v>
      </c>
      <c r="I1329" s="436">
        <v>94</v>
      </c>
      <c r="J1329" s="436">
        <v>48.159999999999172</v>
      </c>
      <c r="K1329" s="436" t="s">
        <v>62</v>
      </c>
      <c r="L1329" s="430">
        <v>94.802666666666653</v>
      </c>
      <c r="M1329" s="430">
        <v>-94.802666666666653</v>
      </c>
      <c r="N1329" s="427">
        <v>1366</v>
      </c>
      <c r="Q1329" s="428" t="s">
        <v>156</v>
      </c>
      <c r="R1329">
        <v>10</v>
      </c>
      <c r="S1329" s="474">
        <v>23.161999999999999</v>
      </c>
      <c r="T1329" s="290">
        <v>-1.1993</v>
      </c>
      <c r="U1329" s="290">
        <v>-1.1981999999999999</v>
      </c>
      <c r="V1329" s="290">
        <v>25.367511999999998</v>
      </c>
      <c r="W1329" s="290">
        <v>25.373070999999999</v>
      </c>
      <c r="X1329" s="290">
        <v>31.369794701233076</v>
      </c>
      <c r="Y1329" s="290">
        <v>31.376192006470255</v>
      </c>
      <c r="Z1329">
        <v>2.0377999999999998</v>
      </c>
      <c r="AA1329" s="447">
        <v>7.3840946004295915</v>
      </c>
      <c r="AB1329" s="447">
        <v>87.045964651361444</v>
      </c>
      <c r="AC1329" s="447">
        <v>0.17543244000000002</v>
      </c>
      <c r="AD1329" s="290">
        <v>0.37480000000000002</v>
      </c>
      <c r="AE1329" s="447">
        <v>86.683400000000006</v>
      </c>
      <c r="AF1329">
        <v>4.4305000000000003</v>
      </c>
      <c r="AG1329" s="447">
        <v>2.9296000000000002</v>
      </c>
      <c r="AH1329">
        <v>0.1842</v>
      </c>
      <c r="AI1329" s="447">
        <v>0.95852999999999999</v>
      </c>
      <c r="AJ1329" s="447">
        <v>98.53</v>
      </c>
      <c r="AK1329" s="447">
        <v>51.402000000000001</v>
      </c>
      <c r="AL1329" s="429">
        <v>31.370990753173828</v>
      </c>
      <c r="AM1329" s="433" t="s">
        <v>139</v>
      </c>
      <c r="AN1329" s="434"/>
      <c r="AO1329" s="438" t="s">
        <v>139</v>
      </c>
      <c r="AP1329" s="439" t="s">
        <v>139</v>
      </c>
      <c r="AQ1329" s="431" t="s">
        <v>139</v>
      </c>
      <c r="AR1329" s="440"/>
      <c r="AS1329" s="469">
        <v>8.35557557755555</v>
      </c>
      <c r="AT1329" s="431"/>
      <c r="AU1329" s="469">
        <v>18.010034282207815</v>
      </c>
      <c r="AV1329" s="431"/>
      <c r="AW1329" s="442">
        <v>1.266</v>
      </c>
      <c r="AX1329" s="431"/>
      <c r="AY1329" s="443"/>
      <c r="AZ1329" s="469" t="s">
        <v>139</v>
      </c>
      <c r="BA1329" s="431" t="s">
        <v>139</v>
      </c>
      <c r="BB1329" s="440"/>
      <c r="BC1329" s="469" t="s">
        <v>139</v>
      </c>
      <c r="BD1329" s="445" t="s">
        <v>139</v>
      </c>
      <c r="BE1329" s="469" t="s">
        <v>139</v>
      </c>
      <c r="BF1329" s="445" t="s">
        <v>139</v>
      </c>
      <c r="BG1329" s="445"/>
      <c r="BH1329" s="469" t="s">
        <v>139</v>
      </c>
      <c r="BI1329" s="431" t="s">
        <v>139</v>
      </c>
      <c r="BJ1329" s="440"/>
      <c r="BK1329" s="441"/>
      <c r="BL1329" s="431" t="s">
        <v>139</v>
      </c>
      <c r="BM1329" s="446"/>
      <c r="BN1329" s="447">
        <v>-2.121583032277659</v>
      </c>
      <c r="BO1329" t="s">
        <v>139</v>
      </c>
    </row>
    <row r="1330" spans="1:67" ht="15.75" customHeight="1">
      <c r="A1330" s="7" t="s">
        <v>1030</v>
      </c>
      <c r="B1330" s="453">
        <v>64</v>
      </c>
      <c r="C1330" s="436" t="s">
        <v>269</v>
      </c>
      <c r="D1330" s="454" t="s">
        <v>270</v>
      </c>
      <c r="E1330" s="436">
        <v>71</v>
      </c>
      <c r="F1330" s="436">
        <v>59.470000000000312</v>
      </c>
      <c r="G1330" s="436" t="s">
        <v>61</v>
      </c>
      <c r="H1330" s="430">
        <v>71.991166666666672</v>
      </c>
      <c r="I1330" s="436">
        <v>94</v>
      </c>
      <c r="J1330" s="436">
        <v>48.159999999999172</v>
      </c>
      <c r="K1330" s="436" t="s">
        <v>62</v>
      </c>
      <c r="L1330" s="430">
        <v>94.802666666666653</v>
      </c>
      <c r="M1330" s="430">
        <v>-94.802666666666653</v>
      </c>
      <c r="N1330" s="427">
        <v>1367</v>
      </c>
      <c r="Q1330" s="428" t="s">
        <v>156</v>
      </c>
      <c r="R1330">
        <v>11</v>
      </c>
      <c r="S1330" s="474">
        <v>7.2030000000000003</v>
      </c>
      <c r="T1330" s="290">
        <v>-1.1948000000000001</v>
      </c>
      <c r="U1330" s="290">
        <v>-1.1948000000000001</v>
      </c>
      <c r="V1330" s="290">
        <v>25.378201000000001</v>
      </c>
      <c r="W1330" s="290">
        <v>25.379041000000001</v>
      </c>
      <c r="X1330" s="290">
        <v>31.38898495078433</v>
      </c>
      <c r="Y1330" s="290">
        <v>31.39012610942796</v>
      </c>
      <c r="Z1330">
        <v>2.0434999999999999</v>
      </c>
      <c r="AA1330" s="447">
        <v>7.3956492518931531</v>
      </c>
      <c r="AB1330" s="447">
        <v>87.204591621108491</v>
      </c>
      <c r="AC1330" s="447">
        <v>0.13985534400000002</v>
      </c>
      <c r="AD1330" s="290">
        <v>0.2959</v>
      </c>
      <c r="AE1330" s="447">
        <v>67.840699999999998</v>
      </c>
      <c r="AF1330">
        <v>3.4799000000000002</v>
      </c>
      <c r="AG1330" s="447">
        <v>2.8544</v>
      </c>
      <c r="AH1330">
        <v>0.1812</v>
      </c>
      <c r="AI1330" s="447">
        <v>5.2253999999999996</v>
      </c>
      <c r="AJ1330" s="447">
        <v>98.53</v>
      </c>
      <c r="AK1330" s="447">
        <v>49.572000000000003</v>
      </c>
      <c r="AL1330" s="429">
        <v>31.391307830810547</v>
      </c>
      <c r="AM1330" s="433" t="s">
        <v>139</v>
      </c>
      <c r="AN1330" s="434"/>
      <c r="AO1330" s="438" t="s">
        <v>139</v>
      </c>
      <c r="AP1330" s="439" t="s">
        <v>139</v>
      </c>
      <c r="AQ1330" s="431" t="s">
        <v>139</v>
      </c>
      <c r="AR1330" s="440"/>
      <c r="AS1330" s="469">
        <v>8.4258604850931125</v>
      </c>
      <c r="AT1330" s="431"/>
      <c r="AU1330" s="469">
        <v>18.201161910981334</v>
      </c>
      <c r="AV1330" s="431"/>
      <c r="AW1330" s="442">
        <v>1.2849999999999999</v>
      </c>
      <c r="AX1330" s="431"/>
      <c r="AY1330" s="443"/>
      <c r="AZ1330" s="469" t="s">
        <v>139</v>
      </c>
      <c r="BA1330" s="431" t="s">
        <v>139</v>
      </c>
      <c r="BB1330" s="440"/>
      <c r="BC1330" s="469" t="s">
        <v>139</v>
      </c>
      <c r="BD1330" s="445" t="s">
        <v>139</v>
      </c>
      <c r="BE1330" s="469" t="s">
        <v>139</v>
      </c>
      <c r="BF1330" s="445" t="s">
        <v>139</v>
      </c>
      <c r="BG1330" s="445"/>
      <c r="BH1330" s="469" t="s">
        <v>139</v>
      </c>
      <c r="BI1330" s="431" t="s">
        <v>139</v>
      </c>
      <c r="BJ1330" s="440"/>
      <c r="BK1330" s="441"/>
      <c r="BL1330" s="431" t="s">
        <v>139</v>
      </c>
      <c r="BM1330" s="446"/>
      <c r="BN1330" s="447">
        <v>-2.1037820387353867</v>
      </c>
      <c r="BO1330" t="s">
        <v>139</v>
      </c>
    </row>
    <row r="1331" spans="1:67" ht="15.75" customHeight="1">
      <c r="A1331" s="7" t="s">
        <v>1030</v>
      </c>
      <c r="B1331" s="453">
        <v>65</v>
      </c>
      <c r="C1331" s="436" t="s">
        <v>271</v>
      </c>
      <c r="D1331" s="454" t="s">
        <v>272</v>
      </c>
      <c r="E1331" s="436">
        <v>72</v>
      </c>
      <c r="F1331" s="436">
        <v>0.31000000000005912</v>
      </c>
      <c r="G1331" s="436" t="s">
        <v>61</v>
      </c>
      <c r="H1331" s="430">
        <v>72.005166666666668</v>
      </c>
      <c r="I1331" s="436">
        <v>94</v>
      </c>
      <c r="J1331" s="436">
        <v>42.269999999999754</v>
      </c>
      <c r="K1331" s="436" t="s">
        <v>62</v>
      </c>
      <c r="L1331" s="430">
        <v>94.704499999999996</v>
      </c>
      <c r="M1331" s="430">
        <v>-94.704499999999996</v>
      </c>
      <c r="N1331" s="427">
        <v>1368</v>
      </c>
      <c r="Q1331" s="428" t="s">
        <v>156</v>
      </c>
      <c r="R1331">
        <v>1</v>
      </c>
      <c r="S1331" s="474">
        <v>31.675000000000001</v>
      </c>
      <c r="T1331" s="290">
        <v>-1.1623000000000001</v>
      </c>
      <c r="U1331" s="290">
        <v>-1.1617999999999999</v>
      </c>
      <c r="V1331" s="290">
        <v>25.150995999999999</v>
      </c>
      <c r="W1331" s="290">
        <v>25.144597000000001</v>
      </c>
      <c r="X1331" s="290">
        <v>31.032524262682006</v>
      </c>
      <c r="Y1331" s="290">
        <v>31.023336573256042</v>
      </c>
      <c r="Z1331">
        <v>2.0733999999999999</v>
      </c>
      <c r="AA1331" s="447">
        <v>7.567747864055133</v>
      </c>
      <c r="AB1331" s="447">
        <v>89.086683036288051</v>
      </c>
      <c r="AC1331" s="447">
        <v>0.15897482400000001</v>
      </c>
      <c r="AD1331" s="290">
        <v>0.33829999999999999</v>
      </c>
      <c r="AE1331" s="447">
        <v>86.002099999999999</v>
      </c>
      <c r="AF1331">
        <v>4.3962000000000003</v>
      </c>
      <c r="AG1331" s="447">
        <v>2.629</v>
      </c>
      <c r="AH1331">
        <v>0.17219999999999999</v>
      </c>
      <c r="AI1331" s="447">
        <v>6.3701999999999995E-2</v>
      </c>
      <c r="AJ1331" s="447">
        <v>17.68</v>
      </c>
      <c r="AK1331" s="447">
        <v>15.863</v>
      </c>
      <c r="AL1331" s="429">
        <v>31.006778717041016</v>
      </c>
      <c r="AM1331" s="433" t="s">
        <v>139</v>
      </c>
      <c r="AN1331" s="434"/>
      <c r="AO1331" s="438" t="s">
        <v>139</v>
      </c>
      <c r="AP1331" s="439" t="s">
        <v>139</v>
      </c>
      <c r="AQ1331" s="431" t="s">
        <v>139</v>
      </c>
      <c r="AR1331" s="440"/>
      <c r="AS1331" s="469">
        <v>7.0987963353235486</v>
      </c>
      <c r="AT1331" s="431"/>
      <c r="AU1331" s="469">
        <v>15.574867929296765</v>
      </c>
      <c r="AV1331" s="431"/>
      <c r="AW1331" s="442">
        <v>1.1719999999999999</v>
      </c>
      <c r="AX1331" s="431"/>
      <c r="AY1331" s="443"/>
      <c r="AZ1331" s="469" t="s">
        <v>139</v>
      </c>
      <c r="BA1331" s="431" t="s">
        <v>139</v>
      </c>
      <c r="BB1331" s="440"/>
      <c r="BC1331" s="469" t="s">
        <v>139</v>
      </c>
      <c r="BD1331" s="445" t="s">
        <v>139</v>
      </c>
      <c r="BE1331" s="469" t="s">
        <v>139</v>
      </c>
      <c r="BF1331" s="445" t="s">
        <v>139</v>
      </c>
      <c r="BG1331" s="445"/>
      <c r="BH1331" s="469" t="s">
        <v>139</v>
      </c>
      <c r="BI1331" s="431" t="s">
        <v>139</v>
      </c>
      <c r="BJ1331" s="440"/>
      <c r="BK1331" s="441"/>
      <c r="BL1331" s="431" t="s">
        <v>139</v>
      </c>
      <c r="BM1331" s="446"/>
      <c r="BN1331" s="447">
        <v>-2.26101927568065</v>
      </c>
      <c r="BO1331" t="s">
        <v>139</v>
      </c>
    </row>
    <row r="1332" spans="1:67" ht="15.75" customHeight="1">
      <c r="A1332" s="7" t="s">
        <v>1030</v>
      </c>
      <c r="B1332" s="453">
        <v>65</v>
      </c>
      <c r="C1332" s="436" t="s">
        <v>271</v>
      </c>
      <c r="D1332" s="454" t="s">
        <v>272</v>
      </c>
      <c r="E1332" s="436">
        <v>72</v>
      </c>
      <c r="F1332" s="436">
        <v>0.31000000000005912</v>
      </c>
      <c r="G1332" s="436" t="s">
        <v>61</v>
      </c>
      <c r="H1332" s="430">
        <v>72.005166666666668</v>
      </c>
      <c r="I1332" s="436">
        <v>94</v>
      </c>
      <c r="J1332" s="436">
        <v>42.269999999999754</v>
      </c>
      <c r="K1332" s="436" t="s">
        <v>62</v>
      </c>
      <c r="L1332" s="430">
        <v>94.704499999999996</v>
      </c>
      <c r="M1332" s="430">
        <v>-94.704499999999996</v>
      </c>
      <c r="N1332" s="427">
        <v>1369</v>
      </c>
      <c r="Q1332" s="428" t="s">
        <v>156</v>
      </c>
      <c r="R1332">
        <v>2</v>
      </c>
      <c r="S1332" s="474">
        <v>20.672999999999998</v>
      </c>
      <c r="T1332" s="290">
        <v>-1.1626000000000001</v>
      </c>
      <c r="U1332" s="290">
        <v>-1.1625000000000001</v>
      </c>
      <c r="V1332" s="290">
        <v>25.14415</v>
      </c>
      <c r="W1332" s="290">
        <v>25.144100999999999</v>
      </c>
      <c r="X1332" s="290">
        <v>31.029959234515708</v>
      </c>
      <c r="Y1332" s="290">
        <v>31.029789185572056</v>
      </c>
      <c r="Z1332">
        <v>2.0806</v>
      </c>
      <c r="AA1332" s="447">
        <v>7.5908668419838392</v>
      </c>
      <c r="AB1332" s="447">
        <v>89.356491832839012</v>
      </c>
      <c r="AC1332" s="447">
        <v>0.150642424</v>
      </c>
      <c r="AD1332" s="290">
        <v>0.31979999999999997</v>
      </c>
      <c r="AE1332" s="447">
        <v>86.069100000000006</v>
      </c>
      <c r="AF1332">
        <v>4.3996000000000004</v>
      </c>
      <c r="AG1332" s="447">
        <v>2.7934000000000001</v>
      </c>
      <c r="AH1332">
        <v>0.1787</v>
      </c>
      <c r="AI1332" s="447">
        <v>0.14280000000000001</v>
      </c>
      <c r="AJ1332" s="447">
        <v>33.54</v>
      </c>
      <c r="AK1332" s="447">
        <v>15.863</v>
      </c>
      <c r="AL1332" s="429">
        <v>31.018522262573242</v>
      </c>
      <c r="AM1332" s="433" t="s">
        <v>139</v>
      </c>
      <c r="AN1332" s="434"/>
      <c r="AO1332" s="438" t="s">
        <v>139</v>
      </c>
      <c r="AP1332" s="439" t="s">
        <v>139</v>
      </c>
      <c r="AQ1332" s="431" t="s">
        <v>139</v>
      </c>
      <c r="AR1332" s="440"/>
      <c r="AS1332" s="469">
        <v>7.1370353970571934</v>
      </c>
      <c r="AT1332" s="431"/>
      <c r="AU1332" s="469">
        <v>15.70078565390509</v>
      </c>
      <c r="AV1332" s="431"/>
      <c r="AW1332" s="442">
        <v>1.1919999999999999</v>
      </c>
      <c r="AX1332" s="431"/>
      <c r="AY1332" s="443"/>
      <c r="AZ1332" s="469" t="s">
        <v>139</v>
      </c>
      <c r="BA1332" s="431" t="s">
        <v>139</v>
      </c>
      <c r="BB1332" s="440"/>
      <c r="BC1332" s="469" t="s">
        <v>139</v>
      </c>
      <c r="BD1332" s="445" t="s">
        <v>139</v>
      </c>
      <c r="BE1332" s="469" t="s">
        <v>139</v>
      </c>
      <c r="BF1332" s="445" t="s">
        <v>139</v>
      </c>
      <c r="BG1332" s="445"/>
      <c r="BH1332" s="469" t="s">
        <v>139</v>
      </c>
      <c r="BI1332" s="431" t="s">
        <v>139</v>
      </c>
      <c r="BJ1332" s="440"/>
      <c r="BK1332" s="441"/>
      <c r="BL1332" s="431" t="s">
        <v>139</v>
      </c>
      <c r="BM1332" s="446"/>
      <c r="BN1332" s="447">
        <v>-2.2451969038311819</v>
      </c>
      <c r="BO1332" t="s">
        <v>139</v>
      </c>
    </row>
    <row r="1333" spans="1:67" ht="15.75" customHeight="1">
      <c r="A1333" s="7" t="s">
        <v>1030</v>
      </c>
      <c r="B1333" s="453">
        <v>65</v>
      </c>
      <c r="C1333" s="436" t="s">
        <v>271</v>
      </c>
      <c r="D1333" s="454" t="s">
        <v>272</v>
      </c>
      <c r="E1333" s="436">
        <v>72</v>
      </c>
      <c r="F1333" s="436">
        <v>0.31000000000005912</v>
      </c>
      <c r="G1333" s="436" t="s">
        <v>61</v>
      </c>
      <c r="H1333" s="430">
        <v>72.005166666666668</v>
      </c>
      <c r="I1333" s="436">
        <v>94</v>
      </c>
      <c r="J1333" s="436">
        <v>42.269999999999754</v>
      </c>
      <c r="K1333" s="436" t="s">
        <v>62</v>
      </c>
      <c r="L1333" s="430">
        <v>94.704499999999996</v>
      </c>
      <c r="M1333" s="430">
        <v>-94.704499999999996</v>
      </c>
      <c r="N1333" s="427">
        <v>1370</v>
      </c>
      <c r="Q1333" s="428" t="s">
        <v>156</v>
      </c>
      <c r="R1333">
        <v>3</v>
      </c>
      <c r="S1333" s="474">
        <v>11.712999999999999</v>
      </c>
      <c r="T1333" s="290">
        <v>-1.1593</v>
      </c>
      <c r="U1333" s="290">
        <v>-1.1591</v>
      </c>
      <c r="V1333" s="290">
        <v>25.113523999999998</v>
      </c>
      <c r="W1333" s="290">
        <v>25.114820000000002</v>
      </c>
      <c r="X1333" s="290">
        <v>30.990256618243826</v>
      </c>
      <c r="Y1333" s="290">
        <v>30.991805492307911</v>
      </c>
      <c r="Z1333">
        <v>2.0832000000000002</v>
      </c>
      <c r="AA1333" s="447">
        <v>7.5942294909845707</v>
      </c>
      <c r="AB1333" s="447">
        <v>89.378877383171712</v>
      </c>
      <c r="AC1333" s="447">
        <v>0.18308923999999999</v>
      </c>
      <c r="AD1333" s="290">
        <v>0.39179999999999998</v>
      </c>
      <c r="AE1333" s="447">
        <v>85.968599999999995</v>
      </c>
      <c r="AF1333">
        <v>4.3944999999999999</v>
      </c>
      <c r="AG1333" s="447">
        <v>2.6760000000000002</v>
      </c>
      <c r="AH1333">
        <v>0.17399999999999999</v>
      </c>
      <c r="AI1333" s="447">
        <v>0.38945999999999997</v>
      </c>
      <c r="AJ1333" s="447">
        <v>42.53</v>
      </c>
      <c r="AK1333" s="447">
        <v>15.863</v>
      </c>
      <c r="AL1333" s="429">
        <v>31.010158538818359</v>
      </c>
      <c r="AM1333" s="433" t="s">
        <v>139</v>
      </c>
      <c r="AN1333" s="434"/>
      <c r="AO1333" s="438" t="s">
        <v>139</v>
      </c>
      <c r="AP1333" s="439" t="s">
        <v>139</v>
      </c>
      <c r="AQ1333" s="431" t="s">
        <v>139</v>
      </c>
      <c r="AR1333" s="440"/>
      <c r="AS1333" s="469">
        <v>7.1246309012599314</v>
      </c>
      <c r="AT1333" s="431"/>
      <c r="AU1333" s="469">
        <v>15.640872761920487</v>
      </c>
      <c r="AV1333" s="431"/>
      <c r="AW1333" s="442">
        <v>1.1850000000000001</v>
      </c>
      <c r="AX1333" s="431"/>
      <c r="AY1333" s="443"/>
      <c r="AZ1333" s="469" t="s">
        <v>139</v>
      </c>
      <c r="BA1333" s="431" t="s">
        <v>139</v>
      </c>
      <c r="BB1333" s="440"/>
      <c r="BC1333" s="469" t="s">
        <v>139</v>
      </c>
      <c r="BD1333" s="445" t="s">
        <v>139</v>
      </c>
      <c r="BE1333" s="469" t="s">
        <v>139</v>
      </c>
      <c r="BF1333" s="445" t="s">
        <v>139</v>
      </c>
      <c r="BG1333" s="445"/>
      <c r="BH1333" s="469" t="s">
        <v>139</v>
      </c>
      <c r="BI1333" s="431" t="s">
        <v>139</v>
      </c>
      <c r="BJ1333" s="440"/>
      <c r="BK1333" s="441"/>
      <c r="BL1333" s="431" t="s">
        <v>139</v>
      </c>
      <c r="BM1333" s="446"/>
      <c r="BN1333" s="447">
        <v>-2.2639862651208613</v>
      </c>
      <c r="BO1333" t="s">
        <v>139</v>
      </c>
    </row>
    <row r="1334" spans="1:67" ht="15.75" customHeight="1">
      <c r="A1334" s="7" t="s">
        <v>1030</v>
      </c>
      <c r="B1334" s="453">
        <v>65</v>
      </c>
      <c r="C1334" s="436" t="s">
        <v>271</v>
      </c>
      <c r="D1334" s="454" t="s">
        <v>272</v>
      </c>
      <c r="E1334" s="436">
        <v>72</v>
      </c>
      <c r="F1334" s="436">
        <v>0.31000000000005912</v>
      </c>
      <c r="G1334" s="436" t="s">
        <v>61</v>
      </c>
      <c r="H1334" s="430">
        <v>72.005166666666668</v>
      </c>
      <c r="I1334" s="436">
        <v>94</v>
      </c>
      <c r="J1334" s="436">
        <v>42.269999999999754</v>
      </c>
      <c r="K1334" s="436" t="s">
        <v>62</v>
      </c>
      <c r="L1334" s="430">
        <v>94.704499999999996</v>
      </c>
      <c r="M1334" s="430">
        <v>-94.704499999999996</v>
      </c>
      <c r="N1334" s="427">
        <v>1371</v>
      </c>
      <c r="Q1334" s="428" t="s">
        <v>156</v>
      </c>
      <c r="R1334">
        <v>4</v>
      </c>
      <c r="S1334" s="474">
        <v>5.484</v>
      </c>
      <c r="T1334" s="290">
        <v>-1.1587000000000001</v>
      </c>
      <c r="U1334" s="290">
        <v>-1.1581999999999999</v>
      </c>
      <c r="V1334" s="290">
        <v>25.108494999999998</v>
      </c>
      <c r="W1334" s="290">
        <v>25.111170000000001</v>
      </c>
      <c r="X1334" s="290">
        <v>30.986445738571227</v>
      </c>
      <c r="Y1334" s="290">
        <v>30.989552607622596</v>
      </c>
      <c r="Z1334">
        <v>2.0840000000000001</v>
      </c>
      <c r="AA1334" s="447">
        <v>7.5908482581533701</v>
      </c>
      <c r="AB1334" s="447">
        <v>89.338113993713051</v>
      </c>
      <c r="AC1334" s="447">
        <v>0.16189341599999998</v>
      </c>
      <c r="AD1334" s="290">
        <v>0.3448</v>
      </c>
      <c r="AE1334" s="447">
        <v>86.028099999999995</v>
      </c>
      <c r="AF1334">
        <v>4.3975</v>
      </c>
      <c r="AG1334" s="447">
        <v>2.7511000000000001</v>
      </c>
      <c r="AH1334">
        <v>0.17699999999999999</v>
      </c>
      <c r="AI1334" s="447">
        <v>0.86797999999999997</v>
      </c>
      <c r="AJ1334" s="447">
        <v>49.43</v>
      </c>
      <c r="AK1334" s="447">
        <v>15.863</v>
      </c>
      <c r="AL1334" s="429">
        <v>30.998741149902344</v>
      </c>
      <c r="AM1334" s="433" t="s">
        <v>139</v>
      </c>
      <c r="AN1334" s="434"/>
      <c r="AO1334" s="438" t="s">
        <v>139</v>
      </c>
      <c r="AP1334" s="439" t="s">
        <v>139</v>
      </c>
      <c r="AQ1334" s="431" t="s">
        <v>139</v>
      </c>
      <c r="AR1334" s="440"/>
      <c r="AS1334" s="469">
        <v>7.0636593684117264</v>
      </c>
      <c r="AT1334" s="431"/>
      <c r="AU1334" s="469">
        <v>15.577811837544751</v>
      </c>
      <c r="AV1334" s="431"/>
      <c r="AW1334" s="442">
        <v>1.181</v>
      </c>
      <c r="AX1334" s="431"/>
      <c r="AY1334" s="443"/>
      <c r="AZ1334" s="469" t="s">
        <v>139</v>
      </c>
      <c r="BA1334" s="431" t="s">
        <v>139</v>
      </c>
      <c r="BB1334" s="440"/>
      <c r="BC1334" s="469" t="s">
        <v>139</v>
      </c>
      <c r="BD1334" s="445" t="s">
        <v>139</v>
      </c>
      <c r="BE1334" s="469" t="s">
        <v>139</v>
      </c>
      <c r="BF1334" s="445" t="s">
        <v>139</v>
      </c>
      <c r="BG1334" s="445"/>
      <c r="BH1334" s="469" t="s">
        <v>139</v>
      </c>
      <c r="BI1334" s="431" t="s">
        <v>139</v>
      </c>
      <c r="BJ1334" s="440"/>
      <c r="BK1334" s="441"/>
      <c r="BL1334" s="431" t="s">
        <v>139</v>
      </c>
      <c r="BM1334" s="446"/>
      <c r="BN1334" s="447">
        <v>-2.2748639689363088</v>
      </c>
      <c r="BO1334" t="s">
        <v>139</v>
      </c>
    </row>
    <row r="1335" spans="1:67" ht="15.75" customHeight="1">
      <c r="A1335" s="7" t="s">
        <v>1030</v>
      </c>
      <c r="B1335" s="453">
        <v>66</v>
      </c>
      <c r="C1335" s="436" t="s">
        <v>273</v>
      </c>
      <c r="D1335" s="454" t="s">
        <v>274</v>
      </c>
      <c r="E1335" s="436">
        <v>71</v>
      </c>
      <c r="F1335" s="436">
        <v>57.700000000000387</v>
      </c>
      <c r="G1335" s="436" t="s">
        <v>61</v>
      </c>
      <c r="H1335" s="430">
        <v>71.961666666666673</v>
      </c>
      <c r="I1335" s="436">
        <v>94</v>
      </c>
      <c r="J1335" s="436">
        <v>17.820000000001528</v>
      </c>
      <c r="K1335" s="436" t="s">
        <v>62</v>
      </c>
      <c r="L1335" s="430">
        <v>94.297000000000025</v>
      </c>
      <c r="M1335" s="430">
        <v>-94.297000000000025</v>
      </c>
      <c r="N1335" s="427">
        <v>1372</v>
      </c>
      <c r="Q1335" s="428" t="s">
        <v>156</v>
      </c>
      <c r="R1335">
        <v>1</v>
      </c>
      <c r="S1335" s="474">
        <v>42.941000000000003</v>
      </c>
      <c r="T1335" s="290">
        <v>-1.0377000000000001</v>
      </c>
      <c r="U1335" s="290">
        <v>-1.0416000000000001</v>
      </c>
      <c r="V1335" s="290">
        <v>24.813358000000001</v>
      </c>
      <c r="W1335" s="290">
        <v>24.813994000000001</v>
      </c>
      <c r="X1335" s="290">
        <v>30.442235480741182</v>
      </c>
      <c r="Y1335" s="290">
        <v>30.447048146337853</v>
      </c>
      <c r="Z1335">
        <v>2.1377999999999999</v>
      </c>
      <c r="AA1335" s="447">
        <v>7.8172695069266336</v>
      </c>
      <c r="AB1335" s="447">
        <v>91.948028053549734</v>
      </c>
      <c r="AC1335" s="447">
        <v>0.15610127200000001</v>
      </c>
      <c r="AD1335" s="290">
        <v>0.33189999999999997</v>
      </c>
      <c r="AE1335" s="447">
        <v>85.925700000000006</v>
      </c>
      <c r="AF1335">
        <v>4.3922999999999996</v>
      </c>
      <c r="AG1335" s="447">
        <v>2.5680000000000001</v>
      </c>
      <c r="AH1335">
        <v>0.16969999999999999</v>
      </c>
      <c r="AI1335" s="447">
        <v>6.3701999999999995E-2</v>
      </c>
      <c r="AJ1335" s="447">
        <v>10.130000000000001</v>
      </c>
      <c r="AK1335" s="447">
        <v>11.897</v>
      </c>
      <c r="AL1335" s="429">
        <v>30.391311645507813</v>
      </c>
      <c r="AM1335" s="433" t="s">
        <v>139</v>
      </c>
      <c r="AN1335" s="434"/>
      <c r="AO1335" s="438" t="s">
        <v>139</v>
      </c>
      <c r="AP1335" s="439" t="s">
        <v>139</v>
      </c>
      <c r="AQ1335" s="431" t="s">
        <v>139</v>
      </c>
      <c r="AR1335" s="440"/>
      <c r="AS1335" s="469">
        <v>4.6052579244382947</v>
      </c>
      <c r="AT1335" s="431"/>
      <c r="AU1335" s="469">
        <v>11.435953926169894</v>
      </c>
      <c r="AV1335" s="431"/>
      <c r="AW1335" s="442">
        <v>1.006</v>
      </c>
      <c r="AX1335" s="431"/>
      <c r="AY1335" s="443"/>
      <c r="AZ1335" s="469" t="s">
        <v>139</v>
      </c>
      <c r="BA1335" s="431" t="s">
        <v>139</v>
      </c>
      <c r="BB1335" s="440"/>
      <c r="BC1335" s="469" t="s">
        <v>139</v>
      </c>
      <c r="BD1335" s="445" t="s">
        <v>139</v>
      </c>
      <c r="BE1335" s="469" t="s">
        <v>139</v>
      </c>
      <c r="BF1335" s="445" t="s">
        <v>139</v>
      </c>
      <c r="BG1335" s="445"/>
      <c r="BH1335" s="469" t="s">
        <v>139</v>
      </c>
      <c r="BI1335" s="431" t="s">
        <v>139</v>
      </c>
      <c r="BJ1335" s="440"/>
      <c r="BK1335" s="441"/>
      <c r="BL1335" s="431" t="s">
        <v>139</v>
      </c>
      <c r="BM1335" s="446"/>
      <c r="BN1335" s="447">
        <v>-2.4963800041258462</v>
      </c>
      <c r="BO1335" t="s">
        <v>139</v>
      </c>
    </row>
    <row r="1336" spans="1:67" ht="15.75" customHeight="1">
      <c r="A1336" s="7" t="s">
        <v>1030</v>
      </c>
      <c r="B1336" s="453">
        <v>66</v>
      </c>
      <c r="C1336" s="436" t="s">
        <v>273</v>
      </c>
      <c r="D1336" s="454" t="s">
        <v>274</v>
      </c>
      <c r="E1336" s="436">
        <v>71</v>
      </c>
      <c r="F1336" s="436">
        <v>57.700000000000387</v>
      </c>
      <c r="G1336" s="436" t="s">
        <v>61</v>
      </c>
      <c r="H1336" s="430">
        <v>71.961666666666673</v>
      </c>
      <c r="I1336" s="436">
        <v>94</v>
      </c>
      <c r="J1336" s="436">
        <v>17.820000000001528</v>
      </c>
      <c r="K1336" s="436" t="s">
        <v>62</v>
      </c>
      <c r="L1336" s="430">
        <v>94.297000000000025</v>
      </c>
      <c r="M1336" s="430">
        <v>-94.297000000000025</v>
      </c>
      <c r="N1336" s="427">
        <v>1373</v>
      </c>
      <c r="Q1336" s="428" t="s">
        <v>156</v>
      </c>
      <c r="R1336">
        <v>2</v>
      </c>
      <c r="S1336" s="474">
        <v>31.306999999999999</v>
      </c>
      <c r="T1336" s="290">
        <v>-0.9234</v>
      </c>
      <c r="U1336" s="290">
        <v>-0.92510000000000003</v>
      </c>
      <c r="V1336" s="290">
        <v>24.810548000000001</v>
      </c>
      <c r="W1336" s="290">
        <v>24.81119</v>
      </c>
      <c r="X1336" s="290">
        <v>30.329452504085886</v>
      </c>
      <c r="Y1336" s="290">
        <v>30.332028688132404</v>
      </c>
      <c r="Z1336">
        <v>2.1594000000000002</v>
      </c>
      <c r="AA1336" s="447">
        <v>7.9338454917029395</v>
      </c>
      <c r="AB1336" s="447">
        <v>93.531635908738835</v>
      </c>
      <c r="AC1336" s="447">
        <v>0.155421168</v>
      </c>
      <c r="AD1336" s="290">
        <v>0.33040000000000003</v>
      </c>
      <c r="AE1336" s="447">
        <v>86.259</v>
      </c>
      <c r="AF1336">
        <v>4.4090999999999996</v>
      </c>
      <c r="AG1336" s="447">
        <v>2.4060000000000001</v>
      </c>
      <c r="AH1336">
        <v>0.1633</v>
      </c>
      <c r="AI1336" s="447">
        <v>6.3701999999999995E-2</v>
      </c>
      <c r="AJ1336" s="447">
        <v>22.55</v>
      </c>
      <c r="AK1336" s="447">
        <v>11.897</v>
      </c>
      <c r="AL1336" s="429">
        <v>30.350025177001953</v>
      </c>
      <c r="AM1336" s="433" t="s">
        <v>139</v>
      </c>
      <c r="AN1336" s="434"/>
      <c r="AO1336" s="438" t="s">
        <v>139</v>
      </c>
      <c r="AP1336" s="439" t="s">
        <v>139</v>
      </c>
      <c r="AQ1336" s="431" t="s">
        <v>139</v>
      </c>
      <c r="AR1336" s="440"/>
      <c r="AS1336" s="469">
        <v>4.4233957844490019</v>
      </c>
      <c r="AT1336" s="431"/>
      <c r="AU1336" s="469">
        <v>11.175951767634707</v>
      </c>
      <c r="AV1336" s="431"/>
      <c r="AW1336" s="442">
        <v>0.98199999999999998</v>
      </c>
      <c r="AX1336" s="431"/>
      <c r="AY1336" s="443"/>
      <c r="AZ1336" s="469" t="s">
        <v>139</v>
      </c>
      <c r="BA1336" s="431" t="s">
        <v>139</v>
      </c>
      <c r="BB1336" s="440"/>
      <c r="BC1336" s="469" t="s">
        <v>139</v>
      </c>
      <c r="BD1336" s="445" t="s">
        <v>139</v>
      </c>
      <c r="BE1336" s="469" t="s">
        <v>139</v>
      </c>
      <c r="BF1336" s="445" t="s">
        <v>139</v>
      </c>
      <c r="BG1336" s="445"/>
      <c r="BH1336" s="469" t="s">
        <v>139</v>
      </c>
      <c r="BI1336" s="431" t="s">
        <v>139</v>
      </c>
      <c r="BJ1336" s="440"/>
      <c r="BK1336" s="441"/>
      <c r="BL1336" s="431" t="s">
        <v>139</v>
      </c>
      <c r="BM1336" s="446"/>
      <c r="BN1336" s="447">
        <v>-2.5230810228897571</v>
      </c>
      <c r="BO1336" t="s">
        <v>139</v>
      </c>
    </row>
    <row r="1337" spans="1:67" ht="15.75" customHeight="1">
      <c r="A1337" s="7" t="s">
        <v>1030</v>
      </c>
      <c r="B1337" s="453">
        <v>66</v>
      </c>
      <c r="C1337" s="436" t="s">
        <v>273</v>
      </c>
      <c r="D1337" s="454" t="s">
        <v>274</v>
      </c>
      <c r="E1337" s="436">
        <v>71</v>
      </c>
      <c r="F1337" s="436">
        <v>57.700000000000387</v>
      </c>
      <c r="G1337" s="436" t="s">
        <v>61</v>
      </c>
      <c r="H1337" s="430">
        <v>71.961666666666673</v>
      </c>
      <c r="I1337" s="436">
        <v>94</v>
      </c>
      <c r="J1337" s="436">
        <v>17.820000000001528</v>
      </c>
      <c r="K1337" s="436" t="s">
        <v>62</v>
      </c>
      <c r="L1337" s="430">
        <v>94.297000000000025</v>
      </c>
      <c r="M1337" s="430">
        <v>-94.297000000000025</v>
      </c>
      <c r="N1337" s="427">
        <v>1374</v>
      </c>
      <c r="Q1337" s="428" t="s">
        <v>156</v>
      </c>
      <c r="R1337">
        <v>3</v>
      </c>
      <c r="S1337" s="474">
        <v>21.114999999999998</v>
      </c>
      <c r="T1337" s="290">
        <v>-0.83830000000000005</v>
      </c>
      <c r="U1337" s="290">
        <v>-0.84860000000000002</v>
      </c>
      <c r="V1337" s="290">
        <v>24.730214999999998</v>
      </c>
      <c r="W1337" s="290">
        <v>24.748631</v>
      </c>
      <c r="X1337" s="290">
        <v>30.142075525026012</v>
      </c>
      <c r="Y1337" s="290">
        <v>30.177030548524968</v>
      </c>
      <c r="Z1337">
        <v>2.1888999999999998</v>
      </c>
      <c r="AA1337" s="447">
        <v>8.054298241394406</v>
      </c>
      <c r="AB1337" s="447">
        <v>95.042795007237899</v>
      </c>
      <c r="AC1337" s="447">
        <v>0.13955808</v>
      </c>
      <c r="AD1337" s="290">
        <v>0.29520000000000002</v>
      </c>
      <c r="AE1337" s="447">
        <v>86.649900000000002</v>
      </c>
      <c r="AF1337">
        <v>4.4288999999999996</v>
      </c>
      <c r="AG1337" s="447">
        <v>2.4834000000000001</v>
      </c>
      <c r="AH1337">
        <v>0.16639999999999999</v>
      </c>
      <c r="AI1337" s="447">
        <v>6.3701999999999995E-2</v>
      </c>
      <c r="AJ1337" s="447">
        <v>33.56</v>
      </c>
      <c r="AK1337" s="447">
        <v>11.897</v>
      </c>
      <c r="AL1337" s="429">
        <v>30.335409164428711</v>
      </c>
      <c r="AM1337" s="433" t="s">
        <v>139</v>
      </c>
      <c r="AN1337" s="434"/>
      <c r="AO1337" s="438" t="s">
        <v>139</v>
      </c>
      <c r="AP1337" s="439" t="s">
        <v>139</v>
      </c>
      <c r="AQ1337" s="431" t="s">
        <v>139</v>
      </c>
      <c r="AR1337" s="440"/>
      <c r="AS1337" s="469">
        <v>4.3211002818088797</v>
      </c>
      <c r="AT1337" s="431"/>
      <c r="AU1337" s="469">
        <v>10.995590136832407</v>
      </c>
      <c r="AV1337" s="431"/>
      <c r="AW1337" s="442">
        <v>0.98399999999999999</v>
      </c>
      <c r="AX1337" s="431"/>
      <c r="AY1337" s="443"/>
      <c r="AZ1337" s="469" t="s">
        <v>139</v>
      </c>
      <c r="BA1337" s="431" t="s">
        <v>139</v>
      </c>
      <c r="BB1337" s="440"/>
      <c r="BC1337" s="469" t="s">
        <v>139</v>
      </c>
      <c r="BD1337" s="445" t="s">
        <v>139</v>
      </c>
      <c r="BE1337" s="469" t="s">
        <v>139</v>
      </c>
      <c r="BF1337" s="445" t="s">
        <v>139</v>
      </c>
      <c r="BG1337" s="445"/>
      <c r="BH1337" s="469" t="s">
        <v>139</v>
      </c>
      <c r="BI1337" s="431" t="s">
        <v>139</v>
      </c>
      <c r="BJ1337" s="440"/>
      <c r="BK1337" s="441"/>
      <c r="BL1337" s="431" t="s">
        <v>139</v>
      </c>
      <c r="BM1337" s="446"/>
      <c r="BN1337" s="447">
        <v>-2.5715374492845631</v>
      </c>
      <c r="BO1337" t="s">
        <v>139</v>
      </c>
    </row>
    <row r="1338" spans="1:67" ht="15.75" customHeight="1">
      <c r="A1338" s="7" t="s">
        <v>1030</v>
      </c>
      <c r="B1338" s="453">
        <v>66</v>
      </c>
      <c r="C1338" s="436" t="s">
        <v>273</v>
      </c>
      <c r="D1338" s="454" t="s">
        <v>274</v>
      </c>
      <c r="E1338" s="436">
        <v>71</v>
      </c>
      <c r="F1338" s="436">
        <v>57.700000000000387</v>
      </c>
      <c r="G1338" s="436" t="s">
        <v>61</v>
      </c>
      <c r="H1338" s="430">
        <v>71.961666666666673</v>
      </c>
      <c r="I1338" s="436">
        <v>94</v>
      </c>
      <c r="J1338" s="436">
        <v>17.820000000001528</v>
      </c>
      <c r="K1338" s="436" t="s">
        <v>62</v>
      </c>
      <c r="L1338" s="430">
        <v>94.297000000000025</v>
      </c>
      <c r="M1338" s="430">
        <v>-94.297000000000025</v>
      </c>
      <c r="N1338" s="427">
        <v>1375</v>
      </c>
      <c r="Q1338" s="428" t="s">
        <v>156</v>
      </c>
      <c r="R1338">
        <v>4</v>
      </c>
      <c r="S1338" s="474">
        <v>5.6639999999999997</v>
      </c>
      <c r="T1338" s="290">
        <v>-1.153</v>
      </c>
      <c r="U1338" s="290">
        <v>-1.1494</v>
      </c>
      <c r="V1338" s="290">
        <v>24.082415999999998</v>
      </c>
      <c r="W1338" s="290">
        <v>24.086342000000002</v>
      </c>
      <c r="X1338" s="290">
        <v>29.594256833044827</v>
      </c>
      <c r="Y1338" s="290">
        <v>29.59598654980794</v>
      </c>
      <c r="Z1338">
        <v>2.2368000000000001</v>
      </c>
      <c r="AA1338" s="447">
        <v>8.333447013262262</v>
      </c>
      <c r="AB1338" s="447">
        <v>97.13051514637327</v>
      </c>
      <c r="AC1338" s="447">
        <v>0.26194076799999999</v>
      </c>
      <c r="AD1338" s="290">
        <v>0.56689999999999996</v>
      </c>
      <c r="AE1338" s="447">
        <v>84.944699999999997</v>
      </c>
      <c r="AF1338">
        <v>4.3428000000000004</v>
      </c>
      <c r="AG1338" s="447">
        <v>2.2063999999999999</v>
      </c>
      <c r="AH1338">
        <v>0.1552</v>
      </c>
      <c r="AI1338" s="447">
        <v>0.1178</v>
      </c>
      <c r="AJ1338" s="447">
        <v>49.46</v>
      </c>
      <c r="AK1338" s="447">
        <v>11.897</v>
      </c>
      <c r="AL1338" s="429">
        <v>30.044912338256836</v>
      </c>
      <c r="AM1338" s="433">
        <v>3</v>
      </c>
      <c r="AN1338" s="434" t="s">
        <v>1131</v>
      </c>
      <c r="AO1338" s="438" t="s">
        <v>139</v>
      </c>
      <c r="AP1338" s="439" t="s">
        <v>139</v>
      </c>
      <c r="AQ1338" s="431" t="s">
        <v>139</v>
      </c>
      <c r="AR1338" s="440"/>
      <c r="AS1338" s="469">
        <v>3.1576194196933849</v>
      </c>
      <c r="AT1338" s="431"/>
      <c r="AU1338" s="469">
        <v>8.718357888229189</v>
      </c>
      <c r="AV1338" s="431"/>
      <c r="AW1338" s="442">
        <v>0.88800000000000001</v>
      </c>
      <c r="AX1338" s="431"/>
      <c r="AY1338" s="443"/>
      <c r="AZ1338" s="469" t="s">
        <v>139</v>
      </c>
      <c r="BA1338" s="431" t="s">
        <v>139</v>
      </c>
      <c r="BB1338" s="440"/>
      <c r="BC1338" s="469" t="s">
        <v>139</v>
      </c>
      <c r="BD1338" s="445" t="s">
        <v>139</v>
      </c>
      <c r="BE1338" s="469" t="s">
        <v>139</v>
      </c>
      <c r="BF1338" s="445" t="s">
        <v>139</v>
      </c>
      <c r="BG1338" s="445"/>
      <c r="BH1338" s="469" t="s">
        <v>139</v>
      </c>
      <c r="BI1338" s="431" t="s">
        <v>139</v>
      </c>
      <c r="BJ1338" s="440"/>
      <c r="BK1338" s="441"/>
      <c r="BL1338" s="431" t="s">
        <v>139</v>
      </c>
      <c r="BM1338" s="446"/>
      <c r="BN1338" s="447">
        <v>-2.6733949701081956</v>
      </c>
      <c r="BO1338" t="s">
        <v>139</v>
      </c>
    </row>
    <row r="1339" spans="1:67" ht="15.75" customHeight="1">
      <c r="A1339" s="7" t="s">
        <v>1030</v>
      </c>
      <c r="B1339" s="453">
        <v>67</v>
      </c>
      <c r="C1339" s="436" t="s">
        <v>275</v>
      </c>
      <c r="D1339" s="454" t="s">
        <v>276</v>
      </c>
      <c r="E1339" s="436">
        <v>71</v>
      </c>
      <c r="F1339" s="436">
        <v>56.499999999999773</v>
      </c>
      <c r="G1339" s="436" t="s">
        <v>61</v>
      </c>
      <c r="H1339" s="430">
        <v>71.941666666666663</v>
      </c>
      <c r="I1339" s="436">
        <v>94</v>
      </c>
      <c r="J1339" s="436">
        <v>14.829999999999472</v>
      </c>
      <c r="K1339" s="436" t="s">
        <v>62</v>
      </c>
      <c r="L1339" s="430">
        <v>94.247166666666658</v>
      </c>
      <c r="M1339" s="430">
        <v>-94.247166666666658</v>
      </c>
      <c r="N1339" s="427">
        <v>1376</v>
      </c>
      <c r="Q1339" s="428" t="s">
        <v>156</v>
      </c>
      <c r="R1339">
        <v>1</v>
      </c>
      <c r="S1339" s="474">
        <v>89.570999999999998</v>
      </c>
      <c r="T1339" s="290">
        <v>-1.0601</v>
      </c>
      <c r="U1339" s="290">
        <v>-1.0648</v>
      </c>
      <c r="V1339" s="290">
        <v>25.009004000000001</v>
      </c>
      <c r="W1339" s="290">
        <v>25.018077000000002</v>
      </c>
      <c r="X1339" s="290">
        <v>30.702034399040901</v>
      </c>
      <c r="Y1339" s="290">
        <v>30.719073995459265</v>
      </c>
      <c r="Z1339">
        <v>2.0865999999999998</v>
      </c>
      <c r="AA1339" s="447">
        <v>7.5297256464816087</v>
      </c>
      <c r="AB1339" s="447">
        <v>88.675411027498413</v>
      </c>
      <c r="AC1339" s="447">
        <v>0.14344953599999999</v>
      </c>
      <c r="AD1339" s="290">
        <v>0.30380000000000001</v>
      </c>
      <c r="AE1339" s="447">
        <v>86.080299999999994</v>
      </c>
      <c r="AF1339">
        <v>4.4001000000000001</v>
      </c>
      <c r="AG1339" s="447">
        <v>2.6501000000000001</v>
      </c>
      <c r="AH1339">
        <v>0.17299999999999999</v>
      </c>
      <c r="AI1339" s="447">
        <v>6.3701999999999995E-2</v>
      </c>
      <c r="AJ1339" s="447">
        <v>9.8000000000000007</v>
      </c>
      <c r="AK1339" s="447">
        <v>11.897</v>
      </c>
      <c r="AL1339" s="429">
        <v>30.632381439208984</v>
      </c>
      <c r="AM1339" s="433" t="s">
        <v>139</v>
      </c>
      <c r="AN1339" s="434"/>
      <c r="AO1339" s="438" t="s">
        <v>139</v>
      </c>
      <c r="AP1339" s="439" t="s">
        <v>139</v>
      </c>
      <c r="AQ1339" s="431" t="s">
        <v>139</v>
      </c>
      <c r="AR1339" s="440"/>
      <c r="AS1339" s="469">
        <v>5.5042649499424101</v>
      </c>
      <c r="AT1339" s="431"/>
      <c r="AU1339" s="469">
        <v>13.138517653779749</v>
      </c>
      <c r="AV1339" s="431"/>
      <c r="AW1339" s="442">
        <v>1.0669999999999999</v>
      </c>
      <c r="AX1339" s="431"/>
      <c r="AY1339" s="443"/>
      <c r="AZ1339" s="469" t="s">
        <v>139</v>
      </c>
      <c r="BA1339" s="431" t="s">
        <v>139</v>
      </c>
      <c r="BB1339" s="440"/>
      <c r="BC1339" s="469" t="s">
        <v>139</v>
      </c>
      <c r="BD1339" s="445" t="s">
        <v>139</v>
      </c>
      <c r="BE1339" s="469" t="s">
        <v>139</v>
      </c>
      <c r="BF1339" s="445" t="s">
        <v>139</v>
      </c>
      <c r="BG1339" s="445"/>
      <c r="BH1339" s="469" t="s">
        <v>139</v>
      </c>
      <c r="BI1339" s="431" t="s">
        <v>139</v>
      </c>
      <c r="BJ1339" s="440"/>
      <c r="BK1339" s="441"/>
      <c r="BL1339" s="431" t="s">
        <v>139</v>
      </c>
      <c r="BM1339" s="446"/>
      <c r="BN1339" s="447">
        <v>-2.4162778909331086</v>
      </c>
      <c r="BO1339" t="s">
        <v>139</v>
      </c>
    </row>
    <row r="1340" spans="1:67" ht="15.75" customHeight="1">
      <c r="A1340" s="7" t="s">
        <v>1030</v>
      </c>
      <c r="B1340" s="453">
        <v>67</v>
      </c>
      <c r="C1340" s="436" t="s">
        <v>275</v>
      </c>
      <c r="D1340" s="454" t="s">
        <v>276</v>
      </c>
      <c r="E1340" s="436">
        <v>71</v>
      </c>
      <c r="F1340" s="436">
        <v>56.499999999999773</v>
      </c>
      <c r="G1340" s="436" t="s">
        <v>61</v>
      </c>
      <c r="H1340" s="430">
        <v>71.941666666666663</v>
      </c>
      <c r="I1340" s="436">
        <v>94</v>
      </c>
      <c r="J1340" s="436">
        <v>14.829999999999472</v>
      </c>
      <c r="K1340" s="436" t="s">
        <v>62</v>
      </c>
      <c r="L1340" s="430">
        <v>94.247166666666658</v>
      </c>
      <c r="M1340" s="430">
        <v>-94.247166666666658</v>
      </c>
      <c r="N1340" s="427">
        <v>1377</v>
      </c>
      <c r="Q1340" s="428" t="s">
        <v>156</v>
      </c>
      <c r="R1340">
        <v>2</v>
      </c>
      <c r="S1340" s="474">
        <v>76.960999999999999</v>
      </c>
      <c r="T1340" s="290">
        <v>-0.93240000000000001</v>
      </c>
      <c r="U1340" s="290">
        <v>-0.94520000000000004</v>
      </c>
      <c r="V1340" s="290">
        <v>24.99625</v>
      </c>
      <c r="W1340" s="290">
        <v>24.990919999999999</v>
      </c>
      <c r="X1340" s="290">
        <v>30.561902556205162</v>
      </c>
      <c r="Y1340" s="290">
        <v>30.567751687473304</v>
      </c>
      <c r="Z1340">
        <v>2.1231</v>
      </c>
      <c r="AA1340" s="447">
        <v>7.6719689974512599</v>
      </c>
      <c r="AB1340" s="447">
        <v>90.571213956589929</v>
      </c>
      <c r="AC1340" s="447">
        <v>0.15411050400000001</v>
      </c>
      <c r="AD1340" s="290">
        <v>0.32750000000000001</v>
      </c>
      <c r="AE1340" s="447">
        <v>85.992800000000003</v>
      </c>
      <c r="AF1340">
        <v>4.3956999999999997</v>
      </c>
      <c r="AG1340" s="447">
        <v>2.5962000000000001</v>
      </c>
      <c r="AH1340">
        <v>0.17080000000000001</v>
      </c>
      <c r="AI1340" s="447">
        <v>6.3701999999999995E-2</v>
      </c>
      <c r="AJ1340" s="447">
        <v>22.38</v>
      </c>
      <c r="AK1340" s="447">
        <v>11.897</v>
      </c>
      <c r="AL1340" s="429">
        <v>30.581195831298828</v>
      </c>
      <c r="AM1340" s="433" t="s">
        <v>139</v>
      </c>
      <c r="AN1340" s="434"/>
      <c r="AO1340" s="438" t="s">
        <v>139</v>
      </c>
      <c r="AP1340" s="439" t="s">
        <v>139</v>
      </c>
      <c r="AQ1340" s="431" t="s">
        <v>139</v>
      </c>
      <c r="AR1340" s="440"/>
      <c r="AS1340" s="469">
        <v>5.067174226543111</v>
      </c>
      <c r="AT1340" s="431"/>
      <c r="AU1340" s="469">
        <v>12.468333518065061</v>
      </c>
      <c r="AV1340" s="431"/>
      <c r="AW1340" s="442">
        <v>1.0429999999999999</v>
      </c>
      <c r="AX1340" s="431"/>
      <c r="AY1340" s="443"/>
      <c r="AZ1340" s="469" t="s">
        <v>139</v>
      </c>
      <c r="BA1340" s="431" t="s">
        <v>139</v>
      </c>
      <c r="BB1340" s="440"/>
      <c r="BC1340" s="469" t="s">
        <v>139</v>
      </c>
      <c r="BD1340" s="445" t="s">
        <v>139</v>
      </c>
      <c r="BE1340" s="469" t="s">
        <v>139</v>
      </c>
      <c r="BF1340" s="445" t="s">
        <v>139</v>
      </c>
      <c r="BG1340" s="445"/>
      <c r="BH1340" s="469" t="s">
        <v>139</v>
      </c>
      <c r="BI1340" s="431" t="s">
        <v>139</v>
      </c>
      <c r="BJ1340" s="440"/>
      <c r="BK1340" s="441"/>
      <c r="BL1340" s="431" t="s">
        <v>139</v>
      </c>
      <c r="BM1340" s="446"/>
      <c r="BN1340" s="447">
        <v>-2.4410012311032108</v>
      </c>
      <c r="BO1340" t="s">
        <v>139</v>
      </c>
    </row>
    <row r="1341" spans="1:67" ht="15.75" customHeight="1">
      <c r="A1341" s="7" t="s">
        <v>1030</v>
      </c>
      <c r="B1341" s="453">
        <v>67</v>
      </c>
      <c r="C1341" s="436" t="s">
        <v>275</v>
      </c>
      <c r="D1341" s="454" t="s">
        <v>276</v>
      </c>
      <c r="E1341" s="436">
        <v>71</v>
      </c>
      <c r="F1341" s="436">
        <v>56.499999999999773</v>
      </c>
      <c r="G1341" s="436" t="s">
        <v>61</v>
      </c>
      <c r="H1341" s="430">
        <v>71.941666666666663</v>
      </c>
      <c r="I1341" s="436">
        <v>94</v>
      </c>
      <c r="J1341" s="436">
        <v>14.829999999999472</v>
      </c>
      <c r="K1341" s="436" t="s">
        <v>62</v>
      </c>
      <c r="L1341" s="430">
        <v>94.247166666666658</v>
      </c>
      <c r="M1341" s="430">
        <v>-94.247166666666658</v>
      </c>
      <c r="N1341" s="427">
        <v>1378</v>
      </c>
      <c r="Q1341" s="428" t="s">
        <v>156</v>
      </c>
      <c r="R1341">
        <v>3</v>
      </c>
      <c r="S1341" s="474">
        <v>51.997</v>
      </c>
      <c r="T1341" s="290">
        <v>-0.90159999999999996</v>
      </c>
      <c r="U1341" s="290">
        <v>-0.90210000000000001</v>
      </c>
      <c r="V1341" s="290">
        <v>24.902237</v>
      </c>
      <c r="W1341" s="290">
        <v>24.903403000000001</v>
      </c>
      <c r="X1341" s="290">
        <v>30.418708332760151</v>
      </c>
      <c r="Y1341" s="290">
        <v>30.42077734712964</v>
      </c>
      <c r="Z1341">
        <v>2.1353</v>
      </c>
      <c r="AA1341" s="447">
        <v>7.7534074898965022</v>
      </c>
      <c r="AB1341" s="447">
        <v>91.515652437235786</v>
      </c>
      <c r="AC1341" s="447">
        <v>0.17606750399999999</v>
      </c>
      <c r="AD1341" s="290">
        <v>0.37630000000000002</v>
      </c>
      <c r="AE1341" s="447">
        <v>86.290599999999998</v>
      </c>
      <c r="AF1341">
        <v>4.4107000000000003</v>
      </c>
      <c r="AG1341" s="447">
        <v>2.5632999999999999</v>
      </c>
      <c r="AH1341">
        <v>0.16950000000000001</v>
      </c>
      <c r="AI1341" s="447">
        <v>6.3701999999999995E-2</v>
      </c>
      <c r="AJ1341" s="447">
        <v>48.27</v>
      </c>
      <c r="AK1341" s="447">
        <v>11.744</v>
      </c>
      <c r="AL1341" s="429">
        <v>30.426387786865234</v>
      </c>
      <c r="AM1341" s="433" t="s">
        <v>139</v>
      </c>
      <c r="AN1341" s="434"/>
      <c r="AO1341" s="438" t="s">
        <v>139</v>
      </c>
      <c r="AP1341" s="439" t="s">
        <v>139</v>
      </c>
      <c r="AQ1341" s="431" t="s">
        <v>139</v>
      </c>
      <c r="AR1341" s="440"/>
      <c r="AS1341" s="469">
        <v>4.596998963915726</v>
      </c>
      <c r="AT1341" s="431"/>
      <c r="AU1341" s="469">
        <v>11.675303289383384</v>
      </c>
      <c r="AV1341" s="431"/>
      <c r="AW1341" s="442">
        <v>1.0069999999999999</v>
      </c>
      <c r="AX1341" s="431"/>
      <c r="AY1341" s="443"/>
      <c r="AZ1341" s="469" t="s">
        <v>139</v>
      </c>
      <c r="BA1341" s="431" t="s">
        <v>139</v>
      </c>
      <c r="BB1341" s="440"/>
      <c r="BC1341" s="469" t="s">
        <v>139</v>
      </c>
      <c r="BD1341" s="445" t="s">
        <v>139</v>
      </c>
      <c r="BE1341" s="469" t="s">
        <v>139</v>
      </c>
      <c r="BF1341" s="445" t="s">
        <v>139</v>
      </c>
      <c r="BG1341" s="445"/>
      <c r="BH1341" s="469" t="s">
        <v>139</v>
      </c>
      <c r="BI1341" s="431" t="s">
        <v>139</v>
      </c>
      <c r="BJ1341" s="440"/>
      <c r="BK1341" s="441"/>
      <c r="BL1341" s="431" t="s">
        <v>139</v>
      </c>
      <c r="BM1341" s="446"/>
      <c r="BN1341" s="447">
        <v>-2.4835246217165898</v>
      </c>
      <c r="BO1341" t="s">
        <v>139</v>
      </c>
    </row>
    <row r="1342" spans="1:67" ht="15.75" customHeight="1">
      <c r="A1342" s="7" t="s">
        <v>1030</v>
      </c>
      <c r="B1342" s="453">
        <v>67</v>
      </c>
      <c r="C1342" s="436" t="s">
        <v>275</v>
      </c>
      <c r="D1342" s="454" t="s">
        <v>276</v>
      </c>
      <c r="E1342" s="436">
        <v>71</v>
      </c>
      <c r="F1342" s="436">
        <v>56.499999999999773</v>
      </c>
      <c r="G1342" s="436" t="s">
        <v>61</v>
      </c>
      <c r="H1342" s="430">
        <v>71.941666666666663</v>
      </c>
      <c r="I1342" s="436">
        <v>94</v>
      </c>
      <c r="J1342" s="436">
        <v>14.829999999999472</v>
      </c>
      <c r="K1342" s="436" t="s">
        <v>62</v>
      </c>
      <c r="L1342" s="430">
        <v>94.247166666666658</v>
      </c>
      <c r="M1342" s="430">
        <v>-94.247166666666658</v>
      </c>
      <c r="N1342" s="427">
        <v>1379</v>
      </c>
      <c r="Q1342" s="428" t="s">
        <v>156</v>
      </c>
      <c r="R1342">
        <v>4</v>
      </c>
      <c r="S1342" s="474">
        <v>32.195</v>
      </c>
      <c r="T1342" s="290">
        <v>-0.97850000000000004</v>
      </c>
      <c r="U1342" s="290">
        <v>-0.97199999999999998</v>
      </c>
      <c r="V1342" s="290">
        <v>24.69286</v>
      </c>
      <c r="W1342" s="290">
        <v>24.705119</v>
      </c>
      <c r="X1342" s="290">
        <v>30.226467128474322</v>
      </c>
      <c r="Y1342" s="290">
        <v>30.236391922714674</v>
      </c>
      <c r="Z1342">
        <v>2.1667000000000001</v>
      </c>
      <c r="AA1342" s="447">
        <v>8.0143833871695804</v>
      </c>
      <c r="AB1342" s="447">
        <v>94.272704146690486</v>
      </c>
      <c r="AC1342" s="447">
        <v>0.16764952799999999</v>
      </c>
      <c r="AD1342" s="290">
        <v>0.35759999999999997</v>
      </c>
      <c r="AE1342" s="447">
        <v>86.016999999999996</v>
      </c>
      <c r="AF1342">
        <v>4.3968999999999996</v>
      </c>
      <c r="AG1342" s="447">
        <v>2.4693999999999998</v>
      </c>
      <c r="AH1342">
        <v>0.1658</v>
      </c>
      <c r="AI1342" s="447">
        <v>6.3701999999999995E-2</v>
      </c>
      <c r="AJ1342" s="447">
        <v>68.59</v>
      </c>
      <c r="AK1342" s="447">
        <v>11.897</v>
      </c>
      <c r="AL1342" s="429">
        <v>30.238052368164063</v>
      </c>
      <c r="AM1342" s="433" t="s">
        <v>139</v>
      </c>
      <c r="AN1342" s="434"/>
      <c r="AO1342" s="438" t="s">
        <v>139</v>
      </c>
      <c r="AP1342" s="439" t="s">
        <v>139</v>
      </c>
      <c r="AQ1342" s="431" t="s">
        <v>139</v>
      </c>
      <c r="AR1342" s="440"/>
      <c r="AS1342" s="469">
        <v>4.064836850558522</v>
      </c>
      <c r="AT1342" s="431"/>
      <c r="AU1342" s="469">
        <v>10.365358016291097</v>
      </c>
      <c r="AV1342" s="431"/>
      <c r="AW1342" s="442">
        <v>0.94399999999999995</v>
      </c>
      <c r="AX1342" s="431"/>
      <c r="AY1342" s="443"/>
      <c r="AZ1342" s="469" t="s">
        <v>139</v>
      </c>
      <c r="BA1342" s="431" t="s">
        <v>139</v>
      </c>
      <c r="BB1342" s="440"/>
      <c r="BC1342" s="469" t="s">
        <v>139</v>
      </c>
      <c r="BD1342" s="445" t="s">
        <v>139</v>
      </c>
      <c r="BE1342" s="469" t="s">
        <v>139</v>
      </c>
      <c r="BF1342" s="445" t="s">
        <v>139</v>
      </c>
      <c r="BG1342" s="445"/>
      <c r="BH1342" s="469" t="s">
        <v>139</v>
      </c>
      <c r="BI1342" s="431" t="s">
        <v>139</v>
      </c>
      <c r="BJ1342" s="440"/>
      <c r="BK1342" s="441"/>
      <c r="BL1342" s="431" t="s">
        <v>139</v>
      </c>
      <c r="BM1342" s="446"/>
      <c r="BN1342" s="447">
        <v>-2.5201140334495458</v>
      </c>
      <c r="BO1342" t="s">
        <v>139</v>
      </c>
    </row>
    <row r="1343" spans="1:67" ht="15.75" customHeight="1">
      <c r="A1343" s="7" t="s">
        <v>1030</v>
      </c>
      <c r="B1343" s="453">
        <v>67</v>
      </c>
      <c r="C1343" s="436" t="s">
        <v>275</v>
      </c>
      <c r="D1343" s="454" t="s">
        <v>276</v>
      </c>
      <c r="E1343" s="436">
        <v>71</v>
      </c>
      <c r="F1343" s="436">
        <v>56.499999999999773</v>
      </c>
      <c r="G1343" s="436" t="s">
        <v>61</v>
      </c>
      <c r="H1343" s="430">
        <v>71.941666666666663</v>
      </c>
      <c r="I1343" s="436">
        <v>94</v>
      </c>
      <c r="J1343" s="436">
        <v>14.829999999999472</v>
      </c>
      <c r="K1343" s="436" t="s">
        <v>62</v>
      </c>
      <c r="L1343" s="430">
        <v>94.247166666666658</v>
      </c>
      <c r="M1343" s="430">
        <v>-94.247166666666658</v>
      </c>
      <c r="N1343" s="427">
        <v>1380</v>
      </c>
      <c r="Q1343" s="428" t="s">
        <v>156</v>
      </c>
      <c r="R1343">
        <v>5</v>
      </c>
      <c r="S1343" s="474">
        <v>21.387</v>
      </c>
      <c r="T1343" s="290">
        <v>-1.0525</v>
      </c>
      <c r="U1343" s="290">
        <v>-1.0513999999999999</v>
      </c>
      <c r="V1343" s="290">
        <v>24.579764999999998</v>
      </c>
      <c r="W1343" s="290">
        <v>24.579951000000001</v>
      </c>
      <c r="X1343" s="290">
        <v>30.154937625521619</v>
      </c>
      <c r="Y1343" s="290">
        <v>30.1540821555792</v>
      </c>
      <c r="Z1343">
        <v>2.2161</v>
      </c>
      <c r="AA1343" s="447">
        <v>8.2379123326702892</v>
      </c>
      <c r="AB1343" s="447">
        <v>96.660442681404064</v>
      </c>
      <c r="AC1343" s="447">
        <v>0.21532436800000002</v>
      </c>
      <c r="AD1343" s="290">
        <v>0.46339999999999998</v>
      </c>
      <c r="AE1343" s="447">
        <v>85.728399999999993</v>
      </c>
      <c r="AF1343">
        <v>4.3823999999999996</v>
      </c>
      <c r="AG1343" s="447">
        <v>2.5045999999999999</v>
      </c>
      <c r="AH1343">
        <v>0.16719999999999999</v>
      </c>
      <c r="AI1343" s="447">
        <v>6.3701999999999995E-2</v>
      </c>
      <c r="AJ1343" s="447">
        <v>79.739999999999995</v>
      </c>
      <c r="AK1343" s="447">
        <v>11.744</v>
      </c>
      <c r="AL1343" s="429">
        <v>30.140865325927734</v>
      </c>
      <c r="AM1343" s="433" t="s">
        <v>139</v>
      </c>
      <c r="AN1343" s="434"/>
      <c r="AO1343" s="438" t="s">
        <v>139</v>
      </c>
      <c r="AP1343" s="439" t="s">
        <v>139</v>
      </c>
      <c r="AQ1343" s="431" t="s">
        <v>139</v>
      </c>
      <c r="AR1343" s="440"/>
      <c r="AS1343" s="469">
        <v>3.7486487140158844</v>
      </c>
      <c r="AT1343" s="431"/>
      <c r="AU1343" s="469">
        <v>9.6107226858962065</v>
      </c>
      <c r="AV1343" s="431"/>
      <c r="AW1343" s="442">
        <v>0.92600000000000005</v>
      </c>
      <c r="AX1343" s="431"/>
      <c r="AY1343" s="443"/>
      <c r="AZ1343" s="469" t="s">
        <v>139</v>
      </c>
      <c r="BA1343" s="431" t="s">
        <v>139</v>
      </c>
      <c r="BB1343" s="440"/>
      <c r="BC1343" s="469" t="s">
        <v>139</v>
      </c>
      <c r="BD1343" s="445" t="s">
        <v>139</v>
      </c>
      <c r="BE1343" s="469" t="s">
        <v>139</v>
      </c>
      <c r="BF1343" s="445" t="s">
        <v>139</v>
      </c>
      <c r="BG1343" s="445"/>
      <c r="BH1343" s="469" t="s">
        <v>139</v>
      </c>
      <c r="BI1343" s="431" t="s">
        <v>139</v>
      </c>
      <c r="BJ1343" s="440"/>
      <c r="BK1343" s="441"/>
      <c r="BL1343" s="431" t="s">
        <v>139</v>
      </c>
      <c r="BM1343" s="446"/>
      <c r="BN1343" s="447">
        <v>-2.5952714786082627</v>
      </c>
      <c r="BO1343" t="s">
        <v>139</v>
      </c>
    </row>
    <row r="1344" spans="1:67" ht="15.75" customHeight="1">
      <c r="A1344" s="7" t="s">
        <v>1030</v>
      </c>
      <c r="B1344" s="453">
        <v>67</v>
      </c>
      <c r="C1344" s="436" t="s">
        <v>275</v>
      </c>
      <c r="D1344" s="454" t="s">
        <v>276</v>
      </c>
      <c r="E1344" s="436">
        <v>71</v>
      </c>
      <c r="F1344" s="436">
        <v>56.499999999999773</v>
      </c>
      <c r="G1344" s="436" t="s">
        <v>61</v>
      </c>
      <c r="H1344" s="430">
        <v>71.941666666666663</v>
      </c>
      <c r="I1344" s="436">
        <v>94</v>
      </c>
      <c r="J1344" s="436">
        <v>14.829999999999472</v>
      </c>
      <c r="K1344" s="436" t="s">
        <v>62</v>
      </c>
      <c r="L1344" s="430">
        <v>94.247166666666658</v>
      </c>
      <c r="M1344" s="430">
        <v>-94.247166666666658</v>
      </c>
      <c r="N1344" s="427">
        <v>1381</v>
      </c>
      <c r="Q1344" s="428" t="s">
        <v>156</v>
      </c>
      <c r="R1344">
        <v>6</v>
      </c>
      <c r="S1344" s="474">
        <v>6.016</v>
      </c>
      <c r="T1344" s="290">
        <v>-1.1922999999999999</v>
      </c>
      <c r="U1344" s="290">
        <v>-1.1932</v>
      </c>
      <c r="V1344" s="290">
        <v>24.023260000000001</v>
      </c>
      <c r="W1344" s="290">
        <v>24.022349000000002</v>
      </c>
      <c r="X1344" s="290">
        <v>29.55316622086751</v>
      </c>
      <c r="Y1344" s="290">
        <v>29.552826875007245</v>
      </c>
      <c r="Z1344">
        <v>2.2519999999999998</v>
      </c>
      <c r="AA1344" s="447">
        <v>8.3311172268718394</v>
      </c>
      <c r="AB1344" s="447">
        <v>96.972067046582794</v>
      </c>
      <c r="AC1344" s="447">
        <v>0.30784103200000001</v>
      </c>
      <c r="AD1344" s="290">
        <v>0.66879999999999995</v>
      </c>
      <c r="AE1344" s="447">
        <v>85.424999999999997</v>
      </c>
      <c r="AF1344">
        <v>4.367</v>
      </c>
      <c r="AG1344" s="447">
        <v>2.1688000000000001</v>
      </c>
      <c r="AH1344">
        <v>0.1537</v>
      </c>
      <c r="AI1344" s="447">
        <v>0.11606</v>
      </c>
      <c r="AJ1344" s="447">
        <v>95.23</v>
      </c>
      <c r="AK1344" s="447">
        <v>11.897</v>
      </c>
      <c r="AL1344" s="429">
        <v>29.555477142333984</v>
      </c>
      <c r="AM1344" s="433" t="s">
        <v>139</v>
      </c>
      <c r="AN1344" s="434"/>
      <c r="AO1344" s="438" t="s">
        <v>139</v>
      </c>
      <c r="AP1344" s="439" t="s">
        <v>139</v>
      </c>
      <c r="AQ1344" s="431" t="s">
        <v>139</v>
      </c>
      <c r="AR1344" s="440"/>
      <c r="AS1344" s="469">
        <v>1.0053513606495321</v>
      </c>
      <c r="AT1344" s="431"/>
      <c r="AU1344" s="469">
        <v>4.1710235117198398</v>
      </c>
      <c r="AV1344" s="431"/>
      <c r="AW1344" s="442">
        <v>0.71499999999999997</v>
      </c>
      <c r="AX1344" s="431"/>
      <c r="AY1344" s="443"/>
      <c r="AZ1344" s="469" t="s">
        <v>139</v>
      </c>
      <c r="BA1344" s="431" t="s">
        <v>139</v>
      </c>
      <c r="BB1344" s="440"/>
      <c r="BC1344" s="469" t="s">
        <v>139</v>
      </c>
      <c r="BD1344" s="445" t="s">
        <v>139</v>
      </c>
      <c r="BE1344" s="469" t="s">
        <v>139</v>
      </c>
      <c r="BF1344" s="445" t="s">
        <v>139</v>
      </c>
      <c r="BG1344" s="445"/>
      <c r="BH1344" s="469" t="s">
        <v>139</v>
      </c>
      <c r="BI1344" s="431" t="s">
        <v>139</v>
      </c>
      <c r="BJ1344" s="440"/>
      <c r="BK1344" s="441"/>
      <c r="BL1344" s="431" t="s">
        <v>139</v>
      </c>
      <c r="BM1344" s="446"/>
      <c r="BN1344" s="447">
        <v>-2.8919449589565174</v>
      </c>
      <c r="BO1344" t="s">
        <v>139</v>
      </c>
    </row>
    <row r="1345" spans="1:67" ht="15.75" customHeight="1">
      <c r="A1345" s="7" t="s">
        <v>1030</v>
      </c>
      <c r="B1345" s="453">
        <v>68</v>
      </c>
      <c r="C1345" s="436" t="s">
        <v>277</v>
      </c>
      <c r="D1345" s="454" t="s">
        <v>278</v>
      </c>
      <c r="E1345" s="436">
        <v>71</v>
      </c>
      <c r="F1345" s="436">
        <v>55.729999999999791</v>
      </c>
      <c r="G1345" s="436" t="s">
        <v>61</v>
      </c>
      <c r="H1345" s="430">
        <v>71.92883333333333</v>
      </c>
      <c r="I1345" s="436">
        <v>93</v>
      </c>
      <c r="J1345" s="436">
        <v>49.190000000000964</v>
      </c>
      <c r="K1345" s="436" t="s">
        <v>62</v>
      </c>
      <c r="L1345" s="430">
        <v>93.819833333333349</v>
      </c>
      <c r="M1345" s="430">
        <v>-93.819833333333349</v>
      </c>
      <c r="N1345" s="427">
        <v>1382</v>
      </c>
      <c r="Q1345" s="428" t="s">
        <v>156</v>
      </c>
      <c r="R1345">
        <v>1</v>
      </c>
      <c r="S1345" s="474">
        <v>81.569999999999993</v>
      </c>
      <c r="T1345" s="290">
        <v>-1.4228000000000001</v>
      </c>
      <c r="U1345" s="290">
        <v>-1.4229000000000001</v>
      </c>
      <c r="V1345" s="290">
        <v>25.587064999999999</v>
      </c>
      <c r="W1345" s="290">
        <v>25.589387000000002</v>
      </c>
      <c r="X1345" s="290">
        <v>31.87114780107073</v>
      </c>
      <c r="Y1345" s="290">
        <v>31.874433175560206</v>
      </c>
      <c r="Z1345">
        <v>2.0312999999999999</v>
      </c>
      <c r="AA1345" s="447">
        <v>7.2998644873591694</v>
      </c>
      <c r="AB1345" s="447">
        <v>85.840934926341745</v>
      </c>
      <c r="AC1345" s="447">
        <v>7.2214271999999996E-2</v>
      </c>
      <c r="AD1345" s="290">
        <v>0.1457</v>
      </c>
      <c r="AE1345" s="447">
        <v>88.6417</v>
      </c>
      <c r="AF1345">
        <v>4.5293999999999999</v>
      </c>
      <c r="AG1345" s="447">
        <v>2.9483999999999999</v>
      </c>
      <c r="AH1345">
        <v>0.185</v>
      </c>
      <c r="AI1345" s="447">
        <v>6.3701999999999995E-2</v>
      </c>
      <c r="AJ1345" s="447">
        <v>10.38</v>
      </c>
      <c r="AK1345" s="447">
        <v>11.592000000000001</v>
      </c>
      <c r="AL1345" s="429">
        <v>31.776466369628906</v>
      </c>
      <c r="AM1345" s="433" t="s">
        <v>139</v>
      </c>
      <c r="AN1345" s="434"/>
      <c r="AO1345" s="438">
        <v>-0.7</v>
      </c>
      <c r="AP1345" s="439">
        <v>7.4619999999999997</v>
      </c>
      <c r="AQ1345" s="431" t="s">
        <v>139</v>
      </c>
      <c r="AR1345" s="440"/>
      <c r="AS1345" s="469">
        <v>6.1207534145976581</v>
      </c>
      <c r="AT1345" s="431"/>
      <c r="AU1345" s="469">
        <v>13.054990779684262</v>
      </c>
      <c r="AV1345" s="431"/>
      <c r="AW1345" s="442">
        <v>1.153</v>
      </c>
      <c r="AX1345" s="431"/>
      <c r="AY1345" s="443"/>
      <c r="AZ1345" s="469" t="s">
        <v>139</v>
      </c>
      <c r="BA1345" s="431" t="s">
        <v>139</v>
      </c>
      <c r="BB1345" s="440"/>
      <c r="BC1345" s="469" t="s">
        <v>139</v>
      </c>
      <c r="BD1345" s="445" t="s">
        <v>139</v>
      </c>
      <c r="BE1345" s="469" t="s">
        <v>139</v>
      </c>
      <c r="BF1345" s="445" t="s">
        <v>139</v>
      </c>
      <c r="BG1345" s="445"/>
      <c r="BH1345" s="469" t="s">
        <v>139</v>
      </c>
      <c r="BI1345" s="431" t="s">
        <v>139</v>
      </c>
      <c r="BJ1345" s="440"/>
      <c r="BK1345" s="441"/>
      <c r="BL1345" s="431" t="s">
        <v>139</v>
      </c>
      <c r="BM1345" s="446"/>
      <c r="BN1345" s="447">
        <v>-2.1957511665899738</v>
      </c>
      <c r="BO1345" t="s">
        <v>139</v>
      </c>
    </row>
    <row r="1346" spans="1:67" ht="15.75" customHeight="1">
      <c r="A1346" s="7" t="s">
        <v>1030</v>
      </c>
      <c r="B1346" s="453">
        <v>68</v>
      </c>
      <c r="C1346" s="436" t="s">
        <v>277</v>
      </c>
      <c r="D1346" s="454" t="s">
        <v>278</v>
      </c>
      <c r="E1346" s="436">
        <v>71</v>
      </c>
      <c r="F1346" s="436">
        <v>55.729999999999791</v>
      </c>
      <c r="G1346" s="436" t="s">
        <v>61</v>
      </c>
      <c r="H1346" s="430">
        <v>71.92883333333333</v>
      </c>
      <c r="I1346" s="436">
        <v>93</v>
      </c>
      <c r="J1346" s="436">
        <v>49.190000000000964</v>
      </c>
      <c r="K1346" s="436" t="s">
        <v>62</v>
      </c>
      <c r="L1346" s="430">
        <v>93.819833333333349</v>
      </c>
      <c r="M1346" s="430">
        <v>-93.819833333333349</v>
      </c>
      <c r="N1346" s="427">
        <v>1383</v>
      </c>
      <c r="Q1346" s="428" t="s">
        <v>156</v>
      </c>
      <c r="R1346">
        <v>2</v>
      </c>
      <c r="S1346" s="474">
        <v>76.909000000000006</v>
      </c>
      <c r="T1346" s="290">
        <v>-1.4500999999999999</v>
      </c>
      <c r="U1346" s="290">
        <v>-1.4472</v>
      </c>
      <c r="V1346" s="290">
        <v>25.510168</v>
      </c>
      <c r="W1346" s="290">
        <v>25.513757999999999</v>
      </c>
      <c r="X1346" s="290">
        <v>31.797786839256794</v>
      </c>
      <c r="Y1346" s="290">
        <v>31.799610053780196</v>
      </c>
      <c r="Z1346">
        <v>2.0752000000000002</v>
      </c>
      <c r="AA1346" s="447">
        <v>7.5159005049559751</v>
      </c>
      <c r="AB1346" s="447">
        <v>88.270214779991335</v>
      </c>
      <c r="AC1346" s="447">
        <v>9.2473263999999999E-2</v>
      </c>
      <c r="AD1346" s="290">
        <v>0.19070000000000001</v>
      </c>
      <c r="AE1346" s="447">
        <v>88.762699999999995</v>
      </c>
      <c r="AF1346">
        <v>4.5354000000000001</v>
      </c>
      <c r="AG1346" s="447">
        <v>2.8826000000000001</v>
      </c>
      <c r="AH1346">
        <v>0.18229999999999999</v>
      </c>
      <c r="AI1346" s="447">
        <v>6.3701999999999995E-2</v>
      </c>
      <c r="AJ1346" s="447">
        <v>14.89</v>
      </c>
      <c r="AK1346" s="447">
        <v>11.897</v>
      </c>
      <c r="AL1346" s="429">
        <v>31.776271820068359</v>
      </c>
      <c r="AM1346" s="433" t="s">
        <v>139</v>
      </c>
      <c r="AN1346" s="434"/>
      <c r="AO1346" s="438">
        <v>-0.7</v>
      </c>
      <c r="AP1346" s="439">
        <v>7.484</v>
      </c>
      <c r="AQ1346" s="431">
        <v>2</v>
      </c>
      <c r="AR1346" s="440"/>
      <c r="AS1346" s="469">
        <v>5.9492109570079457</v>
      </c>
      <c r="AT1346" s="431"/>
      <c r="AU1346" s="469">
        <v>12.473345183871441</v>
      </c>
      <c r="AV1346" s="431"/>
      <c r="AW1346" s="442">
        <v>1.135</v>
      </c>
      <c r="AX1346" s="431"/>
      <c r="AY1346" s="443"/>
      <c r="AZ1346" s="469" t="s">
        <v>139</v>
      </c>
      <c r="BA1346" s="431" t="s">
        <v>139</v>
      </c>
      <c r="BB1346" s="440"/>
      <c r="BC1346" s="469" t="s">
        <v>139</v>
      </c>
      <c r="BD1346" s="445" t="s">
        <v>139</v>
      </c>
      <c r="BE1346" s="469" t="s">
        <v>139</v>
      </c>
      <c r="BF1346" s="445" t="s">
        <v>139</v>
      </c>
      <c r="BG1346" s="445"/>
      <c r="BH1346" s="469" t="s">
        <v>139</v>
      </c>
      <c r="BI1346" s="431" t="s">
        <v>139</v>
      </c>
      <c r="BJ1346" s="440"/>
      <c r="BK1346" s="441"/>
      <c r="BL1346" s="431" t="s">
        <v>139</v>
      </c>
      <c r="BM1346" s="446"/>
      <c r="BN1346" s="447">
        <v>-2.2095958598456327</v>
      </c>
      <c r="BO1346" t="s">
        <v>139</v>
      </c>
    </row>
    <row r="1347" spans="1:67" ht="15.75" customHeight="1">
      <c r="A1347" s="7" t="s">
        <v>1030</v>
      </c>
      <c r="B1347" s="453">
        <v>68</v>
      </c>
      <c r="C1347" s="436" t="s">
        <v>277</v>
      </c>
      <c r="D1347" s="454" t="s">
        <v>278</v>
      </c>
      <c r="E1347" s="436">
        <v>71</v>
      </c>
      <c r="F1347" s="436">
        <v>55.729999999999791</v>
      </c>
      <c r="G1347" s="436" t="s">
        <v>61</v>
      </c>
      <c r="H1347" s="430">
        <v>71.92883333333333</v>
      </c>
      <c r="I1347" s="436">
        <v>93</v>
      </c>
      <c r="J1347" s="436">
        <v>49.190000000000964</v>
      </c>
      <c r="K1347" s="436" t="s">
        <v>62</v>
      </c>
      <c r="L1347" s="430">
        <v>93.819833333333349</v>
      </c>
      <c r="M1347" s="430">
        <v>-93.819833333333349</v>
      </c>
      <c r="N1347" s="427">
        <v>1384</v>
      </c>
      <c r="Q1347" s="428" t="s">
        <v>156</v>
      </c>
      <c r="R1347">
        <v>3</v>
      </c>
      <c r="S1347" s="474">
        <v>52.811</v>
      </c>
      <c r="T1347" s="290">
        <v>-1.0810999999999999</v>
      </c>
      <c r="U1347" s="290">
        <v>-1.0922000000000001</v>
      </c>
      <c r="V1347" s="290">
        <v>25.368917</v>
      </c>
      <c r="W1347" s="290">
        <v>25.387062</v>
      </c>
      <c r="X1347" s="290">
        <v>31.230851291498222</v>
      </c>
      <c r="Y1347" s="290">
        <v>31.266960409450618</v>
      </c>
      <c r="Z1347">
        <v>2.2789999999999999</v>
      </c>
      <c r="AA1347" s="447">
        <v>8.3919788700168763</v>
      </c>
      <c r="AB1347" s="447">
        <v>99.144525011263312</v>
      </c>
      <c r="AC1347" s="447">
        <v>0.173527248</v>
      </c>
      <c r="AD1347" s="290">
        <v>0.37059999999999998</v>
      </c>
      <c r="AE1347" s="447">
        <v>88.224699999999999</v>
      </c>
      <c r="AF1347">
        <v>4.5083000000000002</v>
      </c>
      <c r="AG1347" s="447">
        <v>2.7464</v>
      </c>
      <c r="AH1347">
        <v>0.17680000000000001</v>
      </c>
      <c r="AI1347" s="447">
        <v>6.3701999999999995E-2</v>
      </c>
      <c r="AJ1347" s="447">
        <v>39.61</v>
      </c>
      <c r="AK1347" s="447">
        <v>11.897</v>
      </c>
      <c r="AL1347" s="429">
        <v>31.457965850830078</v>
      </c>
      <c r="AM1347" s="433" t="s">
        <v>139</v>
      </c>
      <c r="AN1347" s="434"/>
      <c r="AO1347" s="438">
        <v>-0.5</v>
      </c>
      <c r="AP1347" s="439">
        <v>8.2449999999999992</v>
      </c>
      <c r="AQ1347" s="431" t="s">
        <v>139</v>
      </c>
      <c r="AR1347" s="440"/>
      <c r="AS1347" s="469">
        <v>2.5461698270355364</v>
      </c>
      <c r="AT1347" s="431"/>
      <c r="AU1347" s="469">
        <v>5.9730266730267143</v>
      </c>
      <c r="AV1347" s="431"/>
      <c r="AW1347" s="442">
        <v>0.92100000000000004</v>
      </c>
      <c r="AX1347" s="431"/>
      <c r="AY1347" s="443"/>
      <c r="AZ1347" s="469" t="s">
        <v>139</v>
      </c>
      <c r="BA1347" s="431" t="s">
        <v>139</v>
      </c>
      <c r="BB1347" s="440"/>
      <c r="BC1347" s="469" t="s">
        <v>139</v>
      </c>
      <c r="BD1347" s="445" t="s">
        <v>139</v>
      </c>
      <c r="BE1347" s="469" t="s">
        <v>139</v>
      </c>
      <c r="BF1347" s="445" t="s">
        <v>139</v>
      </c>
      <c r="BG1347" s="445"/>
      <c r="BH1347" s="469" t="s">
        <v>139</v>
      </c>
      <c r="BI1347" s="431" t="s">
        <v>139</v>
      </c>
      <c r="BJ1347" s="440"/>
      <c r="BK1347" s="441"/>
      <c r="BL1347" s="431" t="s">
        <v>139</v>
      </c>
      <c r="BM1347" s="446"/>
      <c r="BN1347" s="447">
        <v>-2.3608991179104732</v>
      </c>
      <c r="BO1347" t="s">
        <v>139</v>
      </c>
    </row>
    <row r="1348" spans="1:67" ht="15.75" customHeight="1">
      <c r="A1348" s="7" t="s">
        <v>1030</v>
      </c>
      <c r="B1348" s="453">
        <v>68</v>
      </c>
      <c r="C1348" s="436" t="s">
        <v>277</v>
      </c>
      <c r="D1348" s="454" t="s">
        <v>278</v>
      </c>
      <c r="E1348" s="436">
        <v>71</v>
      </c>
      <c r="F1348" s="436">
        <v>55.729999999999791</v>
      </c>
      <c r="G1348" s="436" t="s">
        <v>61</v>
      </c>
      <c r="H1348" s="430">
        <v>71.92883333333333</v>
      </c>
      <c r="I1348" s="436">
        <v>93</v>
      </c>
      <c r="J1348" s="436">
        <v>49.190000000000964</v>
      </c>
      <c r="K1348" s="436" t="s">
        <v>62</v>
      </c>
      <c r="L1348" s="430">
        <v>93.819833333333349</v>
      </c>
      <c r="M1348" s="430">
        <v>-93.819833333333349</v>
      </c>
      <c r="N1348" s="427">
        <v>1385</v>
      </c>
      <c r="Q1348" s="428" t="s">
        <v>156</v>
      </c>
      <c r="R1348">
        <v>4</v>
      </c>
      <c r="S1348" s="474">
        <v>34.856000000000002</v>
      </c>
      <c r="T1348" s="290">
        <v>-1.3756999999999999</v>
      </c>
      <c r="U1348" s="290">
        <v>-1.3727</v>
      </c>
      <c r="V1348" s="290">
        <v>24.354226000000001</v>
      </c>
      <c r="W1348" s="290">
        <v>24.355405000000001</v>
      </c>
      <c r="X1348" s="290">
        <v>30.168182105499181</v>
      </c>
      <c r="Y1348" s="290">
        <v>30.166749831389915</v>
      </c>
      <c r="Z1348">
        <v>2.2856000000000001</v>
      </c>
      <c r="AA1348" s="447">
        <v>8.6396223581168652</v>
      </c>
      <c r="AB1348" s="447">
        <v>100.5024739851589</v>
      </c>
      <c r="AC1348" s="447">
        <v>0.28144308800000001</v>
      </c>
      <c r="AD1348" s="290">
        <v>0.61019999999999996</v>
      </c>
      <c r="AE1348" s="447">
        <v>87.837500000000006</v>
      </c>
      <c r="AF1348">
        <v>4.4888000000000003</v>
      </c>
      <c r="AG1348" s="447">
        <v>2.2768000000000002</v>
      </c>
      <c r="AH1348">
        <v>0.15809999999999999</v>
      </c>
      <c r="AI1348" s="447">
        <v>6.3701999999999995E-2</v>
      </c>
      <c r="AJ1348" s="447">
        <v>58.12</v>
      </c>
      <c r="AK1348" s="447">
        <v>11.897</v>
      </c>
      <c r="AL1348" s="429">
        <v>30.179628372192383</v>
      </c>
      <c r="AM1348" s="433" t="s">
        <v>139</v>
      </c>
      <c r="AN1348" s="434"/>
      <c r="AO1348" s="438">
        <v>-0.7</v>
      </c>
      <c r="AP1348" s="439">
        <v>8.6199999999999992</v>
      </c>
      <c r="AQ1348" s="431" t="s">
        <v>139</v>
      </c>
      <c r="AR1348" s="440"/>
      <c r="AS1348" s="469">
        <v>0.11262490825200701</v>
      </c>
      <c r="AT1348" s="431"/>
      <c r="AU1348" s="469">
        <v>1.5358087280361119</v>
      </c>
      <c r="AV1348" s="431"/>
      <c r="AW1348" s="442">
        <v>0.64900000000000002</v>
      </c>
      <c r="AX1348" s="431"/>
      <c r="AY1348" s="443"/>
      <c r="AZ1348" s="469" t="s">
        <v>139</v>
      </c>
      <c r="BA1348" s="431" t="s">
        <v>139</v>
      </c>
      <c r="BB1348" s="440"/>
      <c r="BC1348" s="469" t="s">
        <v>139</v>
      </c>
      <c r="BD1348" s="445" t="s">
        <v>139</v>
      </c>
      <c r="BE1348" s="469" t="s">
        <v>139</v>
      </c>
      <c r="BF1348" s="445" t="s">
        <v>139</v>
      </c>
      <c r="BG1348" s="445"/>
      <c r="BH1348" s="469" t="s">
        <v>139</v>
      </c>
      <c r="BI1348" s="431" t="s">
        <v>139</v>
      </c>
      <c r="BJ1348" s="440"/>
      <c r="BK1348" s="441"/>
      <c r="BL1348" s="431" t="s">
        <v>139</v>
      </c>
      <c r="BM1348" s="446"/>
      <c r="BN1348" s="447">
        <v>-2.7525077724545306</v>
      </c>
      <c r="BO1348" t="s">
        <v>139</v>
      </c>
    </row>
    <row r="1349" spans="1:67" ht="15.75" customHeight="1">
      <c r="A1349" s="7" t="s">
        <v>1030</v>
      </c>
      <c r="B1349" s="453">
        <v>68</v>
      </c>
      <c r="C1349" s="436" t="s">
        <v>277</v>
      </c>
      <c r="D1349" s="454" t="s">
        <v>278</v>
      </c>
      <c r="E1349" s="436">
        <v>71</v>
      </c>
      <c r="F1349" s="436">
        <v>55.729999999999791</v>
      </c>
      <c r="G1349" s="436" t="s">
        <v>61</v>
      </c>
      <c r="H1349" s="430">
        <v>71.92883333333333</v>
      </c>
      <c r="I1349" s="436">
        <v>93</v>
      </c>
      <c r="J1349" s="436">
        <v>49.190000000000964</v>
      </c>
      <c r="K1349" s="436" t="s">
        <v>62</v>
      </c>
      <c r="L1349" s="430">
        <v>93.819833333333349</v>
      </c>
      <c r="M1349" s="430">
        <v>-93.819833333333349</v>
      </c>
      <c r="N1349" s="427">
        <v>1386</v>
      </c>
      <c r="Q1349" s="428" t="s">
        <v>156</v>
      </c>
      <c r="R1349">
        <v>5</v>
      </c>
      <c r="S1349" s="474">
        <v>21.638999999999999</v>
      </c>
      <c r="T1349" s="290">
        <v>-1.5268999999999999</v>
      </c>
      <c r="U1349" s="290">
        <v>-1.5304</v>
      </c>
      <c r="V1349" s="290">
        <v>24.105360999999998</v>
      </c>
      <c r="W1349" s="290">
        <v>24.102028000000001</v>
      </c>
      <c r="X1349" s="290">
        <v>29.989649380706396</v>
      </c>
      <c r="Y1349" s="290">
        <v>29.988632288057801</v>
      </c>
      <c r="Z1349">
        <v>2.2805</v>
      </c>
      <c r="AA1349" s="447">
        <v>8.660171059925494</v>
      </c>
      <c r="AB1349" s="447">
        <v>100.20195401418425</v>
      </c>
      <c r="AC1349" s="447">
        <v>0.30826440799999999</v>
      </c>
      <c r="AD1349" s="290">
        <v>0.66979999999999995</v>
      </c>
      <c r="AE1349" s="447">
        <v>87.8245</v>
      </c>
      <c r="AF1349">
        <v>4.4881000000000002</v>
      </c>
      <c r="AG1349" s="447">
        <v>2.359</v>
      </c>
      <c r="AH1349">
        <v>0.16139999999999999</v>
      </c>
      <c r="AI1349" s="447">
        <v>6.3701999999999995E-2</v>
      </c>
      <c r="AJ1349" s="447">
        <v>71.7</v>
      </c>
      <c r="AK1349" s="447">
        <v>11.744</v>
      </c>
      <c r="AL1349" s="429">
        <v>29.994194030761719</v>
      </c>
      <c r="AM1349" s="433" t="s">
        <v>139</v>
      </c>
      <c r="AN1349" s="434"/>
      <c r="AO1349" s="438">
        <v>-0.8</v>
      </c>
      <c r="AP1349" s="439">
        <v>8.6319999999999997</v>
      </c>
      <c r="AQ1349" s="431" t="s">
        <v>139</v>
      </c>
      <c r="AR1349" s="440"/>
      <c r="AS1349" s="469">
        <v>9.195937189831925E-2</v>
      </c>
      <c r="AT1349" s="431"/>
      <c r="AU1349" s="469">
        <v>1.6651479194434664</v>
      </c>
      <c r="AV1349" s="431"/>
      <c r="AW1349" s="442">
        <v>0.628</v>
      </c>
      <c r="AX1349" s="431"/>
      <c r="AY1349" s="443"/>
      <c r="AZ1349" s="469" t="s">
        <v>139</v>
      </c>
      <c r="BA1349" s="431" t="s">
        <v>139</v>
      </c>
      <c r="BB1349" s="440"/>
      <c r="BC1349" s="469" t="s">
        <v>139</v>
      </c>
      <c r="BD1349" s="445" t="s">
        <v>139</v>
      </c>
      <c r="BE1349" s="469" t="s">
        <v>139</v>
      </c>
      <c r="BF1349" s="445" t="s">
        <v>139</v>
      </c>
      <c r="BG1349" s="445"/>
      <c r="BH1349" s="469" t="s">
        <v>139</v>
      </c>
      <c r="BI1349" s="431" t="s">
        <v>139</v>
      </c>
      <c r="BJ1349" s="440"/>
      <c r="BK1349" s="441"/>
      <c r="BL1349" s="431" t="s">
        <v>139</v>
      </c>
      <c r="BM1349" s="446"/>
      <c r="BN1349" s="447">
        <v>-2.7890981272864823</v>
      </c>
      <c r="BO1349" t="s">
        <v>139</v>
      </c>
    </row>
    <row r="1350" spans="1:67" ht="15.75" customHeight="1">
      <c r="A1350" s="7" t="s">
        <v>1030</v>
      </c>
      <c r="B1350" s="453">
        <v>68</v>
      </c>
      <c r="C1350" s="436" t="s">
        <v>277</v>
      </c>
      <c r="D1350" s="454" t="s">
        <v>278</v>
      </c>
      <c r="E1350" s="436">
        <v>71</v>
      </c>
      <c r="F1350" s="436">
        <v>55.729999999999791</v>
      </c>
      <c r="G1350" s="436" t="s">
        <v>61</v>
      </c>
      <c r="H1350" s="430">
        <v>71.92883333333333</v>
      </c>
      <c r="I1350" s="436">
        <v>93</v>
      </c>
      <c r="J1350" s="436">
        <v>49.190000000000964</v>
      </c>
      <c r="K1350" s="436" t="s">
        <v>62</v>
      </c>
      <c r="L1350" s="430">
        <v>93.819833333333349</v>
      </c>
      <c r="M1350" s="430">
        <v>-93.819833333333349</v>
      </c>
      <c r="N1350" s="427">
        <v>1387</v>
      </c>
      <c r="Q1350" s="428" t="s">
        <v>156</v>
      </c>
      <c r="R1350">
        <v>6</v>
      </c>
      <c r="S1350" s="474">
        <v>6.5659999999999998</v>
      </c>
      <c r="T1350" s="290">
        <v>-1.5436000000000001</v>
      </c>
      <c r="U1350" s="290">
        <v>-1.5435000000000001</v>
      </c>
      <c r="V1350" s="290">
        <v>23.982022999999998</v>
      </c>
      <c r="W1350" s="290">
        <v>23.976011</v>
      </c>
      <c r="X1350" s="290">
        <v>29.846820492869934</v>
      </c>
      <c r="Y1350" s="290">
        <v>29.838518911967178</v>
      </c>
      <c r="Z1350">
        <v>2.2747000000000002</v>
      </c>
      <c r="AA1350" s="447">
        <v>8.6227663532449217</v>
      </c>
      <c r="AB1350" s="447">
        <v>99.622693130678158</v>
      </c>
      <c r="AC1350" s="447">
        <v>0.28757753599999997</v>
      </c>
      <c r="AD1350" s="290">
        <v>0.62380000000000002</v>
      </c>
      <c r="AE1350" s="447">
        <v>87.184100000000001</v>
      </c>
      <c r="AF1350">
        <v>4.4558</v>
      </c>
      <c r="AG1350" s="447">
        <v>2.3050000000000002</v>
      </c>
      <c r="AH1350">
        <v>0.15920000000000001</v>
      </c>
      <c r="AI1350" s="447">
        <v>9.5472000000000001E-2</v>
      </c>
      <c r="AJ1350" s="447">
        <v>87.1</v>
      </c>
      <c r="AK1350" s="447">
        <v>11.897</v>
      </c>
      <c r="AL1350" s="429">
        <v>29.859180450439453</v>
      </c>
      <c r="AM1350" s="433" t="s">
        <v>139</v>
      </c>
      <c r="AN1350" s="434"/>
      <c r="AO1350" s="438">
        <v>-0.8</v>
      </c>
      <c r="AP1350" s="439">
        <v>8.6069999999999993</v>
      </c>
      <c r="AQ1350" s="431" t="s">
        <v>139</v>
      </c>
      <c r="AR1350" s="440"/>
      <c r="AS1350" s="469">
        <v>0.24281359827121371</v>
      </c>
      <c r="AT1350" s="431"/>
      <c r="AU1350" s="469">
        <v>2.1361570897012792</v>
      </c>
      <c r="AV1350" s="431"/>
      <c r="AW1350" s="442">
        <v>0.64600000000000002</v>
      </c>
      <c r="AX1350" s="431"/>
      <c r="AY1350" s="443"/>
      <c r="AZ1350" s="469" t="s">
        <v>139</v>
      </c>
      <c r="BA1350" s="431" t="s">
        <v>139</v>
      </c>
      <c r="BB1350" s="440"/>
      <c r="BC1350" s="469" t="s">
        <v>139</v>
      </c>
      <c r="BD1350" s="445" t="s">
        <v>139</v>
      </c>
      <c r="BE1350" s="469" t="s">
        <v>139</v>
      </c>
      <c r="BF1350" s="445" t="s">
        <v>139</v>
      </c>
      <c r="BG1350" s="445"/>
      <c r="BH1350" s="469" t="s">
        <v>139</v>
      </c>
      <c r="BI1350" s="431" t="s">
        <v>139</v>
      </c>
      <c r="BJ1350" s="440"/>
      <c r="BK1350" s="441"/>
      <c r="BL1350" s="431" t="s">
        <v>139</v>
      </c>
      <c r="BM1350" s="446"/>
      <c r="BN1350" s="447">
        <v>-2.8543662363771589</v>
      </c>
      <c r="BO1350" t="s">
        <v>139</v>
      </c>
    </row>
    <row r="1351" spans="1:67" ht="15.75" customHeight="1">
      <c r="A1351" s="7" t="s">
        <v>1030</v>
      </c>
      <c r="B1351" s="453">
        <v>70</v>
      </c>
      <c r="C1351" s="436" t="s">
        <v>279</v>
      </c>
      <c r="D1351" s="454" t="s">
        <v>280</v>
      </c>
      <c r="E1351" s="436">
        <v>72</v>
      </c>
      <c r="F1351" s="436">
        <v>42.10000000000008</v>
      </c>
      <c r="G1351" s="436" t="s">
        <v>61</v>
      </c>
      <c r="H1351" s="430">
        <v>72.701666666666668</v>
      </c>
      <c r="I1351" s="436">
        <v>90</v>
      </c>
      <c r="J1351" s="436">
        <v>16.180000000001655</v>
      </c>
      <c r="K1351" s="436" t="s">
        <v>62</v>
      </c>
      <c r="L1351" s="430">
        <v>90.269666666666694</v>
      </c>
      <c r="M1351" s="430">
        <v>-90.269666666666694</v>
      </c>
      <c r="N1351" s="427">
        <v>1388</v>
      </c>
      <c r="Q1351" s="428" t="s">
        <v>156</v>
      </c>
      <c r="R1351">
        <v>1</v>
      </c>
      <c r="S1351" s="474">
        <v>5.1139999999999999</v>
      </c>
      <c r="T1351" s="290">
        <v>-1.5101</v>
      </c>
      <c r="U1351" s="290">
        <v>-1.4826999999999999</v>
      </c>
      <c r="V1351" s="290">
        <v>24.508319</v>
      </c>
      <c r="W1351" s="290">
        <v>24.738810000000001</v>
      </c>
      <c r="X1351" s="290">
        <v>30.532229934631001</v>
      </c>
      <c r="Y1351" s="290">
        <v>30.819011411896764</v>
      </c>
      <c r="Z1351">
        <v>2.5246</v>
      </c>
      <c r="AA1351" s="447">
        <v>8.49</v>
      </c>
      <c r="AB1351" s="447">
        <v>98.657521689887957</v>
      </c>
      <c r="AC1351" s="447">
        <v>0.60473120000000014</v>
      </c>
      <c r="AD1351" s="290">
        <v>1.3280000000000001</v>
      </c>
      <c r="AE1351" s="447">
        <v>84.218699999999998</v>
      </c>
      <c r="AF1351">
        <v>4.3061999999999996</v>
      </c>
      <c r="AG1351" s="447">
        <v>2.3731</v>
      </c>
      <c r="AH1351">
        <v>0.16189999999999999</v>
      </c>
      <c r="AI1351" s="447">
        <v>11.25</v>
      </c>
      <c r="AJ1351" s="447">
        <v>98.53</v>
      </c>
      <c r="AK1351" s="447">
        <v>89.23</v>
      </c>
      <c r="AL1351" s="429" t="s">
        <v>139</v>
      </c>
      <c r="AM1351" s="433" t="s">
        <v>139</v>
      </c>
      <c r="AN1351" s="434"/>
      <c r="AO1351" s="438" t="s">
        <v>139</v>
      </c>
      <c r="AP1351" s="439" t="s">
        <v>139</v>
      </c>
      <c r="AQ1351" s="431" t="s">
        <v>139</v>
      </c>
      <c r="AR1351" s="440"/>
      <c r="AS1351" s="469" t="s">
        <v>139</v>
      </c>
      <c r="AT1351" s="431" t="s">
        <v>139</v>
      </c>
      <c r="AU1351" s="469" t="s">
        <v>139</v>
      </c>
      <c r="AV1351" s="431" t="s">
        <v>139</v>
      </c>
      <c r="AW1351" s="442" t="s">
        <v>139</v>
      </c>
      <c r="AX1351" s="431" t="s">
        <v>139</v>
      </c>
      <c r="AY1351" s="443"/>
      <c r="AZ1351" s="469" t="s">
        <v>139</v>
      </c>
      <c r="BA1351" s="431" t="s">
        <v>139</v>
      </c>
      <c r="BB1351" s="440"/>
      <c r="BC1351" s="469" t="s">
        <v>139</v>
      </c>
      <c r="BD1351" s="445" t="s">
        <v>139</v>
      </c>
      <c r="BE1351" s="469" t="s">
        <v>139</v>
      </c>
      <c r="BF1351" s="445" t="s">
        <v>139</v>
      </c>
      <c r="BG1351" s="445"/>
      <c r="BH1351" s="469" t="s">
        <v>139</v>
      </c>
      <c r="BI1351" s="431" t="s">
        <v>139</v>
      </c>
      <c r="BJ1351" s="440"/>
      <c r="BK1351" s="441"/>
      <c r="BL1351" s="431" t="s">
        <v>139</v>
      </c>
      <c r="BM1351" s="446"/>
      <c r="BN1351" s="447" t="s">
        <v>139</v>
      </c>
      <c r="BO1351" t="s">
        <v>139</v>
      </c>
    </row>
    <row r="1352" spans="1:67" ht="15.75" customHeight="1">
      <c r="A1352" s="7" t="s">
        <v>1030</v>
      </c>
      <c r="B1352" s="453">
        <v>70</v>
      </c>
      <c r="C1352" s="436" t="s">
        <v>279</v>
      </c>
      <c r="D1352" s="454" t="s">
        <v>280</v>
      </c>
      <c r="E1352" s="436">
        <v>72</v>
      </c>
      <c r="F1352" s="436">
        <v>42.10000000000008</v>
      </c>
      <c r="G1352" s="436" t="s">
        <v>61</v>
      </c>
      <c r="H1352" s="430">
        <v>72.701666666666668</v>
      </c>
      <c r="I1352" s="436">
        <v>90</v>
      </c>
      <c r="J1352" s="436">
        <v>16.180000000001655</v>
      </c>
      <c r="K1352" s="436" t="s">
        <v>62</v>
      </c>
      <c r="L1352" s="430">
        <v>90.269666666666694</v>
      </c>
      <c r="M1352" s="430">
        <v>-90.269666666666694</v>
      </c>
      <c r="N1352" s="427">
        <v>1389</v>
      </c>
      <c r="Q1352" s="428" t="s">
        <v>156</v>
      </c>
      <c r="R1352">
        <v>2</v>
      </c>
      <c r="S1352" s="474">
        <v>5.1280000000000001</v>
      </c>
      <c r="T1352" s="290">
        <v>-1.4871000000000001</v>
      </c>
      <c r="U1352" s="290">
        <v>-1.4729000000000001</v>
      </c>
      <c r="V1352" s="290">
        <v>24.545210000000001</v>
      </c>
      <c r="W1352" s="290">
        <v>24.764276000000002</v>
      </c>
      <c r="X1352" s="290">
        <v>30.55900626225398</v>
      </c>
      <c r="Y1352" s="290">
        <v>30.843659979705794</v>
      </c>
      <c r="Z1352">
        <v>2.5246</v>
      </c>
      <c r="AA1352" s="447">
        <v>8.49</v>
      </c>
      <c r="AB1352" s="447">
        <v>98.73787420283908</v>
      </c>
      <c r="AC1352" s="447">
        <v>0.63107960000000007</v>
      </c>
      <c r="AD1352" s="290">
        <v>1.3865000000000001</v>
      </c>
      <c r="AE1352" s="447">
        <v>84.643100000000004</v>
      </c>
      <c r="AF1352">
        <v>4.3276000000000003</v>
      </c>
      <c r="AG1352" s="447">
        <v>2.4060000000000001</v>
      </c>
      <c r="AH1352">
        <v>0.16320000000000001</v>
      </c>
      <c r="AI1352" s="447">
        <v>11.272</v>
      </c>
      <c r="AJ1352" s="447">
        <v>98.53</v>
      </c>
      <c r="AK1352" s="447">
        <v>89.23</v>
      </c>
      <c r="AL1352" s="429" t="s">
        <v>139</v>
      </c>
      <c r="AM1352" s="433" t="s">
        <v>139</v>
      </c>
      <c r="AN1352" s="434"/>
      <c r="AO1352" s="438" t="s">
        <v>139</v>
      </c>
      <c r="AP1352" s="439" t="s">
        <v>139</v>
      </c>
      <c r="AQ1352" s="431" t="s">
        <v>139</v>
      </c>
      <c r="AR1352" s="440"/>
      <c r="AS1352" s="469" t="s">
        <v>139</v>
      </c>
      <c r="AT1352" s="431" t="s">
        <v>139</v>
      </c>
      <c r="AU1352" s="469" t="s">
        <v>139</v>
      </c>
      <c r="AV1352" s="431" t="s">
        <v>139</v>
      </c>
      <c r="AW1352" s="442" t="s">
        <v>139</v>
      </c>
      <c r="AX1352" s="431" t="s">
        <v>139</v>
      </c>
      <c r="AY1352" s="443"/>
      <c r="AZ1352" s="469" t="s">
        <v>139</v>
      </c>
      <c r="BA1352" s="431" t="s">
        <v>139</v>
      </c>
      <c r="BB1352" s="440"/>
      <c r="BC1352" s="469" t="s">
        <v>139</v>
      </c>
      <c r="BD1352" s="445" t="s">
        <v>139</v>
      </c>
      <c r="BE1352" s="469" t="s">
        <v>139</v>
      </c>
      <c r="BF1352" s="445" t="s">
        <v>139</v>
      </c>
      <c r="BG1352" s="445"/>
      <c r="BH1352" s="469" t="s">
        <v>139</v>
      </c>
      <c r="BI1352" s="431" t="s">
        <v>139</v>
      </c>
      <c r="BJ1352" s="440"/>
      <c r="BK1352" s="441"/>
      <c r="BL1352" s="431" t="s">
        <v>139</v>
      </c>
      <c r="BM1352" s="446"/>
      <c r="BN1352" s="447" t="s">
        <v>139</v>
      </c>
      <c r="BO1352" t="s">
        <v>139</v>
      </c>
    </row>
    <row r="1353" spans="1:67" ht="15.75" customHeight="1">
      <c r="A1353" s="7" t="s">
        <v>1030</v>
      </c>
      <c r="B1353" s="453">
        <v>70</v>
      </c>
      <c r="C1353" s="436" t="s">
        <v>279</v>
      </c>
      <c r="D1353" s="454" t="s">
        <v>280</v>
      </c>
      <c r="E1353" s="436">
        <v>72</v>
      </c>
      <c r="F1353" s="436">
        <v>42.10000000000008</v>
      </c>
      <c r="G1353" s="436" t="s">
        <v>61</v>
      </c>
      <c r="H1353" s="430">
        <v>72.701666666666668</v>
      </c>
      <c r="I1353" s="436">
        <v>90</v>
      </c>
      <c r="J1353" s="436">
        <v>16.180000000001655</v>
      </c>
      <c r="K1353" s="436" t="s">
        <v>62</v>
      </c>
      <c r="L1353" s="430">
        <v>90.269666666666694</v>
      </c>
      <c r="M1353" s="430">
        <v>-90.269666666666694</v>
      </c>
      <c r="N1353" s="427">
        <v>1390</v>
      </c>
      <c r="Q1353" s="428" t="s">
        <v>156</v>
      </c>
      <c r="R1353">
        <v>3</v>
      </c>
      <c r="S1353" s="474">
        <v>5.1840000000000002</v>
      </c>
      <c r="T1353" s="290">
        <v>-1.4774</v>
      </c>
      <c r="U1353" s="290">
        <v>-1.4767999999999999</v>
      </c>
      <c r="V1353" s="290">
        <v>24.760686</v>
      </c>
      <c r="W1353" s="290">
        <v>24.763307000000001</v>
      </c>
      <c r="X1353" s="290">
        <v>30.843383610172339</v>
      </c>
      <c r="Y1353" s="290">
        <v>30.846344492550681</v>
      </c>
      <c r="Z1353">
        <v>2.5246</v>
      </c>
      <c r="AA1353" s="447">
        <v>8.49</v>
      </c>
      <c r="AB1353" s="447">
        <v>98.963589228552067</v>
      </c>
      <c r="AC1353" s="447">
        <v>0.66130144000000013</v>
      </c>
      <c r="AD1353" s="290">
        <v>1.4536</v>
      </c>
      <c r="AE1353" s="447">
        <v>85.408199999999994</v>
      </c>
      <c r="AF1353">
        <v>4.3662000000000001</v>
      </c>
      <c r="AG1353" s="447">
        <v>2.3660999999999999</v>
      </c>
      <c r="AH1353">
        <v>0.16159999999999999</v>
      </c>
      <c r="AI1353" s="447">
        <v>11.696</v>
      </c>
      <c r="AJ1353" s="447">
        <v>5.99</v>
      </c>
      <c r="AK1353" s="447">
        <v>89.23</v>
      </c>
      <c r="AL1353" s="429" t="s">
        <v>139</v>
      </c>
      <c r="AM1353" s="433" t="s">
        <v>139</v>
      </c>
      <c r="AN1353" s="434"/>
      <c r="AO1353" s="438" t="s">
        <v>139</v>
      </c>
      <c r="AP1353" s="439" t="s">
        <v>139</v>
      </c>
      <c r="AQ1353" s="431" t="s">
        <v>139</v>
      </c>
      <c r="AR1353" s="440"/>
      <c r="AS1353" s="469" t="s">
        <v>139</v>
      </c>
      <c r="AT1353" s="431" t="s">
        <v>139</v>
      </c>
      <c r="AU1353" s="469" t="s">
        <v>139</v>
      </c>
      <c r="AV1353" s="431" t="s">
        <v>139</v>
      </c>
      <c r="AW1353" s="442" t="s">
        <v>139</v>
      </c>
      <c r="AX1353" s="431" t="s">
        <v>139</v>
      </c>
      <c r="AY1353" s="443"/>
      <c r="AZ1353" s="469" t="s">
        <v>139</v>
      </c>
      <c r="BA1353" s="431" t="s">
        <v>139</v>
      </c>
      <c r="BB1353" s="440"/>
      <c r="BC1353" s="469" t="s">
        <v>139</v>
      </c>
      <c r="BD1353" s="445" t="s">
        <v>139</v>
      </c>
      <c r="BE1353" s="469" t="s">
        <v>139</v>
      </c>
      <c r="BF1353" s="445" t="s">
        <v>139</v>
      </c>
      <c r="BG1353" s="445"/>
      <c r="BH1353" s="469" t="s">
        <v>139</v>
      </c>
      <c r="BI1353" s="431" t="s">
        <v>139</v>
      </c>
      <c r="BJ1353" s="440"/>
      <c r="BK1353" s="441"/>
      <c r="BL1353" s="431" t="s">
        <v>139</v>
      </c>
      <c r="BM1353" s="446"/>
      <c r="BN1353" s="447" t="s">
        <v>139</v>
      </c>
      <c r="BO1353" t="s">
        <v>139</v>
      </c>
    </row>
    <row r="1354" spans="1:67" ht="15.75" customHeight="1">
      <c r="A1354" s="7" t="s">
        <v>1030</v>
      </c>
      <c r="B1354" s="453">
        <v>70</v>
      </c>
      <c r="C1354" s="436" t="s">
        <v>279</v>
      </c>
      <c r="D1354" s="454" t="s">
        <v>280</v>
      </c>
      <c r="E1354" s="436">
        <v>72</v>
      </c>
      <c r="F1354" s="436">
        <v>42.10000000000008</v>
      </c>
      <c r="G1354" s="436" t="s">
        <v>61</v>
      </c>
      <c r="H1354" s="430">
        <v>72.701666666666668</v>
      </c>
      <c r="I1354" s="436">
        <v>90</v>
      </c>
      <c r="J1354" s="436">
        <v>16.180000000001655</v>
      </c>
      <c r="K1354" s="436" t="s">
        <v>62</v>
      </c>
      <c r="L1354" s="430">
        <v>90.269666666666694</v>
      </c>
      <c r="M1354" s="430">
        <v>-90.269666666666694</v>
      </c>
      <c r="N1354" s="427">
        <v>1391</v>
      </c>
      <c r="Q1354" s="428" t="s">
        <v>156</v>
      </c>
      <c r="R1354">
        <v>4</v>
      </c>
      <c r="S1354" s="474">
        <v>5.202</v>
      </c>
      <c r="T1354" s="290">
        <v>-1.4865999999999999</v>
      </c>
      <c r="U1354" s="290">
        <v>-1.4818</v>
      </c>
      <c r="V1354" s="290">
        <v>24.750668999999998</v>
      </c>
      <c r="W1354" s="290">
        <v>24.754194999999999</v>
      </c>
      <c r="X1354" s="290">
        <v>30.839213274842674</v>
      </c>
      <c r="Y1354" s="290">
        <v>30.839059592794371</v>
      </c>
      <c r="Z1354">
        <v>2.5246</v>
      </c>
      <c r="AA1354" s="447">
        <v>8.49</v>
      </c>
      <c r="AB1354" s="447">
        <v>98.935991034344497</v>
      </c>
      <c r="AC1354" s="447">
        <v>0.64846504000000005</v>
      </c>
      <c r="AD1354" s="290">
        <v>1.4251</v>
      </c>
      <c r="AE1354" s="447">
        <v>85.447299999999998</v>
      </c>
      <c r="AF1354">
        <v>4.3681999999999999</v>
      </c>
      <c r="AG1354" s="447">
        <v>2.2557</v>
      </c>
      <c r="AH1354">
        <v>0.15720000000000001</v>
      </c>
      <c r="AI1354" s="447">
        <v>12.089</v>
      </c>
      <c r="AJ1354" s="447">
        <v>98.53</v>
      </c>
      <c r="AK1354" s="447">
        <v>89.23</v>
      </c>
      <c r="AL1354" s="429" t="s">
        <v>139</v>
      </c>
      <c r="AM1354" s="433" t="s">
        <v>139</v>
      </c>
      <c r="AN1354" s="434"/>
      <c r="AO1354" s="438" t="s">
        <v>139</v>
      </c>
      <c r="AP1354" s="439" t="s">
        <v>139</v>
      </c>
      <c r="AQ1354" s="431" t="s">
        <v>139</v>
      </c>
      <c r="AR1354" s="440"/>
      <c r="AS1354" s="469" t="s">
        <v>139</v>
      </c>
      <c r="AT1354" s="431" t="s">
        <v>139</v>
      </c>
      <c r="AU1354" s="469" t="s">
        <v>139</v>
      </c>
      <c r="AV1354" s="431" t="s">
        <v>139</v>
      </c>
      <c r="AW1354" s="442" t="s">
        <v>139</v>
      </c>
      <c r="AX1354" s="431" t="s">
        <v>139</v>
      </c>
      <c r="AY1354" s="443"/>
      <c r="AZ1354" s="469" t="s">
        <v>139</v>
      </c>
      <c r="BA1354" s="431" t="s">
        <v>139</v>
      </c>
      <c r="BB1354" s="440"/>
      <c r="BC1354" s="469" t="s">
        <v>139</v>
      </c>
      <c r="BD1354" s="445" t="s">
        <v>139</v>
      </c>
      <c r="BE1354" s="469" t="s">
        <v>139</v>
      </c>
      <c r="BF1354" s="445" t="s">
        <v>139</v>
      </c>
      <c r="BG1354" s="445"/>
      <c r="BH1354" s="469" t="s">
        <v>139</v>
      </c>
      <c r="BI1354" s="431" t="s">
        <v>139</v>
      </c>
      <c r="BJ1354" s="440"/>
      <c r="BK1354" s="441"/>
      <c r="BL1354" s="431" t="s">
        <v>139</v>
      </c>
      <c r="BM1354" s="446"/>
      <c r="BN1354" s="447" t="s">
        <v>139</v>
      </c>
      <c r="BO1354" t="s">
        <v>139</v>
      </c>
    </row>
    <row r="1355" spans="1:67" ht="15.75" customHeight="1">
      <c r="A1355" s="7" t="s">
        <v>1030</v>
      </c>
      <c r="B1355" s="453">
        <v>70</v>
      </c>
      <c r="C1355" s="436" t="s">
        <v>279</v>
      </c>
      <c r="D1355" s="454" t="s">
        <v>280</v>
      </c>
      <c r="E1355" s="436">
        <v>72</v>
      </c>
      <c r="F1355" s="436">
        <v>42.10000000000008</v>
      </c>
      <c r="G1355" s="436" t="s">
        <v>61</v>
      </c>
      <c r="H1355" s="430">
        <v>72.701666666666668</v>
      </c>
      <c r="I1355" s="436">
        <v>90</v>
      </c>
      <c r="J1355" s="436">
        <v>16.180000000001655</v>
      </c>
      <c r="K1355" s="436" t="s">
        <v>62</v>
      </c>
      <c r="L1355" s="430">
        <v>90.269666666666694</v>
      </c>
      <c r="M1355" s="430">
        <v>-90.269666666666694</v>
      </c>
      <c r="N1355" s="427">
        <v>1392</v>
      </c>
      <c r="Q1355" s="428" t="s">
        <v>156</v>
      </c>
      <c r="R1355">
        <v>5</v>
      </c>
      <c r="S1355" s="474">
        <v>5.218</v>
      </c>
      <c r="T1355" s="290">
        <v>-1.4918</v>
      </c>
      <c r="U1355" s="290">
        <v>-1.4950000000000001</v>
      </c>
      <c r="V1355" s="290">
        <v>24.741031</v>
      </c>
      <c r="W1355" s="290">
        <v>24.736329000000001</v>
      </c>
      <c r="X1355" s="290">
        <v>30.831413982382188</v>
      </c>
      <c r="Y1355" s="290">
        <v>30.828299782650589</v>
      </c>
      <c r="Z1355">
        <v>2.5246</v>
      </c>
      <c r="AA1355" s="447">
        <v>8.49</v>
      </c>
      <c r="AB1355" s="447">
        <v>98.916568136339379</v>
      </c>
      <c r="AC1355" s="447">
        <v>0.69494632000000012</v>
      </c>
      <c r="AD1355" s="290">
        <v>1.5283</v>
      </c>
      <c r="AE1355" s="447">
        <v>81.729799999999997</v>
      </c>
      <c r="AF1355">
        <v>4.1806000000000001</v>
      </c>
      <c r="AG1355" s="447">
        <v>2.298</v>
      </c>
      <c r="AH1355">
        <v>0.15890000000000001</v>
      </c>
      <c r="AI1355" s="447">
        <v>12.62</v>
      </c>
      <c r="AJ1355" s="447">
        <v>98.53</v>
      </c>
      <c r="AK1355" s="447">
        <v>89.382999999999996</v>
      </c>
      <c r="AL1355" s="429" t="s">
        <v>139</v>
      </c>
      <c r="AM1355" s="433" t="s">
        <v>139</v>
      </c>
      <c r="AN1355" s="434"/>
      <c r="AO1355" s="438" t="s">
        <v>139</v>
      </c>
      <c r="AP1355" s="439" t="s">
        <v>139</v>
      </c>
      <c r="AQ1355" s="431" t="s">
        <v>139</v>
      </c>
      <c r="AR1355" s="440"/>
      <c r="AS1355" s="469" t="s">
        <v>139</v>
      </c>
      <c r="AT1355" s="431" t="s">
        <v>139</v>
      </c>
      <c r="AU1355" s="469" t="s">
        <v>139</v>
      </c>
      <c r="AV1355" s="431" t="s">
        <v>139</v>
      </c>
      <c r="AW1355" s="442" t="s">
        <v>139</v>
      </c>
      <c r="AX1355" s="431" t="s">
        <v>139</v>
      </c>
      <c r="AY1355" s="443"/>
      <c r="AZ1355" s="469" t="s">
        <v>139</v>
      </c>
      <c r="BA1355" s="431" t="s">
        <v>139</v>
      </c>
      <c r="BB1355" s="440"/>
      <c r="BC1355" s="469" t="s">
        <v>139</v>
      </c>
      <c r="BD1355" s="445" t="s">
        <v>139</v>
      </c>
      <c r="BE1355" s="469" t="s">
        <v>139</v>
      </c>
      <c r="BF1355" s="445" t="s">
        <v>139</v>
      </c>
      <c r="BG1355" s="445"/>
      <c r="BH1355" s="469" t="s">
        <v>139</v>
      </c>
      <c r="BI1355" s="431" t="s">
        <v>139</v>
      </c>
      <c r="BJ1355" s="440"/>
      <c r="BK1355" s="441"/>
      <c r="BL1355" s="431" t="s">
        <v>139</v>
      </c>
      <c r="BM1355" s="446"/>
      <c r="BN1355" s="447" t="s">
        <v>139</v>
      </c>
      <c r="BO1355" t="s">
        <v>139</v>
      </c>
    </row>
    <row r="1356" spans="1:67" ht="15.75" customHeight="1">
      <c r="AL1356" s="429" t="s">
        <v>139</v>
      </c>
      <c r="AM1356" s="433" t="s">
        <v>139</v>
      </c>
      <c r="AN1356" s="434"/>
      <c r="AP1356" s="439" t="s">
        <v>139</v>
      </c>
      <c r="AQ1356" s="431" t="s">
        <v>139</v>
      </c>
      <c r="AR1356" s="440"/>
      <c r="AS1356" s="469" t="s">
        <v>139</v>
      </c>
      <c r="AT1356" s="431" t="s">
        <v>139</v>
      </c>
      <c r="AU1356" s="469" t="s">
        <v>139</v>
      </c>
      <c r="AV1356" s="431" t="s">
        <v>139</v>
      </c>
      <c r="AW1356" s="442" t="s">
        <v>139</v>
      </c>
      <c r="AX1356" s="431" t="s">
        <v>139</v>
      </c>
      <c r="AY1356" s="443"/>
      <c r="BH1356" s="469" t="s">
        <v>139</v>
      </c>
      <c r="BI1356" s="431" t="s">
        <v>139</v>
      </c>
      <c r="BJ1356" s="440"/>
      <c r="BK1356" s="436"/>
      <c r="BM1356" s="448"/>
    </row>
    <row r="1357" spans="1:67" ht="15.75" customHeight="1">
      <c r="AL1357" s="429" t="s">
        <v>139</v>
      </c>
      <c r="AM1357" s="433" t="s">
        <v>139</v>
      </c>
      <c r="AN1357" s="434"/>
      <c r="AP1357" s="439" t="s">
        <v>139</v>
      </c>
      <c r="AQ1357" s="431" t="s">
        <v>139</v>
      </c>
      <c r="AR1357" s="440"/>
      <c r="AS1357" s="469" t="s">
        <v>139</v>
      </c>
      <c r="AT1357" s="431" t="s">
        <v>139</v>
      </c>
      <c r="AU1357" s="469" t="s">
        <v>139</v>
      </c>
      <c r="AV1357" s="431" t="s">
        <v>139</v>
      </c>
      <c r="AW1357" s="442" t="s">
        <v>139</v>
      </c>
      <c r="AX1357" s="431" t="s">
        <v>139</v>
      </c>
      <c r="AY1357" s="443"/>
      <c r="BH1357" s="469" t="s">
        <v>139</v>
      </c>
      <c r="BI1357" s="431" t="s">
        <v>139</v>
      </c>
      <c r="BJ1357" s="440"/>
      <c r="BK1357" s="436"/>
      <c r="BM1357" s="448"/>
    </row>
    <row r="1358" spans="1:67" ht="15.75" customHeight="1">
      <c r="AL1358" s="429" t="s">
        <v>139</v>
      </c>
      <c r="AM1358" s="433" t="s">
        <v>139</v>
      </c>
      <c r="AN1358" s="434"/>
      <c r="AP1358" s="439" t="s">
        <v>139</v>
      </c>
      <c r="AQ1358" s="431" t="s">
        <v>139</v>
      </c>
      <c r="AR1358" s="440"/>
      <c r="AS1358" s="469" t="s">
        <v>139</v>
      </c>
      <c r="AT1358" s="431" t="s">
        <v>139</v>
      </c>
      <c r="AU1358" s="469" t="s">
        <v>139</v>
      </c>
      <c r="AV1358" s="431" t="s">
        <v>139</v>
      </c>
      <c r="AW1358" s="442" t="s">
        <v>139</v>
      </c>
      <c r="AX1358" s="431" t="s">
        <v>139</v>
      </c>
      <c r="AY1358" s="443"/>
      <c r="BH1358" s="469" t="s">
        <v>139</v>
      </c>
      <c r="BI1358" s="431" t="s">
        <v>139</v>
      </c>
      <c r="BJ1358" s="440"/>
      <c r="BK1358" s="436"/>
      <c r="BM1358" s="448"/>
    </row>
    <row r="1359" spans="1:67" ht="15.75" customHeight="1">
      <c r="AL1359" s="429" t="s">
        <v>139</v>
      </c>
      <c r="AM1359" s="433" t="s">
        <v>139</v>
      </c>
      <c r="AN1359" s="434"/>
      <c r="AP1359" s="439" t="s">
        <v>139</v>
      </c>
      <c r="AQ1359" s="431" t="s">
        <v>139</v>
      </c>
      <c r="AR1359" s="440"/>
      <c r="AS1359" s="469" t="s">
        <v>139</v>
      </c>
      <c r="AT1359" s="431" t="s">
        <v>139</v>
      </c>
      <c r="AU1359" s="469" t="s">
        <v>139</v>
      </c>
      <c r="AV1359" s="431" t="s">
        <v>139</v>
      </c>
      <c r="AW1359" s="442" t="s">
        <v>139</v>
      </c>
      <c r="AX1359" s="431" t="s">
        <v>139</v>
      </c>
      <c r="AY1359" s="443"/>
      <c r="BH1359" s="469" t="s">
        <v>139</v>
      </c>
      <c r="BI1359" s="431" t="s">
        <v>139</v>
      </c>
      <c r="BJ1359" s="440"/>
      <c r="BK1359" s="436"/>
      <c r="BM1359" s="448"/>
    </row>
    <row r="1360" spans="1:67" ht="15.75" customHeight="1">
      <c r="AL1360" s="429" t="s">
        <v>139</v>
      </c>
      <c r="AM1360" s="433" t="s">
        <v>139</v>
      </c>
      <c r="AN1360" s="434"/>
      <c r="AP1360" s="439" t="s">
        <v>139</v>
      </c>
      <c r="AQ1360" s="431" t="s">
        <v>139</v>
      </c>
      <c r="AR1360" s="440"/>
      <c r="AS1360" s="469" t="s">
        <v>139</v>
      </c>
      <c r="AT1360" s="431" t="s">
        <v>139</v>
      </c>
      <c r="AU1360" s="469" t="s">
        <v>139</v>
      </c>
      <c r="AV1360" s="431" t="s">
        <v>139</v>
      </c>
      <c r="AW1360" s="442" t="s">
        <v>139</v>
      </c>
      <c r="AX1360" s="431" t="s">
        <v>139</v>
      </c>
      <c r="AY1360" s="443"/>
      <c r="BH1360" s="469" t="s">
        <v>139</v>
      </c>
      <c r="BI1360" s="431" t="s">
        <v>139</v>
      </c>
      <c r="BJ1360" s="440"/>
      <c r="BK1360" s="436"/>
      <c r="BM1360" s="448"/>
    </row>
    <row r="1361" spans="1:184" ht="15.75" customHeight="1">
      <c r="AL1361" s="429" t="s">
        <v>139</v>
      </c>
      <c r="AM1361" s="433" t="s">
        <v>139</v>
      </c>
      <c r="AN1361" s="434"/>
      <c r="AP1361" s="439" t="s">
        <v>139</v>
      </c>
      <c r="AQ1361" s="431" t="s">
        <v>139</v>
      </c>
      <c r="AR1361" s="440"/>
      <c r="AS1361" s="469" t="s">
        <v>139</v>
      </c>
      <c r="AT1361" s="431" t="s">
        <v>139</v>
      </c>
      <c r="AU1361" s="469" t="s">
        <v>139</v>
      </c>
      <c r="AV1361" s="431" t="s">
        <v>139</v>
      </c>
      <c r="AW1361" s="442" t="s">
        <v>139</v>
      </c>
      <c r="AX1361" s="431" t="s">
        <v>139</v>
      </c>
      <c r="AY1361" s="443"/>
      <c r="BH1361" s="469" t="s">
        <v>139</v>
      </c>
      <c r="BI1361" s="431" t="s">
        <v>139</v>
      </c>
      <c r="BJ1361" s="440"/>
      <c r="BK1361" s="436"/>
      <c r="BM1361" s="448"/>
    </row>
    <row r="1362" spans="1:184" ht="15.75" customHeight="1">
      <c r="AL1362" s="429" t="s">
        <v>139</v>
      </c>
      <c r="AM1362" s="433" t="s">
        <v>139</v>
      </c>
      <c r="AN1362" s="434"/>
      <c r="AP1362" s="439" t="s">
        <v>139</v>
      </c>
      <c r="AQ1362" s="431" t="s">
        <v>139</v>
      </c>
      <c r="AR1362" s="440"/>
      <c r="AS1362" s="469" t="s">
        <v>139</v>
      </c>
      <c r="AT1362" s="431" t="s">
        <v>139</v>
      </c>
      <c r="AU1362" s="469" t="s">
        <v>139</v>
      </c>
      <c r="AV1362" s="431" t="s">
        <v>139</v>
      </c>
      <c r="AW1362" s="442" t="s">
        <v>139</v>
      </c>
      <c r="AX1362" s="431" t="s">
        <v>139</v>
      </c>
      <c r="AY1362" s="443"/>
      <c r="BH1362" s="469" t="s">
        <v>139</v>
      </c>
      <c r="BI1362" s="431" t="s">
        <v>139</v>
      </c>
      <c r="BJ1362" s="440"/>
      <c r="BK1362" s="436"/>
      <c r="BM1362" s="448"/>
    </row>
    <row r="1363" spans="1:184" ht="15.75" customHeight="1">
      <c r="AL1363" s="429" t="s">
        <v>139</v>
      </c>
      <c r="AM1363" s="433" t="s">
        <v>139</v>
      </c>
      <c r="AN1363" s="434"/>
      <c r="AP1363" s="439" t="s">
        <v>139</v>
      </c>
      <c r="AQ1363" s="431" t="s">
        <v>139</v>
      </c>
      <c r="AR1363" s="440"/>
      <c r="AS1363" s="469" t="s">
        <v>139</v>
      </c>
      <c r="AT1363" s="431" t="s">
        <v>139</v>
      </c>
      <c r="AU1363" s="469" t="s">
        <v>139</v>
      </c>
      <c r="AV1363" s="431" t="s">
        <v>139</v>
      </c>
      <c r="AW1363" s="442" t="s">
        <v>139</v>
      </c>
      <c r="AX1363" s="431" t="s">
        <v>139</v>
      </c>
      <c r="AY1363" s="443"/>
      <c r="BH1363" s="469" t="s">
        <v>139</v>
      </c>
      <c r="BI1363" s="431" t="s">
        <v>139</v>
      </c>
      <c r="BJ1363" s="440"/>
      <c r="BK1363" s="436"/>
      <c r="BM1363" s="448"/>
    </row>
    <row r="1364" spans="1:184" ht="15.75" customHeight="1">
      <c r="AL1364" s="429" t="s">
        <v>139</v>
      </c>
      <c r="AM1364" s="433" t="s">
        <v>139</v>
      </c>
      <c r="AN1364" s="434"/>
      <c r="AP1364" s="439" t="s">
        <v>139</v>
      </c>
      <c r="AQ1364" s="431" t="s">
        <v>139</v>
      </c>
      <c r="AR1364" s="440"/>
      <c r="AS1364" s="469" t="s">
        <v>139</v>
      </c>
      <c r="AT1364" s="431" t="s">
        <v>139</v>
      </c>
      <c r="AU1364" s="469" t="s">
        <v>139</v>
      </c>
      <c r="AV1364" s="431" t="s">
        <v>139</v>
      </c>
      <c r="AW1364" s="442" t="s">
        <v>139</v>
      </c>
      <c r="AX1364" s="431" t="s">
        <v>139</v>
      </c>
      <c r="AY1364" s="443"/>
      <c r="BH1364" s="469" t="s">
        <v>139</v>
      </c>
      <c r="BI1364" s="431" t="s">
        <v>139</v>
      </c>
      <c r="BJ1364" s="440"/>
      <c r="BK1364" s="436"/>
      <c r="BM1364" s="448"/>
    </row>
    <row r="1365" spans="1:184" ht="15.75" customHeight="1">
      <c r="AL1365" s="429" t="s">
        <v>139</v>
      </c>
      <c r="AM1365" s="433" t="s">
        <v>139</v>
      </c>
      <c r="AN1365" s="434"/>
      <c r="AP1365" s="439" t="s">
        <v>139</v>
      </c>
      <c r="AQ1365" s="431" t="s">
        <v>139</v>
      </c>
      <c r="AR1365" s="440"/>
      <c r="AS1365" s="469" t="s">
        <v>139</v>
      </c>
      <c r="AT1365" s="431" t="s">
        <v>139</v>
      </c>
      <c r="AU1365" s="469" t="s">
        <v>139</v>
      </c>
      <c r="AV1365" s="431" t="s">
        <v>139</v>
      </c>
      <c r="AW1365" s="442" t="s">
        <v>139</v>
      </c>
      <c r="AX1365" s="431" t="s">
        <v>139</v>
      </c>
      <c r="AY1365" s="443"/>
      <c r="BH1365" s="469" t="s">
        <v>139</v>
      </c>
      <c r="BI1365" s="431" t="s">
        <v>139</v>
      </c>
      <c r="BJ1365" s="440"/>
      <c r="BK1365" s="436"/>
      <c r="BM1365" s="448"/>
    </row>
    <row r="1366" spans="1:184" ht="15.75" customHeight="1">
      <c r="AL1366" s="429" t="s">
        <v>139</v>
      </c>
      <c r="AM1366" s="433" t="s">
        <v>139</v>
      </c>
      <c r="AN1366" s="434"/>
      <c r="AP1366" s="439" t="s">
        <v>139</v>
      </c>
      <c r="AQ1366" s="431" t="s">
        <v>139</v>
      </c>
      <c r="AR1366" s="440"/>
      <c r="AS1366" s="469" t="s">
        <v>139</v>
      </c>
      <c r="AT1366" s="431" t="s">
        <v>139</v>
      </c>
      <c r="AU1366" s="469" t="s">
        <v>139</v>
      </c>
      <c r="AV1366" s="431" t="s">
        <v>139</v>
      </c>
      <c r="AW1366" s="442" t="s">
        <v>139</v>
      </c>
      <c r="AX1366" s="431" t="s">
        <v>139</v>
      </c>
      <c r="AY1366" s="443"/>
      <c r="BH1366" s="469" t="s">
        <v>139</v>
      </c>
      <c r="BI1366" s="431" t="s">
        <v>139</v>
      </c>
      <c r="BJ1366" s="440"/>
      <c r="BK1366" s="436"/>
      <c r="BM1366" s="448"/>
    </row>
    <row r="1367" spans="1:184" ht="15.75" customHeight="1">
      <c r="AL1367" s="429" t="s">
        <v>139</v>
      </c>
      <c r="AM1367" s="433" t="s">
        <v>139</v>
      </c>
      <c r="AN1367" s="434"/>
      <c r="AP1367" s="439" t="s">
        <v>139</v>
      </c>
      <c r="AQ1367" s="431" t="s">
        <v>139</v>
      </c>
      <c r="AR1367" s="440"/>
      <c r="AS1367" s="469" t="s">
        <v>139</v>
      </c>
      <c r="AT1367" s="431" t="s">
        <v>139</v>
      </c>
      <c r="AU1367" s="469" t="s">
        <v>139</v>
      </c>
      <c r="AV1367" s="431" t="s">
        <v>139</v>
      </c>
      <c r="AW1367" s="442" t="s">
        <v>139</v>
      </c>
      <c r="AX1367" s="431" t="s">
        <v>139</v>
      </c>
      <c r="AY1367" s="443"/>
      <c r="BH1367" s="469" t="s">
        <v>139</v>
      </c>
      <c r="BI1367" s="431" t="s">
        <v>139</v>
      </c>
      <c r="BJ1367" s="440"/>
      <c r="BK1367" s="436"/>
      <c r="BM1367" s="448"/>
    </row>
    <row r="1368" spans="1:184" ht="15.75" customHeight="1">
      <c r="AL1368" s="429" t="s">
        <v>139</v>
      </c>
      <c r="AM1368" s="433" t="s">
        <v>139</v>
      </c>
      <c r="AN1368" s="434"/>
      <c r="AP1368" s="439" t="s">
        <v>139</v>
      </c>
      <c r="AQ1368" s="431" t="s">
        <v>139</v>
      </c>
      <c r="AR1368" s="440"/>
      <c r="AS1368" s="469" t="s">
        <v>139</v>
      </c>
      <c r="AT1368" s="431" t="s">
        <v>139</v>
      </c>
      <c r="AU1368" s="469" t="s">
        <v>139</v>
      </c>
      <c r="AV1368" s="431" t="s">
        <v>139</v>
      </c>
      <c r="AW1368" s="442" t="s">
        <v>139</v>
      </c>
      <c r="AX1368" s="431" t="s">
        <v>139</v>
      </c>
      <c r="AY1368" s="443"/>
      <c r="BH1368" s="469" t="s">
        <v>139</v>
      </c>
      <c r="BI1368" s="431" t="s">
        <v>139</v>
      </c>
      <c r="BJ1368" s="440"/>
      <c r="BK1368" s="436"/>
      <c r="BM1368" s="448"/>
    </row>
    <row r="1369" spans="1:184" ht="15.75" customHeight="1">
      <c r="AL1369" s="429" t="s">
        <v>139</v>
      </c>
      <c r="AM1369" s="433" t="s">
        <v>139</v>
      </c>
      <c r="AN1369" s="434"/>
      <c r="AP1369" s="439" t="s">
        <v>139</v>
      </c>
      <c r="AQ1369" s="431" t="s">
        <v>139</v>
      </c>
      <c r="AR1369" s="440"/>
      <c r="AS1369" s="469" t="s">
        <v>139</v>
      </c>
      <c r="AT1369" s="431" t="s">
        <v>139</v>
      </c>
      <c r="AU1369" s="469" t="s">
        <v>139</v>
      </c>
      <c r="AV1369" s="431" t="s">
        <v>139</v>
      </c>
      <c r="AW1369" s="442" t="s">
        <v>139</v>
      </c>
      <c r="AX1369" s="431" t="s">
        <v>139</v>
      </c>
      <c r="AY1369" s="443"/>
      <c r="BH1369" s="469" t="s">
        <v>139</v>
      </c>
      <c r="BI1369" s="431" t="s">
        <v>139</v>
      </c>
      <c r="BJ1369" s="440"/>
      <c r="BK1369" s="436"/>
      <c r="BM1369" s="448"/>
    </row>
    <row r="1370" spans="1:184" ht="15.75" customHeight="1">
      <c r="AL1370" s="429" t="s">
        <v>139</v>
      </c>
      <c r="AM1370" s="433" t="s">
        <v>139</v>
      </c>
      <c r="AN1370" s="434"/>
      <c r="AP1370" s="439" t="s">
        <v>139</v>
      </c>
      <c r="AQ1370" s="431" t="s">
        <v>139</v>
      </c>
      <c r="AR1370" s="440"/>
      <c r="AS1370" s="469" t="s">
        <v>139</v>
      </c>
      <c r="AT1370" s="431" t="s">
        <v>139</v>
      </c>
      <c r="AU1370" s="469" t="s">
        <v>139</v>
      </c>
      <c r="AV1370" s="431" t="s">
        <v>139</v>
      </c>
      <c r="AW1370" s="442" t="s">
        <v>139</v>
      </c>
      <c r="AX1370" s="431" t="s">
        <v>139</v>
      </c>
      <c r="AY1370" s="443"/>
      <c r="BH1370" s="469" t="s">
        <v>139</v>
      </c>
      <c r="BI1370" s="431" t="s">
        <v>139</v>
      </c>
      <c r="BJ1370" s="440"/>
      <c r="BK1370" s="436"/>
      <c r="BM1370" s="448"/>
    </row>
    <row r="1371" spans="1:184" s="431" customFormat="1" ht="15.75" customHeight="1">
      <c r="A1371" s="436"/>
      <c r="B1371" s="453"/>
      <c r="C1371" s="436"/>
      <c r="D1371" s="454"/>
      <c r="E1371" s="436"/>
      <c r="F1371" s="436"/>
      <c r="G1371" s="436"/>
      <c r="H1371" s="430"/>
      <c r="I1371" s="436"/>
      <c r="J1371" s="436"/>
      <c r="K1371" s="436"/>
      <c r="L1371" s="430"/>
      <c r="M1371" s="430"/>
      <c r="N1371" s="427"/>
      <c r="O1371" s="427"/>
      <c r="P1371" s="448"/>
      <c r="Q1371" s="428"/>
      <c r="R1371" s="7"/>
      <c r="S1371" s="459"/>
      <c r="T1371" s="429"/>
      <c r="U1371" s="429"/>
      <c r="V1371" s="429"/>
      <c r="W1371" s="429"/>
      <c r="X1371" s="429"/>
      <c r="Y1371" s="429"/>
      <c r="Z1371" s="439"/>
      <c r="AA1371" s="439"/>
      <c r="AB1371" s="439"/>
      <c r="AC1371" s="439"/>
      <c r="AD1371" s="429"/>
      <c r="AE1371" s="439"/>
      <c r="AF1371" s="7"/>
      <c r="AG1371" s="439"/>
      <c r="AH1371" s="7"/>
      <c r="AI1371" s="439"/>
      <c r="AJ1371" s="439"/>
      <c r="AK1371" s="439"/>
      <c r="AL1371" s="429" t="s">
        <v>139</v>
      </c>
      <c r="AM1371" s="433" t="s">
        <v>139</v>
      </c>
      <c r="AN1371" s="434"/>
      <c r="AO1371" s="438"/>
      <c r="AP1371" s="439" t="s">
        <v>139</v>
      </c>
      <c r="AQ1371" s="431" t="s">
        <v>139</v>
      </c>
      <c r="AR1371" s="440"/>
      <c r="AS1371" s="469" t="s">
        <v>139</v>
      </c>
      <c r="AT1371" s="431" t="s">
        <v>139</v>
      </c>
      <c r="AU1371" s="469" t="s">
        <v>139</v>
      </c>
      <c r="AV1371" s="431" t="s">
        <v>139</v>
      </c>
      <c r="AW1371" s="442" t="s">
        <v>139</v>
      </c>
      <c r="AX1371" s="431" t="s">
        <v>139</v>
      </c>
      <c r="AY1371" s="443"/>
      <c r="AZ1371" s="441"/>
      <c r="BA1371" s="435"/>
      <c r="BB1371" s="437"/>
      <c r="BC1371" s="441"/>
      <c r="BD1371" s="460"/>
      <c r="BE1371" s="441"/>
      <c r="BF1371" s="461"/>
      <c r="BG1371" s="461"/>
      <c r="BH1371" s="469" t="s">
        <v>139</v>
      </c>
      <c r="BI1371" s="431" t="s">
        <v>139</v>
      </c>
      <c r="BJ1371" s="440"/>
      <c r="BK1371" s="436"/>
      <c r="BM1371" s="448"/>
      <c r="BN1371" s="447"/>
      <c r="BO1371"/>
      <c r="BP1371"/>
      <c r="BQ1371" s="436"/>
      <c r="BR1371" s="436"/>
      <c r="BS1371" s="436"/>
      <c r="BT1371" s="436"/>
      <c r="BU1371" s="436"/>
      <c r="BV1371" s="436"/>
      <c r="BW1371" s="436"/>
      <c r="BX1371" s="436"/>
      <c r="BY1371" s="436"/>
      <c r="BZ1371" s="436"/>
      <c r="CA1371" s="436"/>
      <c r="CB1371" s="436"/>
      <c r="CC1371" s="436"/>
      <c r="CD1371" s="436"/>
      <c r="CE1371" s="436"/>
      <c r="CF1371" s="436"/>
      <c r="CG1371" s="436"/>
      <c r="CH1371" s="436"/>
      <c r="CI1371" s="436"/>
      <c r="CJ1371" s="436"/>
      <c r="CK1371" s="436"/>
      <c r="CL1371" s="436"/>
      <c r="CM1371" s="436"/>
      <c r="CN1371" s="436"/>
      <c r="CO1371" s="436"/>
      <c r="CP1371" s="436"/>
      <c r="CQ1371" s="436"/>
      <c r="CR1371" s="436"/>
      <c r="CS1371" s="436"/>
      <c r="CT1371" s="436"/>
      <c r="CU1371" s="436"/>
      <c r="CV1371" s="436"/>
      <c r="CW1371" s="436"/>
      <c r="CX1371" s="436"/>
      <c r="CY1371" s="436"/>
      <c r="CZ1371" s="436"/>
      <c r="DA1371" s="436"/>
      <c r="DB1371" s="436"/>
      <c r="DC1371" s="436"/>
      <c r="DD1371" s="436"/>
      <c r="DE1371" s="436"/>
      <c r="DF1371" s="436"/>
      <c r="DG1371" s="436"/>
      <c r="DH1371" s="436"/>
      <c r="DI1371" s="436"/>
      <c r="DJ1371" s="436"/>
      <c r="DK1371" s="436"/>
      <c r="DL1371" s="436"/>
      <c r="DM1371" s="436"/>
      <c r="DN1371" s="436"/>
      <c r="DO1371" s="436"/>
      <c r="DP1371" s="436"/>
      <c r="DQ1371" s="436"/>
      <c r="DR1371" s="436"/>
      <c r="DS1371" s="436"/>
      <c r="DT1371" s="436"/>
      <c r="DU1371" s="436"/>
      <c r="DV1371" s="436"/>
      <c r="DW1371" s="436"/>
      <c r="DX1371" s="436"/>
      <c r="DY1371" s="436"/>
      <c r="DZ1371" s="436"/>
      <c r="EA1371" s="436"/>
      <c r="EB1371" s="436"/>
      <c r="EC1371" s="436"/>
      <c r="ED1371" s="436"/>
      <c r="EE1371" s="436"/>
      <c r="EF1371" s="436"/>
      <c r="EG1371" s="436"/>
      <c r="EH1371" s="436"/>
      <c r="EI1371" s="436"/>
      <c r="EJ1371" s="436"/>
      <c r="EK1371" s="436"/>
      <c r="EL1371" s="436"/>
      <c r="EM1371" s="436"/>
      <c r="EN1371" s="436"/>
      <c r="EO1371" s="436"/>
      <c r="EP1371" s="436"/>
      <c r="EQ1371" s="436"/>
      <c r="ER1371" s="436"/>
      <c r="ES1371" s="436"/>
      <c r="ET1371" s="436"/>
      <c r="EU1371" s="436"/>
      <c r="EV1371" s="436"/>
      <c r="EW1371" s="436"/>
      <c r="EX1371" s="436"/>
      <c r="EY1371" s="436"/>
      <c r="EZ1371" s="436"/>
      <c r="FA1371" s="436"/>
      <c r="FB1371" s="436"/>
      <c r="FC1371" s="436"/>
      <c r="FD1371" s="436"/>
      <c r="FE1371" s="436"/>
      <c r="FF1371" s="436"/>
      <c r="FG1371" s="436"/>
      <c r="FH1371" s="436"/>
      <c r="FI1371" s="436"/>
      <c r="FJ1371" s="436"/>
      <c r="FK1371" s="436"/>
      <c r="FL1371" s="436"/>
      <c r="FM1371" s="436"/>
      <c r="FN1371" s="436"/>
      <c r="FO1371" s="436"/>
      <c r="FP1371" s="436"/>
      <c r="FQ1371" s="436"/>
      <c r="FR1371" s="436"/>
      <c r="FS1371" s="436"/>
      <c r="FT1371" s="436"/>
      <c r="FU1371" s="436"/>
      <c r="FV1371" s="436"/>
      <c r="FW1371" s="436"/>
      <c r="FX1371" s="436"/>
      <c r="FY1371" s="436"/>
      <c r="FZ1371" s="436"/>
      <c r="GA1371" s="436"/>
      <c r="GB1371" s="436"/>
    </row>
    <row r="1372" spans="1:184" s="431" customFormat="1" ht="15.75" customHeight="1">
      <c r="A1372" s="436"/>
      <c r="B1372" s="453"/>
      <c r="C1372" s="436"/>
      <c r="D1372" s="454"/>
      <c r="E1372" s="436"/>
      <c r="F1372" s="436"/>
      <c r="G1372" s="436"/>
      <c r="H1372" s="430"/>
      <c r="I1372" s="436"/>
      <c r="J1372" s="436"/>
      <c r="K1372" s="436"/>
      <c r="L1372" s="430"/>
      <c r="M1372" s="430"/>
      <c r="N1372" s="427"/>
      <c r="O1372" s="427"/>
      <c r="P1372" s="448"/>
      <c r="Q1372" s="428"/>
      <c r="R1372" s="7"/>
      <c r="S1372" s="459"/>
      <c r="T1372" s="429"/>
      <c r="U1372" s="429"/>
      <c r="V1372" s="429"/>
      <c r="W1372" s="429"/>
      <c r="X1372" s="429"/>
      <c r="Y1372" s="429"/>
      <c r="Z1372" s="439"/>
      <c r="AA1372" s="439"/>
      <c r="AB1372" s="439"/>
      <c r="AC1372" s="439"/>
      <c r="AD1372" s="429"/>
      <c r="AE1372" s="439"/>
      <c r="AF1372" s="7"/>
      <c r="AG1372" s="439"/>
      <c r="AH1372" s="7"/>
      <c r="AI1372" s="439"/>
      <c r="AJ1372" s="439"/>
      <c r="AK1372" s="439"/>
      <c r="AL1372" s="429" t="s">
        <v>139</v>
      </c>
      <c r="AM1372" s="433" t="s">
        <v>139</v>
      </c>
      <c r="AN1372" s="434"/>
      <c r="AO1372" s="438"/>
      <c r="AP1372" s="439" t="s">
        <v>139</v>
      </c>
      <c r="AQ1372" s="431" t="s">
        <v>139</v>
      </c>
      <c r="AR1372" s="440"/>
      <c r="AS1372" s="469" t="s">
        <v>139</v>
      </c>
      <c r="AT1372" s="431" t="s">
        <v>139</v>
      </c>
      <c r="AU1372" s="469" t="s">
        <v>139</v>
      </c>
      <c r="AV1372" s="431" t="s">
        <v>139</v>
      </c>
      <c r="AW1372" s="442" t="s">
        <v>139</v>
      </c>
      <c r="AX1372" s="431" t="s">
        <v>139</v>
      </c>
      <c r="AY1372" s="443"/>
      <c r="AZ1372" s="441"/>
      <c r="BA1372" s="435"/>
      <c r="BB1372" s="437"/>
      <c r="BC1372" s="441"/>
      <c r="BD1372" s="460"/>
      <c r="BE1372" s="441"/>
      <c r="BF1372" s="461"/>
      <c r="BG1372" s="461"/>
      <c r="BH1372" s="469" t="s">
        <v>139</v>
      </c>
      <c r="BI1372" s="431" t="s">
        <v>139</v>
      </c>
      <c r="BJ1372" s="440"/>
      <c r="BK1372" s="436"/>
      <c r="BM1372" s="448"/>
      <c r="BN1372" s="447"/>
      <c r="BO1372"/>
      <c r="BP1372"/>
      <c r="BQ1372" s="436"/>
      <c r="BR1372" s="436"/>
      <c r="BS1372" s="436"/>
      <c r="BT1372" s="436"/>
      <c r="BU1372" s="436"/>
      <c r="BV1372" s="436"/>
      <c r="BW1372" s="436"/>
      <c r="BX1372" s="436"/>
      <c r="BY1372" s="436"/>
      <c r="BZ1372" s="436"/>
      <c r="CA1372" s="436"/>
      <c r="CB1372" s="436"/>
      <c r="CC1372" s="436"/>
      <c r="CD1372" s="436"/>
      <c r="CE1372" s="436"/>
      <c r="CF1372" s="436"/>
      <c r="CG1372" s="436"/>
      <c r="CH1372" s="436"/>
      <c r="CI1372" s="436"/>
      <c r="CJ1372" s="436"/>
      <c r="CK1372" s="436"/>
      <c r="CL1372" s="436"/>
      <c r="CM1372" s="436"/>
      <c r="CN1372" s="436"/>
      <c r="CO1372" s="436"/>
      <c r="CP1372" s="436"/>
      <c r="CQ1372" s="436"/>
      <c r="CR1372" s="436"/>
      <c r="CS1372" s="436"/>
      <c r="CT1372" s="436"/>
      <c r="CU1372" s="436"/>
      <c r="CV1372" s="436"/>
      <c r="CW1372" s="436"/>
      <c r="CX1372" s="436"/>
      <c r="CY1372" s="436"/>
      <c r="CZ1372" s="436"/>
      <c r="DA1372" s="436"/>
      <c r="DB1372" s="436"/>
      <c r="DC1372" s="436"/>
      <c r="DD1372" s="436"/>
      <c r="DE1372" s="436"/>
      <c r="DF1372" s="436"/>
      <c r="DG1372" s="436"/>
      <c r="DH1372" s="436"/>
      <c r="DI1372" s="436"/>
      <c r="DJ1372" s="436"/>
      <c r="DK1372" s="436"/>
      <c r="DL1372" s="436"/>
      <c r="DM1372" s="436"/>
      <c r="DN1372" s="436"/>
      <c r="DO1372" s="436"/>
      <c r="DP1372" s="436"/>
      <c r="DQ1372" s="436"/>
      <c r="DR1372" s="436"/>
      <c r="DS1372" s="436"/>
      <c r="DT1372" s="436"/>
      <c r="DU1372" s="436"/>
      <c r="DV1372" s="436"/>
      <c r="DW1372" s="436"/>
      <c r="DX1372" s="436"/>
      <c r="DY1372" s="436"/>
      <c r="DZ1372" s="436"/>
      <c r="EA1372" s="436"/>
      <c r="EB1372" s="436"/>
      <c r="EC1372" s="436"/>
      <c r="ED1372" s="436"/>
      <c r="EE1372" s="436"/>
      <c r="EF1372" s="436"/>
      <c r="EG1372" s="436"/>
      <c r="EH1372" s="436"/>
      <c r="EI1372" s="436"/>
      <c r="EJ1372" s="436"/>
      <c r="EK1372" s="436"/>
      <c r="EL1372" s="436"/>
      <c r="EM1372" s="436"/>
      <c r="EN1372" s="436"/>
      <c r="EO1372" s="436"/>
      <c r="EP1372" s="436"/>
      <c r="EQ1372" s="436"/>
      <c r="ER1372" s="436"/>
      <c r="ES1372" s="436"/>
      <c r="ET1372" s="436"/>
      <c r="EU1372" s="436"/>
      <c r="EV1372" s="436"/>
      <c r="EW1372" s="436"/>
      <c r="EX1372" s="436"/>
      <c r="EY1372" s="436"/>
      <c r="EZ1372" s="436"/>
      <c r="FA1372" s="436"/>
      <c r="FB1372" s="436"/>
      <c r="FC1372" s="436"/>
      <c r="FD1372" s="436"/>
      <c r="FE1372" s="436"/>
      <c r="FF1372" s="436"/>
      <c r="FG1372" s="436"/>
      <c r="FH1372" s="436"/>
      <c r="FI1372" s="436"/>
      <c r="FJ1372" s="436"/>
      <c r="FK1372" s="436"/>
      <c r="FL1372" s="436"/>
      <c r="FM1372" s="436"/>
      <c r="FN1372" s="436"/>
      <c r="FO1372" s="436"/>
      <c r="FP1372" s="436"/>
      <c r="FQ1372" s="436"/>
      <c r="FR1372" s="436"/>
      <c r="FS1372" s="436"/>
      <c r="FT1372" s="436"/>
      <c r="FU1372" s="436"/>
      <c r="FV1372" s="436"/>
      <c r="FW1372" s="436"/>
      <c r="FX1372" s="436"/>
      <c r="FY1372" s="436"/>
      <c r="FZ1372" s="436"/>
      <c r="GA1372" s="436"/>
      <c r="GB1372" s="436"/>
    </row>
    <row r="1373" spans="1:184" s="431" customFormat="1" ht="15.75" customHeight="1">
      <c r="A1373" s="436"/>
      <c r="B1373" s="453"/>
      <c r="C1373" s="436"/>
      <c r="D1373" s="454"/>
      <c r="E1373" s="436"/>
      <c r="F1373" s="436"/>
      <c r="G1373" s="436"/>
      <c r="H1373" s="430"/>
      <c r="I1373" s="436"/>
      <c r="J1373" s="436"/>
      <c r="K1373" s="436"/>
      <c r="L1373" s="430"/>
      <c r="M1373" s="430"/>
      <c r="N1373" s="427"/>
      <c r="O1373" s="427"/>
      <c r="P1373" s="448"/>
      <c r="Q1373" s="428"/>
      <c r="R1373" s="7"/>
      <c r="S1373" s="459"/>
      <c r="T1373" s="429"/>
      <c r="U1373" s="429"/>
      <c r="V1373" s="429"/>
      <c r="W1373" s="429"/>
      <c r="X1373" s="429"/>
      <c r="Y1373" s="429"/>
      <c r="Z1373" s="439"/>
      <c r="AA1373" s="439"/>
      <c r="AB1373" s="439"/>
      <c r="AC1373" s="439"/>
      <c r="AD1373" s="429"/>
      <c r="AE1373" s="439"/>
      <c r="AF1373" s="7"/>
      <c r="AG1373" s="439"/>
      <c r="AH1373" s="7"/>
      <c r="AI1373" s="439"/>
      <c r="AJ1373" s="439"/>
      <c r="AK1373" s="439"/>
      <c r="AL1373" s="429" t="s">
        <v>139</v>
      </c>
      <c r="AM1373" s="433" t="s">
        <v>139</v>
      </c>
      <c r="AN1373" s="434"/>
      <c r="AO1373" s="438"/>
      <c r="AP1373" s="439" t="s">
        <v>139</v>
      </c>
      <c r="AQ1373" s="431" t="s">
        <v>139</v>
      </c>
      <c r="AR1373" s="440"/>
      <c r="AS1373" s="469" t="s">
        <v>139</v>
      </c>
      <c r="AT1373" s="431" t="s">
        <v>139</v>
      </c>
      <c r="AU1373" s="469" t="s">
        <v>139</v>
      </c>
      <c r="AV1373" s="431" t="s">
        <v>139</v>
      </c>
      <c r="AW1373" s="442" t="s">
        <v>139</v>
      </c>
      <c r="AX1373" s="431" t="s">
        <v>139</v>
      </c>
      <c r="AY1373" s="443"/>
      <c r="AZ1373" s="441"/>
      <c r="BA1373" s="435"/>
      <c r="BB1373" s="437"/>
      <c r="BC1373" s="441"/>
      <c r="BD1373" s="460"/>
      <c r="BE1373" s="441"/>
      <c r="BF1373" s="461"/>
      <c r="BG1373" s="461"/>
      <c r="BH1373" s="469" t="s">
        <v>139</v>
      </c>
      <c r="BI1373" s="431" t="s">
        <v>139</v>
      </c>
      <c r="BJ1373" s="440"/>
      <c r="BK1373" s="436"/>
      <c r="BM1373" s="448"/>
      <c r="BN1373" s="447"/>
      <c r="BO1373"/>
      <c r="BP1373"/>
      <c r="BQ1373" s="436"/>
      <c r="BR1373" s="436"/>
      <c r="BS1373" s="436"/>
      <c r="BT1373" s="436"/>
      <c r="BU1373" s="436"/>
      <c r="BV1373" s="436"/>
      <c r="BW1373" s="436"/>
      <c r="BX1373" s="436"/>
      <c r="BY1373" s="436"/>
      <c r="BZ1373" s="436"/>
      <c r="CA1373" s="436"/>
      <c r="CB1373" s="436"/>
      <c r="CC1373" s="436"/>
      <c r="CD1373" s="436"/>
      <c r="CE1373" s="436"/>
      <c r="CF1373" s="436"/>
      <c r="CG1373" s="436"/>
      <c r="CH1373" s="436"/>
      <c r="CI1373" s="436"/>
      <c r="CJ1373" s="436"/>
      <c r="CK1373" s="436"/>
      <c r="CL1373" s="436"/>
      <c r="CM1373" s="436"/>
      <c r="CN1373" s="436"/>
      <c r="CO1373" s="436"/>
      <c r="CP1373" s="436"/>
      <c r="CQ1373" s="436"/>
      <c r="CR1373" s="436"/>
      <c r="CS1373" s="436"/>
      <c r="CT1373" s="436"/>
      <c r="CU1373" s="436"/>
      <c r="CV1373" s="436"/>
      <c r="CW1373" s="436"/>
      <c r="CX1373" s="436"/>
      <c r="CY1373" s="436"/>
      <c r="CZ1373" s="436"/>
      <c r="DA1373" s="436"/>
      <c r="DB1373" s="436"/>
      <c r="DC1373" s="436"/>
      <c r="DD1373" s="436"/>
      <c r="DE1373" s="436"/>
      <c r="DF1373" s="436"/>
      <c r="DG1373" s="436"/>
      <c r="DH1373" s="436"/>
      <c r="DI1373" s="436"/>
      <c r="DJ1373" s="436"/>
      <c r="DK1373" s="436"/>
      <c r="DL1373" s="436"/>
      <c r="DM1373" s="436"/>
      <c r="DN1373" s="436"/>
      <c r="DO1373" s="436"/>
      <c r="DP1373" s="436"/>
      <c r="DQ1373" s="436"/>
      <c r="DR1373" s="436"/>
      <c r="DS1373" s="436"/>
      <c r="DT1373" s="436"/>
      <c r="DU1373" s="436"/>
      <c r="DV1373" s="436"/>
      <c r="DW1373" s="436"/>
      <c r="DX1373" s="436"/>
      <c r="DY1373" s="436"/>
      <c r="DZ1373" s="436"/>
      <c r="EA1373" s="436"/>
      <c r="EB1373" s="436"/>
      <c r="EC1373" s="436"/>
      <c r="ED1373" s="436"/>
      <c r="EE1373" s="436"/>
      <c r="EF1373" s="436"/>
      <c r="EG1373" s="436"/>
      <c r="EH1373" s="436"/>
      <c r="EI1373" s="436"/>
      <c r="EJ1373" s="436"/>
      <c r="EK1373" s="436"/>
      <c r="EL1373" s="436"/>
      <c r="EM1373" s="436"/>
      <c r="EN1373" s="436"/>
      <c r="EO1373" s="436"/>
      <c r="EP1373" s="436"/>
      <c r="EQ1373" s="436"/>
      <c r="ER1373" s="436"/>
      <c r="ES1373" s="436"/>
      <c r="ET1373" s="436"/>
      <c r="EU1373" s="436"/>
      <c r="EV1373" s="436"/>
      <c r="EW1373" s="436"/>
      <c r="EX1373" s="436"/>
      <c r="EY1373" s="436"/>
      <c r="EZ1373" s="436"/>
      <c r="FA1373" s="436"/>
      <c r="FB1373" s="436"/>
      <c r="FC1373" s="436"/>
      <c r="FD1373" s="436"/>
      <c r="FE1373" s="436"/>
      <c r="FF1373" s="436"/>
      <c r="FG1373" s="436"/>
      <c r="FH1373" s="436"/>
      <c r="FI1373" s="436"/>
      <c r="FJ1373" s="436"/>
      <c r="FK1373" s="436"/>
      <c r="FL1373" s="436"/>
      <c r="FM1373" s="436"/>
      <c r="FN1373" s="436"/>
      <c r="FO1373" s="436"/>
      <c r="FP1373" s="436"/>
      <c r="FQ1373" s="436"/>
      <c r="FR1373" s="436"/>
      <c r="FS1373" s="436"/>
      <c r="FT1373" s="436"/>
      <c r="FU1373" s="436"/>
      <c r="FV1373" s="436"/>
      <c r="FW1373" s="436"/>
      <c r="FX1373" s="436"/>
      <c r="FY1373" s="436"/>
      <c r="FZ1373" s="436"/>
      <c r="GA1373" s="436"/>
      <c r="GB1373" s="436"/>
    </row>
    <row r="1374" spans="1:184" s="431" customFormat="1" ht="15.75" customHeight="1">
      <c r="A1374" s="436"/>
      <c r="B1374" s="453"/>
      <c r="C1374" s="436"/>
      <c r="D1374" s="454"/>
      <c r="E1374" s="436"/>
      <c r="F1374" s="436"/>
      <c r="G1374" s="436"/>
      <c r="H1374" s="430"/>
      <c r="I1374" s="436"/>
      <c r="J1374" s="436"/>
      <c r="K1374" s="436"/>
      <c r="L1374" s="430"/>
      <c r="M1374" s="430"/>
      <c r="N1374" s="427"/>
      <c r="O1374" s="427"/>
      <c r="P1374" s="448"/>
      <c r="Q1374" s="428"/>
      <c r="R1374" s="7"/>
      <c r="S1374" s="459"/>
      <c r="T1374" s="429"/>
      <c r="U1374" s="429"/>
      <c r="V1374" s="429"/>
      <c r="W1374" s="429"/>
      <c r="X1374" s="429"/>
      <c r="Y1374" s="429"/>
      <c r="Z1374" s="439"/>
      <c r="AA1374" s="439"/>
      <c r="AB1374" s="439"/>
      <c r="AC1374" s="439"/>
      <c r="AD1374" s="429"/>
      <c r="AE1374" s="439"/>
      <c r="AF1374" s="7"/>
      <c r="AG1374" s="439"/>
      <c r="AH1374" s="7"/>
      <c r="AI1374" s="439"/>
      <c r="AJ1374" s="439"/>
      <c r="AK1374" s="439"/>
      <c r="AL1374" s="429" t="s">
        <v>139</v>
      </c>
      <c r="AM1374" s="433" t="s">
        <v>139</v>
      </c>
      <c r="AN1374" s="434"/>
      <c r="AO1374" s="438"/>
      <c r="AP1374" s="439" t="s">
        <v>139</v>
      </c>
      <c r="AQ1374" s="431" t="s">
        <v>139</v>
      </c>
      <c r="AR1374" s="440"/>
      <c r="AS1374" s="469" t="s">
        <v>139</v>
      </c>
      <c r="AT1374" s="431" t="s">
        <v>139</v>
      </c>
      <c r="AU1374" s="469" t="s">
        <v>139</v>
      </c>
      <c r="AV1374" s="431" t="s">
        <v>139</v>
      </c>
      <c r="AW1374" s="442" t="s">
        <v>139</v>
      </c>
      <c r="AX1374" s="431" t="s">
        <v>139</v>
      </c>
      <c r="AY1374" s="443"/>
      <c r="AZ1374" s="441"/>
      <c r="BA1374" s="435"/>
      <c r="BB1374" s="437"/>
      <c r="BC1374" s="441"/>
      <c r="BD1374" s="460"/>
      <c r="BE1374" s="441"/>
      <c r="BF1374" s="461"/>
      <c r="BG1374" s="461"/>
      <c r="BH1374" s="469" t="s">
        <v>139</v>
      </c>
      <c r="BI1374" s="431" t="s">
        <v>139</v>
      </c>
      <c r="BJ1374" s="440"/>
      <c r="BK1374" s="436"/>
      <c r="BM1374" s="448"/>
      <c r="BN1374" s="447"/>
      <c r="BO1374"/>
      <c r="BP1374"/>
      <c r="BQ1374" s="436"/>
      <c r="BR1374" s="436"/>
      <c r="BS1374" s="436"/>
      <c r="BT1374" s="436"/>
      <c r="BU1374" s="436"/>
      <c r="BV1374" s="436"/>
      <c r="BW1374" s="436"/>
      <c r="BX1374" s="436"/>
      <c r="BY1374" s="436"/>
      <c r="BZ1374" s="436"/>
      <c r="CA1374" s="436"/>
      <c r="CB1374" s="436"/>
      <c r="CC1374" s="436"/>
      <c r="CD1374" s="436"/>
      <c r="CE1374" s="436"/>
      <c r="CF1374" s="436"/>
      <c r="CG1374" s="436"/>
      <c r="CH1374" s="436"/>
      <c r="CI1374" s="436"/>
      <c r="CJ1374" s="436"/>
      <c r="CK1374" s="436"/>
      <c r="CL1374" s="436"/>
      <c r="CM1374" s="436"/>
      <c r="CN1374" s="436"/>
      <c r="CO1374" s="436"/>
      <c r="CP1374" s="436"/>
      <c r="CQ1374" s="436"/>
      <c r="CR1374" s="436"/>
      <c r="CS1374" s="436"/>
      <c r="CT1374" s="436"/>
      <c r="CU1374" s="436"/>
      <c r="CV1374" s="436"/>
      <c r="CW1374" s="436"/>
      <c r="CX1374" s="436"/>
      <c r="CY1374" s="436"/>
      <c r="CZ1374" s="436"/>
      <c r="DA1374" s="436"/>
      <c r="DB1374" s="436"/>
      <c r="DC1374" s="436"/>
      <c r="DD1374" s="436"/>
      <c r="DE1374" s="436"/>
      <c r="DF1374" s="436"/>
      <c r="DG1374" s="436"/>
      <c r="DH1374" s="436"/>
      <c r="DI1374" s="436"/>
      <c r="DJ1374" s="436"/>
      <c r="DK1374" s="436"/>
      <c r="DL1374" s="436"/>
      <c r="DM1374" s="436"/>
      <c r="DN1374" s="436"/>
      <c r="DO1374" s="436"/>
      <c r="DP1374" s="436"/>
      <c r="DQ1374" s="436"/>
      <c r="DR1374" s="436"/>
      <c r="DS1374" s="436"/>
      <c r="DT1374" s="436"/>
      <c r="DU1374" s="436"/>
      <c r="DV1374" s="436"/>
      <c r="DW1374" s="436"/>
      <c r="DX1374" s="436"/>
      <c r="DY1374" s="436"/>
      <c r="DZ1374" s="436"/>
      <c r="EA1374" s="436"/>
      <c r="EB1374" s="436"/>
      <c r="EC1374" s="436"/>
      <c r="ED1374" s="436"/>
      <c r="EE1374" s="436"/>
      <c r="EF1374" s="436"/>
      <c r="EG1374" s="436"/>
      <c r="EH1374" s="436"/>
      <c r="EI1374" s="436"/>
      <c r="EJ1374" s="436"/>
      <c r="EK1374" s="436"/>
      <c r="EL1374" s="436"/>
      <c r="EM1374" s="436"/>
      <c r="EN1374" s="436"/>
      <c r="EO1374" s="436"/>
      <c r="EP1374" s="436"/>
      <c r="EQ1374" s="436"/>
      <c r="ER1374" s="436"/>
      <c r="ES1374" s="436"/>
      <c r="ET1374" s="436"/>
      <c r="EU1374" s="436"/>
      <c r="EV1374" s="436"/>
      <c r="EW1374" s="436"/>
      <c r="EX1374" s="436"/>
      <c r="EY1374" s="436"/>
      <c r="EZ1374" s="436"/>
      <c r="FA1374" s="436"/>
      <c r="FB1374" s="436"/>
      <c r="FC1374" s="436"/>
      <c r="FD1374" s="436"/>
      <c r="FE1374" s="436"/>
      <c r="FF1374" s="436"/>
      <c r="FG1374" s="436"/>
      <c r="FH1374" s="436"/>
      <c r="FI1374" s="436"/>
      <c r="FJ1374" s="436"/>
      <c r="FK1374" s="436"/>
      <c r="FL1374" s="436"/>
      <c r="FM1374" s="436"/>
      <c r="FN1374" s="436"/>
      <c r="FO1374" s="436"/>
      <c r="FP1374" s="436"/>
      <c r="FQ1374" s="436"/>
      <c r="FR1374" s="436"/>
      <c r="FS1374" s="436"/>
      <c r="FT1374" s="436"/>
      <c r="FU1374" s="436"/>
      <c r="FV1374" s="436"/>
      <c r="FW1374" s="436"/>
      <c r="FX1374" s="436"/>
      <c r="FY1374" s="436"/>
      <c r="FZ1374" s="436"/>
      <c r="GA1374" s="436"/>
      <c r="GB1374" s="436"/>
    </row>
    <row r="1375" spans="1:184" s="431" customFormat="1" ht="15.75" customHeight="1">
      <c r="A1375" s="436"/>
      <c r="B1375" s="453"/>
      <c r="C1375" s="436"/>
      <c r="D1375" s="454"/>
      <c r="E1375" s="436"/>
      <c r="F1375" s="436"/>
      <c r="G1375" s="436"/>
      <c r="H1375" s="430"/>
      <c r="I1375" s="436"/>
      <c r="J1375" s="436"/>
      <c r="K1375" s="436"/>
      <c r="L1375" s="430"/>
      <c r="M1375" s="430"/>
      <c r="N1375" s="427"/>
      <c r="O1375" s="427"/>
      <c r="P1375" s="448"/>
      <c r="Q1375" s="428"/>
      <c r="R1375" s="7"/>
      <c r="S1375" s="459"/>
      <c r="T1375" s="429"/>
      <c r="U1375" s="429"/>
      <c r="V1375" s="429"/>
      <c r="W1375" s="429"/>
      <c r="X1375" s="429"/>
      <c r="Y1375" s="429"/>
      <c r="Z1375" s="439"/>
      <c r="AA1375" s="439"/>
      <c r="AB1375" s="439"/>
      <c r="AC1375" s="439"/>
      <c r="AD1375" s="429"/>
      <c r="AE1375" s="439"/>
      <c r="AF1375" s="7"/>
      <c r="AG1375" s="439"/>
      <c r="AH1375" s="7"/>
      <c r="AI1375" s="439"/>
      <c r="AJ1375" s="439"/>
      <c r="AK1375" s="439"/>
      <c r="AL1375" s="429" t="s">
        <v>139</v>
      </c>
      <c r="AM1375" s="433" t="s">
        <v>139</v>
      </c>
      <c r="AN1375" s="434"/>
      <c r="AO1375" s="438"/>
      <c r="AP1375" s="439" t="s">
        <v>139</v>
      </c>
      <c r="AQ1375" s="431" t="s">
        <v>139</v>
      </c>
      <c r="AR1375" s="440"/>
      <c r="AS1375" s="469" t="s">
        <v>139</v>
      </c>
      <c r="AT1375" s="431" t="s">
        <v>139</v>
      </c>
      <c r="AU1375" s="469" t="s">
        <v>139</v>
      </c>
      <c r="AV1375" s="431" t="s">
        <v>139</v>
      </c>
      <c r="AW1375" s="442" t="s">
        <v>139</v>
      </c>
      <c r="AX1375" s="431" t="s">
        <v>139</v>
      </c>
      <c r="AY1375" s="443"/>
      <c r="AZ1375" s="441"/>
      <c r="BA1375" s="435"/>
      <c r="BB1375" s="437"/>
      <c r="BC1375" s="441"/>
      <c r="BD1375" s="460"/>
      <c r="BE1375" s="441"/>
      <c r="BF1375" s="461"/>
      <c r="BG1375" s="461"/>
      <c r="BH1375" s="469" t="s">
        <v>139</v>
      </c>
      <c r="BI1375" s="431" t="s">
        <v>139</v>
      </c>
      <c r="BJ1375" s="440"/>
      <c r="BK1375" s="436"/>
      <c r="BM1375" s="448"/>
      <c r="BN1375" s="447"/>
      <c r="BO1375"/>
      <c r="BP1375"/>
      <c r="BQ1375" s="436"/>
      <c r="BR1375" s="436"/>
      <c r="BS1375" s="436"/>
      <c r="BT1375" s="436"/>
      <c r="BU1375" s="436"/>
      <c r="BV1375" s="436"/>
      <c r="BW1375" s="436"/>
      <c r="BX1375" s="436"/>
      <c r="BY1375" s="436"/>
      <c r="BZ1375" s="436"/>
      <c r="CA1375" s="436"/>
      <c r="CB1375" s="436"/>
      <c r="CC1375" s="436"/>
      <c r="CD1375" s="436"/>
      <c r="CE1375" s="436"/>
      <c r="CF1375" s="436"/>
      <c r="CG1375" s="436"/>
      <c r="CH1375" s="436"/>
      <c r="CI1375" s="436"/>
      <c r="CJ1375" s="436"/>
      <c r="CK1375" s="436"/>
      <c r="CL1375" s="436"/>
      <c r="CM1375" s="436"/>
      <c r="CN1375" s="436"/>
      <c r="CO1375" s="436"/>
      <c r="CP1375" s="436"/>
      <c r="CQ1375" s="436"/>
      <c r="CR1375" s="436"/>
      <c r="CS1375" s="436"/>
      <c r="CT1375" s="436"/>
      <c r="CU1375" s="436"/>
      <c r="CV1375" s="436"/>
      <c r="CW1375" s="436"/>
      <c r="CX1375" s="436"/>
      <c r="CY1375" s="436"/>
      <c r="CZ1375" s="436"/>
      <c r="DA1375" s="436"/>
      <c r="DB1375" s="436"/>
      <c r="DC1375" s="436"/>
      <c r="DD1375" s="436"/>
      <c r="DE1375" s="436"/>
      <c r="DF1375" s="436"/>
      <c r="DG1375" s="436"/>
      <c r="DH1375" s="436"/>
      <c r="DI1375" s="436"/>
      <c r="DJ1375" s="436"/>
      <c r="DK1375" s="436"/>
      <c r="DL1375" s="436"/>
      <c r="DM1375" s="436"/>
      <c r="DN1375" s="436"/>
      <c r="DO1375" s="436"/>
      <c r="DP1375" s="436"/>
      <c r="DQ1375" s="436"/>
      <c r="DR1375" s="436"/>
      <c r="DS1375" s="436"/>
      <c r="DT1375" s="436"/>
      <c r="DU1375" s="436"/>
      <c r="DV1375" s="436"/>
      <c r="DW1375" s="436"/>
      <c r="DX1375" s="436"/>
      <c r="DY1375" s="436"/>
      <c r="DZ1375" s="436"/>
      <c r="EA1375" s="436"/>
      <c r="EB1375" s="436"/>
      <c r="EC1375" s="436"/>
      <c r="ED1375" s="436"/>
      <c r="EE1375" s="436"/>
      <c r="EF1375" s="436"/>
      <c r="EG1375" s="436"/>
      <c r="EH1375" s="436"/>
      <c r="EI1375" s="436"/>
      <c r="EJ1375" s="436"/>
      <c r="EK1375" s="436"/>
      <c r="EL1375" s="436"/>
      <c r="EM1375" s="436"/>
      <c r="EN1375" s="436"/>
      <c r="EO1375" s="436"/>
      <c r="EP1375" s="436"/>
      <c r="EQ1375" s="436"/>
      <c r="ER1375" s="436"/>
      <c r="ES1375" s="436"/>
      <c r="ET1375" s="436"/>
      <c r="EU1375" s="436"/>
      <c r="EV1375" s="436"/>
      <c r="EW1375" s="436"/>
      <c r="EX1375" s="436"/>
      <c r="EY1375" s="436"/>
      <c r="EZ1375" s="436"/>
      <c r="FA1375" s="436"/>
      <c r="FB1375" s="436"/>
      <c r="FC1375" s="436"/>
      <c r="FD1375" s="436"/>
      <c r="FE1375" s="436"/>
      <c r="FF1375" s="436"/>
      <c r="FG1375" s="436"/>
      <c r="FH1375" s="436"/>
      <c r="FI1375" s="436"/>
      <c r="FJ1375" s="436"/>
      <c r="FK1375" s="436"/>
      <c r="FL1375" s="436"/>
      <c r="FM1375" s="436"/>
      <c r="FN1375" s="436"/>
      <c r="FO1375" s="436"/>
      <c r="FP1375" s="436"/>
      <c r="FQ1375" s="436"/>
      <c r="FR1375" s="436"/>
      <c r="FS1375" s="436"/>
      <c r="FT1375" s="436"/>
      <c r="FU1375" s="436"/>
      <c r="FV1375" s="436"/>
      <c r="FW1375" s="436"/>
      <c r="FX1375" s="436"/>
      <c r="FY1375" s="436"/>
      <c r="FZ1375" s="436"/>
      <c r="GA1375" s="436"/>
      <c r="GB1375" s="436"/>
    </row>
    <row r="1376" spans="1:184" s="431" customFormat="1" ht="15.75" customHeight="1">
      <c r="A1376" s="436"/>
      <c r="B1376" s="453"/>
      <c r="C1376" s="436"/>
      <c r="D1376" s="454"/>
      <c r="E1376" s="436"/>
      <c r="F1376" s="436"/>
      <c r="G1376" s="436"/>
      <c r="H1376" s="430"/>
      <c r="I1376" s="436"/>
      <c r="J1376" s="436"/>
      <c r="K1376" s="436"/>
      <c r="L1376" s="430"/>
      <c r="M1376" s="430"/>
      <c r="N1376" s="427"/>
      <c r="O1376" s="427"/>
      <c r="P1376" s="448"/>
      <c r="Q1376" s="428"/>
      <c r="R1376" s="7"/>
      <c r="S1376" s="459"/>
      <c r="T1376" s="429"/>
      <c r="U1376" s="429"/>
      <c r="V1376" s="429"/>
      <c r="W1376" s="429"/>
      <c r="X1376" s="429"/>
      <c r="Y1376" s="429"/>
      <c r="Z1376" s="439"/>
      <c r="AA1376" s="439"/>
      <c r="AB1376" s="439"/>
      <c r="AC1376" s="439"/>
      <c r="AD1376" s="429"/>
      <c r="AE1376" s="439"/>
      <c r="AF1376" s="7"/>
      <c r="AG1376" s="439"/>
      <c r="AH1376" s="7"/>
      <c r="AI1376" s="439"/>
      <c r="AJ1376" s="439"/>
      <c r="AK1376" s="439"/>
      <c r="AL1376" s="429" t="s">
        <v>139</v>
      </c>
      <c r="AM1376" s="433" t="s">
        <v>139</v>
      </c>
      <c r="AN1376" s="434"/>
      <c r="AO1376" s="438"/>
      <c r="AP1376" s="439" t="s">
        <v>139</v>
      </c>
      <c r="AQ1376" s="431" t="s">
        <v>139</v>
      </c>
      <c r="AR1376" s="440"/>
      <c r="AS1376" s="469" t="s">
        <v>139</v>
      </c>
      <c r="AT1376" s="431" t="s">
        <v>139</v>
      </c>
      <c r="AU1376" s="469" t="s">
        <v>139</v>
      </c>
      <c r="AV1376" s="431" t="s">
        <v>139</v>
      </c>
      <c r="AW1376" s="442" t="s">
        <v>139</v>
      </c>
      <c r="AX1376" s="431" t="s">
        <v>139</v>
      </c>
      <c r="AY1376" s="443"/>
      <c r="AZ1376" s="441"/>
      <c r="BA1376" s="435"/>
      <c r="BB1376" s="437"/>
      <c r="BC1376" s="441"/>
      <c r="BD1376" s="460"/>
      <c r="BE1376" s="441"/>
      <c r="BF1376" s="461"/>
      <c r="BG1376" s="461"/>
      <c r="BH1376" s="469" t="s">
        <v>139</v>
      </c>
      <c r="BI1376" s="431" t="s">
        <v>139</v>
      </c>
      <c r="BJ1376" s="440"/>
      <c r="BK1376" s="436"/>
      <c r="BM1376" s="448"/>
      <c r="BN1376" s="447"/>
      <c r="BO1376"/>
      <c r="BP1376"/>
      <c r="BQ1376" s="436"/>
      <c r="BR1376" s="436"/>
      <c r="BS1376" s="436"/>
      <c r="BT1376" s="436"/>
      <c r="BU1376" s="436"/>
      <c r="BV1376" s="436"/>
      <c r="BW1376" s="436"/>
      <c r="BX1376" s="436"/>
      <c r="BY1376" s="436"/>
      <c r="BZ1376" s="436"/>
      <c r="CA1376" s="436"/>
      <c r="CB1376" s="436"/>
      <c r="CC1376" s="436"/>
      <c r="CD1376" s="436"/>
      <c r="CE1376" s="436"/>
      <c r="CF1376" s="436"/>
      <c r="CG1376" s="436"/>
      <c r="CH1376" s="436"/>
      <c r="CI1376" s="436"/>
      <c r="CJ1376" s="436"/>
      <c r="CK1376" s="436"/>
      <c r="CL1376" s="436"/>
      <c r="CM1376" s="436"/>
      <c r="CN1376" s="436"/>
      <c r="CO1376" s="436"/>
      <c r="CP1376" s="436"/>
      <c r="CQ1376" s="436"/>
      <c r="CR1376" s="436"/>
      <c r="CS1376" s="436"/>
      <c r="CT1376" s="436"/>
      <c r="CU1376" s="436"/>
      <c r="CV1376" s="436"/>
      <c r="CW1376" s="436"/>
      <c r="CX1376" s="436"/>
      <c r="CY1376" s="436"/>
      <c r="CZ1376" s="436"/>
      <c r="DA1376" s="436"/>
      <c r="DB1376" s="436"/>
      <c r="DC1376" s="436"/>
      <c r="DD1376" s="436"/>
      <c r="DE1376" s="436"/>
      <c r="DF1376" s="436"/>
      <c r="DG1376" s="436"/>
      <c r="DH1376" s="436"/>
      <c r="DI1376" s="436"/>
      <c r="DJ1376" s="436"/>
      <c r="DK1376" s="436"/>
      <c r="DL1376" s="436"/>
      <c r="DM1376" s="436"/>
      <c r="DN1376" s="436"/>
      <c r="DO1376" s="436"/>
      <c r="DP1376" s="436"/>
      <c r="DQ1376" s="436"/>
      <c r="DR1376" s="436"/>
      <c r="DS1376" s="436"/>
      <c r="DT1376" s="436"/>
      <c r="DU1376" s="436"/>
      <c r="DV1376" s="436"/>
      <c r="DW1376" s="436"/>
      <c r="DX1376" s="436"/>
      <c r="DY1376" s="436"/>
      <c r="DZ1376" s="436"/>
      <c r="EA1376" s="436"/>
      <c r="EB1376" s="436"/>
      <c r="EC1376" s="436"/>
      <c r="ED1376" s="436"/>
      <c r="EE1376" s="436"/>
      <c r="EF1376" s="436"/>
      <c r="EG1376" s="436"/>
      <c r="EH1376" s="436"/>
      <c r="EI1376" s="436"/>
      <c r="EJ1376" s="436"/>
      <c r="EK1376" s="436"/>
      <c r="EL1376" s="436"/>
      <c r="EM1376" s="436"/>
      <c r="EN1376" s="436"/>
      <c r="EO1376" s="436"/>
      <c r="EP1376" s="436"/>
      <c r="EQ1376" s="436"/>
      <c r="ER1376" s="436"/>
      <c r="ES1376" s="436"/>
      <c r="ET1376" s="436"/>
      <c r="EU1376" s="436"/>
      <c r="EV1376" s="436"/>
      <c r="EW1376" s="436"/>
      <c r="EX1376" s="436"/>
      <c r="EY1376" s="436"/>
      <c r="EZ1376" s="436"/>
      <c r="FA1376" s="436"/>
      <c r="FB1376" s="436"/>
      <c r="FC1376" s="436"/>
      <c r="FD1376" s="436"/>
      <c r="FE1376" s="436"/>
      <c r="FF1376" s="436"/>
      <c r="FG1376" s="436"/>
      <c r="FH1376" s="436"/>
      <c r="FI1376" s="436"/>
      <c r="FJ1376" s="436"/>
      <c r="FK1376" s="436"/>
      <c r="FL1376" s="436"/>
      <c r="FM1376" s="436"/>
      <c r="FN1376" s="436"/>
      <c r="FO1376" s="436"/>
      <c r="FP1376" s="436"/>
      <c r="FQ1376" s="436"/>
      <c r="FR1376" s="436"/>
      <c r="FS1376" s="436"/>
      <c r="FT1376" s="436"/>
      <c r="FU1376" s="436"/>
      <c r="FV1376" s="436"/>
      <c r="FW1376" s="436"/>
      <c r="FX1376" s="436"/>
      <c r="FY1376" s="436"/>
      <c r="FZ1376" s="436"/>
      <c r="GA1376" s="436"/>
      <c r="GB1376" s="436"/>
    </row>
    <row r="1377" spans="1:184" s="431" customFormat="1" ht="15.75" customHeight="1">
      <c r="A1377" s="436"/>
      <c r="B1377" s="453"/>
      <c r="C1377" s="436"/>
      <c r="D1377" s="454"/>
      <c r="E1377" s="436"/>
      <c r="F1377" s="436"/>
      <c r="G1377" s="436"/>
      <c r="H1377" s="430"/>
      <c r="I1377" s="436"/>
      <c r="J1377" s="436"/>
      <c r="K1377" s="436"/>
      <c r="L1377" s="430"/>
      <c r="M1377" s="430"/>
      <c r="N1377" s="427"/>
      <c r="O1377" s="427"/>
      <c r="P1377" s="448"/>
      <c r="Q1377" s="428"/>
      <c r="R1377" s="7"/>
      <c r="S1377" s="459"/>
      <c r="T1377" s="429"/>
      <c r="U1377" s="429"/>
      <c r="V1377" s="429"/>
      <c r="W1377" s="429"/>
      <c r="X1377" s="429"/>
      <c r="Y1377" s="429"/>
      <c r="Z1377" s="439"/>
      <c r="AA1377" s="439"/>
      <c r="AB1377" s="439"/>
      <c r="AC1377" s="439"/>
      <c r="AD1377" s="429"/>
      <c r="AE1377" s="439"/>
      <c r="AF1377" s="7"/>
      <c r="AG1377" s="439"/>
      <c r="AH1377" s="7"/>
      <c r="AI1377" s="439"/>
      <c r="AJ1377" s="439"/>
      <c r="AK1377" s="439"/>
      <c r="AL1377" s="429" t="s">
        <v>139</v>
      </c>
      <c r="AM1377" s="433" t="s">
        <v>139</v>
      </c>
      <c r="AN1377" s="434"/>
      <c r="AO1377" s="438"/>
      <c r="AP1377" s="439" t="s">
        <v>139</v>
      </c>
      <c r="AQ1377" s="431" t="s">
        <v>139</v>
      </c>
      <c r="AR1377" s="440"/>
      <c r="AS1377" s="469" t="s">
        <v>139</v>
      </c>
      <c r="AT1377" s="431" t="s">
        <v>139</v>
      </c>
      <c r="AU1377" s="469" t="s">
        <v>139</v>
      </c>
      <c r="AV1377" s="431" t="s">
        <v>139</v>
      </c>
      <c r="AW1377" s="442" t="s">
        <v>139</v>
      </c>
      <c r="AX1377" s="431" t="s">
        <v>139</v>
      </c>
      <c r="AY1377" s="443"/>
      <c r="AZ1377" s="441"/>
      <c r="BA1377" s="435"/>
      <c r="BB1377" s="437"/>
      <c r="BC1377" s="441"/>
      <c r="BD1377" s="460"/>
      <c r="BE1377" s="441"/>
      <c r="BF1377" s="461"/>
      <c r="BG1377" s="461"/>
      <c r="BH1377" s="469" t="s">
        <v>139</v>
      </c>
      <c r="BI1377" s="431" t="s">
        <v>139</v>
      </c>
      <c r="BJ1377" s="440"/>
      <c r="BK1377" s="436"/>
      <c r="BM1377" s="448"/>
      <c r="BN1377" s="447"/>
      <c r="BO1377"/>
      <c r="BP1377"/>
      <c r="BQ1377" s="436"/>
      <c r="BR1377" s="436"/>
      <c r="BS1377" s="436"/>
      <c r="BT1377" s="436"/>
      <c r="BU1377" s="436"/>
      <c r="BV1377" s="436"/>
      <c r="BW1377" s="436"/>
      <c r="BX1377" s="436"/>
      <c r="BY1377" s="436"/>
      <c r="BZ1377" s="436"/>
      <c r="CA1377" s="436"/>
      <c r="CB1377" s="436"/>
      <c r="CC1377" s="436"/>
      <c r="CD1377" s="436"/>
      <c r="CE1377" s="436"/>
      <c r="CF1377" s="436"/>
      <c r="CG1377" s="436"/>
      <c r="CH1377" s="436"/>
      <c r="CI1377" s="436"/>
      <c r="CJ1377" s="436"/>
      <c r="CK1377" s="436"/>
      <c r="CL1377" s="436"/>
      <c r="CM1377" s="436"/>
      <c r="CN1377" s="436"/>
      <c r="CO1377" s="436"/>
      <c r="CP1377" s="436"/>
      <c r="CQ1377" s="436"/>
      <c r="CR1377" s="436"/>
      <c r="CS1377" s="436"/>
      <c r="CT1377" s="436"/>
      <c r="CU1377" s="436"/>
      <c r="CV1377" s="436"/>
      <c r="CW1377" s="436"/>
      <c r="CX1377" s="436"/>
      <c r="CY1377" s="436"/>
      <c r="CZ1377" s="436"/>
      <c r="DA1377" s="436"/>
      <c r="DB1377" s="436"/>
      <c r="DC1377" s="436"/>
      <c r="DD1377" s="436"/>
      <c r="DE1377" s="436"/>
      <c r="DF1377" s="436"/>
      <c r="DG1377" s="436"/>
      <c r="DH1377" s="436"/>
      <c r="DI1377" s="436"/>
      <c r="DJ1377" s="436"/>
      <c r="DK1377" s="436"/>
      <c r="DL1377" s="436"/>
      <c r="DM1377" s="436"/>
      <c r="DN1377" s="436"/>
      <c r="DO1377" s="436"/>
      <c r="DP1377" s="436"/>
      <c r="DQ1377" s="436"/>
      <c r="DR1377" s="436"/>
      <c r="DS1377" s="436"/>
      <c r="DT1377" s="436"/>
      <c r="DU1377" s="436"/>
      <c r="DV1377" s="436"/>
      <c r="DW1377" s="436"/>
      <c r="DX1377" s="436"/>
      <c r="DY1377" s="436"/>
      <c r="DZ1377" s="436"/>
      <c r="EA1377" s="436"/>
      <c r="EB1377" s="436"/>
      <c r="EC1377" s="436"/>
      <c r="ED1377" s="436"/>
      <c r="EE1377" s="436"/>
      <c r="EF1377" s="436"/>
      <c r="EG1377" s="436"/>
      <c r="EH1377" s="436"/>
      <c r="EI1377" s="436"/>
      <c r="EJ1377" s="436"/>
      <c r="EK1377" s="436"/>
      <c r="EL1377" s="436"/>
      <c r="EM1377" s="436"/>
      <c r="EN1377" s="436"/>
      <c r="EO1377" s="436"/>
      <c r="EP1377" s="436"/>
      <c r="EQ1377" s="436"/>
      <c r="ER1377" s="436"/>
      <c r="ES1377" s="436"/>
      <c r="ET1377" s="436"/>
      <c r="EU1377" s="436"/>
      <c r="EV1377" s="436"/>
      <c r="EW1377" s="436"/>
      <c r="EX1377" s="436"/>
      <c r="EY1377" s="436"/>
      <c r="EZ1377" s="436"/>
      <c r="FA1377" s="436"/>
      <c r="FB1377" s="436"/>
      <c r="FC1377" s="436"/>
      <c r="FD1377" s="436"/>
      <c r="FE1377" s="436"/>
      <c r="FF1377" s="436"/>
      <c r="FG1377" s="436"/>
      <c r="FH1377" s="436"/>
      <c r="FI1377" s="436"/>
      <c r="FJ1377" s="436"/>
      <c r="FK1377" s="436"/>
      <c r="FL1377" s="436"/>
      <c r="FM1377" s="436"/>
      <c r="FN1377" s="436"/>
      <c r="FO1377" s="436"/>
      <c r="FP1377" s="436"/>
      <c r="FQ1377" s="436"/>
      <c r="FR1377" s="436"/>
      <c r="FS1377" s="436"/>
      <c r="FT1377" s="436"/>
      <c r="FU1377" s="436"/>
      <c r="FV1377" s="436"/>
      <c r="FW1377" s="436"/>
      <c r="FX1377" s="436"/>
      <c r="FY1377" s="436"/>
      <c r="FZ1377" s="436"/>
      <c r="GA1377" s="436"/>
      <c r="GB1377" s="436"/>
    </row>
    <row r="1378" spans="1:184" s="431" customFormat="1" ht="15.75" customHeight="1">
      <c r="A1378" s="436"/>
      <c r="B1378" s="453"/>
      <c r="C1378" s="436"/>
      <c r="D1378" s="454"/>
      <c r="E1378" s="436"/>
      <c r="F1378" s="436"/>
      <c r="G1378" s="436"/>
      <c r="H1378" s="430"/>
      <c r="I1378" s="436"/>
      <c r="J1378" s="436"/>
      <c r="K1378" s="436"/>
      <c r="L1378" s="430"/>
      <c r="M1378" s="430"/>
      <c r="N1378" s="427"/>
      <c r="O1378" s="427"/>
      <c r="P1378" s="448"/>
      <c r="Q1378" s="428"/>
      <c r="R1378" s="7"/>
      <c r="S1378" s="459"/>
      <c r="T1378" s="429"/>
      <c r="U1378" s="429"/>
      <c r="V1378" s="429"/>
      <c r="W1378" s="429"/>
      <c r="X1378" s="429"/>
      <c r="Y1378" s="429"/>
      <c r="Z1378" s="439"/>
      <c r="AA1378" s="439"/>
      <c r="AB1378" s="439"/>
      <c r="AC1378" s="439"/>
      <c r="AD1378" s="429"/>
      <c r="AE1378" s="439"/>
      <c r="AF1378" s="7"/>
      <c r="AG1378" s="439"/>
      <c r="AH1378" s="7"/>
      <c r="AI1378" s="439"/>
      <c r="AJ1378" s="439"/>
      <c r="AK1378" s="439"/>
      <c r="AL1378" s="429" t="s">
        <v>139</v>
      </c>
      <c r="AM1378" s="433" t="s">
        <v>139</v>
      </c>
      <c r="AN1378" s="434"/>
      <c r="AO1378" s="438"/>
      <c r="AP1378" s="439" t="s">
        <v>139</v>
      </c>
      <c r="AQ1378" s="431" t="s">
        <v>139</v>
      </c>
      <c r="AR1378" s="440"/>
      <c r="AS1378" s="469" t="s">
        <v>139</v>
      </c>
      <c r="AT1378" s="431" t="s">
        <v>139</v>
      </c>
      <c r="AU1378" s="469" t="s">
        <v>139</v>
      </c>
      <c r="AV1378" s="431" t="s">
        <v>139</v>
      </c>
      <c r="AW1378" s="442" t="s">
        <v>139</v>
      </c>
      <c r="AX1378" s="431" t="s">
        <v>139</v>
      </c>
      <c r="AY1378" s="443"/>
      <c r="AZ1378" s="441"/>
      <c r="BA1378" s="435"/>
      <c r="BB1378" s="437"/>
      <c r="BC1378" s="441"/>
      <c r="BD1378" s="460"/>
      <c r="BE1378" s="441"/>
      <c r="BF1378" s="461"/>
      <c r="BG1378" s="461"/>
      <c r="BH1378" s="469" t="s">
        <v>139</v>
      </c>
      <c r="BI1378" s="431" t="s">
        <v>139</v>
      </c>
      <c r="BJ1378" s="440"/>
      <c r="BK1378" s="436"/>
      <c r="BM1378" s="448"/>
      <c r="BN1378" s="447"/>
      <c r="BO1378"/>
      <c r="BP1378"/>
      <c r="BQ1378" s="436"/>
      <c r="BR1378" s="436"/>
      <c r="BS1378" s="436"/>
      <c r="BT1378" s="436"/>
      <c r="BU1378" s="436"/>
      <c r="BV1378" s="436"/>
      <c r="BW1378" s="436"/>
      <c r="BX1378" s="436"/>
      <c r="BY1378" s="436"/>
      <c r="BZ1378" s="436"/>
      <c r="CA1378" s="436"/>
      <c r="CB1378" s="436"/>
      <c r="CC1378" s="436"/>
      <c r="CD1378" s="436"/>
      <c r="CE1378" s="436"/>
      <c r="CF1378" s="436"/>
      <c r="CG1378" s="436"/>
      <c r="CH1378" s="436"/>
      <c r="CI1378" s="436"/>
      <c r="CJ1378" s="436"/>
      <c r="CK1378" s="436"/>
      <c r="CL1378" s="436"/>
      <c r="CM1378" s="436"/>
      <c r="CN1378" s="436"/>
      <c r="CO1378" s="436"/>
      <c r="CP1378" s="436"/>
      <c r="CQ1378" s="436"/>
      <c r="CR1378" s="436"/>
      <c r="CS1378" s="436"/>
      <c r="CT1378" s="436"/>
      <c r="CU1378" s="436"/>
      <c r="CV1378" s="436"/>
      <c r="CW1378" s="436"/>
      <c r="CX1378" s="436"/>
      <c r="CY1378" s="436"/>
      <c r="CZ1378" s="436"/>
      <c r="DA1378" s="436"/>
      <c r="DB1378" s="436"/>
      <c r="DC1378" s="436"/>
      <c r="DD1378" s="436"/>
      <c r="DE1378" s="436"/>
      <c r="DF1378" s="436"/>
      <c r="DG1378" s="436"/>
      <c r="DH1378" s="436"/>
      <c r="DI1378" s="436"/>
      <c r="DJ1378" s="436"/>
      <c r="DK1378" s="436"/>
      <c r="DL1378" s="436"/>
      <c r="DM1378" s="436"/>
      <c r="DN1378" s="436"/>
      <c r="DO1378" s="436"/>
      <c r="DP1378" s="436"/>
      <c r="DQ1378" s="436"/>
      <c r="DR1378" s="436"/>
      <c r="DS1378" s="436"/>
      <c r="DT1378" s="436"/>
      <c r="DU1378" s="436"/>
      <c r="DV1378" s="436"/>
      <c r="DW1378" s="436"/>
      <c r="DX1378" s="436"/>
      <c r="DY1378" s="436"/>
      <c r="DZ1378" s="436"/>
      <c r="EA1378" s="436"/>
      <c r="EB1378" s="436"/>
      <c r="EC1378" s="436"/>
      <c r="ED1378" s="436"/>
      <c r="EE1378" s="436"/>
      <c r="EF1378" s="436"/>
      <c r="EG1378" s="436"/>
      <c r="EH1378" s="436"/>
      <c r="EI1378" s="436"/>
      <c r="EJ1378" s="436"/>
      <c r="EK1378" s="436"/>
      <c r="EL1378" s="436"/>
      <c r="EM1378" s="436"/>
      <c r="EN1378" s="436"/>
      <c r="EO1378" s="436"/>
      <c r="EP1378" s="436"/>
      <c r="EQ1378" s="436"/>
      <c r="ER1378" s="436"/>
      <c r="ES1378" s="436"/>
      <c r="ET1378" s="436"/>
      <c r="EU1378" s="436"/>
      <c r="EV1378" s="436"/>
      <c r="EW1378" s="436"/>
      <c r="EX1378" s="436"/>
      <c r="EY1378" s="436"/>
      <c r="EZ1378" s="436"/>
      <c r="FA1378" s="436"/>
      <c r="FB1378" s="436"/>
      <c r="FC1378" s="436"/>
      <c r="FD1378" s="436"/>
      <c r="FE1378" s="436"/>
      <c r="FF1378" s="436"/>
      <c r="FG1378" s="436"/>
      <c r="FH1378" s="436"/>
      <c r="FI1378" s="436"/>
      <c r="FJ1378" s="436"/>
      <c r="FK1378" s="436"/>
      <c r="FL1378" s="436"/>
      <c r="FM1378" s="436"/>
      <c r="FN1378" s="436"/>
      <c r="FO1378" s="436"/>
      <c r="FP1378" s="436"/>
      <c r="FQ1378" s="436"/>
      <c r="FR1378" s="436"/>
      <c r="FS1378" s="436"/>
      <c r="FT1378" s="436"/>
      <c r="FU1378" s="436"/>
      <c r="FV1378" s="436"/>
      <c r="FW1378" s="436"/>
      <c r="FX1378" s="436"/>
      <c r="FY1378" s="436"/>
      <c r="FZ1378" s="436"/>
      <c r="GA1378" s="436"/>
      <c r="GB1378" s="436"/>
    </row>
    <row r="1379" spans="1:184" s="431" customFormat="1" ht="15.75" customHeight="1">
      <c r="A1379" s="436"/>
      <c r="B1379" s="453"/>
      <c r="C1379" s="436"/>
      <c r="D1379" s="454"/>
      <c r="E1379" s="436"/>
      <c r="F1379" s="436"/>
      <c r="G1379" s="436"/>
      <c r="H1379" s="430"/>
      <c r="I1379" s="436"/>
      <c r="J1379" s="436"/>
      <c r="K1379" s="436"/>
      <c r="L1379" s="430"/>
      <c r="M1379" s="430"/>
      <c r="N1379" s="427"/>
      <c r="O1379" s="427"/>
      <c r="P1379" s="448"/>
      <c r="Q1379" s="428"/>
      <c r="R1379" s="7"/>
      <c r="S1379" s="459"/>
      <c r="T1379" s="429"/>
      <c r="U1379" s="429"/>
      <c r="V1379" s="429"/>
      <c r="W1379" s="429"/>
      <c r="X1379" s="429"/>
      <c r="Y1379" s="429"/>
      <c r="Z1379" s="439"/>
      <c r="AA1379" s="439"/>
      <c r="AB1379" s="439"/>
      <c r="AC1379" s="439"/>
      <c r="AD1379" s="429"/>
      <c r="AE1379" s="439"/>
      <c r="AF1379" s="7"/>
      <c r="AG1379" s="439"/>
      <c r="AH1379" s="7"/>
      <c r="AI1379" s="439"/>
      <c r="AJ1379" s="439"/>
      <c r="AK1379" s="439"/>
      <c r="AL1379" s="429" t="s">
        <v>139</v>
      </c>
      <c r="AM1379" s="433" t="s">
        <v>139</v>
      </c>
      <c r="AN1379" s="434"/>
      <c r="AO1379" s="438"/>
      <c r="AP1379" s="439" t="s">
        <v>139</v>
      </c>
      <c r="AQ1379" s="431" t="s">
        <v>139</v>
      </c>
      <c r="AR1379" s="440"/>
      <c r="AS1379" s="469" t="s">
        <v>139</v>
      </c>
      <c r="AT1379" s="431" t="s">
        <v>139</v>
      </c>
      <c r="AU1379" s="469" t="s">
        <v>139</v>
      </c>
      <c r="AV1379" s="431" t="s">
        <v>139</v>
      </c>
      <c r="AW1379" s="442" t="s">
        <v>139</v>
      </c>
      <c r="AX1379" s="431" t="s">
        <v>139</v>
      </c>
      <c r="AY1379" s="443"/>
      <c r="AZ1379" s="441"/>
      <c r="BA1379" s="435"/>
      <c r="BB1379" s="437"/>
      <c r="BC1379" s="441"/>
      <c r="BD1379" s="460"/>
      <c r="BE1379" s="441"/>
      <c r="BF1379" s="461"/>
      <c r="BG1379" s="461"/>
      <c r="BH1379" s="469" t="s">
        <v>139</v>
      </c>
      <c r="BI1379" s="431" t="s">
        <v>139</v>
      </c>
      <c r="BJ1379" s="440"/>
      <c r="BK1379" s="436"/>
      <c r="BM1379" s="448"/>
      <c r="BN1379" s="447"/>
      <c r="BO1379"/>
      <c r="BP1379"/>
      <c r="BQ1379" s="436"/>
      <c r="BR1379" s="436"/>
      <c r="BS1379" s="436"/>
      <c r="BT1379" s="436"/>
      <c r="BU1379" s="436"/>
      <c r="BV1379" s="436"/>
      <c r="BW1379" s="436"/>
      <c r="BX1379" s="436"/>
      <c r="BY1379" s="436"/>
      <c r="BZ1379" s="436"/>
      <c r="CA1379" s="436"/>
      <c r="CB1379" s="436"/>
      <c r="CC1379" s="436"/>
      <c r="CD1379" s="436"/>
      <c r="CE1379" s="436"/>
      <c r="CF1379" s="436"/>
      <c r="CG1379" s="436"/>
      <c r="CH1379" s="436"/>
      <c r="CI1379" s="436"/>
      <c r="CJ1379" s="436"/>
      <c r="CK1379" s="436"/>
      <c r="CL1379" s="436"/>
      <c r="CM1379" s="436"/>
      <c r="CN1379" s="436"/>
      <c r="CO1379" s="436"/>
      <c r="CP1379" s="436"/>
      <c r="CQ1379" s="436"/>
      <c r="CR1379" s="436"/>
      <c r="CS1379" s="436"/>
      <c r="CT1379" s="436"/>
      <c r="CU1379" s="436"/>
      <c r="CV1379" s="436"/>
      <c r="CW1379" s="436"/>
      <c r="CX1379" s="436"/>
      <c r="CY1379" s="436"/>
      <c r="CZ1379" s="436"/>
      <c r="DA1379" s="436"/>
      <c r="DB1379" s="436"/>
      <c r="DC1379" s="436"/>
      <c r="DD1379" s="436"/>
      <c r="DE1379" s="436"/>
      <c r="DF1379" s="436"/>
      <c r="DG1379" s="436"/>
      <c r="DH1379" s="436"/>
      <c r="DI1379" s="436"/>
      <c r="DJ1379" s="436"/>
      <c r="DK1379" s="436"/>
      <c r="DL1379" s="436"/>
      <c r="DM1379" s="436"/>
      <c r="DN1379" s="436"/>
      <c r="DO1379" s="436"/>
      <c r="DP1379" s="436"/>
      <c r="DQ1379" s="436"/>
      <c r="DR1379" s="436"/>
      <c r="DS1379" s="436"/>
      <c r="DT1379" s="436"/>
      <c r="DU1379" s="436"/>
      <c r="DV1379" s="436"/>
      <c r="DW1379" s="436"/>
      <c r="DX1379" s="436"/>
      <c r="DY1379" s="436"/>
      <c r="DZ1379" s="436"/>
      <c r="EA1379" s="436"/>
      <c r="EB1379" s="436"/>
      <c r="EC1379" s="436"/>
      <c r="ED1379" s="436"/>
      <c r="EE1379" s="436"/>
      <c r="EF1379" s="436"/>
      <c r="EG1379" s="436"/>
      <c r="EH1379" s="436"/>
      <c r="EI1379" s="436"/>
      <c r="EJ1379" s="436"/>
      <c r="EK1379" s="436"/>
      <c r="EL1379" s="436"/>
      <c r="EM1379" s="436"/>
      <c r="EN1379" s="436"/>
      <c r="EO1379" s="436"/>
      <c r="EP1379" s="436"/>
      <c r="EQ1379" s="436"/>
      <c r="ER1379" s="436"/>
      <c r="ES1379" s="436"/>
      <c r="ET1379" s="436"/>
      <c r="EU1379" s="436"/>
      <c r="EV1379" s="436"/>
      <c r="EW1379" s="436"/>
      <c r="EX1379" s="436"/>
      <c r="EY1379" s="436"/>
      <c r="EZ1379" s="436"/>
      <c r="FA1379" s="436"/>
      <c r="FB1379" s="436"/>
      <c r="FC1379" s="436"/>
      <c r="FD1379" s="436"/>
      <c r="FE1379" s="436"/>
      <c r="FF1379" s="436"/>
      <c r="FG1379" s="436"/>
      <c r="FH1379" s="436"/>
      <c r="FI1379" s="436"/>
      <c r="FJ1379" s="436"/>
      <c r="FK1379" s="436"/>
      <c r="FL1379" s="436"/>
      <c r="FM1379" s="436"/>
      <c r="FN1379" s="436"/>
      <c r="FO1379" s="436"/>
      <c r="FP1379" s="436"/>
      <c r="FQ1379" s="436"/>
      <c r="FR1379" s="436"/>
      <c r="FS1379" s="436"/>
      <c r="FT1379" s="436"/>
      <c r="FU1379" s="436"/>
      <c r="FV1379" s="436"/>
      <c r="FW1379" s="436"/>
      <c r="FX1379" s="436"/>
      <c r="FY1379" s="436"/>
      <c r="FZ1379" s="436"/>
      <c r="GA1379" s="436"/>
      <c r="GB1379" s="436"/>
    </row>
    <row r="1380" spans="1:184" s="431" customFormat="1" ht="15.75" customHeight="1">
      <c r="A1380" s="436"/>
      <c r="B1380" s="453"/>
      <c r="C1380" s="436"/>
      <c r="D1380" s="454"/>
      <c r="E1380" s="436"/>
      <c r="F1380" s="436"/>
      <c r="G1380" s="436"/>
      <c r="H1380" s="430"/>
      <c r="I1380" s="436"/>
      <c r="J1380" s="436"/>
      <c r="K1380" s="436"/>
      <c r="L1380" s="430"/>
      <c r="M1380" s="430"/>
      <c r="N1380" s="427"/>
      <c r="O1380" s="427"/>
      <c r="P1380" s="448"/>
      <c r="Q1380" s="428"/>
      <c r="R1380" s="7"/>
      <c r="S1380" s="459"/>
      <c r="T1380" s="429"/>
      <c r="U1380" s="429"/>
      <c r="V1380" s="429"/>
      <c r="W1380" s="429"/>
      <c r="X1380" s="429"/>
      <c r="Y1380" s="429"/>
      <c r="Z1380" s="439"/>
      <c r="AA1380" s="439"/>
      <c r="AB1380" s="439"/>
      <c r="AC1380" s="439"/>
      <c r="AD1380" s="429"/>
      <c r="AE1380" s="439"/>
      <c r="AF1380" s="7"/>
      <c r="AG1380" s="439"/>
      <c r="AH1380" s="7"/>
      <c r="AI1380" s="439"/>
      <c r="AJ1380" s="439"/>
      <c r="AK1380" s="439"/>
      <c r="AL1380" s="429" t="s">
        <v>139</v>
      </c>
      <c r="AM1380" s="433" t="s">
        <v>139</v>
      </c>
      <c r="AN1380" s="434"/>
      <c r="AO1380" s="438"/>
      <c r="AP1380" s="439" t="s">
        <v>139</v>
      </c>
      <c r="AQ1380" s="431" t="s">
        <v>139</v>
      </c>
      <c r="AR1380" s="440"/>
      <c r="AS1380" s="469" t="s">
        <v>139</v>
      </c>
      <c r="AT1380" s="431" t="s">
        <v>139</v>
      </c>
      <c r="AU1380" s="469" t="s">
        <v>139</v>
      </c>
      <c r="AV1380" s="431" t="s">
        <v>139</v>
      </c>
      <c r="AW1380" s="442" t="s">
        <v>139</v>
      </c>
      <c r="AX1380" s="431" t="s">
        <v>139</v>
      </c>
      <c r="AY1380" s="443"/>
      <c r="AZ1380" s="441"/>
      <c r="BA1380" s="435"/>
      <c r="BB1380" s="437"/>
      <c r="BC1380" s="441"/>
      <c r="BD1380" s="460"/>
      <c r="BE1380" s="441"/>
      <c r="BF1380" s="461"/>
      <c r="BG1380" s="461"/>
      <c r="BH1380" s="469" t="s">
        <v>139</v>
      </c>
      <c r="BI1380" s="431" t="s">
        <v>139</v>
      </c>
      <c r="BJ1380" s="440"/>
      <c r="BK1380" s="436"/>
      <c r="BM1380" s="448"/>
      <c r="BN1380" s="447"/>
      <c r="BO1380"/>
      <c r="BP1380"/>
      <c r="BQ1380" s="436"/>
      <c r="BR1380" s="436"/>
      <c r="BS1380" s="436"/>
      <c r="BT1380" s="436"/>
      <c r="BU1380" s="436"/>
      <c r="BV1380" s="436"/>
      <c r="BW1380" s="436"/>
      <c r="BX1380" s="436"/>
      <c r="BY1380" s="436"/>
      <c r="BZ1380" s="436"/>
      <c r="CA1380" s="436"/>
      <c r="CB1380" s="436"/>
      <c r="CC1380" s="436"/>
      <c r="CD1380" s="436"/>
      <c r="CE1380" s="436"/>
      <c r="CF1380" s="436"/>
      <c r="CG1380" s="436"/>
      <c r="CH1380" s="436"/>
      <c r="CI1380" s="436"/>
      <c r="CJ1380" s="436"/>
      <c r="CK1380" s="436"/>
      <c r="CL1380" s="436"/>
      <c r="CM1380" s="436"/>
      <c r="CN1380" s="436"/>
      <c r="CO1380" s="436"/>
      <c r="CP1380" s="436"/>
      <c r="CQ1380" s="436"/>
      <c r="CR1380" s="436"/>
      <c r="CS1380" s="436"/>
      <c r="CT1380" s="436"/>
      <c r="CU1380" s="436"/>
      <c r="CV1380" s="436"/>
      <c r="CW1380" s="436"/>
      <c r="CX1380" s="436"/>
      <c r="CY1380" s="436"/>
      <c r="CZ1380" s="436"/>
      <c r="DA1380" s="436"/>
      <c r="DB1380" s="436"/>
      <c r="DC1380" s="436"/>
      <c r="DD1380" s="436"/>
      <c r="DE1380" s="436"/>
      <c r="DF1380" s="436"/>
      <c r="DG1380" s="436"/>
      <c r="DH1380" s="436"/>
      <c r="DI1380" s="436"/>
      <c r="DJ1380" s="436"/>
      <c r="DK1380" s="436"/>
      <c r="DL1380" s="436"/>
      <c r="DM1380" s="436"/>
      <c r="DN1380" s="436"/>
      <c r="DO1380" s="436"/>
      <c r="DP1380" s="436"/>
      <c r="DQ1380" s="436"/>
      <c r="DR1380" s="436"/>
      <c r="DS1380" s="436"/>
      <c r="DT1380" s="436"/>
      <c r="DU1380" s="436"/>
      <c r="DV1380" s="436"/>
      <c r="DW1380" s="436"/>
      <c r="DX1380" s="436"/>
      <c r="DY1380" s="436"/>
      <c r="DZ1380" s="436"/>
      <c r="EA1380" s="436"/>
      <c r="EB1380" s="436"/>
      <c r="EC1380" s="436"/>
      <c r="ED1380" s="436"/>
      <c r="EE1380" s="436"/>
      <c r="EF1380" s="436"/>
      <c r="EG1380" s="436"/>
      <c r="EH1380" s="436"/>
      <c r="EI1380" s="436"/>
      <c r="EJ1380" s="436"/>
      <c r="EK1380" s="436"/>
      <c r="EL1380" s="436"/>
      <c r="EM1380" s="436"/>
      <c r="EN1380" s="436"/>
      <c r="EO1380" s="436"/>
      <c r="EP1380" s="436"/>
      <c r="EQ1380" s="436"/>
      <c r="ER1380" s="436"/>
      <c r="ES1380" s="436"/>
      <c r="ET1380" s="436"/>
      <c r="EU1380" s="436"/>
      <c r="EV1380" s="436"/>
      <c r="EW1380" s="436"/>
      <c r="EX1380" s="436"/>
      <c r="EY1380" s="436"/>
      <c r="EZ1380" s="436"/>
      <c r="FA1380" s="436"/>
      <c r="FB1380" s="436"/>
      <c r="FC1380" s="436"/>
      <c r="FD1380" s="436"/>
      <c r="FE1380" s="436"/>
      <c r="FF1380" s="436"/>
      <c r="FG1380" s="436"/>
      <c r="FH1380" s="436"/>
      <c r="FI1380" s="436"/>
      <c r="FJ1380" s="436"/>
      <c r="FK1380" s="436"/>
      <c r="FL1380" s="436"/>
      <c r="FM1380" s="436"/>
      <c r="FN1380" s="436"/>
      <c r="FO1380" s="436"/>
      <c r="FP1380" s="436"/>
      <c r="FQ1380" s="436"/>
      <c r="FR1380" s="436"/>
      <c r="FS1380" s="436"/>
      <c r="FT1380" s="436"/>
      <c r="FU1380" s="436"/>
      <c r="FV1380" s="436"/>
      <c r="FW1380" s="436"/>
      <c r="FX1380" s="436"/>
      <c r="FY1380" s="436"/>
      <c r="FZ1380" s="436"/>
      <c r="GA1380" s="436"/>
      <c r="GB1380" s="436"/>
    </row>
    <row r="1381" spans="1:184" s="431" customFormat="1" ht="15.75" customHeight="1">
      <c r="A1381" s="436"/>
      <c r="B1381" s="453"/>
      <c r="C1381" s="436"/>
      <c r="D1381" s="454"/>
      <c r="E1381" s="436"/>
      <c r="F1381" s="436"/>
      <c r="G1381" s="436"/>
      <c r="H1381" s="430"/>
      <c r="I1381" s="436"/>
      <c r="J1381" s="436"/>
      <c r="K1381" s="436"/>
      <c r="L1381" s="430"/>
      <c r="M1381" s="430"/>
      <c r="N1381" s="427"/>
      <c r="O1381" s="427"/>
      <c r="P1381" s="448"/>
      <c r="Q1381" s="428"/>
      <c r="R1381" s="7"/>
      <c r="S1381" s="459"/>
      <c r="T1381" s="429"/>
      <c r="U1381" s="429"/>
      <c r="V1381" s="429"/>
      <c r="W1381" s="429"/>
      <c r="X1381" s="429"/>
      <c r="Y1381" s="429"/>
      <c r="Z1381" s="439"/>
      <c r="AA1381" s="439"/>
      <c r="AB1381" s="439"/>
      <c r="AC1381" s="439"/>
      <c r="AD1381" s="429"/>
      <c r="AE1381" s="439"/>
      <c r="AF1381" s="7"/>
      <c r="AG1381" s="439"/>
      <c r="AH1381" s="7"/>
      <c r="AI1381" s="439"/>
      <c r="AJ1381" s="439"/>
      <c r="AK1381" s="439"/>
      <c r="AL1381" s="429" t="s">
        <v>139</v>
      </c>
      <c r="AM1381" s="433" t="s">
        <v>139</v>
      </c>
      <c r="AN1381" s="434"/>
      <c r="AO1381" s="438"/>
      <c r="AP1381" s="439" t="s">
        <v>139</v>
      </c>
      <c r="AQ1381" s="431" t="s">
        <v>139</v>
      </c>
      <c r="AR1381" s="440"/>
      <c r="AS1381" s="469" t="s">
        <v>139</v>
      </c>
      <c r="AT1381" s="431" t="s">
        <v>139</v>
      </c>
      <c r="AU1381" s="469" t="s">
        <v>139</v>
      </c>
      <c r="AV1381" s="431" t="s">
        <v>139</v>
      </c>
      <c r="AW1381" s="442" t="s">
        <v>139</v>
      </c>
      <c r="AX1381" s="431" t="s">
        <v>139</v>
      </c>
      <c r="AY1381" s="443"/>
      <c r="AZ1381" s="441"/>
      <c r="BA1381" s="435"/>
      <c r="BB1381" s="437"/>
      <c r="BC1381" s="441"/>
      <c r="BD1381" s="460"/>
      <c r="BE1381" s="441"/>
      <c r="BF1381" s="461"/>
      <c r="BG1381" s="461"/>
      <c r="BH1381" s="469" t="s">
        <v>139</v>
      </c>
      <c r="BI1381" s="431" t="s">
        <v>139</v>
      </c>
      <c r="BJ1381" s="440"/>
      <c r="BK1381" s="436"/>
      <c r="BM1381" s="448"/>
      <c r="BN1381" s="447"/>
      <c r="BO1381"/>
      <c r="BP1381"/>
      <c r="BQ1381" s="436"/>
      <c r="BR1381" s="436"/>
      <c r="BS1381" s="436"/>
      <c r="BT1381" s="436"/>
      <c r="BU1381" s="436"/>
      <c r="BV1381" s="436"/>
      <c r="BW1381" s="436"/>
      <c r="BX1381" s="436"/>
      <c r="BY1381" s="436"/>
      <c r="BZ1381" s="436"/>
      <c r="CA1381" s="436"/>
      <c r="CB1381" s="436"/>
      <c r="CC1381" s="436"/>
      <c r="CD1381" s="436"/>
      <c r="CE1381" s="436"/>
      <c r="CF1381" s="436"/>
      <c r="CG1381" s="436"/>
      <c r="CH1381" s="436"/>
      <c r="CI1381" s="436"/>
      <c r="CJ1381" s="436"/>
      <c r="CK1381" s="436"/>
      <c r="CL1381" s="436"/>
      <c r="CM1381" s="436"/>
      <c r="CN1381" s="436"/>
      <c r="CO1381" s="436"/>
      <c r="CP1381" s="436"/>
      <c r="CQ1381" s="436"/>
      <c r="CR1381" s="436"/>
      <c r="CS1381" s="436"/>
      <c r="CT1381" s="436"/>
      <c r="CU1381" s="436"/>
      <c r="CV1381" s="436"/>
      <c r="CW1381" s="436"/>
      <c r="CX1381" s="436"/>
      <c r="CY1381" s="436"/>
      <c r="CZ1381" s="436"/>
      <c r="DA1381" s="436"/>
      <c r="DB1381" s="436"/>
      <c r="DC1381" s="436"/>
      <c r="DD1381" s="436"/>
      <c r="DE1381" s="436"/>
      <c r="DF1381" s="436"/>
      <c r="DG1381" s="436"/>
      <c r="DH1381" s="436"/>
      <c r="DI1381" s="436"/>
      <c r="DJ1381" s="436"/>
      <c r="DK1381" s="436"/>
      <c r="DL1381" s="436"/>
      <c r="DM1381" s="436"/>
      <c r="DN1381" s="436"/>
      <c r="DO1381" s="436"/>
      <c r="DP1381" s="436"/>
      <c r="DQ1381" s="436"/>
      <c r="DR1381" s="436"/>
      <c r="DS1381" s="436"/>
      <c r="DT1381" s="436"/>
      <c r="DU1381" s="436"/>
      <c r="DV1381" s="436"/>
      <c r="DW1381" s="436"/>
      <c r="DX1381" s="436"/>
      <c r="DY1381" s="436"/>
      <c r="DZ1381" s="436"/>
      <c r="EA1381" s="436"/>
      <c r="EB1381" s="436"/>
      <c r="EC1381" s="436"/>
      <c r="ED1381" s="436"/>
      <c r="EE1381" s="436"/>
      <c r="EF1381" s="436"/>
      <c r="EG1381" s="436"/>
      <c r="EH1381" s="436"/>
      <c r="EI1381" s="436"/>
      <c r="EJ1381" s="436"/>
      <c r="EK1381" s="436"/>
      <c r="EL1381" s="436"/>
      <c r="EM1381" s="436"/>
      <c r="EN1381" s="436"/>
      <c r="EO1381" s="436"/>
      <c r="EP1381" s="436"/>
      <c r="EQ1381" s="436"/>
      <c r="ER1381" s="436"/>
      <c r="ES1381" s="436"/>
      <c r="ET1381" s="436"/>
      <c r="EU1381" s="436"/>
      <c r="EV1381" s="436"/>
      <c r="EW1381" s="436"/>
      <c r="EX1381" s="436"/>
      <c r="EY1381" s="436"/>
      <c r="EZ1381" s="436"/>
      <c r="FA1381" s="436"/>
      <c r="FB1381" s="436"/>
      <c r="FC1381" s="436"/>
      <c r="FD1381" s="436"/>
      <c r="FE1381" s="436"/>
      <c r="FF1381" s="436"/>
      <c r="FG1381" s="436"/>
      <c r="FH1381" s="436"/>
      <c r="FI1381" s="436"/>
      <c r="FJ1381" s="436"/>
      <c r="FK1381" s="436"/>
      <c r="FL1381" s="436"/>
      <c r="FM1381" s="436"/>
      <c r="FN1381" s="436"/>
      <c r="FO1381" s="436"/>
      <c r="FP1381" s="436"/>
      <c r="FQ1381" s="436"/>
      <c r="FR1381" s="436"/>
      <c r="FS1381" s="436"/>
      <c r="FT1381" s="436"/>
      <c r="FU1381" s="436"/>
      <c r="FV1381" s="436"/>
      <c r="FW1381" s="436"/>
      <c r="FX1381" s="436"/>
      <c r="FY1381" s="436"/>
      <c r="FZ1381" s="436"/>
      <c r="GA1381" s="436"/>
      <c r="GB1381" s="436"/>
    </row>
    <row r="1382" spans="1:184" s="431" customFormat="1" ht="15.75" customHeight="1">
      <c r="A1382" s="436"/>
      <c r="B1382" s="453"/>
      <c r="C1382" s="436"/>
      <c r="D1382" s="454"/>
      <c r="E1382" s="436"/>
      <c r="F1382" s="436"/>
      <c r="G1382" s="436"/>
      <c r="H1382" s="430"/>
      <c r="I1382" s="436"/>
      <c r="J1382" s="436"/>
      <c r="K1382" s="436"/>
      <c r="L1382" s="430"/>
      <c r="M1382" s="430"/>
      <c r="N1382" s="427"/>
      <c r="O1382" s="427"/>
      <c r="P1382" s="448"/>
      <c r="Q1382" s="428"/>
      <c r="R1382" s="7"/>
      <c r="S1382" s="459"/>
      <c r="T1382" s="429"/>
      <c r="U1382" s="429"/>
      <c r="V1382" s="429"/>
      <c r="W1382" s="429"/>
      <c r="X1382" s="429"/>
      <c r="Y1382" s="429"/>
      <c r="Z1382" s="439"/>
      <c r="AA1382" s="439"/>
      <c r="AB1382" s="439"/>
      <c r="AC1382" s="439"/>
      <c r="AD1382" s="429"/>
      <c r="AE1382" s="439"/>
      <c r="AF1382" s="7"/>
      <c r="AG1382" s="439"/>
      <c r="AH1382" s="7"/>
      <c r="AI1382" s="439"/>
      <c r="AJ1382" s="439"/>
      <c r="AK1382" s="439"/>
      <c r="AL1382" s="429" t="s">
        <v>139</v>
      </c>
      <c r="AM1382" s="433" t="s">
        <v>139</v>
      </c>
      <c r="AN1382" s="434"/>
      <c r="AO1382" s="438"/>
      <c r="AP1382" s="439" t="s">
        <v>139</v>
      </c>
      <c r="AQ1382" s="431" t="s">
        <v>139</v>
      </c>
      <c r="AR1382" s="440"/>
      <c r="AS1382" s="469" t="s">
        <v>139</v>
      </c>
      <c r="AT1382" s="431" t="s">
        <v>139</v>
      </c>
      <c r="AU1382" s="469" t="s">
        <v>139</v>
      </c>
      <c r="AV1382" s="431" t="s">
        <v>139</v>
      </c>
      <c r="AW1382" s="442" t="s">
        <v>139</v>
      </c>
      <c r="AX1382" s="431" t="s">
        <v>139</v>
      </c>
      <c r="AY1382" s="443"/>
      <c r="AZ1382" s="441"/>
      <c r="BA1382" s="435"/>
      <c r="BB1382" s="437"/>
      <c r="BC1382" s="441"/>
      <c r="BD1382" s="460"/>
      <c r="BE1382" s="441"/>
      <c r="BF1382" s="461"/>
      <c r="BG1382" s="461"/>
      <c r="BH1382" s="469" t="s">
        <v>139</v>
      </c>
      <c r="BI1382" s="431" t="s">
        <v>139</v>
      </c>
      <c r="BJ1382" s="440"/>
      <c r="BK1382" s="436"/>
      <c r="BM1382" s="448"/>
      <c r="BN1382" s="447"/>
      <c r="BO1382"/>
      <c r="BP1382"/>
      <c r="BQ1382" s="436"/>
      <c r="BR1382" s="436"/>
      <c r="BS1382" s="436"/>
      <c r="BT1382" s="436"/>
      <c r="BU1382" s="436"/>
      <c r="BV1382" s="436"/>
      <c r="BW1382" s="436"/>
      <c r="BX1382" s="436"/>
      <c r="BY1382" s="436"/>
      <c r="BZ1382" s="436"/>
      <c r="CA1382" s="436"/>
      <c r="CB1382" s="436"/>
      <c r="CC1382" s="436"/>
      <c r="CD1382" s="436"/>
      <c r="CE1382" s="436"/>
      <c r="CF1382" s="436"/>
      <c r="CG1382" s="436"/>
      <c r="CH1382" s="436"/>
      <c r="CI1382" s="436"/>
      <c r="CJ1382" s="436"/>
      <c r="CK1382" s="436"/>
      <c r="CL1382" s="436"/>
      <c r="CM1382" s="436"/>
      <c r="CN1382" s="436"/>
      <c r="CO1382" s="436"/>
      <c r="CP1382" s="436"/>
      <c r="CQ1382" s="436"/>
      <c r="CR1382" s="436"/>
      <c r="CS1382" s="436"/>
      <c r="CT1382" s="436"/>
      <c r="CU1382" s="436"/>
      <c r="CV1382" s="436"/>
      <c r="CW1382" s="436"/>
      <c r="CX1382" s="436"/>
      <c r="CY1382" s="436"/>
      <c r="CZ1382" s="436"/>
      <c r="DA1382" s="436"/>
      <c r="DB1382" s="436"/>
      <c r="DC1382" s="436"/>
      <c r="DD1382" s="436"/>
      <c r="DE1382" s="436"/>
      <c r="DF1382" s="436"/>
      <c r="DG1382" s="436"/>
      <c r="DH1382" s="436"/>
      <c r="DI1382" s="436"/>
      <c r="DJ1382" s="436"/>
      <c r="DK1382" s="436"/>
      <c r="DL1382" s="436"/>
      <c r="DM1382" s="436"/>
      <c r="DN1382" s="436"/>
      <c r="DO1382" s="436"/>
      <c r="DP1382" s="436"/>
      <c r="DQ1382" s="436"/>
      <c r="DR1382" s="436"/>
      <c r="DS1382" s="436"/>
      <c r="DT1382" s="436"/>
      <c r="DU1382" s="436"/>
      <c r="DV1382" s="436"/>
      <c r="DW1382" s="436"/>
      <c r="DX1382" s="436"/>
      <c r="DY1382" s="436"/>
      <c r="DZ1382" s="436"/>
      <c r="EA1382" s="436"/>
      <c r="EB1382" s="436"/>
      <c r="EC1382" s="436"/>
      <c r="ED1382" s="436"/>
      <c r="EE1382" s="436"/>
      <c r="EF1382" s="436"/>
      <c r="EG1382" s="436"/>
      <c r="EH1382" s="436"/>
      <c r="EI1382" s="436"/>
      <c r="EJ1382" s="436"/>
      <c r="EK1382" s="436"/>
      <c r="EL1382" s="436"/>
      <c r="EM1382" s="436"/>
      <c r="EN1382" s="436"/>
      <c r="EO1382" s="436"/>
      <c r="EP1382" s="436"/>
      <c r="EQ1382" s="436"/>
      <c r="ER1382" s="436"/>
      <c r="ES1382" s="436"/>
      <c r="ET1382" s="436"/>
      <c r="EU1382" s="436"/>
      <c r="EV1382" s="436"/>
      <c r="EW1382" s="436"/>
      <c r="EX1382" s="436"/>
      <c r="EY1382" s="436"/>
      <c r="EZ1382" s="436"/>
      <c r="FA1382" s="436"/>
      <c r="FB1382" s="436"/>
      <c r="FC1382" s="436"/>
      <c r="FD1382" s="436"/>
      <c r="FE1382" s="436"/>
      <c r="FF1382" s="436"/>
      <c r="FG1382" s="436"/>
      <c r="FH1382" s="436"/>
      <c r="FI1382" s="436"/>
      <c r="FJ1382" s="436"/>
      <c r="FK1382" s="436"/>
      <c r="FL1382" s="436"/>
      <c r="FM1382" s="436"/>
      <c r="FN1382" s="436"/>
      <c r="FO1382" s="436"/>
      <c r="FP1382" s="436"/>
      <c r="FQ1382" s="436"/>
      <c r="FR1382" s="436"/>
      <c r="FS1382" s="436"/>
      <c r="FT1382" s="436"/>
      <c r="FU1382" s="436"/>
      <c r="FV1382" s="436"/>
      <c r="FW1382" s="436"/>
      <c r="FX1382" s="436"/>
      <c r="FY1382" s="436"/>
      <c r="FZ1382" s="436"/>
      <c r="GA1382" s="436"/>
      <c r="GB1382" s="436"/>
    </row>
    <row r="1383" spans="1:184" s="431" customFormat="1" ht="15.75" customHeight="1">
      <c r="A1383" s="436"/>
      <c r="B1383" s="453"/>
      <c r="C1383" s="436"/>
      <c r="D1383" s="454"/>
      <c r="E1383" s="436"/>
      <c r="F1383" s="436"/>
      <c r="G1383" s="436"/>
      <c r="H1383" s="430"/>
      <c r="I1383" s="436"/>
      <c r="J1383" s="436"/>
      <c r="K1383" s="436"/>
      <c r="L1383" s="430"/>
      <c r="M1383" s="430"/>
      <c r="N1383" s="427"/>
      <c r="O1383" s="427"/>
      <c r="P1383" s="448"/>
      <c r="Q1383" s="428"/>
      <c r="R1383" s="7"/>
      <c r="S1383" s="459"/>
      <c r="T1383" s="429"/>
      <c r="U1383" s="429"/>
      <c r="V1383" s="429"/>
      <c r="W1383" s="429"/>
      <c r="X1383" s="429"/>
      <c r="Y1383" s="429"/>
      <c r="Z1383" s="439"/>
      <c r="AA1383" s="439"/>
      <c r="AB1383" s="439"/>
      <c r="AC1383" s="439"/>
      <c r="AD1383" s="429"/>
      <c r="AE1383" s="439"/>
      <c r="AF1383" s="7"/>
      <c r="AG1383" s="439"/>
      <c r="AH1383" s="7"/>
      <c r="AI1383" s="439"/>
      <c r="AJ1383" s="439"/>
      <c r="AK1383" s="439"/>
      <c r="AL1383" s="429" t="s">
        <v>139</v>
      </c>
      <c r="AM1383" s="433" t="s">
        <v>139</v>
      </c>
      <c r="AN1383" s="434"/>
      <c r="AO1383" s="438"/>
      <c r="AP1383" s="439" t="s">
        <v>139</v>
      </c>
      <c r="AQ1383" s="431" t="s">
        <v>139</v>
      </c>
      <c r="AR1383" s="440"/>
      <c r="AS1383" s="469" t="s">
        <v>139</v>
      </c>
      <c r="AT1383" s="431" t="s">
        <v>139</v>
      </c>
      <c r="AU1383" s="469" t="s">
        <v>139</v>
      </c>
      <c r="AV1383" s="431" t="s">
        <v>139</v>
      </c>
      <c r="AW1383" s="442" t="s">
        <v>139</v>
      </c>
      <c r="AX1383" s="431" t="s">
        <v>139</v>
      </c>
      <c r="AY1383" s="443"/>
      <c r="AZ1383" s="441"/>
      <c r="BA1383" s="435"/>
      <c r="BB1383" s="437"/>
      <c r="BC1383" s="441"/>
      <c r="BD1383" s="460"/>
      <c r="BE1383" s="441"/>
      <c r="BF1383" s="461"/>
      <c r="BG1383" s="461"/>
      <c r="BH1383" s="469" t="s">
        <v>139</v>
      </c>
      <c r="BI1383" s="431" t="s">
        <v>139</v>
      </c>
      <c r="BJ1383" s="440"/>
      <c r="BK1383" s="436"/>
      <c r="BM1383" s="448"/>
      <c r="BN1383" s="447"/>
      <c r="BO1383"/>
      <c r="BP1383"/>
      <c r="BQ1383" s="436"/>
      <c r="BR1383" s="436"/>
      <c r="BS1383" s="436"/>
      <c r="BT1383" s="436"/>
      <c r="BU1383" s="436"/>
      <c r="BV1383" s="436"/>
      <c r="BW1383" s="436"/>
      <c r="BX1383" s="436"/>
      <c r="BY1383" s="436"/>
      <c r="BZ1383" s="436"/>
      <c r="CA1383" s="436"/>
      <c r="CB1383" s="436"/>
      <c r="CC1383" s="436"/>
      <c r="CD1383" s="436"/>
      <c r="CE1383" s="436"/>
      <c r="CF1383" s="436"/>
      <c r="CG1383" s="436"/>
      <c r="CH1383" s="436"/>
      <c r="CI1383" s="436"/>
      <c r="CJ1383" s="436"/>
      <c r="CK1383" s="436"/>
      <c r="CL1383" s="436"/>
      <c r="CM1383" s="436"/>
      <c r="CN1383" s="436"/>
      <c r="CO1383" s="436"/>
      <c r="CP1383" s="436"/>
      <c r="CQ1383" s="436"/>
      <c r="CR1383" s="436"/>
      <c r="CS1383" s="436"/>
      <c r="CT1383" s="436"/>
      <c r="CU1383" s="436"/>
      <c r="CV1383" s="436"/>
      <c r="CW1383" s="436"/>
      <c r="CX1383" s="436"/>
      <c r="CY1383" s="436"/>
      <c r="CZ1383" s="436"/>
      <c r="DA1383" s="436"/>
      <c r="DB1383" s="436"/>
      <c r="DC1383" s="436"/>
      <c r="DD1383" s="436"/>
      <c r="DE1383" s="436"/>
      <c r="DF1383" s="436"/>
      <c r="DG1383" s="436"/>
      <c r="DH1383" s="436"/>
      <c r="DI1383" s="436"/>
      <c r="DJ1383" s="436"/>
      <c r="DK1383" s="436"/>
      <c r="DL1383" s="436"/>
      <c r="DM1383" s="436"/>
      <c r="DN1383" s="436"/>
      <c r="DO1383" s="436"/>
      <c r="DP1383" s="436"/>
      <c r="DQ1383" s="436"/>
      <c r="DR1383" s="436"/>
      <c r="DS1383" s="436"/>
      <c r="DT1383" s="436"/>
      <c r="DU1383" s="436"/>
      <c r="DV1383" s="436"/>
      <c r="DW1383" s="436"/>
      <c r="DX1383" s="436"/>
      <c r="DY1383" s="436"/>
      <c r="DZ1383" s="436"/>
      <c r="EA1383" s="436"/>
      <c r="EB1383" s="436"/>
      <c r="EC1383" s="436"/>
      <c r="ED1383" s="436"/>
      <c r="EE1383" s="436"/>
      <c r="EF1383" s="436"/>
      <c r="EG1383" s="436"/>
      <c r="EH1383" s="436"/>
      <c r="EI1383" s="436"/>
      <c r="EJ1383" s="436"/>
      <c r="EK1383" s="436"/>
      <c r="EL1383" s="436"/>
      <c r="EM1383" s="436"/>
      <c r="EN1383" s="436"/>
      <c r="EO1383" s="436"/>
      <c r="EP1383" s="436"/>
      <c r="EQ1383" s="436"/>
      <c r="ER1383" s="436"/>
      <c r="ES1383" s="436"/>
      <c r="ET1383" s="436"/>
      <c r="EU1383" s="436"/>
      <c r="EV1383" s="436"/>
      <c r="EW1383" s="436"/>
      <c r="EX1383" s="436"/>
      <c r="EY1383" s="436"/>
      <c r="EZ1383" s="436"/>
      <c r="FA1383" s="436"/>
      <c r="FB1383" s="436"/>
      <c r="FC1383" s="436"/>
      <c r="FD1383" s="436"/>
      <c r="FE1383" s="436"/>
      <c r="FF1383" s="436"/>
      <c r="FG1383" s="436"/>
      <c r="FH1383" s="436"/>
      <c r="FI1383" s="436"/>
      <c r="FJ1383" s="436"/>
      <c r="FK1383" s="436"/>
      <c r="FL1383" s="436"/>
      <c r="FM1383" s="436"/>
      <c r="FN1383" s="436"/>
      <c r="FO1383" s="436"/>
      <c r="FP1383" s="436"/>
      <c r="FQ1383" s="436"/>
      <c r="FR1383" s="436"/>
      <c r="FS1383" s="436"/>
      <c r="FT1383" s="436"/>
      <c r="FU1383" s="436"/>
      <c r="FV1383" s="436"/>
      <c r="FW1383" s="436"/>
      <c r="FX1383" s="436"/>
      <c r="FY1383" s="436"/>
      <c r="FZ1383" s="436"/>
      <c r="GA1383" s="436"/>
      <c r="GB1383" s="436"/>
    </row>
    <row r="1384" spans="1:184" s="431" customFormat="1" ht="15.75" customHeight="1">
      <c r="A1384" s="436"/>
      <c r="B1384" s="453"/>
      <c r="C1384" s="436"/>
      <c r="D1384" s="454"/>
      <c r="E1384" s="436"/>
      <c r="F1384" s="436"/>
      <c r="G1384" s="436"/>
      <c r="H1384" s="430"/>
      <c r="I1384" s="436"/>
      <c r="J1384" s="436"/>
      <c r="K1384" s="436"/>
      <c r="L1384" s="430"/>
      <c r="M1384" s="430"/>
      <c r="N1384" s="427"/>
      <c r="O1384" s="427"/>
      <c r="P1384" s="448"/>
      <c r="Q1384" s="428"/>
      <c r="R1384" s="7"/>
      <c r="S1384" s="459"/>
      <c r="T1384" s="429"/>
      <c r="U1384" s="429"/>
      <c r="V1384" s="429"/>
      <c r="W1384" s="429"/>
      <c r="X1384" s="429"/>
      <c r="Y1384" s="429"/>
      <c r="Z1384" s="439"/>
      <c r="AA1384" s="439"/>
      <c r="AB1384" s="439"/>
      <c r="AC1384" s="439"/>
      <c r="AD1384" s="429"/>
      <c r="AE1384" s="439"/>
      <c r="AF1384" s="7"/>
      <c r="AG1384" s="439"/>
      <c r="AH1384" s="7"/>
      <c r="AI1384" s="439"/>
      <c r="AJ1384" s="439"/>
      <c r="AK1384" s="439"/>
      <c r="AL1384" s="429" t="s">
        <v>139</v>
      </c>
      <c r="AM1384" s="433" t="s">
        <v>139</v>
      </c>
      <c r="AN1384" s="434"/>
      <c r="AO1384" s="438"/>
      <c r="AP1384" s="439" t="s">
        <v>139</v>
      </c>
      <c r="AQ1384" s="431" t="s">
        <v>139</v>
      </c>
      <c r="AR1384" s="440"/>
      <c r="AS1384" s="469" t="s">
        <v>139</v>
      </c>
      <c r="AT1384" s="431" t="s">
        <v>139</v>
      </c>
      <c r="AU1384" s="469" t="s">
        <v>139</v>
      </c>
      <c r="AV1384" s="431" t="s">
        <v>139</v>
      </c>
      <c r="AW1384" s="442" t="s">
        <v>139</v>
      </c>
      <c r="AX1384" s="431" t="s">
        <v>139</v>
      </c>
      <c r="AY1384" s="443"/>
      <c r="AZ1384" s="441"/>
      <c r="BA1384" s="435"/>
      <c r="BB1384" s="437"/>
      <c r="BC1384" s="441"/>
      <c r="BD1384" s="460"/>
      <c r="BE1384" s="441"/>
      <c r="BF1384" s="461"/>
      <c r="BG1384" s="461"/>
      <c r="BH1384" s="469" t="s">
        <v>139</v>
      </c>
      <c r="BI1384" s="431" t="s">
        <v>139</v>
      </c>
      <c r="BJ1384" s="440"/>
      <c r="BK1384" s="436"/>
      <c r="BM1384" s="448"/>
      <c r="BN1384" s="447"/>
      <c r="BO1384"/>
      <c r="BP1384"/>
      <c r="BQ1384" s="436"/>
      <c r="BR1384" s="436"/>
      <c r="BS1384" s="436"/>
      <c r="BT1384" s="436"/>
      <c r="BU1384" s="436"/>
      <c r="BV1384" s="436"/>
      <c r="BW1384" s="436"/>
      <c r="BX1384" s="436"/>
      <c r="BY1384" s="436"/>
      <c r="BZ1384" s="436"/>
      <c r="CA1384" s="436"/>
      <c r="CB1384" s="436"/>
      <c r="CC1384" s="436"/>
      <c r="CD1384" s="436"/>
      <c r="CE1384" s="436"/>
      <c r="CF1384" s="436"/>
      <c r="CG1384" s="436"/>
      <c r="CH1384" s="436"/>
      <c r="CI1384" s="436"/>
      <c r="CJ1384" s="436"/>
      <c r="CK1384" s="436"/>
      <c r="CL1384" s="436"/>
      <c r="CM1384" s="436"/>
      <c r="CN1384" s="436"/>
      <c r="CO1384" s="436"/>
      <c r="CP1384" s="436"/>
      <c r="CQ1384" s="436"/>
      <c r="CR1384" s="436"/>
      <c r="CS1384" s="436"/>
      <c r="CT1384" s="436"/>
      <c r="CU1384" s="436"/>
      <c r="CV1384" s="436"/>
      <c r="CW1384" s="436"/>
      <c r="CX1384" s="436"/>
      <c r="CY1384" s="436"/>
      <c r="CZ1384" s="436"/>
      <c r="DA1384" s="436"/>
      <c r="DB1384" s="436"/>
      <c r="DC1384" s="436"/>
      <c r="DD1384" s="436"/>
      <c r="DE1384" s="436"/>
      <c r="DF1384" s="436"/>
      <c r="DG1384" s="436"/>
      <c r="DH1384" s="436"/>
      <c r="DI1384" s="436"/>
      <c r="DJ1384" s="436"/>
      <c r="DK1384" s="436"/>
      <c r="DL1384" s="436"/>
      <c r="DM1384" s="436"/>
      <c r="DN1384" s="436"/>
      <c r="DO1384" s="436"/>
      <c r="DP1384" s="436"/>
      <c r="DQ1384" s="436"/>
      <c r="DR1384" s="436"/>
      <c r="DS1384" s="436"/>
      <c r="DT1384" s="436"/>
      <c r="DU1384" s="436"/>
      <c r="DV1384" s="436"/>
      <c r="DW1384" s="436"/>
      <c r="DX1384" s="436"/>
      <c r="DY1384" s="436"/>
      <c r="DZ1384" s="436"/>
      <c r="EA1384" s="436"/>
      <c r="EB1384" s="436"/>
      <c r="EC1384" s="436"/>
      <c r="ED1384" s="436"/>
      <c r="EE1384" s="436"/>
      <c r="EF1384" s="436"/>
      <c r="EG1384" s="436"/>
      <c r="EH1384" s="436"/>
      <c r="EI1384" s="436"/>
      <c r="EJ1384" s="436"/>
      <c r="EK1384" s="436"/>
      <c r="EL1384" s="436"/>
      <c r="EM1384" s="436"/>
      <c r="EN1384" s="436"/>
      <c r="EO1384" s="436"/>
      <c r="EP1384" s="436"/>
      <c r="EQ1384" s="436"/>
      <c r="ER1384" s="436"/>
      <c r="ES1384" s="436"/>
      <c r="ET1384" s="436"/>
      <c r="EU1384" s="436"/>
      <c r="EV1384" s="436"/>
      <c r="EW1384" s="436"/>
      <c r="EX1384" s="436"/>
      <c r="EY1384" s="436"/>
      <c r="EZ1384" s="436"/>
      <c r="FA1384" s="436"/>
      <c r="FB1384" s="436"/>
      <c r="FC1384" s="436"/>
      <c r="FD1384" s="436"/>
      <c r="FE1384" s="436"/>
      <c r="FF1384" s="436"/>
      <c r="FG1384" s="436"/>
      <c r="FH1384" s="436"/>
      <c r="FI1384" s="436"/>
      <c r="FJ1384" s="436"/>
      <c r="FK1384" s="436"/>
      <c r="FL1384" s="436"/>
      <c r="FM1384" s="436"/>
      <c r="FN1384" s="436"/>
      <c r="FO1384" s="436"/>
      <c r="FP1384" s="436"/>
      <c r="FQ1384" s="436"/>
      <c r="FR1384" s="436"/>
      <c r="FS1384" s="436"/>
      <c r="FT1384" s="436"/>
      <c r="FU1384" s="436"/>
      <c r="FV1384" s="436"/>
      <c r="FW1384" s="436"/>
      <c r="FX1384" s="436"/>
      <c r="FY1384" s="436"/>
      <c r="FZ1384" s="436"/>
      <c r="GA1384" s="436"/>
      <c r="GB1384" s="436"/>
    </row>
    <row r="1385" spans="1:184" s="431" customFormat="1" ht="15.75" customHeight="1">
      <c r="A1385" s="436"/>
      <c r="B1385" s="453"/>
      <c r="C1385" s="436"/>
      <c r="D1385" s="454"/>
      <c r="E1385" s="436"/>
      <c r="F1385" s="436"/>
      <c r="G1385" s="436"/>
      <c r="H1385" s="430"/>
      <c r="I1385" s="436"/>
      <c r="J1385" s="436"/>
      <c r="K1385" s="436"/>
      <c r="L1385" s="430"/>
      <c r="M1385" s="430"/>
      <c r="N1385" s="427"/>
      <c r="O1385" s="427"/>
      <c r="P1385" s="448"/>
      <c r="Q1385" s="428"/>
      <c r="R1385" s="7"/>
      <c r="S1385" s="459"/>
      <c r="T1385" s="429"/>
      <c r="U1385" s="429"/>
      <c r="V1385" s="429"/>
      <c r="W1385" s="429"/>
      <c r="X1385" s="429"/>
      <c r="Y1385" s="429"/>
      <c r="Z1385" s="439"/>
      <c r="AA1385" s="439"/>
      <c r="AB1385" s="439"/>
      <c r="AC1385" s="439"/>
      <c r="AD1385" s="429"/>
      <c r="AE1385" s="439"/>
      <c r="AF1385" s="7"/>
      <c r="AG1385" s="439"/>
      <c r="AH1385" s="7"/>
      <c r="AI1385" s="439"/>
      <c r="AJ1385" s="439"/>
      <c r="AK1385" s="439"/>
      <c r="AL1385" s="429" t="s">
        <v>139</v>
      </c>
      <c r="AM1385" s="433" t="s">
        <v>139</v>
      </c>
      <c r="AN1385" s="434"/>
      <c r="AO1385" s="438"/>
      <c r="AP1385" s="439" t="s">
        <v>139</v>
      </c>
      <c r="AQ1385" s="431" t="s">
        <v>139</v>
      </c>
      <c r="AR1385" s="440"/>
      <c r="AS1385" s="469" t="s">
        <v>139</v>
      </c>
      <c r="AT1385" s="431" t="s">
        <v>139</v>
      </c>
      <c r="AU1385" s="469" t="s">
        <v>139</v>
      </c>
      <c r="AV1385" s="431" t="s">
        <v>139</v>
      </c>
      <c r="AW1385" s="442" t="s">
        <v>139</v>
      </c>
      <c r="AX1385" s="431" t="s">
        <v>139</v>
      </c>
      <c r="AY1385" s="443"/>
      <c r="AZ1385" s="441"/>
      <c r="BA1385" s="435"/>
      <c r="BB1385" s="437"/>
      <c r="BC1385" s="441"/>
      <c r="BD1385" s="460"/>
      <c r="BE1385" s="441"/>
      <c r="BF1385" s="461"/>
      <c r="BG1385" s="461"/>
      <c r="BH1385" s="469" t="s">
        <v>139</v>
      </c>
      <c r="BI1385" s="431" t="s">
        <v>139</v>
      </c>
      <c r="BJ1385" s="440"/>
      <c r="BK1385" s="436"/>
      <c r="BM1385" s="448"/>
      <c r="BN1385" s="447"/>
      <c r="BO1385"/>
      <c r="BP1385"/>
      <c r="BQ1385" s="436"/>
      <c r="BR1385" s="436"/>
      <c r="BS1385" s="436"/>
      <c r="BT1385" s="436"/>
      <c r="BU1385" s="436"/>
      <c r="BV1385" s="436"/>
      <c r="BW1385" s="436"/>
      <c r="BX1385" s="436"/>
      <c r="BY1385" s="436"/>
      <c r="BZ1385" s="436"/>
      <c r="CA1385" s="436"/>
      <c r="CB1385" s="436"/>
      <c r="CC1385" s="436"/>
      <c r="CD1385" s="436"/>
      <c r="CE1385" s="436"/>
      <c r="CF1385" s="436"/>
      <c r="CG1385" s="436"/>
      <c r="CH1385" s="436"/>
      <c r="CI1385" s="436"/>
      <c r="CJ1385" s="436"/>
      <c r="CK1385" s="436"/>
      <c r="CL1385" s="436"/>
      <c r="CM1385" s="436"/>
      <c r="CN1385" s="436"/>
      <c r="CO1385" s="436"/>
      <c r="CP1385" s="436"/>
      <c r="CQ1385" s="436"/>
      <c r="CR1385" s="436"/>
      <c r="CS1385" s="436"/>
      <c r="CT1385" s="436"/>
      <c r="CU1385" s="436"/>
      <c r="CV1385" s="436"/>
      <c r="CW1385" s="436"/>
      <c r="CX1385" s="436"/>
      <c r="CY1385" s="436"/>
      <c r="CZ1385" s="436"/>
      <c r="DA1385" s="436"/>
      <c r="DB1385" s="436"/>
      <c r="DC1385" s="436"/>
      <c r="DD1385" s="436"/>
      <c r="DE1385" s="436"/>
      <c r="DF1385" s="436"/>
      <c r="DG1385" s="436"/>
      <c r="DH1385" s="436"/>
      <c r="DI1385" s="436"/>
      <c r="DJ1385" s="436"/>
      <c r="DK1385" s="436"/>
      <c r="DL1385" s="436"/>
      <c r="DM1385" s="436"/>
      <c r="DN1385" s="436"/>
      <c r="DO1385" s="436"/>
      <c r="DP1385" s="436"/>
      <c r="DQ1385" s="436"/>
      <c r="DR1385" s="436"/>
      <c r="DS1385" s="436"/>
      <c r="DT1385" s="436"/>
      <c r="DU1385" s="436"/>
      <c r="DV1385" s="436"/>
      <c r="DW1385" s="436"/>
      <c r="DX1385" s="436"/>
      <c r="DY1385" s="436"/>
      <c r="DZ1385" s="436"/>
      <c r="EA1385" s="436"/>
      <c r="EB1385" s="436"/>
      <c r="EC1385" s="436"/>
      <c r="ED1385" s="436"/>
      <c r="EE1385" s="436"/>
      <c r="EF1385" s="436"/>
      <c r="EG1385" s="436"/>
      <c r="EH1385" s="436"/>
      <c r="EI1385" s="436"/>
      <c r="EJ1385" s="436"/>
      <c r="EK1385" s="436"/>
      <c r="EL1385" s="436"/>
      <c r="EM1385" s="436"/>
      <c r="EN1385" s="436"/>
      <c r="EO1385" s="436"/>
      <c r="EP1385" s="436"/>
      <c r="EQ1385" s="436"/>
      <c r="ER1385" s="436"/>
      <c r="ES1385" s="436"/>
      <c r="ET1385" s="436"/>
      <c r="EU1385" s="436"/>
      <c r="EV1385" s="436"/>
      <c r="EW1385" s="436"/>
      <c r="EX1385" s="436"/>
      <c r="EY1385" s="436"/>
      <c r="EZ1385" s="436"/>
      <c r="FA1385" s="436"/>
      <c r="FB1385" s="436"/>
      <c r="FC1385" s="436"/>
      <c r="FD1385" s="436"/>
      <c r="FE1385" s="436"/>
      <c r="FF1385" s="436"/>
      <c r="FG1385" s="436"/>
      <c r="FH1385" s="436"/>
      <c r="FI1385" s="436"/>
      <c r="FJ1385" s="436"/>
      <c r="FK1385" s="436"/>
      <c r="FL1385" s="436"/>
      <c r="FM1385" s="436"/>
      <c r="FN1385" s="436"/>
      <c r="FO1385" s="436"/>
      <c r="FP1385" s="436"/>
      <c r="FQ1385" s="436"/>
      <c r="FR1385" s="436"/>
      <c r="FS1385" s="436"/>
      <c r="FT1385" s="436"/>
      <c r="FU1385" s="436"/>
      <c r="FV1385" s="436"/>
      <c r="FW1385" s="436"/>
      <c r="FX1385" s="436"/>
      <c r="FY1385" s="436"/>
      <c r="FZ1385" s="436"/>
      <c r="GA1385" s="436"/>
      <c r="GB1385" s="436"/>
    </row>
    <row r="1386" spans="1:184" s="431" customFormat="1" ht="15.75" customHeight="1">
      <c r="A1386" s="436"/>
      <c r="B1386" s="453"/>
      <c r="C1386" s="436"/>
      <c r="D1386" s="454"/>
      <c r="E1386" s="436"/>
      <c r="F1386" s="436"/>
      <c r="G1386" s="436"/>
      <c r="H1386" s="430"/>
      <c r="I1386" s="436"/>
      <c r="J1386" s="436"/>
      <c r="K1386" s="436"/>
      <c r="L1386" s="430"/>
      <c r="M1386" s="430"/>
      <c r="N1386" s="427"/>
      <c r="O1386" s="427"/>
      <c r="P1386" s="448"/>
      <c r="Q1386" s="428"/>
      <c r="R1386" s="7"/>
      <c r="S1386" s="459"/>
      <c r="T1386" s="429"/>
      <c r="U1386" s="429"/>
      <c r="V1386" s="429"/>
      <c r="W1386" s="429"/>
      <c r="X1386" s="429"/>
      <c r="Y1386" s="429"/>
      <c r="Z1386" s="439"/>
      <c r="AA1386" s="439"/>
      <c r="AB1386" s="439"/>
      <c r="AC1386" s="439"/>
      <c r="AD1386" s="429"/>
      <c r="AE1386" s="439"/>
      <c r="AF1386" s="7"/>
      <c r="AG1386" s="439"/>
      <c r="AH1386" s="7"/>
      <c r="AI1386" s="439"/>
      <c r="AJ1386" s="439"/>
      <c r="AK1386" s="439"/>
      <c r="AL1386" s="429" t="s">
        <v>139</v>
      </c>
      <c r="AM1386" s="433" t="s">
        <v>139</v>
      </c>
      <c r="AN1386" s="434"/>
      <c r="AO1386" s="438"/>
      <c r="AP1386" s="439" t="s">
        <v>139</v>
      </c>
      <c r="AQ1386" s="431" t="s">
        <v>139</v>
      </c>
      <c r="AR1386" s="440"/>
      <c r="AS1386" s="469" t="s">
        <v>139</v>
      </c>
      <c r="AT1386" s="431" t="s">
        <v>139</v>
      </c>
      <c r="AU1386" s="469" t="s">
        <v>139</v>
      </c>
      <c r="AV1386" s="431" t="s">
        <v>139</v>
      </c>
      <c r="AW1386" s="442" t="s">
        <v>139</v>
      </c>
      <c r="AX1386" s="431" t="s">
        <v>139</v>
      </c>
      <c r="AY1386" s="443"/>
      <c r="AZ1386" s="441"/>
      <c r="BA1386" s="435"/>
      <c r="BB1386" s="437"/>
      <c r="BC1386" s="441"/>
      <c r="BD1386" s="460"/>
      <c r="BE1386" s="441"/>
      <c r="BF1386" s="461"/>
      <c r="BG1386" s="461"/>
      <c r="BH1386" s="469" t="s">
        <v>139</v>
      </c>
      <c r="BI1386" s="431" t="s">
        <v>139</v>
      </c>
      <c r="BJ1386" s="440"/>
      <c r="BK1386" s="436"/>
      <c r="BM1386" s="448"/>
      <c r="BN1386" s="447"/>
      <c r="BO1386"/>
      <c r="BP1386"/>
      <c r="BQ1386" s="436"/>
      <c r="BR1386" s="436"/>
      <c r="BS1386" s="436"/>
      <c r="BT1386" s="436"/>
      <c r="BU1386" s="436"/>
      <c r="BV1386" s="436"/>
      <c r="BW1386" s="436"/>
      <c r="BX1386" s="436"/>
      <c r="BY1386" s="436"/>
      <c r="BZ1386" s="436"/>
      <c r="CA1386" s="436"/>
      <c r="CB1386" s="436"/>
      <c r="CC1386" s="436"/>
      <c r="CD1386" s="436"/>
      <c r="CE1386" s="436"/>
      <c r="CF1386" s="436"/>
      <c r="CG1386" s="436"/>
      <c r="CH1386" s="436"/>
      <c r="CI1386" s="436"/>
      <c r="CJ1386" s="436"/>
      <c r="CK1386" s="436"/>
      <c r="CL1386" s="436"/>
      <c r="CM1386" s="436"/>
      <c r="CN1386" s="436"/>
      <c r="CO1386" s="436"/>
      <c r="CP1386" s="436"/>
      <c r="CQ1386" s="436"/>
      <c r="CR1386" s="436"/>
      <c r="CS1386" s="436"/>
      <c r="CT1386" s="436"/>
      <c r="CU1386" s="436"/>
      <c r="CV1386" s="436"/>
      <c r="CW1386" s="436"/>
      <c r="CX1386" s="436"/>
      <c r="CY1386" s="436"/>
      <c r="CZ1386" s="436"/>
      <c r="DA1386" s="436"/>
      <c r="DB1386" s="436"/>
      <c r="DC1386" s="436"/>
      <c r="DD1386" s="436"/>
      <c r="DE1386" s="436"/>
      <c r="DF1386" s="436"/>
      <c r="DG1386" s="436"/>
      <c r="DH1386" s="436"/>
      <c r="DI1386" s="436"/>
      <c r="DJ1386" s="436"/>
      <c r="DK1386" s="436"/>
      <c r="DL1386" s="436"/>
      <c r="DM1386" s="436"/>
      <c r="DN1386" s="436"/>
      <c r="DO1386" s="436"/>
      <c r="DP1386" s="436"/>
      <c r="DQ1386" s="436"/>
      <c r="DR1386" s="436"/>
      <c r="DS1386" s="436"/>
      <c r="DT1386" s="436"/>
      <c r="DU1386" s="436"/>
      <c r="DV1386" s="436"/>
      <c r="DW1386" s="436"/>
      <c r="DX1386" s="436"/>
      <c r="DY1386" s="436"/>
      <c r="DZ1386" s="436"/>
      <c r="EA1386" s="436"/>
      <c r="EB1386" s="436"/>
      <c r="EC1386" s="436"/>
      <c r="ED1386" s="436"/>
      <c r="EE1386" s="436"/>
      <c r="EF1386" s="436"/>
      <c r="EG1386" s="436"/>
      <c r="EH1386" s="436"/>
      <c r="EI1386" s="436"/>
      <c r="EJ1386" s="436"/>
      <c r="EK1386" s="436"/>
      <c r="EL1386" s="436"/>
      <c r="EM1386" s="436"/>
      <c r="EN1386" s="436"/>
      <c r="EO1386" s="436"/>
      <c r="EP1386" s="436"/>
      <c r="EQ1386" s="436"/>
      <c r="ER1386" s="436"/>
      <c r="ES1386" s="436"/>
      <c r="ET1386" s="436"/>
      <c r="EU1386" s="436"/>
      <c r="EV1386" s="436"/>
      <c r="EW1386" s="436"/>
      <c r="EX1386" s="436"/>
      <c r="EY1386" s="436"/>
      <c r="EZ1386" s="436"/>
      <c r="FA1386" s="436"/>
      <c r="FB1386" s="436"/>
      <c r="FC1386" s="436"/>
      <c r="FD1386" s="436"/>
      <c r="FE1386" s="436"/>
      <c r="FF1386" s="436"/>
      <c r="FG1386" s="436"/>
      <c r="FH1386" s="436"/>
      <c r="FI1386" s="436"/>
      <c r="FJ1386" s="436"/>
      <c r="FK1386" s="436"/>
      <c r="FL1386" s="436"/>
      <c r="FM1386" s="436"/>
      <c r="FN1386" s="436"/>
      <c r="FO1386" s="436"/>
      <c r="FP1386" s="436"/>
      <c r="FQ1386" s="436"/>
      <c r="FR1386" s="436"/>
      <c r="FS1386" s="436"/>
      <c r="FT1386" s="436"/>
      <c r="FU1386" s="436"/>
      <c r="FV1386" s="436"/>
      <c r="FW1386" s="436"/>
      <c r="FX1386" s="436"/>
      <c r="FY1386" s="436"/>
      <c r="FZ1386" s="436"/>
      <c r="GA1386" s="436"/>
      <c r="GB1386" s="436"/>
    </row>
    <row r="1387" spans="1:184" s="431" customFormat="1" ht="15.75" customHeight="1">
      <c r="A1387" s="436"/>
      <c r="B1387" s="453"/>
      <c r="C1387" s="436"/>
      <c r="D1387" s="454"/>
      <c r="E1387" s="436"/>
      <c r="F1387" s="436"/>
      <c r="G1387" s="436"/>
      <c r="H1387" s="430"/>
      <c r="I1387" s="436"/>
      <c r="J1387" s="436"/>
      <c r="K1387" s="436"/>
      <c r="L1387" s="430"/>
      <c r="M1387" s="430"/>
      <c r="N1387" s="427"/>
      <c r="O1387" s="427"/>
      <c r="P1387" s="448"/>
      <c r="Q1387" s="428"/>
      <c r="R1387" s="7"/>
      <c r="S1387" s="459"/>
      <c r="T1387" s="429"/>
      <c r="U1387" s="429"/>
      <c r="V1387" s="429"/>
      <c r="W1387" s="429"/>
      <c r="X1387" s="429"/>
      <c r="Y1387" s="429"/>
      <c r="Z1387" s="439"/>
      <c r="AA1387" s="439"/>
      <c r="AB1387" s="439"/>
      <c r="AC1387" s="439"/>
      <c r="AD1387" s="429"/>
      <c r="AE1387" s="439"/>
      <c r="AF1387" s="7"/>
      <c r="AG1387" s="439"/>
      <c r="AH1387" s="7"/>
      <c r="AI1387" s="439"/>
      <c r="AJ1387" s="439"/>
      <c r="AK1387" s="439"/>
      <c r="AL1387" s="429" t="s">
        <v>139</v>
      </c>
      <c r="AM1387" s="433" t="s">
        <v>139</v>
      </c>
      <c r="AN1387" s="434"/>
      <c r="AO1387" s="438"/>
      <c r="AP1387" s="439" t="s">
        <v>139</v>
      </c>
      <c r="AQ1387" s="431" t="s">
        <v>139</v>
      </c>
      <c r="AR1387" s="440"/>
      <c r="AS1387" s="469" t="s">
        <v>139</v>
      </c>
      <c r="AT1387" s="431" t="s">
        <v>139</v>
      </c>
      <c r="AU1387" s="469" t="s">
        <v>139</v>
      </c>
      <c r="AV1387" s="431" t="s">
        <v>139</v>
      </c>
      <c r="AW1387" s="442" t="s">
        <v>139</v>
      </c>
      <c r="AX1387" s="431" t="s">
        <v>139</v>
      </c>
      <c r="AY1387" s="443"/>
      <c r="AZ1387" s="441"/>
      <c r="BA1387" s="435"/>
      <c r="BB1387" s="437"/>
      <c r="BC1387" s="441"/>
      <c r="BD1387" s="460"/>
      <c r="BE1387" s="441"/>
      <c r="BF1387" s="461"/>
      <c r="BG1387" s="461"/>
      <c r="BH1387" s="469" t="s">
        <v>139</v>
      </c>
      <c r="BI1387" s="431" t="s">
        <v>139</v>
      </c>
      <c r="BJ1387" s="440"/>
      <c r="BK1387" s="436"/>
      <c r="BM1387" s="448"/>
      <c r="BN1387" s="447"/>
      <c r="BO1387"/>
      <c r="BP1387"/>
      <c r="BQ1387" s="436"/>
      <c r="BR1387" s="436"/>
      <c r="BS1387" s="436"/>
      <c r="BT1387" s="436"/>
      <c r="BU1387" s="436"/>
      <c r="BV1387" s="436"/>
      <c r="BW1387" s="436"/>
      <c r="BX1387" s="436"/>
      <c r="BY1387" s="436"/>
      <c r="BZ1387" s="436"/>
      <c r="CA1387" s="436"/>
      <c r="CB1387" s="436"/>
      <c r="CC1387" s="436"/>
      <c r="CD1387" s="436"/>
      <c r="CE1387" s="436"/>
      <c r="CF1387" s="436"/>
      <c r="CG1387" s="436"/>
      <c r="CH1387" s="436"/>
      <c r="CI1387" s="436"/>
      <c r="CJ1387" s="436"/>
      <c r="CK1387" s="436"/>
      <c r="CL1387" s="436"/>
      <c r="CM1387" s="436"/>
      <c r="CN1387" s="436"/>
      <c r="CO1387" s="436"/>
      <c r="CP1387" s="436"/>
      <c r="CQ1387" s="436"/>
      <c r="CR1387" s="436"/>
      <c r="CS1387" s="436"/>
      <c r="CT1387" s="436"/>
      <c r="CU1387" s="436"/>
      <c r="CV1387" s="436"/>
      <c r="CW1387" s="436"/>
      <c r="CX1387" s="436"/>
      <c r="CY1387" s="436"/>
      <c r="CZ1387" s="436"/>
      <c r="DA1387" s="436"/>
      <c r="DB1387" s="436"/>
      <c r="DC1387" s="436"/>
      <c r="DD1387" s="436"/>
      <c r="DE1387" s="436"/>
      <c r="DF1387" s="436"/>
      <c r="DG1387" s="436"/>
      <c r="DH1387" s="436"/>
      <c r="DI1387" s="436"/>
      <c r="DJ1387" s="436"/>
      <c r="DK1387" s="436"/>
      <c r="DL1387" s="436"/>
      <c r="DM1387" s="436"/>
      <c r="DN1387" s="436"/>
      <c r="DO1387" s="436"/>
      <c r="DP1387" s="436"/>
      <c r="DQ1387" s="436"/>
      <c r="DR1387" s="436"/>
      <c r="DS1387" s="436"/>
      <c r="DT1387" s="436"/>
      <c r="DU1387" s="436"/>
      <c r="DV1387" s="436"/>
      <c r="DW1387" s="436"/>
      <c r="DX1387" s="436"/>
      <c r="DY1387" s="436"/>
      <c r="DZ1387" s="436"/>
      <c r="EA1387" s="436"/>
      <c r="EB1387" s="436"/>
      <c r="EC1387" s="436"/>
      <c r="ED1387" s="436"/>
      <c r="EE1387" s="436"/>
      <c r="EF1387" s="436"/>
      <c r="EG1387" s="436"/>
      <c r="EH1387" s="436"/>
      <c r="EI1387" s="436"/>
      <c r="EJ1387" s="436"/>
      <c r="EK1387" s="436"/>
      <c r="EL1387" s="436"/>
      <c r="EM1387" s="436"/>
      <c r="EN1387" s="436"/>
      <c r="EO1387" s="436"/>
      <c r="EP1387" s="436"/>
      <c r="EQ1387" s="436"/>
      <c r="ER1387" s="436"/>
      <c r="ES1387" s="436"/>
      <c r="ET1387" s="436"/>
      <c r="EU1387" s="436"/>
      <c r="EV1387" s="436"/>
      <c r="EW1387" s="436"/>
      <c r="EX1387" s="436"/>
      <c r="EY1387" s="436"/>
      <c r="EZ1387" s="436"/>
      <c r="FA1387" s="436"/>
      <c r="FB1387" s="436"/>
      <c r="FC1387" s="436"/>
      <c r="FD1387" s="436"/>
      <c r="FE1387" s="436"/>
      <c r="FF1387" s="436"/>
      <c r="FG1387" s="436"/>
      <c r="FH1387" s="436"/>
      <c r="FI1387" s="436"/>
      <c r="FJ1387" s="436"/>
      <c r="FK1387" s="436"/>
      <c r="FL1387" s="436"/>
      <c r="FM1387" s="436"/>
      <c r="FN1387" s="436"/>
      <c r="FO1387" s="436"/>
      <c r="FP1387" s="436"/>
      <c r="FQ1387" s="436"/>
      <c r="FR1387" s="436"/>
      <c r="FS1387" s="436"/>
      <c r="FT1387" s="436"/>
      <c r="FU1387" s="436"/>
      <c r="FV1387" s="436"/>
      <c r="FW1387" s="436"/>
      <c r="FX1387" s="436"/>
      <c r="FY1387" s="436"/>
      <c r="FZ1387" s="436"/>
      <c r="GA1387" s="436"/>
      <c r="GB1387" s="436"/>
    </row>
    <row r="1388" spans="1:184" s="431" customFormat="1" ht="15.75" customHeight="1">
      <c r="A1388" s="436"/>
      <c r="B1388" s="453"/>
      <c r="C1388" s="436"/>
      <c r="D1388" s="454"/>
      <c r="E1388" s="436"/>
      <c r="F1388" s="436"/>
      <c r="G1388" s="436"/>
      <c r="H1388" s="430"/>
      <c r="I1388" s="436"/>
      <c r="J1388" s="436"/>
      <c r="K1388" s="436"/>
      <c r="L1388" s="430"/>
      <c r="M1388" s="430"/>
      <c r="N1388" s="427"/>
      <c r="O1388" s="427"/>
      <c r="P1388" s="448"/>
      <c r="Q1388" s="428"/>
      <c r="R1388" s="7"/>
      <c r="S1388" s="459"/>
      <c r="T1388" s="429"/>
      <c r="U1388" s="429"/>
      <c r="V1388" s="429"/>
      <c r="W1388" s="429"/>
      <c r="X1388" s="429"/>
      <c r="Y1388" s="429"/>
      <c r="Z1388" s="439"/>
      <c r="AA1388" s="439"/>
      <c r="AB1388" s="439"/>
      <c r="AC1388" s="439"/>
      <c r="AD1388" s="429"/>
      <c r="AE1388" s="439"/>
      <c r="AF1388" s="7"/>
      <c r="AG1388" s="439"/>
      <c r="AH1388" s="7"/>
      <c r="AI1388" s="439"/>
      <c r="AJ1388" s="439"/>
      <c r="AK1388" s="439"/>
      <c r="AL1388" s="429" t="s">
        <v>139</v>
      </c>
      <c r="AM1388" s="433" t="s">
        <v>139</v>
      </c>
      <c r="AN1388" s="434"/>
      <c r="AO1388" s="438"/>
      <c r="AP1388" s="439" t="s">
        <v>139</v>
      </c>
      <c r="AQ1388" s="431" t="s">
        <v>139</v>
      </c>
      <c r="AR1388" s="440"/>
      <c r="AS1388" s="469" t="s">
        <v>139</v>
      </c>
      <c r="AT1388" s="431" t="s">
        <v>139</v>
      </c>
      <c r="AU1388" s="469" t="s">
        <v>139</v>
      </c>
      <c r="AV1388" s="431" t="s">
        <v>139</v>
      </c>
      <c r="AW1388" s="442" t="s">
        <v>139</v>
      </c>
      <c r="AX1388" s="431" t="s">
        <v>139</v>
      </c>
      <c r="AY1388" s="443"/>
      <c r="AZ1388" s="441"/>
      <c r="BA1388" s="435"/>
      <c r="BB1388" s="437"/>
      <c r="BC1388" s="441"/>
      <c r="BD1388" s="460"/>
      <c r="BE1388" s="441"/>
      <c r="BF1388" s="461"/>
      <c r="BG1388" s="461"/>
      <c r="BH1388" s="469" t="s">
        <v>139</v>
      </c>
      <c r="BI1388" s="431" t="s">
        <v>139</v>
      </c>
      <c r="BJ1388" s="440"/>
      <c r="BK1388" s="436"/>
      <c r="BM1388" s="448"/>
      <c r="BN1388" s="447"/>
      <c r="BO1388"/>
      <c r="BP1388"/>
      <c r="BQ1388" s="436"/>
      <c r="BR1388" s="436"/>
      <c r="BS1388" s="436"/>
      <c r="BT1388" s="436"/>
      <c r="BU1388" s="436"/>
      <c r="BV1388" s="436"/>
      <c r="BW1388" s="436"/>
      <c r="BX1388" s="436"/>
      <c r="BY1388" s="436"/>
      <c r="BZ1388" s="436"/>
      <c r="CA1388" s="436"/>
      <c r="CB1388" s="436"/>
      <c r="CC1388" s="436"/>
      <c r="CD1388" s="436"/>
      <c r="CE1388" s="436"/>
      <c r="CF1388" s="436"/>
      <c r="CG1388" s="436"/>
      <c r="CH1388" s="436"/>
      <c r="CI1388" s="436"/>
      <c r="CJ1388" s="436"/>
      <c r="CK1388" s="436"/>
      <c r="CL1388" s="436"/>
      <c r="CM1388" s="436"/>
      <c r="CN1388" s="436"/>
      <c r="CO1388" s="436"/>
      <c r="CP1388" s="436"/>
      <c r="CQ1388" s="436"/>
      <c r="CR1388" s="436"/>
      <c r="CS1388" s="436"/>
      <c r="CT1388" s="436"/>
      <c r="CU1388" s="436"/>
      <c r="CV1388" s="436"/>
      <c r="CW1388" s="436"/>
      <c r="CX1388" s="436"/>
      <c r="CY1388" s="436"/>
      <c r="CZ1388" s="436"/>
      <c r="DA1388" s="436"/>
      <c r="DB1388" s="436"/>
      <c r="DC1388" s="436"/>
      <c r="DD1388" s="436"/>
      <c r="DE1388" s="436"/>
      <c r="DF1388" s="436"/>
      <c r="DG1388" s="436"/>
      <c r="DH1388" s="436"/>
      <c r="DI1388" s="436"/>
      <c r="DJ1388" s="436"/>
      <c r="DK1388" s="436"/>
      <c r="DL1388" s="436"/>
      <c r="DM1388" s="436"/>
      <c r="DN1388" s="436"/>
      <c r="DO1388" s="436"/>
      <c r="DP1388" s="436"/>
      <c r="DQ1388" s="436"/>
      <c r="DR1388" s="436"/>
      <c r="DS1388" s="436"/>
      <c r="DT1388" s="436"/>
      <c r="DU1388" s="436"/>
      <c r="DV1388" s="436"/>
      <c r="DW1388" s="436"/>
      <c r="DX1388" s="436"/>
      <c r="DY1388" s="436"/>
      <c r="DZ1388" s="436"/>
      <c r="EA1388" s="436"/>
      <c r="EB1388" s="436"/>
      <c r="EC1388" s="436"/>
      <c r="ED1388" s="436"/>
      <c r="EE1388" s="436"/>
      <c r="EF1388" s="436"/>
      <c r="EG1388" s="436"/>
      <c r="EH1388" s="436"/>
      <c r="EI1388" s="436"/>
      <c r="EJ1388" s="436"/>
      <c r="EK1388" s="436"/>
      <c r="EL1388" s="436"/>
      <c r="EM1388" s="436"/>
      <c r="EN1388" s="436"/>
      <c r="EO1388" s="436"/>
      <c r="EP1388" s="436"/>
      <c r="EQ1388" s="436"/>
      <c r="ER1388" s="436"/>
      <c r="ES1388" s="436"/>
      <c r="ET1388" s="436"/>
      <c r="EU1388" s="436"/>
      <c r="EV1388" s="436"/>
      <c r="EW1388" s="436"/>
      <c r="EX1388" s="436"/>
      <c r="EY1388" s="436"/>
      <c r="EZ1388" s="436"/>
      <c r="FA1388" s="436"/>
      <c r="FB1388" s="436"/>
      <c r="FC1388" s="436"/>
      <c r="FD1388" s="436"/>
      <c r="FE1388" s="436"/>
      <c r="FF1388" s="436"/>
      <c r="FG1388" s="436"/>
      <c r="FH1388" s="436"/>
      <c r="FI1388" s="436"/>
      <c r="FJ1388" s="436"/>
      <c r="FK1388" s="436"/>
      <c r="FL1388" s="436"/>
      <c r="FM1388" s="436"/>
      <c r="FN1388" s="436"/>
      <c r="FO1388" s="436"/>
      <c r="FP1388" s="436"/>
      <c r="FQ1388" s="436"/>
      <c r="FR1388" s="436"/>
      <c r="FS1388" s="436"/>
      <c r="FT1388" s="436"/>
      <c r="FU1388" s="436"/>
      <c r="FV1388" s="436"/>
      <c r="FW1388" s="436"/>
      <c r="FX1388" s="436"/>
      <c r="FY1388" s="436"/>
      <c r="FZ1388" s="436"/>
      <c r="GA1388" s="436"/>
      <c r="GB1388" s="436"/>
    </row>
    <row r="1389" spans="1:184" s="431" customFormat="1" ht="15.75" customHeight="1">
      <c r="A1389" s="436"/>
      <c r="B1389" s="453"/>
      <c r="C1389" s="436"/>
      <c r="D1389" s="454"/>
      <c r="E1389" s="436"/>
      <c r="F1389" s="436"/>
      <c r="G1389" s="436"/>
      <c r="H1389" s="430"/>
      <c r="I1389" s="436"/>
      <c r="J1389" s="436"/>
      <c r="K1389" s="436"/>
      <c r="L1389" s="430"/>
      <c r="M1389" s="430"/>
      <c r="N1389" s="427"/>
      <c r="O1389" s="427"/>
      <c r="P1389" s="448"/>
      <c r="Q1389" s="428"/>
      <c r="R1389" s="7"/>
      <c r="S1389" s="459"/>
      <c r="T1389" s="429"/>
      <c r="U1389" s="429"/>
      <c r="V1389" s="429"/>
      <c r="W1389" s="429"/>
      <c r="X1389" s="429"/>
      <c r="Y1389" s="429"/>
      <c r="Z1389" s="439"/>
      <c r="AA1389" s="439"/>
      <c r="AB1389" s="439"/>
      <c r="AC1389" s="439"/>
      <c r="AD1389" s="429"/>
      <c r="AE1389" s="439"/>
      <c r="AF1389" s="7"/>
      <c r="AG1389" s="439"/>
      <c r="AH1389" s="7"/>
      <c r="AI1389" s="439"/>
      <c r="AJ1389" s="439"/>
      <c r="AK1389" s="439"/>
      <c r="AL1389" s="429" t="s">
        <v>139</v>
      </c>
      <c r="AM1389" s="433" t="s">
        <v>139</v>
      </c>
      <c r="AN1389" s="434"/>
      <c r="AO1389" s="438"/>
      <c r="AP1389" s="439" t="s">
        <v>139</v>
      </c>
      <c r="AQ1389" s="431" t="s">
        <v>139</v>
      </c>
      <c r="AR1389" s="440"/>
      <c r="AS1389" s="469" t="s">
        <v>139</v>
      </c>
      <c r="AT1389" s="431" t="s">
        <v>139</v>
      </c>
      <c r="AU1389" s="469" t="s">
        <v>139</v>
      </c>
      <c r="AV1389" s="431" t="s">
        <v>139</v>
      </c>
      <c r="AW1389" s="442" t="s">
        <v>139</v>
      </c>
      <c r="AX1389" s="431" t="s">
        <v>139</v>
      </c>
      <c r="AY1389" s="443"/>
      <c r="AZ1389" s="441"/>
      <c r="BA1389" s="435"/>
      <c r="BB1389" s="437"/>
      <c r="BC1389" s="441"/>
      <c r="BD1389" s="460"/>
      <c r="BE1389" s="441"/>
      <c r="BF1389" s="461"/>
      <c r="BG1389" s="461"/>
      <c r="BH1389" s="469" t="s">
        <v>139</v>
      </c>
      <c r="BI1389" s="431" t="s">
        <v>139</v>
      </c>
      <c r="BJ1389" s="440"/>
      <c r="BK1389" s="436"/>
      <c r="BM1389" s="448"/>
      <c r="BN1389" s="447"/>
      <c r="BO1389"/>
      <c r="BP1389"/>
      <c r="BQ1389" s="436"/>
      <c r="BR1389" s="436"/>
      <c r="BS1389" s="436"/>
      <c r="BT1389" s="436"/>
      <c r="BU1389" s="436"/>
      <c r="BV1389" s="436"/>
      <c r="BW1389" s="436"/>
      <c r="BX1389" s="436"/>
      <c r="BY1389" s="436"/>
      <c r="BZ1389" s="436"/>
      <c r="CA1389" s="436"/>
      <c r="CB1389" s="436"/>
      <c r="CC1389" s="436"/>
      <c r="CD1389" s="436"/>
      <c r="CE1389" s="436"/>
      <c r="CF1389" s="436"/>
      <c r="CG1389" s="436"/>
      <c r="CH1389" s="436"/>
      <c r="CI1389" s="436"/>
      <c r="CJ1389" s="436"/>
      <c r="CK1389" s="436"/>
      <c r="CL1389" s="436"/>
      <c r="CM1389" s="436"/>
      <c r="CN1389" s="436"/>
      <c r="CO1389" s="436"/>
      <c r="CP1389" s="436"/>
      <c r="CQ1389" s="436"/>
      <c r="CR1389" s="436"/>
      <c r="CS1389" s="436"/>
      <c r="CT1389" s="436"/>
      <c r="CU1389" s="436"/>
      <c r="CV1389" s="436"/>
      <c r="CW1389" s="436"/>
      <c r="CX1389" s="436"/>
      <c r="CY1389" s="436"/>
      <c r="CZ1389" s="436"/>
      <c r="DA1389" s="436"/>
      <c r="DB1389" s="436"/>
      <c r="DC1389" s="436"/>
      <c r="DD1389" s="436"/>
      <c r="DE1389" s="436"/>
      <c r="DF1389" s="436"/>
      <c r="DG1389" s="436"/>
      <c r="DH1389" s="436"/>
      <c r="DI1389" s="436"/>
      <c r="DJ1389" s="436"/>
      <c r="DK1389" s="436"/>
      <c r="DL1389" s="436"/>
      <c r="DM1389" s="436"/>
      <c r="DN1389" s="436"/>
      <c r="DO1389" s="436"/>
      <c r="DP1389" s="436"/>
      <c r="DQ1389" s="436"/>
      <c r="DR1389" s="436"/>
      <c r="DS1389" s="436"/>
      <c r="DT1389" s="436"/>
      <c r="DU1389" s="436"/>
      <c r="DV1389" s="436"/>
      <c r="DW1389" s="436"/>
      <c r="DX1389" s="436"/>
      <c r="DY1389" s="436"/>
      <c r="DZ1389" s="436"/>
      <c r="EA1389" s="436"/>
      <c r="EB1389" s="436"/>
      <c r="EC1389" s="436"/>
      <c r="ED1389" s="436"/>
      <c r="EE1389" s="436"/>
      <c r="EF1389" s="436"/>
      <c r="EG1389" s="436"/>
      <c r="EH1389" s="436"/>
      <c r="EI1389" s="436"/>
      <c r="EJ1389" s="436"/>
      <c r="EK1389" s="436"/>
      <c r="EL1389" s="436"/>
      <c r="EM1389" s="436"/>
      <c r="EN1389" s="436"/>
      <c r="EO1389" s="436"/>
      <c r="EP1389" s="436"/>
      <c r="EQ1389" s="436"/>
      <c r="ER1389" s="436"/>
      <c r="ES1389" s="436"/>
      <c r="ET1389" s="436"/>
      <c r="EU1389" s="436"/>
      <c r="EV1389" s="436"/>
      <c r="EW1389" s="436"/>
      <c r="EX1389" s="436"/>
      <c r="EY1389" s="436"/>
      <c r="EZ1389" s="436"/>
      <c r="FA1389" s="436"/>
      <c r="FB1389" s="436"/>
      <c r="FC1389" s="436"/>
      <c r="FD1389" s="436"/>
      <c r="FE1389" s="436"/>
      <c r="FF1389" s="436"/>
      <c r="FG1389" s="436"/>
      <c r="FH1389" s="436"/>
      <c r="FI1389" s="436"/>
      <c r="FJ1389" s="436"/>
      <c r="FK1389" s="436"/>
      <c r="FL1389" s="436"/>
      <c r="FM1389" s="436"/>
      <c r="FN1389" s="436"/>
      <c r="FO1389" s="436"/>
      <c r="FP1389" s="436"/>
      <c r="FQ1389" s="436"/>
      <c r="FR1389" s="436"/>
      <c r="FS1389" s="436"/>
      <c r="FT1389" s="436"/>
      <c r="FU1389" s="436"/>
      <c r="FV1389" s="436"/>
      <c r="FW1389" s="436"/>
      <c r="FX1389" s="436"/>
      <c r="FY1389" s="436"/>
      <c r="FZ1389" s="436"/>
      <c r="GA1389" s="436"/>
      <c r="GB1389" s="436"/>
    </row>
    <row r="1390" spans="1:184" s="431" customFormat="1" ht="15.75" customHeight="1">
      <c r="A1390" s="436"/>
      <c r="B1390" s="453"/>
      <c r="C1390" s="436"/>
      <c r="D1390" s="454"/>
      <c r="E1390" s="436"/>
      <c r="F1390" s="436"/>
      <c r="G1390" s="436"/>
      <c r="H1390" s="430"/>
      <c r="I1390" s="436"/>
      <c r="J1390" s="436"/>
      <c r="K1390" s="436"/>
      <c r="L1390" s="430"/>
      <c r="M1390" s="430"/>
      <c r="N1390" s="427"/>
      <c r="O1390" s="427"/>
      <c r="P1390" s="448"/>
      <c r="Q1390" s="428"/>
      <c r="R1390" s="7"/>
      <c r="S1390" s="459"/>
      <c r="T1390" s="429"/>
      <c r="U1390" s="429"/>
      <c r="V1390" s="429"/>
      <c r="W1390" s="429"/>
      <c r="X1390" s="429"/>
      <c r="Y1390" s="429"/>
      <c r="Z1390" s="439"/>
      <c r="AA1390" s="439"/>
      <c r="AB1390" s="439"/>
      <c r="AC1390" s="439"/>
      <c r="AD1390" s="429"/>
      <c r="AE1390" s="439"/>
      <c r="AF1390" s="7"/>
      <c r="AG1390" s="439"/>
      <c r="AH1390" s="7"/>
      <c r="AI1390" s="439"/>
      <c r="AJ1390" s="439"/>
      <c r="AK1390" s="439"/>
      <c r="AL1390" s="429" t="s">
        <v>139</v>
      </c>
      <c r="AM1390" s="433" t="s">
        <v>139</v>
      </c>
      <c r="AN1390" s="434"/>
      <c r="AO1390" s="438"/>
      <c r="AP1390" s="439" t="s">
        <v>139</v>
      </c>
      <c r="AQ1390" s="431" t="s">
        <v>139</v>
      </c>
      <c r="AR1390" s="440"/>
      <c r="AS1390" s="469" t="s">
        <v>139</v>
      </c>
      <c r="AT1390" s="431" t="s">
        <v>139</v>
      </c>
      <c r="AU1390" s="469" t="s">
        <v>139</v>
      </c>
      <c r="AV1390" s="431" t="s">
        <v>139</v>
      </c>
      <c r="AW1390" s="442" t="s">
        <v>139</v>
      </c>
      <c r="AX1390" s="431" t="s">
        <v>139</v>
      </c>
      <c r="AY1390" s="443"/>
      <c r="AZ1390" s="441"/>
      <c r="BA1390" s="435"/>
      <c r="BB1390" s="437"/>
      <c r="BC1390" s="441"/>
      <c r="BD1390" s="460"/>
      <c r="BE1390" s="441"/>
      <c r="BF1390" s="461"/>
      <c r="BG1390" s="461"/>
      <c r="BH1390" s="469" t="s">
        <v>139</v>
      </c>
      <c r="BI1390" s="431" t="s">
        <v>139</v>
      </c>
      <c r="BJ1390" s="440"/>
      <c r="BK1390" s="436"/>
      <c r="BM1390" s="448"/>
      <c r="BN1390" s="447"/>
      <c r="BO1390"/>
      <c r="BP1390"/>
      <c r="BQ1390" s="436"/>
      <c r="BR1390" s="436"/>
      <c r="BS1390" s="436"/>
      <c r="BT1390" s="436"/>
      <c r="BU1390" s="436"/>
      <c r="BV1390" s="436"/>
      <c r="BW1390" s="436"/>
      <c r="BX1390" s="436"/>
      <c r="BY1390" s="436"/>
      <c r="BZ1390" s="436"/>
      <c r="CA1390" s="436"/>
      <c r="CB1390" s="436"/>
      <c r="CC1390" s="436"/>
      <c r="CD1390" s="436"/>
      <c r="CE1390" s="436"/>
      <c r="CF1390" s="436"/>
      <c r="CG1390" s="436"/>
      <c r="CH1390" s="436"/>
      <c r="CI1390" s="436"/>
      <c r="CJ1390" s="436"/>
      <c r="CK1390" s="436"/>
      <c r="CL1390" s="436"/>
      <c r="CM1390" s="436"/>
      <c r="CN1390" s="436"/>
      <c r="CO1390" s="436"/>
      <c r="CP1390" s="436"/>
      <c r="CQ1390" s="436"/>
      <c r="CR1390" s="436"/>
      <c r="CS1390" s="436"/>
      <c r="CT1390" s="436"/>
      <c r="CU1390" s="436"/>
      <c r="CV1390" s="436"/>
      <c r="CW1390" s="436"/>
      <c r="CX1390" s="436"/>
      <c r="CY1390" s="436"/>
      <c r="CZ1390" s="436"/>
      <c r="DA1390" s="436"/>
      <c r="DB1390" s="436"/>
      <c r="DC1390" s="436"/>
      <c r="DD1390" s="436"/>
      <c r="DE1390" s="436"/>
      <c r="DF1390" s="436"/>
      <c r="DG1390" s="436"/>
      <c r="DH1390" s="436"/>
      <c r="DI1390" s="436"/>
      <c r="DJ1390" s="436"/>
      <c r="DK1390" s="436"/>
      <c r="DL1390" s="436"/>
      <c r="DM1390" s="436"/>
      <c r="DN1390" s="436"/>
      <c r="DO1390" s="436"/>
      <c r="DP1390" s="436"/>
      <c r="DQ1390" s="436"/>
      <c r="DR1390" s="436"/>
      <c r="DS1390" s="436"/>
      <c r="DT1390" s="436"/>
      <c r="DU1390" s="436"/>
      <c r="DV1390" s="436"/>
      <c r="DW1390" s="436"/>
      <c r="DX1390" s="436"/>
      <c r="DY1390" s="436"/>
      <c r="DZ1390" s="436"/>
      <c r="EA1390" s="436"/>
      <c r="EB1390" s="436"/>
      <c r="EC1390" s="436"/>
      <c r="ED1390" s="436"/>
      <c r="EE1390" s="436"/>
      <c r="EF1390" s="436"/>
      <c r="EG1390" s="436"/>
      <c r="EH1390" s="436"/>
      <c r="EI1390" s="436"/>
      <c r="EJ1390" s="436"/>
      <c r="EK1390" s="436"/>
      <c r="EL1390" s="436"/>
      <c r="EM1390" s="436"/>
      <c r="EN1390" s="436"/>
      <c r="EO1390" s="436"/>
      <c r="EP1390" s="436"/>
      <c r="EQ1390" s="436"/>
      <c r="ER1390" s="436"/>
      <c r="ES1390" s="436"/>
      <c r="ET1390" s="436"/>
      <c r="EU1390" s="436"/>
      <c r="EV1390" s="436"/>
      <c r="EW1390" s="436"/>
      <c r="EX1390" s="436"/>
      <c r="EY1390" s="436"/>
      <c r="EZ1390" s="436"/>
      <c r="FA1390" s="436"/>
      <c r="FB1390" s="436"/>
      <c r="FC1390" s="436"/>
      <c r="FD1390" s="436"/>
      <c r="FE1390" s="436"/>
      <c r="FF1390" s="436"/>
      <c r="FG1390" s="436"/>
      <c r="FH1390" s="436"/>
      <c r="FI1390" s="436"/>
      <c r="FJ1390" s="436"/>
      <c r="FK1390" s="436"/>
      <c r="FL1390" s="436"/>
      <c r="FM1390" s="436"/>
      <c r="FN1390" s="436"/>
      <c r="FO1390" s="436"/>
      <c r="FP1390" s="436"/>
      <c r="FQ1390" s="436"/>
      <c r="FR1390" s="436"/>
      <c r="FS1390" s="436"/>
      <c r="FT1390" s="436"/>
      <c r="FU1390" s="436"/>
      <c r="FV1390" s="436"/>
      <c r="FW1390" s="436"/>
      <c r="FX1390" s="436"/>
      <c r="FY1390" s="436"/>
      <c r="FZ1390" s="436"/>
      <c r="GA1390" s="436"/>
      <c r="GB1390" s="436"/>
    </row>
    <row r="1391" spans="1:184" s="431" customFormat="1" ht="15.75" customHeight="1">
      <c r="A1391" s="436"/>
      <c r="B1391" s="453"/>
      <c r="C1391" s="436"/>
      <c r="D1391" s="454"/>
      <c r="E1391" s="436"/>
      <c r="F1391" s="436"/>
      <c r="G1391" s="436"/>
      <c r="H1391" s="430"/>
      <c r="I1391" s="436"/>
      <c r="J1391" s="436"/>
      <c r="K1391" s="436"/>
      <c r="L1391" s="430"/>
      <c r="M1391" s="430"/>
      <c r="N1391" s="427"/>
      <c r="O1391" s="427"/>
      <c r="P1391" s="448"/>
      <c r="Q1391" s="428"/>
      <c r="R1391" s="7"/>
      <c r="S1391" s="459"/>
      <c r="T1391" s="429"/>
      <c r="U1391" s="429"/>
      <c r="V1391" s="429"/>
      <c r="W1391" s="429"/>
      <c r="X1391" s="429"/>
      <c r="Y1391" s="429"/>
      <c r="Z1391" s="439"/>
      <c r="AA1391" s="439"/>
      <c r="AB1391" s="439"/>
      <c r="AC1391" s="439"/>
      <c r="AD1391" s="429"/>
      <c r="AE1391" s="439"/>
      <c r="AF1391" s="7"/>
      <c r="AG1391" s="439"/>
      <c r="AH1391" s="7"/>
      <c r="AI1391" s="439"/>
      <c r="AJ1391" s="439"/>
      <c r="AK1391" s="439"/>
      <c r="AL1391" s="429" t="s">
        <v>139</v>
      </c>
      <c r="AM1391" s="433" t="s">
        <v>139</v>
      </c>
      <c r="AN1391" s="434"/>
      <c r="AO1391" s="438"/>
      <c r="AP1391" s="439" t="s">
        <v>139</v>
      </c>
      <c r="AQ1391" s="431" t="s">
        <v>139</v>
      </c>
      <c r="AR1391" s="440"/>
      <c r="AS1391" s="469" t="s">
        <v>139</v>
      </c>
      <c r="AT1391" s="431" t="s">
        <v>139</v>
      </c>
      <c r="AU1391" s="469" t="s">
        <v>139</v>
      </c>
      <c r="AV1391" s="431" t="s">
        <v>139</v>
      </c>
      <c r="AW1391" s="442" t="s">
        <v>139</v>
      </c>
      <c r="AX1391" s="431" t="s">
        <v>139</v>
      </c>
      <c r="AY1391" s="443"/>
      <c r="AZ1391" s="441"/>
      <c r="BA1391" s="435"/>
      <c r="BB1391" s="437"/>
      <c r="BC1391" s="441"/>
      <c r="BD1391" s="460"/>
      <c r="BE1391" s="441"/>
      <c r="BF1391" s="461"/>
      <c r="BG1391" s="461"/>
      <c r="BH1391" s="469" t="s">
        <v>139</v>
      </c>
      <c r="BI1391" s="431" t="s">
        <v>139</v>
      </c>
      <c r="BJ1391" s="440"/>
      <c r="BK1391" s="436"/>
      <c r="BM1391" s="448"/>
      <c r="BN1391" s="447"/>
      <c r="BO1391"/>
      <c r="BP1391"/>
      <c r="BQ1391" s="436"/>
      <c r="BR1391" s="436"/>
      <c r="BS1391" s="436"/>
      <c r="BT1391" s="436"/>
      <c r="BU1391" s="436"/>
      <c r="BV1391" s="436"/>
      <c r="BW1391" s="436"/>
      <c r="BX1391" s="436"/>
      <c r="BY1391" s="436"/>
      <c r="BZ1391" s="436"/>
      <c r="CA1391" s="436"/>
      <c r="CB1391" s="436"/>
      <c r="CC1391" s="436"/>
      <c r="CD1391" s="436"/>
      <c r="CE1391" s="436"/>
      <c r="CF1391" s="436"/>
      <c r="CG1391" s="436"/>
      <c r="CH1391" s="436"/>
      <c r="CI1391" s="436"/>
      <c r="CJ1391" s="436"/>
      <c r="CK1391" s="436"/>
      <c r="CL1391" s="436"/>
      <c r="CM1391" s="436"/>
      <c r="CN1391" s="436"/>
      <c r="CO1391" s="436"/>
      <c r="CP1391" s="436"/>
      <c r="CQ1391" s="436"/>
      <c r="CR1391" s="436"/>
      <c r="CS1391" s="436"/>
      <c r="CT1391" s="436"/>
      <c r="CU1391" s="436"/>
      <c r="CV1391" s="436"/>
      <c r="CW1391" s="436"/>
      <c r="CX1391" s="436"/>
      <c r="CY1391" s="436"/>
      <c r="CZ1391" s="436"/>
      <c r="DA1391" s="436"/>
      <c r="DB1391" s="436"/>
      <c r="DC1391" s="436"/>
      <c r="DD1391" s="436"/>
      <c r="DE1391" s="436"/>
      <c r="DF1391" s="436"/>
      <c r="DG1391" s="436"/>
      <c r="DH1391" s="436"/>
      <c r="DI1391" s="436"/>
      <c r="DJ1391" s="436"/>
      <c r="DK1391" s="436"/>
      <c r="DL1391" s="436"/>
      <c r="DM1391" s="436"/>
      <c r="DN1391" s="436"/>
      <c r="DO1391" s="436"/>
      <c r="DP1391" s="436"/>
      <c r="DQ1391" s="436"/>
      <c r="DR1391" s="436"/>
      <c r="DS1391" s="436"/>
      <c r="DT1391" s="436"/>
      <c r="DU1391" s="436"/>
      <c r="DV1391" s="436"/>
      <c r="DW1391" s="436"/>
      <c r="DX1391" s="436"/>
      <c r="DY1391" s="436"/>
      <c r="DZ1391" s="436"/>
      <c r="EA1391" s="436"/>
      <c r="EB1391" s="436"/>
      <c r="EC1391" s="436"/>
      <c r="ED1391" s="436"/>
      <c r="EE1391" s="436"/>
      <c r="EF1391" s="436"/>
      <c r="EG1391" s="436"/>
      <c r="EH1391" s="436"/>
      <c r="EI1391" s="436"/>
      <c r="EJ1391" s="436"/>
      <c r="EK1391" s="436"/>
      <c r="EL1391" s="436"/>
      <c r="EM1391" s="436"/>
      <c r="EN1391" s="436"/>
      <c r="EO1391" s="436"/>
      <c r="EP1391" s="436"/>
      <c r="EQ1391" s="436"/>
      <c r="ER1391" s="436"/>
      <c r="ES1391" s="436"/>
      <c r="ET1391" s="436"/>
      <c r="EU1391" s="436"/>
      <c r="EV1391" s="436"/>
      <c r="EW1391" s="436"/>
      <c r="EX1391" s="436"/>
      <c r="EY1391" s="436"/>
      <c r="EZ1391" s="436"/>
      <c r="FA1391" s="436"/>
      <c r="FB1391" s="436"/>
      <c r="FC1391" s="436"/>
      <c r="FD1391" s="436"/>
      <c r="FE1391" s="436"/>
      <c r="FF1391" s="436"/>
      <c r="FG1391" s="436"/>
      <c r="FH1391" s="436"/>
      <c r="FI1391" s="436"/>
      <c r="FJ1391" s="436"/>
      <c r="FK1391" s="436"/>
      <c r="FL1391" s="436"/>
      <c r="FM1391" s="436"/>
      <c r="FN1391" s="436"/>
      <c r="FO1391" s="436"/>
      <c r="FP1391" s="436"/>
      <c r="FQ1391" s="436"/>
      <c r="FR1391" s="436"/>
      <c r="FS1391" s="436"/>
      <c r="FT1391" s="436"/>
      <c r="FU1391" s="436"/>
      <c r="FV1391" s="436"/>
      <c r="FW1391" s="436"/>
      <c r="FX1391" s="436"/>
      <c r="FY1391" s="436"/>
      <c r="FZ1391" s="436"/>
      <c r="GA1391" s="436"/>
      <c r="GB1391" s="436"/>
    </row>
    <row r="1392" spans="1:184" s="431" customFormat="1" ht="15.75" customHeight="1">
      <c r="A1392" s="436"/>
      <c r="B1392" s="453"/>
      <c r="C1392" s="436"/>
      <c r="D1392" s="454"/>
      <c r="E1392" s="436"/>
      <c r="F1392" s="436"/>
      <c r="G1392" s="436"/>
      <c r="H1392" s="430"/>
      <c r="I1392" s="436"/>
      <c r="J1392" s="436"/>
      <c r="K1392" s="436"/>
      <c r="L1392" s="430"/>
      <c r="M1392" s="430"/>
      <c r="N1392" s="427"/>
      <c r="O1392" s="427"/>
      <c r="P1392" s="448"/>
      <c r="Q1392" s="428"/>
      <c r="R1392" s="7"/>
      <c r="S1392" s="459"/>
      <c r="T1392" s="429"/>
      <c r="U1392" s="429"/>
      <c r="V1392" s="429"/>
      <c r="W1392" s="429"/>
      <c r="X1392" s="429"/>
      <c r="Y1392" s="429"/>
      <c r="Z1392" s="439"/>
      <c r="AA1392" s="439"/>
      <c r="AB1392" s="439"/>
      <c r="AC1392" s="439"/>
      <c r="AD1392" s="429"/>
      <c r="AE1392" s="439"/>
      <c r="AF1392" s="7"/>
      <c r="AG1392" s="439"/>
      <c r="AH1392" s="7"/>
      <c r="AI1392" s="439"/>
      <c r="AJ1392" s="439"/>
      <c r="AK1392" s="439"/>
      <c r="AL1392" s="429" t="s">
        <v>139</v>
      </c>
      <c r="AM1392" s="433" t="s">
        <v>139</v>
      </c>
      <c r="AN1392" s="434"/>
      <c r="AO1392" s="438"/>
      <c r="AP1392" s="439" t="s">
        <v>139</v>
      </c>
      <c r="AQ1392" s="431" t="s">
        <v>139</v>
      </c>
      <c r="AR1392" s="440"/>
      <c r="AS1392" s="469" t="s">
        <v>139</v>
      </c>
      <c r="AT1392" s="431" t="s">
        <v>139</v>
      </c>
      <c r="AU1392" s="469" t="s">
        <v>139</v>
      </c>
      <c r="AV1392" s="431" t="s">
        <v>139</v>
      </c>
      <c r="AW1392" s="442" t="s">
        <v>139</v>
      </c>
      <c r="AX1392" s="431" t="s">
        <v>139</v>
      </c>
      <c r="AY1392" s="443"/>
      <c r="AZ1392" s="441"/>
      <c r="BA1392" s="435"/>
      <c r="BB1392" s="437"/>
      <c r="BC1392" s="441"/>
      <c r="BD1392" s="460"/>
      <c r="BE1392" s="441"/>
      <c r="BF1392" s="461"/>
      <c r="BG1392" s="461"/>
      <c r="BH1392" s="469" t="s">
        <v>139</v>
      </c>
      <c r="BI1392" s="431" t="s">
        <v>139</v>
      </c>
      <c r="BJ1392" s="440"/>
      <c r="BK1392" s="436"/>
      <c r="BM1392" s="448"/>
      <c r="BN1392" s="447"/>
      <c r="BO1392"/>
      <c r="BP1392"/>
      <c r="BQ1392" s="436"/>
      <c r="BR1392" s="436"/>
      <c r="BS1392" s="436"/>
      <c r="BT1392" s="436"/>
      <c r="BU1392" s="436"/>
      <c r="BV1392" s="436"/>
      <c r="BW1392" s="436"/>
      <c r="BX1392" s="436"/>
      <c r="BY1392" s="436"/>
      <c r="BZ1392" s="436"/>
      <c r="CA1392" s="436"/>
      <c r="CB1392" s="436"/>
      <c r="CC1392" s="436"/>
      <c r="CD1392" s="436"/>
      <c r="CE1392" s="436"/>
      <c r="CF1392" s="436"/>
      <c r="CG1392" s="436"/>
      <c r="CH1392" s="436"/>
      <c r="CI1392" s="436"/>
      <c r="CJ1392" s="436"/>
      <c r="CK1392" s="436"/>
      <c r="CL1392" s="436"/>
      <c r="CM1392" s="436"/>
      <c r="CN1392" s="436"/>
      <c r="CO1392" s="436"/>
      <c r="CP1392" s="436"/>
      <c r="CQ1392" s="436"/>
      <c r="CR1392" s="436"/>
      <c r="CS1392" s="436"/>
      <c r="CT1392" s="436"/>
      <c r="CU1392" s="436"/>
      <c r="CV1392" s="436"/>
      <c r="CW1392" s="436"/>
      <c r="CX1392" s="436"/>
      <c r="CY1392" s="436"/>
      <c r="CZ1392" s="436"/>
      <c r="DA1392" s="436"/>
      <c r="DB1392" s="436"/>
      <c r="DC1392" s="436"/>
      <c r="DD1392" s="436"/>
      <c r="DE1392" s="436"/>
      <c r="DF1392" s="436"/>
      <c r="DG1392" s="436"/>
      <c r="DH1392" s="436"/>
      <c r="DI1392" s="436"/>
      <c r="DJ1392" s="436"/>
      <c r="DK1392" s="436"/>
      <c r="DL1392" s="436"/>
      <c r="DM1392" s="436"/>
      <c r="DN1392" s="436"/>
      <c r="DO1392" s="436"/>
      <c r="DP1392" s="436"/>
      <c r="DQ1392" s="436"/>
      <c r="DR1392" s="436"/>
      <c r="DS1392" s="436"/>
      <c r="DT1392" s="436"/>
      <c r="DU1392" s="436"/>
      <c r="DV1392" s="436"/>
      <c r="DW1392" s="436"/>
      <c r="DX1392" s="436"/>
      <c r="DY1392" s="436"/>
      <c r="DZ1392" s="436"/>
      <c r="EA1392" s="436"/>
      <c r="EB1392" s="436"/>
      <c r="EC1392" s="436"/>
      <c r="ED1392" s="436"/>
      <c r="EE1392" s="436"/>
      <c r="EF1392" s="436"/>
      <c r="EG1392" s="436"/>
      <c r="EH1392" s="436"/>
      <c r="EI1392" s="436"/>
      <c r="EJ1392" s="436"/>
      <c r="EK1392" s="436"/>
      <c r="EL1392" s="436"/>
      <c r="EM1392" s="436"/>
      <c r="EN1392" s="436"/>
      <c r="EO1392" s="436"/>
      <c r="EP1392" s="436"/>
      <c r="EQ1392" s="436"/>
      <c r="ER1392" s="436"/>
      <c r="ES1392" s="436"/>
      <c r="ET1392" s="436"/>
      <c r="EU1392" s="436"/>
      <c r="EV1392" s="436"/>
      <c r="EW1392" s="436"/>
      <c r="EX1392" s="436"/>
      <c r="EY1392" s="436"/>
      <c r="EZ1392" s="436"/>
      <c r="FA1392" s="436"/>
      <c r="FB1392" s="436"/>
      <c r="FC1392" s="436"/>
      <c r="FD1392" s="436"/>
      <c r="FE1392" s="436"/>
      <c r="FF1392" s="436"/>
      <c r="FG1392" s="436"/>
      <c r="FH1392" s="436"/>
      <c r="FI1392" s="436"/>
      <c r="FJ1392" s="436"/>
      <c r="FK1392" s="436"/>
      <c r="FL1392" s="436"/>
      <c r="FM1392" s="436"/>
      <c r="FN1392" s="436"/>
      <c r="FO1392" s="436"/>
      <c r="FP1392" s="436"/>
      <c r="FQ1392" s="436"/>
      <c r="FR1392" s="436"/>
      <c r="FS1392" s="436"/>
      <c r="FT1392" s="436"/>
      <c r="FU1392" s="436"/>
      <c r="FV1392" s="436"/>
      <c r="FW1392" s="436"/>
      <c r="FX1392" s="436"/>
      <c r="FY1392" s="436"/>
      <c r="FZ1392" s="436"/>
      <c r="GA1392" s="436"/>
      <c r="GB1392" s="436"/>
    </row>
    <row r="1393" spans="1:184" s="431" customFormat="1" ht="15.75" customHeight="1">
      <c r="A1393" s="436"/>
      <c r="B1393" s="453"/>
      <c r="C1393" s="436"/>
      <c r="D1393" s="454"/>
      <c r="E1393" s="436"/>
      <c r="F1393" s="436"/>
      <c r="G1393" s="436"/>
      <c r="H1393" s="430"/>
      <c r="I1393" s="436"/>
      <c r="J1393" s="436"/>
      <c r="K1393" s="436"/>
      <c r="L1393" s="430"/>
      <c r="M1393" s="430"/>
      <c r="N1393" s="427"/>
      <c r="O1393" s="427"/>
      <c r="P1393" s="448"/>
      <c r="Q1393" s="428"/>
      <c r="R1393" s="7"/>
      <c r="S1393" s="459"/>
      <c r="T1393" s="429"/>
      <c r="U1393" s="429"/>
      <c r="V1393" s="429"/>
      <c r="W1393" s="429"/>
      <c r="X1393" s="429"/>
      <c r="Y1393" s="429"/>
      <c r="Z1393" s="439"/>
      <c r="AA1393" s="439"/>
      <c r="AB1393" s="439"/>
      <c r="AC1393" s="439"/>
      <c r="AD1393" s="429"/>
      <c r="AE1393" s="439"/>
      <c r="AF1393" s="7"/>
      <c r="AG1393" s="439"/>
      <c r="AH1393" s="7"/>
      <c r="AI1393" s="439"/>
      <c r="AJ1393" s="439"/>
      <c r="AK1393" s="439"/>
      <c r="AL1393" s="429" t="s">
        <v>139</v>
      </c>
      <c r="AM1393" s="433" t="s">
        <v>139</v>
      </c>
      <c r="AN1393" s="434"/>
      <c r="AO1393" s="438"/>
      <c r="AP1393" s="439" t="s">
        <v>139</v>
      </c>
      <c r="AQ1393" s="431" t="s">
        <v>139</v>
      </c>
      <c r="AR1393" s="440"/>
      <c r="AS1393" s="469" t="s">
        <v>139</v>
      </c>
      <c r="AT1393" s="431" t="s">
        <v>139</v>
      </c>
      <c r="AU1393" s="469" t="s">
        <v>139</v>
      </c>
      <c r="AV1393" s="431" t="s">
        <v>139</v>
      </c>
      <c r="AW1393" s="442" t="s">
        <v>139</v>
      </c>
      <c r="AX1393" s="431" t="s">
        <v>139</v>
      </c>
      <c r="AY1393" s="443"/>
      <c r="AZ1393" s="441"/>
      <c r="BA1393" s="435"/>
      <c r="BB1393" s="437"/>
      <c r="BC1393" s="441"/>
      <c r="BD1393" s="460"/>
      <c r="BE1393" s="441"/>
      <c r="BF1393" s="461"/>
      <c r="BG1393" s="461"/>
      <c r="BH1393" s="469" t="s">
        <v>139</v>
      </c>
      <c r="BI1393" s="431" t="s">
        <v>139</v>
      </c>
      <c r="BJ1393" s="440"/>
      <c r="BK1393" s="436"/>
      <c r="BM1393" s="448"/>
      <c r="BN1393" s="447"/>
      <c r="BO1393"/>
      <c r="BP1393"/>
      <c r="BQ1393" s="436"/>
      <c r="BR1393" s="436"/>
      <c r="BS1393" s="436"/>
      <c r="BT1393" s="436"/>
      <c r="BU1393" s="436"/>
      <c r="BV1393" s="436"/>
      <c r="BW1393" s="436"/>
      <c r="BX1393" s="436"/>
      <c r="BY1393" s="436"/>
      <c r="BZ1393" s="436"/>
      <c r="CA1393" s="436"/>
      <c r="CB1393" s="436"/>
      <c r="CC1393" s="436"/>
      <c r="CD1393" s="436"/>
      <c r="CE1393" s="436"/>
      <c r="CF1393" s="436"/>
      <c r="CG1393" s="436"/>
      <c r="CH1393" s="436"/>
      <c r="CI1393" s="436"/>
      <c r="CJ1393" s="436"/>
      <c r="CK1393" s="436"/>
      <c r="CL1393" s="436"/>
      <c r="CM1393" s="436"/>
      <c r="CN1393" s="436"/>
      <c r="CO1393" s="436"/>
      <c r="CP1393" s="436"/>
      <c r="CQ1393" s="436"/>
      <c r="CR1393" s="436"/>
      <c r="CS1393" s="436"/>
      <c r="CT1393" s="436"/>
      <c r="CU1393" s="436"/>
      <c r="CV1393" s="436"/>
      <c r="CW1393" s="436"/>
      <c r="CX1393" s="436"/>
      <c r="CY1393" s="436"/>
      <c r="CZ1393" s="436"/>
      <c r="DA1393" s="436"/>
      <c r="DB1393" s="436"/>
      <c r="DC1393" s="436"/>
      <c r="DD1393" s="436"/>
      <c r="DE1393" s="436"/>
      <c r="DF1393" s="436"/>
      <c r="DG1393" s="436"/>
      <c r="DH1393" s="436"/>
      <c r="DI1393" s="436"/>
      <c r="DJ1393" s="436"/>
      <c r="DK1393" s="436"/>
      <c r="DL1393" s="436"/>
      <c r="DM1393" s="436"/>
      <c r="DN1393" s="436"/>
      <c r="DO1393" s="436"/>
      <c r="DP1393" s="436"/>
      <c r="DQ1393" s="436"/>
      <c r="DR1393" s="436"/>
      <c r="DS1393" s="436"/>
      <c r="DT1393" s="436"/>
      <c r="DU1393" s="436"/>
      <c r="DV1393" s="436"/>
      <c r="DW1393" s="436"/>
      <c r="DX1393" s="436"/>
      <c r="DY1393" s="436"/>
      <c r="DZ1393" s="436"/>
      <c r="EA1393" s="436"/>
      <c r="EB1393" s="436"/>
      <c r="EC1393" s="436"/>
      <c r="ED1393" s="436"/>
      <c r="EE1393" s="436"/>
      <c r="EF1393" s="436"/>
      <c r="EG1393" s="436"/>
      <c r="EH1393" s="436"/>
      <c r="EI1393" s="436"/>
      <c r="EJ1393" s="436"/>
      <c r="EK1393" s="436"/>
      <c r="EL1393" s="436"/>
      <c r="EM1393" s="436"/>
      <c r="EN1393" s="436"/>
      <c r="EO1393" s="436"/>
      <c r="EP1393" s="436"/>
      <c r="EQ1393" s="436"/>
      <c r="ER1393" s="436"/>
      <c r="ES1393" s="436"/>
      <c r="ET1393" s="436"/>
      <c r="EU1393" s="436"/>
      <c r="EV1393" s="436"/>
      <c r="EW1393" s="436"/>
      <c r="EX1393" s="436"/>
      <c r="EY1393" s="436"/>
      <c r="EZ1393" s="436"/>
      <c r="FA1393" s="436"/>
      <c r="FB1393" s="436"/>
      <c r="FC1393" s="436"/>
      <c r="FD1393" s="436"/>
      <c r="FE1393" s="436"/>
      <c r="FF1393" s="436"/>
      <c r="FG1393" s="436"/>
      <c r="FH1393" s="436"/>
      <c r="FI1393" s="436"/>
      <c r="FJ1393" s="436"/>
      <c r="FK1393" s="436"/>
      <c r="FL1393" s="436"/>
      <c r="FM1393" s="436"/>
      <c r="FN1393" s="436"/>
      <c r="FO1393" s="436"/>
      <c r="FP1393" s="436"/>
      <c r="FQ1393" s="436"/>
      <c r="FR1393" s="436"/>
      <c r="FS1393" s="436"/>
      <c r="FT1393" s="436"/>
      <c r="FU1393" s="436"/>
      <c r="FV1393" s="436"/>
      <c r="FW1393" s="436"/>
      <c r="FX1393" s="436"/>
      <c r="FY1393" s="436"/>
      <c r="FZ1393" s="436"/>
      <c r="GA1393" s="436"/>
      <c r="GB1393" s="436"/>
    </row>
    <row r="1394" spans="1:184" s="431" customFormat="1" ht="15.75" customHeight="1">
      <c r="A1394" s="436"/>
      <c r="B1394" s="453"/>
      <c r="C1394" s="436"/>
      <c r="D1394" s="454"/>
      <c r="E1394" s="436"/>
      <c r="F1394" s="436"/>
      <c r="G1394" s="436"/>
      <c r="H1394" s="430"/>
      <c r="I1394" s="436"/>
      <c r="J1394" s="436"/>
      <c r="K1394" s="436"/>
      <c r="L1394" s="430"/>
      <c r="M1394" s="430"/>
      <c r="N1394" s="427"/>
      <c r="O1394" s="427"/>
      <c r="P1394" s="448"/>
      <c r="Q1394" s="428"/>
      <c r="R1394" s="7"/>
      <c r="S1394" s="459"/>
      <c r="T1394" s="429"/>
      <c r="U1394" s="429"/>
      <c r="V1394" s="429"/>
      <c r="W1394" s="429"/>
      <c r="X1394" s="429"/>
      <c r="Y1394" s="429"/>
      <c r="Z1394" s="439"/>
      <c r="AA1394" s="439"/>
      <c r="AB1394" s="439"/>
      <c r="AC1394" s="439"/>
      <c r="AD1394" s="429"/>
      <c r="AE1394" s="439"/>
      <c r="AF1394" s="7"/>
      <c r="AG1394" s="439"/>
      <c r="AH1394" s="7"/>
      <c r="AI1394" s="439"/>
      <c r="AJ1394" s="439"/>
      <c r="AK1394" s="439"/>
      <c r="AL1394" s="429" t="s">
        <v>139</v>
      </c>
      <c r="AM1394" s="433" t="s">
        <v>139</v>
      </c>
      <c r="AN1394" s="434"/>
      <c r="AO1394" s="438"/>
      <c r="AP1394" s="439" t="s">
        <v>139</v>
      </c>
      <c r="AQ1394" s="431" t="s">
        <v>139</v>
      </c>
      <c r="AR1394" s="440"/>
      <c r="AS1394" s="469" t="s">
        <v>139</v>
      </c>
      <c r="AT1394" s="431" t="s">
        <v>139</v>
      </c>
      <c r="AU1394" s="469" t="s">
        <v>139</v>
      </c>
      <c r="AV1394" s="431" t="s">
        <v>139</v>
      </c>
      <c r="AW1394" s="442" t="s">
        <v>139</v>
      </c>
      <c r="AX1394" s="431" t="s">
        <v>139</v>
      </c>
      <c r="AY1394" s="443"/>
      <c r="AZ1394" s="441"/>
      <c r="BA1394" s="435"/>
      <c r="BB1394" s="437"/>
      <c r="BC1394" s="441"/>
      <c r="BD1394" s="460"/>
      <c r="BE1394" s="441"/>
      <c r="BF1394" s="461"/>
      <c r="BG1394" s="461"/>
      <c r="BH1394" s="469" t="s">
        <v>139</v>
      </c>
      <c r="BI1394" s="431" t="s">
        <v>139</v>
      </c>
      <c r="BJ1394" s="440"/>
      <c r="BK1394" s="436"/>
      <c r="BM1394" s="448"/>
      <c r="BN1394" s="447"/>
      <c r="BO1394"/>
      <c r="BP1394"/>
      <c r="BQ1394" s="436"/>
      <c r="BR1394" s="436"/>
      <c r="BS1394" s="436"/>
      <c r="BT1394" s="436"/>
      <c r="BU1394" s="436"/>
      <c r="BV1394" s="436"/>
      <c r="BW1394" s="436"/>
      <c r="BX1394" s="436"/>
      <c r="BY1394" s="436"/>
      <c r="BZ1394" s="436"/>
      <c r="CA1394" s="436"/>
      <c r="CB1394" s="436"/>
      <c r="CC1394" s="436"/>
      <c r="CD1394" s="436"/>
      <c r="CE1394" s="436"/>
      <c r="CF1394" s="436"/>
      <c r="CG1394" s="436"/>
      <c r="CH1394" s="436"/>
      <c r="CI1394" s="436"/>
      <c r="CJ1394" s="436"/>
      <c r="CK1394" s="436"/>
      <c r="CL1394" s="436"/>
      <c r="CM1394" s="436"/>
      <c r="CN1394" s="436"/>
      <c r="CO1394" s="436"/>
      <c r="CP1394" s="436"/>
      <c r="CQ1394" s="436"/>
      <c r="CR1394" s="436"/>
      <c r="CS1394" s="436"/>
      <c r="CT1394" s="436"/>
      <c r="CU1394" s="436"/>
      <c r="CV1394" s="436"/>
      <c r="CW1394" s="436"/>
      <c r="CX1394" s="436"/>
      <c r="CY1394" s="436"/>
      <c r="CZ1394" s="436"/>
      <c r="DA1394" s="436"/>
      <c r="DB1394" s="436"/>
      <c r="DC1394" s="436"/>
      <c r="DD1394" s="436"/>
      <c r="DE1394" s="436"/>
      <c r="DF1394" s="436"/>
      <c r="DG1394" s="436"/>
      <c r="DH1394" s="436"/>
      <c r="DI1394" s="436"/>
      <c r="DJ1394" s="436"/>
      <c r="DK1394" s="436"/>
      <c r="DL1394" s="436"/>
      <c r="DM1394" s="436"/>
      <c r="DN1394" s="436"/>
      <c r="DO1394" s="436"/>
      <c r="DP1394" s="436"/>
      <c r="DQ1394" s="436"/>
      <c r="DR1394" s="436"/>
      <c r="DS1394" s="436"/>
      <c r="DT1394" s="436"/>
      <c r="DU1394" s="436"/>
      <c r="DV1394" s="436"/>
      <c r="DW1394" s="436"/>
      <c r="DX1394" s="436"/>
      <c r="DY1394" s="436"/>
      <c r="DZ1394" s="436"/>
      <c r="EA1394" s="436"/>
      <c r="EB1394" s="436"/>
      <c r="EC1394" s="436"/>
      <c r="ED1394" s="436"/>
      <c r="EE1394" s="436"/>
      <c r="EF1394" s="436"/>
      <c r="EG1394" s="436"/>
      <c r="EH1394" s="436"/>
      <c r="EI1394" s="436"/>
      <c r="EJ1394" s="436"/>
      <c r="EK1394" s="436"/>
      <c r="EL1394" s="436"/>
      <c r="EM1394" s="436"/>
      <c r="EN1394" s="436"/>
      <c r="EO1394" s="436"/>
      <c r="EP1394" s="436"/>
      <c r="EQ1394" s="436"/>
      <c r="ER1394" s="436"/>
      <c r="ES1394" s="436"/>
      <c r="ET1394" s="436"/>
      <c r="EU1394" s="436"/>
      <c r="EV1394" s="436"/>
      <c r="EW1394" s="436"/>
      <c r="EX1394" s="436"/>
      <c r="EY1394" s="436"/>
      <c r="EZ1394" s="436"/>
      <c r="FA1394" s="436"/>
      <c r="FB1394" s="436"/>
      <c r="FC1394" s="436"/>
      <c r="FD1394" s="436"/>
      <c r="FE1394" s="436"/>
      <c r="FF1394" s="436"/>
      <c r="FG1394" s="436"/>
      <c r="FH1394" s="436"/>
      <c r="FI1394" s="436"/>
      <c r="FJ1394" s="436"/>
      <c r="FK1394" s="436"/>
      <c r="FL1394" s="436"/>
      <c r="FM1394" s="436"/>
      <c r="FN1394" s="436"/>
      <c r="FO1394" s="436"/>
      <c r="FP1394" s="436"/>
      <c r="FQ1394" s="436"/>
      <c r="FR1394" s="436"/>
      <c r="FS1394" s="436"/>
      <c r="FT1394" s="436"/>
      <c r="FU1394" s="436"/>
      <c r="FV1394" s="436"/>
      <c r="FW1394" s="436"/>
      <c r="FX1394" s="436"/>
      <c r="FY1394" s="436"/>
      <c r="FZ1394" s="436"/>
      <c r="GA1394" s="436"/>
      <c r="GB1394" s="436"/>
    </row>
    <row r="1395" spans="1:184" s="431" customFormat="1" ht="15.75" customHeight="1">
      <c r="A1395" s="436"/>
      <c r="B1395" s="453"/>
      <c r="C1395" s="436"/>
      <c r="D1395" s="454"/>
      <c r="E1395" s="436"/>
      <c r="F1395" s="436"/>
      <c r="G1395" s="436"/>
      <c r="H1395" s="430"/>
      <c r="I1395" s="436"/>
      <c r="J1395" s="436"/>
      <c r="K1395" s="436"/>
      <c r="L1395" s="430"/>
      <c r="M1395" s="430"/>
      <c r="N1395" s="427"/>
      <c r="O1395" s="427"/>
      <c r="P1395" s="448"/>
      <c r="Q1395" s="428"/>
      <c r="R1395" s="7"/>
      <c r="S1395" s="459"/>
      <c r="T1395" s="429"/>
      <c r="U1395" s="429"/>
      <c r="V1395" s="429"/>
      <c r="W1395" s="429"/>
      <c r="X1395" s="429"/>
      <c r="Y1395" s="429"/>
      <c r="Z1395" s="439"/>
      <c r="AA1395" s="439"/>
      <c r="AB1395" s="439"/>
      <c r="AC1395" s="439"/>
      <c r="AD1395" s="429"/>
      <c r="AE1395" s="439"/>
      <c r="AF1395" s="7"/>
      <c r="AG1395" s="439"/>
      <c r="AH1395" s="7"/>
      <c r="AI1395" s="439"/>
      <c r="AJ1395" s="439"/>
      <c r="AK1395" s="439"/>
      <c r="AL1395" s="429" t="s">
        <v>139</v>
      </c>
      <c r="AM1395" s="433" t="s">
        <v>139</v>
      </c>
      <c r="AN1395" s="434"/>
      <c r="AO1395" s="438"/>
      <c r="AP1395" s="439" t="s">
        <v>139</v>
      </c>
      <c r="AQ1395" s="431" t="s">
        <v>139</v>
      </c>
      <c r="AR1395" s="440"/>
      <c r="AS1395" s="469" t="s">
        <v>139</v>
      </c>
      <c r="AT1395" s="431" t="s">
        <v>139</v>
      </c>
      <c r="AU1395" s="469" t="s">
        <v>139</v>
      </c>
      <c r="AV1395" s="431" t="s">
        <v>139</v>
      </c>
      <c r="AW1395" s="442" t="s">
        <v>139</v>
      </c>
      <c r="AX1395" s="431" t="s">
        <v>139</v>
      </c>
      <c r="AY1395" s="443"/>
      <c r="AZ1395" s="441"/>
      <c r="BA1395" s="435"/>
      <c r="BB1395" s="437"/>
      <c r="BC1395" s="441"/>
      <c r="BD1395" s="460"/>
      <c r="BE1395" s="441"/>
      <c r="BF1395" s="461"/>
      <c r="BG1395" s="461"/>
      <c r="BH1395" s="469" t="s">
        <v>139</v>
      </c>
      <c r="BI1395" s="431" t="s">
        <v>139</v>
      </c>
      <c r="BJ1395" s="440"/>
      <c r="BK1395" s="436"/>
      <c r="BM1395" s="448"/>
      <c r="BN1395" s="447"/>
      <c r="BO1395"/>
      <c r="BP1395"/>
      <c r="BQ1395" s="436"/>
      <c r="BR1395" s="436"/>
      <c r="BS1395" s="436"/>
      <c r="BT1395" s="436"/>
      <c r="BU1395" s="436"/>
      <c r="BV1395" s="436"/>
      <c r="BW1395" s="436"/>
      <c r="BX1395" s="436"/>
      <c r="BY1395" s="436"/>
      <c r="BZ1395" s="436"/>
      <c r="CA1395" s="436"/>
      <c r="CB1395" s="436"/>
      <c r="CC1395" s="436"/>
      <c r="CD1395" s="436"/>
      <c r="CE1395" s="436"/>
      <c r="CF1395" s="436"/>
      <c r="CG1395" s="436"/>
      <c r="CH1395" s="436"/>
      <c r="CI1395" s="436"/>
      <c r="CJ1395" s="436"/>
      <c r="CK1395" s="436"/>
      <c r="CL1395" s="436"/>
      <c r="CM1395" s="436"/>
      <c r="CN1395" s="436"/>
      <c r="CO1395" s="436"/>
      <c r="CP1395" s="436"/>
      <c r="CQ1395" s="436"/>
      <c r="CR1395" s="436"/>
      <c r="CS1395" s="436"/>
      <c r="CT1395" s="436"/>
      <c r="CU1395" s="436"/>
      <c r="CV1395" s="436"/>
      <c r="CW1395" s="436"/>
      <c r="CX1395" s="436"/>
      <c r="CY1395" s="436"/>
      <c r="CZ1395" s="436"/>
      <c r="DA1395" s="436"/>
      <c r="DB1395" s="436"/>
      <c r="DC1395" s="436"/>
      <c r="DD1395" s="436"/>
      <c r="DE1395" s="436"/>
      <c r="DF1395" s="436"/>
      <c r="DG1395" s="436"/>
      <c r="DH1395" s="436"/>
      <c r="DI1395" s="436"/>
      <c r="DJ1395" s="436"/>
      <c r="DK1395" s="436"/>
      <c r="DL1395" s="436"/>
      <c r="DM1395" s="436"/>
      <c r="DN1395" s="436"/>
      <c r="DO1395" s="436"/>
      <c r="DP1395" s="436"/>
      <c r="DQ1395" s="436"/>
      <c r="DR1395" s="436"/>
      <c r="DS1395" s="436"/>
      <c r="DT1395" s="436"/>
      <c r="DU1395" s="436"/>
      <c r="DV1395" s="436"/>
      <c r="DW1395" s="436"/>
      <c r="DX1395" s="436"/>
      <c r="DY1395" s="436"/>
      <c r="DZ1395" s="436"/>
      <c r="EA1395" s="436"/>
      <c r="EB1395" s="436"/>
      <c r="EC1395" s="436"/>
      <c r="ED1395" s="436"/>
      <c r="EE1395" s="436"/>
      <c r="EF1395" s="436"/>
      <c r="EG1395" s="436"/>
      <c r="EH1395" s="436"/>
      <c r="EI1395" s="436"/>
      <c r="EJ1395" s="436"/>
      <c r="EK1395" s="436"/>
      <c r="EL1395" s="436"/>
      <c r="EM1395" s="436"/>
      <c r="EN1395" s="436"/>
      <c r="EO1395" s="436"/>
      <c r="EP1395" s="436"/>
      <c r="EQ1395" s="436"/>
      <c r="ER1395" s="436"/>
      <c r="ES1395" s="436"/>
      <c r="ET1395" s="436"/>
      <c r="EU1395" s="436"/>
      <c r="EV1395" s="436"/>
      <c r="EW1395" s="436"/>
      <c r="EX1395" s="436"/>
      <c r="EY1395" s="436"/>
      <c r="EZ1395" s="436"/>
      <c r="FA1395" s="436"/>
      <c r="FB1395" s="436"/>
      <c r="FC1395" s="436"/>
      <c r="FD1395" s="436"/>
      <c r="FE1395" s="436"/>
      <c r="FF1395" s="436"/>
      <c r="FG1395" s="436"/>
      <c r="FH1395" s="436"/>
      <c r="FI1395" s="436"/>
      <c r="FJ1395" s="436"/>
      <c r="FK1395" s="436"/>
      <c r="FL1395" s="436"/>
      <c r="FM1395" s="436"/>
      <c r="FN1395" s="436"/>
      <c r="FO1395" s="436"/>
      <c r="FP1395" s="436"/>
      <c r="FQ1395" s="436"/>
      <c r="FR1395" s="436"/>
      <c r="FS1395" s="436"/>
      <c r="FT1395" s="436"/>
      <c r="FU1395" s="436"/>
      <c r="FV1395" s="436"/>
      <c r="FW1395" s="436"/>
      <c r="FX1395" s="436"/>
      <c r="FY1395" s="436"/>
      <c r="FZ1395" s="436"/>
      <c r="GA1395" s="436"/>
      <c r="GB1395" s="436"/>
    </row>
    <row r="1396" spans="1:184" s="431" customFormat="1" ht="15.75" customHeight="1">
      <c r="A1396" s="436"/>
      <c r="B1396" s="453"/>
      <c r="C1396" s="436"/>
      <c r="D1396" s="454"/>
      <c r="E1396" s="436"/>
      <c r="F1396" s="436"/>
      <c r="G1396" s="436"/>
      <c r="H1396" s="430"/>
      <c r="I1396" s="436"/>
      <c r="J1396" s="436"/>
      <c r="K1396" s="436"/>
      <c r="L1396" s="430"/>
      <c r="M1396" s="430"/>
      <c r="N1396" s="427"/>
      <c r="O1396" s="427"/>
      <c r="P1396" s="448"/>
      <c r="Q1396" s="428"/>
      <c r="R1396" s="7"/>
      <c r="S1396" s="459"/>
      <c r="T1396" s="429"/>
      <c r="U1396" s="429"/>
      <c r="V1396" s="429"/>
      <c r="W1396" s="429"/>
      <c r="X1396" s="429"/>
      <c r="Y1396" s="429"/>
      <c r="Z1396" s="439"/>
      <c r="AA1396" s="439"/>
      <c r="AB1396" s="439"/>
      <c r="AC1396" s="439"/>
      <c r="AD1396" s="429"/>
      <c r="AE1396" s="439"/>
      <c r="AF1396" s="7"/>
      <c r="AG1396" s="439"/>
      <c r="AH1396" s="7"/>
      <c r="AI1396" s="439"/>
      <c r="AJ1396" s="439"/>
      <c r="AK1396" s="439"/>
      <c r="AL1396" s="429" t="s">
        <v>139</v>
      </c>
      <c r="AM1396" s="433" t="s">
        <v>139</v>
      </c>
      <c r="AN1396" s="434"/>
      <c r="AO1396" s="438"/>
      <c r="AP1396" s="439" t="s">
        <v>139</v>
      </c>
      <c r="AQ1396" s="431" t="s">
        <v>139</v>
      </c>
      <c r="AR1396" s="440"/>
      <c r="AS1396" s="469" t="s">
        <v>139</v>
      </c>
      <c r="AT1396" s="431" t="s">
        <v>139</v>
      </c>
      <c r="AU1396" s="469" t="s">
        <v>139</v>
      </c>
      <c r="AV1396" s="431" t="s">
        <v>139</v>
      </c>
      <c r="AW1396" s="442" t="s">
        <v>139</v>
      </c>
      <c r="AX1396" s="431" t="s">
        <v>139</v>
      </c>
      <c r="AY1396" s="443"/>
      <c r="AZ1396" s="441"/>
      <c r="BA1396" s="435"/>
      <c r="BB1396" s="437"/>
      <c r="BC1396" s="441"/>
      <c r="BD1396" s="460"/>
      <c r="BE1396" s="441"/>
      <c r="BF1396" s="461"/>
      <c r="BG1396" s="461"/>
      <c r="BH1396" s="469" t="s">
        <v>139</v>
      </c>
      <c r="BI1396" s="431" t="s">
        <v>139</v>
      </c>
      <c r="BJ1396" s="440"/>
      <c r="BK1396" s="436"/>
      <c r="BM1396" s="448"/>
      <c r="BN1396" s="447"/>
      <c r="BO1396"/>
      <c r="BP1396"/>
      <c r="BQ1396" s="436"/>
      <c r="BR1396" s="436"/>
      <c r="BS1396" s="436"/>
      <c r="BT1396" s="436"/>
      <c r="BU1396" s="436"/>
      <c r="BV1396" s="436"/>
      <c r="BW1396" s="436"/>
      <c r="BX1396" s="436"/>
      <c r="BY1396" s="436"/>
      <c r="BZ1396" s="436"/>
      <c r="CA1396" s="436"/>
      <c r="CB1396" s="436"/>
      <c r="CC1396" s="436"/>
      <c r="CD1396" s="436"/>
      <c r="CE1396" s="436"/>
      <c r="CF1396" s="436"/>
      <c r="CG1396" s="436"/>
      <c r="CH1396" s="436"/>
      <c r="CI1396" s="436"/>
      <c r="CJ1396" s="436"/>
      <c r="CK1396" s="436"/>
      <c r="CL1396" s="436"/>
      <c r="CM1396" s="436"/>
      <c r="CN1396" s="436"/>
      <c r="CO1396" s="436"/>
      <c r="CP1396" s="436"/>
      <c r="CQ1396" s="436"/>
      <c r="CR1396" s="436"/>
      <c r="CS1396" s="436"/>
      <c r="CT1396" s="436"/>
      <c r="CU1396" s="436"/>
      <c r="CV1396" s="436"/>
      <c r="CW1396" s="436"/>
      <c r="CX1396" s="436"/>
      <c r="CY1396" s="436"/>
      <c r="CZ1396" s="436"/>
      <c r="DA1396" s="436"/>
      <c r="DB1396" s="436"/>
      <c r="DC1396" s="436"/>
      <c r="DD1396" s="436"/>
      <c r="DE1396" s="436"/>
      <c r="DF1396" s="436"/>
      <c r="DG1396" s="436"/>
      <c r="DH1396" s="436"/>
      <c r="DI1396" s="436"/>
      <c r="DJ1396" s="436"/>
      <c r="DK1396" s="436"/>
      <c r="DL1396" s="436"/>
      <c r="DM1396" s="436"/>
      <c r="DN1396" s="436"/>
      <c r="DO1396" s="436"/>
      <c r="DP1396" s="436"/>
      <c r="DQ1396" s="436"/>
      <c r="DR1396" s="436"/>
      <c r="DS1396" s="436"/>
      <c r="DT1396" s="436"/>
      <c r="DU1396" s="436"/>
      <c r="DV1396" s="436"/>
      <c r="DW1396" s="436"/>
      <c r="DX1396" s="436"/>
      <c r="DY1396" s="436"/>
      <c r="DZ1396" s="436"/>
      <c r="EA1396" s="436"/>
      <c r="EB1396" s="436"/>
      <c r="EC1396" s="436"/>
      <c r="ED1396" s="436"/>
      <c r="EE1396" s="436"/>
      <c r="EF1396" s="436"/>
      <c r="EG1396" s="436"/>
      <c r="EH1396" s="436"/>
      <c r="EI1396" s="436"/>
      <c r="EJ1396" s="436"/>
      <c r="EK1396" s="436"/>
      <c r="EL1396" s="436"/>
      <c r="EM1396" s="436"/>
      <c r="EN1396" s="436"/>
      <c r="EO1396" s="436"/>
      <c r="EP1396" s="436"/>
      <c r="EQ1396" s="436"/>
      <c r="ER1396" s="436"/>
      <c r="ES1396" s="436"/>
      <c r="ET1396" s="436"/>
      <c r="EU1396" s="436"/>
      <c r="EV1396" s="436"/>
      <c r="EW1396" s="436"/>
      <c r="EX1396" s="436"/>
      <c r="EY1396" s="436"/>
      <c r="EZ1396" s="436"/>
      <c r="FA1396" s="436"/>
      <c r="FB1396" s="436"/>
      <c r="FC1396" s="436"/>
      <c r="FD1396" s="436"/>
      <c r="FE1396" s="436"/>
      <c r="FF1396" s="436"/>
      <c r="FG1396" s="436"/>
      <c r="FH1396" s="436"/>
      <c r="FI1396" s="436"/>
      <c r="FJ1396" s="436"/>
      <c r="FK1396" s="436"/>
      <c r="FL1396" s="436"/>
      <c r="FM1396" s="436"/>
      <c r="FN1396" s="436"/>
      <c r="FO1396" s="436"/>
      <c r="FP1396" s="436"/>
      <c r="FQ1396" s="436"/>
      <c r="FR1396" s="436"/>
      <c r="FS1396" s="436"/>
      <c r="FT1396" s="436"/>
      <c r="FU1396" s="436"/>
      <c r="FV1396" s="436"/>
      <c r="FW1396" s="436"/>
      <c r="FX1396" s="436"/>
      <c r="FY1396" s="436"/>
      <c r="FZ1396" s="436"/>
      <c r="GA1396" s="436"/>
      <c r="GB1396" s="436"/>
    </row>
    <row r="1397" spans="1:184" s="431" customFormat="1" ht="15.75" customHeight="1">
      <c r="A1397" s="436"/>
      <c r="B1397" s="453"/>
      <c r="C1397" s="436"/>
      <c r="D1397" s="454"/>
      <c r="E1397" s="436"/>
      <c r="F1397" s="436"/>
      <c r="G1397" s="436"/>
      <c r="H1397" s="430"/>
      <c r="I1397" s="436"/>
      <c r="J1397" s="436"/>
      <c r="K1397" s="436"/>
      <c r="L1397" s="430"/>
      <c r="M1397" s="430"/>
      <c r="N1397" s="427"/>
      <c r="O1397" s="427"/>
      <c r="P1397" s="448"/>
      <c r="Q1397" s="428"/>
      <c r="R1397" s="7"/>
      <c r="S1397" s="459"/>
      <c r="T1397" s="429"/>
      <c r="U1397" s="429"/>
      <c r="V1397" s="429"/>
      <c r="W1397" s="429"/>
      <c r="X1397" s="429"/>
      <c r="Y1397" s="429"/>
      <c r="Z1397" s="439"/>
      <c r="AA1397" s="439"/>
      <c r="AB1397" s="439"/>
      <c r="AC1397" s="439"/>
      <c r="AD1397" s="429"/>
      <c r="AE1397" s="439"/>
      <c r="AF1397" s="7"/>
      <c r="AG1397" s="439"/>
      <c r="AH1397" s="7"/>
      <c r="AI1397" s="439"/>
      <c r="AJ1397" s="439"/>
      <c r="AK1397" s="439"/>
      <c r="AL1397" s="429" t="s">
        <v>139</v>
      </c>
      <c r="AM1397" s="433" t="s">
        <v>139</v>
      </c>
      <c r="AN1397" s="434"/>
      <c r="AO1397" s="438"/>
      <c r="AP1397" s="439" t="s">
        <v>139</v>
      </c>
      <c r="AQ1397" s="431" t="s">
        <v>139</v>
      </c>
      <c r="AR1397" s="440"/>
      <c r="AS1397" s="469" t="s">
        <v>139</v>
      </c>
      <c r="AT1397" s="431" t="s">
        <v>139</v>
      </c>
      <c r="AU1397" s="469" t="s">
        <v>139</v>
      </c>
      <c r="AV1397" s="431" t="s">
        <v>139</v>
      </c>
      <c r="AW1397" s="442" t="s">
        <v>139</v>
      </c>
      <c r="AX1397" s="431" t="s">
        <v>139</v>
      </c>
      <c r="AY1397" s="443"/>
      <c r="AZ1397" s="441"/>
      <c r="BA1397" s="435"/>
      <c r="BB1397" s="437"/>
      <c r="BC1397" s="441"/>
      <c r="BD1397" s="460"/>
      <c r="BE1397" s="441"/>
      <c r="BF1397" s="461"/>
      <c r="BG1397" s="461"/>
      <c r="BH1397" s="469" t="s">
        <v>139</v>
      </c>
      <c r="BI1397" s="431" t="s">
        <v>139</v>
      </c>
      <c r="BJ1397" s="440"/>
      <c r="BK1397" s="436"/>
      <c r="BM1397" s="448"/>
      <c r="BN1397" s="447"/>
      <c r="BO1397"/>
      <c r="BP1397"/>
      <c r="BQ1397" s="436"/>
      <c r="BR1397" s="436"/>
      <c r="BS1397" s="436"/>
      <c r="BT1397" s="436"/>
      <c r="BU1397" s="436"/>
      <c r="BV1397" s="436"/>
      <c r="BW1397" s="436"/>
      <c r="BX1397" s="436"/>
      <c r="BY1397" s="436"/>
      <c r="BZ1397" s="436"/>
      <c r="CA1397" s="436"/>
      <c r="CB1397" s="436"/>
      <c r="CC1397" s="436"/>
      <c r="CD1397" s="436"/>
      <c r="CE1397" s="436"/>
      <c r="CF1397" s="436"/>
      <c r="CG1397" s="436"/>
      <c r="CH1397" s="436"/>
      <c r="CI1397" s="436"/>
      <c r="CJ1397" s="436"/>
      <c r="CK1397" s="436"/>
      <c r="CL1397" s="436"/>
      <c r="CM1397" s="436"/>
      <c r="CN1397" s="436"/>
      <c r="CO1397" s="436"/>
      <c r="CP1397" s="436"/>
      <c r="CQ1397" s="436"/>
      <c r="CR1397" s="436"/>
      <c r="CS1397" s="436"/>
      <c r="CT1397" s="436"/>
      <c r="CU1397" s="436"/>
      <c r="CV1397" s="436"/>
      <c r="CW1397" s="436"/>
      <c r="CX1397" s="436"/>
      <c r="CY1397" s="436"/>
      <c r="CZ1397" s="436"/>
      <c r="DA1397" s="436"/>
      <c r="DB1397" s="436"/>
      <c r="DC1397" s="436"/>
      <c r="DD1397" s="436"/>
      <c r="DE1397" s="436"/>
      <c r="DF1397" s="436"/>
      <c r="DG1397" s="436"/>
      <c r="DH1397" s="436"/>
      <c r="DI1397" s="436"/>
      <c r="DJ1397" s="436"/>
      <c r="DK1397" s="436"/>
      <c r="DL1397" s="436"/>
      <c r="DM1397" s="436"/>
      <c r="DN1397" s="436"/>
      <c r="DO1397" s="436"/>
      <c r="DP1397" s="436"/>
      <c r="DQ1397" s="436"/>
      <c r="DR1397" s="436"/>
      <c r="DS1397" s="436"/>
      <c r="DT1397" s="436"/>
      <c r="DU1397" s="436"/>
      <c r="DV1397" s="436"/>
      <c r="DW1397" s="436"/>
      <c r="DX1397" s="436"/>
      <c r="DY1397" s="436"/>
      <c r="DZ1397" s="436"/>
      <c r="EA1397" s="436"/>
      <c r="EB1397" s="436"/>
      <c r="EC1397" s="436"/>
      <c r="ED1397" s="436"/>
      <c r="EE1397" s="436"/>
      <c r="EF1397" s="436"/>
      <c r="EG1397" s="436"/>
      <c r="EH1397" s="436"/>
      <c r="EI1397" s="436"/>
      <c r="EJ1397" s="436"/>
      <c r="EK1397" s="436"/>
      <c r="EL1397" s="436"/>
      <c r="EM1397" s="436"/>
      <c r="EN1397" s="436"/>
      <c r="EO1397" s="436"/>
      <c r="EP1397" s="436"/>
      <c r="EQ1397" s="436"/>
      <c r="ER1397" s="436"/>
      <c r="ES1397" s="436"/>
      <c r="ET1397" s="436"/>
      <c r="EU1397" s="436"/>
      <c r="EV1397" s="436"/>
      <c r="EW1397" s="436"/>
      <c r="EX1397" s="436"/>
      <c r="EY1397" s="436"/>
      <c r="EZ1397" s="436"/>
      <c r="FA1397" s="436"/>
      <c r="FB1397" s="436"/>
      <c r="FC1397" s="436"/>
      <c r="FD1397" s="436"/>
      <c r="FE1397" s="436"/>
      <c r="FF1397" s="436"/>
      <c r="FG1397" s="436"/>
      <c r="FH1397" s="436"/>
      <c r="FI1397" s="436"/>
      <c r="FJ1397" s="436"/>
      <c r="FK1397" s="436"/>
      <c r="FL1397" s="436"/>
      <c r="FM1397" s="436"/>
      <c r="FN1397" s="436"/>
      <c r="FO1397" s="436"/>
      <c r="FP1397" s="436"/>
      <c r="FQ1397" s="436"/>
      <c r="FR1397" s="436"/>
      <c r="FS1397" s="436"/>
      <c r="FT1397" s="436"/>
      <c r="FU1397" s="436"/>
      <c r="FV1397" s="436"/>
      <c r="FW1397" s="436"/>
      <c r="FX1397" s="436"/>
      <c r="FY1397" s="436"/>
      <c r="FZ1397" s="436"/>
      <c r="GA1397" s="436"/>
      <c r="GB1397" s="436"/>
    </row>
    <row r="1398" spans="1:184" s="431" customFormat="1" ht="15.75" customHeight="1">
      <c r="A1398" s="436"/>
      <c r="B1398" s="453"/>
      <c r="C1398" s="436"/>
      <c r="D1398" s="454"/>
      <c r="E1398" s="436"/>
      <c r="F1398" s="436"/>
      <c r="G1398" s="436"/>
      <c r="H1398" s="430"/>
      <c r="I1398" s="436"/>
      <c r="J1398" s="436"/>
      <c r="K1398" s="436"/>
      <c r="L1398" s="430"/>
      <c r="M1398" s="430"/>
      <c r="N1398" s="427"/>
      <c r="O1398" s="427"/>
      <c r="P1398" s="448"/>
      <c r="Q1398" s="428"/>
      <c r="R1398" s="7"/>
      <c r="S1398" s="459"/>
      <c r="T1398" s="429"/>
      <c r="U1398" s="429"/>
      <c r="V1398" s="429"/>
      <c r="W1398" s="429"/>
      <c r="X1398" s="429"/>
      <c r="Y1398" s="429"/>
      <c r="Z1398" s="439"/>
      <c r="AA1398" s="439"/>
      <c r="AB1398" s="439"/>
      <c r="AC1398" s="439"/>
      <c r="AD1398" s="429"/>
      <c r="AE1398" s="439"/>
      <c r="AF1398" s="7"/>
      <c r="AG1398" s="439"/>
      <c r="AH1398" s="7"/>
      <c r="AI1398" s="439"/>
      <c r="AJ1398" s="439"/>
      <c r="AK1398" s="439"/>
      <c r="AL1398" s="429" t="s">
        <v>139</v>
      </c>
      <c r="AM1398" s="433" t="s">
        <v>139</v>
      </c>
      <c r="AN1398" s="434"/>
      <c r="AO1398" s="438"/>
      <c r="AP1398" s="439" t="s">
        <v>139</v>
      </c>
      <c r="AQ1398" s="431" t="s">
        <v>139</v>
      </c>
      <c r="AR1398" s="440"/>
      <c r="AS1398" s="469" t="s">
        <v>139</v>
      </c>
      <c r="AT1398" s="431" t="s">
        <v>139</v>
      </c>
      <c r="AU1398" s="469" t="s">
        <v>139</v>
      </c>
      <c r="AV1398" s="431" t="s">
        <v>139</v>
      </c>
      <c r="AW1398" s="442" t="s">
        <v>139</v>
      </c>
      <c r="AX1398" s="431" t="s">
        <v>139</v>
      </c>
      <c r="AY1398" s="443"/>
      <c r="AZ1398" s="441"/>
      <c r="BA1398" s="435"/>
      <c r="BB1398" s="437"/>
      <c r="BC1398" s="441"/>
      <c r="BD1398" s="460"/>
      <c r="BE1398" s="441"/>
      <c r="BF1398" s="461"/>
      <c r="BG1398" s="461"/>
      <c r="BH1398" s="469" t="s">
        <v>139</v>
      </c>
      <c r="BI1398" s="431" t="s">
        <v>139</v>
      </c>
      <c r="BJ1398" s="440"/>
      <c r="BK1398" s="436"/>
      <c r="BM1398" s="448"/>
      <c r="BN1398" s="447"/>
      <c r="BO1398"/>
      <c r="BP1398"/>
      <c r="BQ1398" s="436"/>
      <c r="BR1398" s="436"/>
      <c r="BS1398" s="436"/>
      <c r="BT1398" s="436"/>
      <c r="BU1398" s="436"/>
      <c r="BV1398" s="436"/>
      <c r="BW1398" s="436"/>
      <c r="BX1398" s="436"/>
      <c r="BY1398" s="436"/>
      <c r="BZ1398" s="436"/>
      <c r="CA1398" s="436"/>
      <c r="CB1398" s="436"/>
      <c r="CC1398" s="436"/>
      <c r="CD1398" s="436"/>
      <c r="CE1398" s="436"/>
      <c r="CF1398" s="436"/>
      <c r="CG1398" s="436"/>
      <c r="CH1398" s="436"/>
      <c r="CI1398" s="436"/>
      <c r="CJ1398" s="436"/>
      <c r="CK1398" s="436"/>
      <c r="CL1398" s="436"/>
      <c r="CM1398" s="436"/>
      <c r="CN1398" s="436"/>
      <c r="CO1398" s="436"/>
      <c r="CP1398" s="436"/>
      <c r="CQ1398" s="436"/>
      <c r="CR1398" s="436"/>
      <c r="CS1398" s="436"/>
      <c r="CT1398" s="436"/>
      <c r="CU1398" s="436"/>
      <c r="CV1398" s="436"/>
      <c r="CW1398" s="436"/>
      <c r="CX1398" s="436"/>
      <c r="CY1398" s="436"/>
      <c r="CZ1398" s="436"/>
      <c r="DA1398" s="436"/>
      <c r="DB1398" s="436"/>
      <c r="DC1398" s="436"/>
      <c r="DD1398" s="436"/>
      <c r="DE1398" s="436"/>
      <c r="DF1398" s="436"/>
      <c r="DG1398" s="436"/>
      <c r="DH1398" s="436"/>
      <c r="DI1398" s="436"/>
      <c r="DJ1398" s="436"/>
      <c r="DK1398" s="436"/>
      <c r="DL1398" s="436"/>
      <c r="DM1398" s="436"/>
      <c r="DN1398" s="436"/>
      <c r="DO1398" s="436"/>
      <c r="DP1398" s="436"/>
      <c r="DQ1398" s="436"/>
      <c r="DR1398" s="436"/>
      <c r="DS1398" s="436"/>
      <c r="DT1398" s="436"/>
      <c r="DU1398" s="436"/>
      <c r="DV1398" s="436"/>
      <c r="DW1398" s="436"/>
      <c r="DX1398" s="436"/>
      <c r="DY1398" s="436"/>
      <c r="DZ1398" s="436"/>
      <c r="EA1398" s="436"/>
      <c r="EB1398" s="436"/>
      <c r="EC1398" s="436"/>
      <c r="ED1398" s="436"/>
      <c r="EE1398" s="436"/>
      <c r="EF1398" s="436"/>
      <c r="EG1398" s="436"/>
      <c r="EH1398" s="436"/>
      <c r="EI1398" s="436"/>
      <c r="EJ1398" s="436"/>
      <c r="EK1398" s="436"/>
      <c r="EL1398" s="436"/>
      <c r="EM1398" s="436"/>
      <c r="EN1398" s="436"/>
      <c r="EO1398" s="436"/>
      <c r="EP1398" s="436"/>
      <c r="EQ1398" s="436"/>
      <c r="ER1398" s="436"/>
      <c r="ES1398" s="436"/>
      <c r="ET1398" s="436"/>
      <c r="EU1398" s="436"/>
      <c r="EV1398" s="436"/>
      <c r="EW1398" s="436"/>
      <c r="EX1398" s="436"/>
      <c r="EY1398" s="436"/>
      <c r="EZ1398" s="436"/>
      <c r="FA1398" s="436"/>
      <c r="FB1398" s="436"/>
      <c r="FC1398" s="436"/>
      <c r="FD1398" s="436"/>
      <c r="FE1398" s="436"/>
      <c r="FF1398" s="436"/>
      <c r="FG1398" s="436"/>
      <c r="FH1398" s="436"/>
      <c r="FI1398" s="436"/>
      <c r="FJ1398" s="436"/>
      <c r="FK1398" s="436"/>
      <c r="FL1398" s="436"/>
      <c r="FM1398" s="436"/>
      <c r="FN1398" s="436"/>
      <c r="FO1398" s="436"/>
      <c r="FP1398" s="436"/>
      <c r="FQ1398" s="436"/>
      <c r="FR1398" s="436"/>
      <c r="FS1398" s="436"/>
      <c r="FT1398" s="436"/>
      <c r="FU1398" s="436"/>
      <c r="FV1398" s="436"/>
      <c r="FW1398" s="436"/>
      <c r="FX1398" s="436"/>
      <c r="FY1398" s="436"/>
      <c r="FZ1398" s="436"/>
      <c r="GA1398" s="436"/>
      <c r="GB1398" s="436"/>
    </row>
    <row r="1399" spans="1:184" s="431" customFormat="1" ht="15.75" customHeight="1">
      <c r="A1399" s="436"/>
      <c r="B1399" s="453"/>
      <c r="C1399" s="436"/>
      <c r="D1399" s="454"/>
      <c r="E1399" s="436"/>
      <c r="F1399" s="436"/>
      <c r="G1399" s="436"/>
      <c r="H1399" s="430"/>
      <c r="I1399" s="436"/>
      <c r="J1399" s="436"/>
      <c r="K1399" s="436"/>
      <c r="L1399" s="430"/>
      <c r="M1399" s="430"/>
      <c r="N1399" s="427"/>
      <c r="O1399" s="427"/>
      <c r="P1399" s="448"/>
      <c r="Q1399" s="428"/>
      <c r="R1399" s="7"/>
      <c r="S1399" s="459"/>
      <c r="T1399" s="429"/>
      <c r="U1399" s="429"/>
      <c r="V1399" s="429"/>
      <c r="W1399" s="429"/>
      <c r="X1399" s="429"/>
      <c r="Y1399" s="429"/>
      <c r="Z1399" s="439"/>
      <c r="AA1399" s="439"/>
      <c r="AB1399" s="439"/>
      <c r="AC1399" s="439"/>
      <c r="AD1399" s="429"/>
      <c r="AE1399" s="439"/>
      <c r="AF1399" s="7"/>
      <c r="AG1399" s="439"/>
      <c r="AH1399" s="7"/>
      <c r="AI1399" s="439"/>
      <c r="AJ1399" s="439"/>
      <c r="AK1399" s="439"/>
      <c r="AL1399" s="429" t="s">
        <v>139</v>
      </c>
      <c r="AM1399" s="433" t="s">
        <v>139</v>
      </c>
      <c r="AN1399" s="434"/>
      <c r="AO1399" s="438"/>
      <c r="AP1399" s="439" t="s">
        <v>139</v>
      </c>
      <c r="AQ1399" s="431" t="s">
        <v>139</v>
      </c>
      <c r="AR1399" s="440"/>
      <c r="AS1399" s="469" t="s">
        <v>139</v>
      </c>
      <c r="AT1399" s="431" t="s">
        <v>139</v>
      </c>
      <c r="AU1399" s="469" t="s">
        <v>139</v>
      </c>
      <c r="AV1399" s="431" t="s">
        <v>139</v>
      </c>
      <c r="AW1399" s="442" t="s">
        <v>139</v>
      </c>
      <c r="AX1399" s="431" t="s">
        <v>139</v>
      </c>
      <c r="AY1399" s="443"/>
      <c r="AZ1399" s="441"/>
      <c r="BA1399" s="435"/>
      <c r="BB1399" s="437"/>
      <c r="BC1399" s="441"/>
      <c r="BD1399" s="460"/>
      <c r="BE1399" s="441"/>
      <c r="BF1399" s="461"/>
      <c r="BG1399" s="461"/>
      <c r="BH1399" s="469" t="s">
        <v>139</v>
      </c>
      <c r="BI1399" s="431" t="s">
        <v>139</v>
      </c>
      <c r="BJ1399" s="440"/>
      <c r="BK1399" s="436"/>
      <c r="BM1399" s="448"/>
      <c r="BN1399" s="447"/>
      <c r="BO1399"/>
      <c r="BP1399"/>
      <c r="BQ1399" s="436"/>
      <c r="BR1399" s="436"/>
      <c r="BS1399" s="436"/>
      <c r="BT1399" s="436"/>
      <c r="BU1399" s="436"/>
      <c r="BV1399" s="436"/>
      <c r="BW1399" s="436"/>
      <c r="BX1399" s="436"/>
      <c r="BY1399" s="436"/>
      <c r="BZ1399" s="436"/>
      <c r="CA1399" s="436"/>
      <c r="CB1399" s="436"/>
      <c r="CC1399" s="436"/>
      <c r="CD1399" s="436"/>
      <c r="CE1399" s="436"/>
      <c r="CF1399" s="436"/>
      <c r="CG1399" s="436"/>
      <c r="CH1399" s="436"/>
      <c r="CI1399" s="436"/>
      <c r="CJ1399" s="436"/>
      <c r="CK1399" s="436"/>
      <c r="CL1399" s="436"/>
      <c r="CM1399" s="436"/>
      <c r="CN1399" s="436"/>
      <c r="CO1399" s="436"/>
      <c r="CP1399" s="436"/>
      <c r="CQ1399" s="436"/>
      <c r="CR1399" s="436"/>
      <c r="CS1399" s="436"/>
      <c r="CT1399" s="436"/>
      <c r="CU1399" s="436"/>
      <c r="CV1399" s="436"/>
      <c r="CW1399" s="436"/>
      <c r="CX1399" s="436"/>
      <c r="CY1399" s="436"/>
      <c r="CZ1399" s="436"/>
      <c r="DA1399" s="436"/>
      <c r="DB1399" s="436"/>
      <c r="DC1399" s="436"/>
      <c r="DD1399" s="436"/>
      <c r="DE1399" s="436"/>
      <c r="DF1399" s="436"/>
      <c r="DG1399" s="436"/>
      <c r="DH1399" s="436"/>
      <c r="DI1399" s="436"/>
      <c r="DJ1399" s="436"/>
      <c r="DK1399" s="436"/>
      <c r="DL1399" s="436"/>
      <c r="DM1399" s="436"/>
      <c r="DN1399" s="436"/>
      <c r="DO1399" s="436"/>
      <c r="DP1399" s="436"/>
      <c r="DQ1399" s="436"/>
      <c r="DR1399" s="436"/>
      <c r="DS1399" s="436"/>
      <c r="DT1399" s="436"/>
      <c r="DU1399" s="436"/>
      <c r="DV1399" s="436"/>
      <c r="DW1399" s="436"/>
      <c r="DX1399" s="436"/>
      <c r="DY1399" s="436"/>
      <c r="DZ1399" s="436"/>
      <c r="EA1399" s="436"/>
      <c r="EB1399" s="436"/>
      <c r="EC1399" s="436"/>
      <c r="ED1399" s="436"/>
      <c r="EE1399" s="436"/>
      <c r="EF1399" s="436"/>
      <c r="EG1399" s="436"/>
      <c r="EH1399" s="436"/>
      <c r="EI1399" s="436"/>
      <c r="EJ1399" s="436"/>
      <c r="EK1399" s="436"/>
      <c r="EL1399" s="436"/>
      <c r="EM1399" s="436"/>
      <c r="EN1399" s="436"/>
      <c r="EO1399" s="436"/>
      <c r="EP1399" s="436"/>
      <c r="EQ1399" s="436"/>
      <c r="ER1399" s="436"/>
      <c r="ES1399" s="436"/>
      <c r="ET1399" s="436"/>
      <c r="EU1399" s="436"/>
      <c r="EV1399" s="436"/>
      <c r="EW1399" s="436"/>
      <c r="EX1399" s="436"/>
      <c r="EY1399" s="436"/>
      <c r="EZ1399" s="436"/>
      <c r="FA1399" s="436"/>
      <c r="FB1399" s="436"/>
      <c r="FC1399" s="436"/>
      <c r="FD1399" s="436"/>
      <c r="FE1399" s="436"/>
      <c r="FF1399" s="436"/>
      <c r="FG1399" s="436"/>
      <c r="FH1399" s="436"/>
      <c r="FI1399" s="436"/>
      <c r="FJ1399" s="436"/>
      <c r="FK1399" s="436"/>
      <c r="FL1399" s="436"/>
      <c r="FM1399" s="436"/>
      <c r="FN1399" s="436"/>
      <c r="FO1399" s="436"/>
      <c r="FP1399" s="436"/>
      <c r="FQ1399" s="436"/>
      <c r="FR1399" s="436"/>
      <c r="FS1399" s="436"/>
      <c r="FT1399" s="436"/>
      <c r="FU1399" s="436"/>
      <c r="FV1399" s="436"/>
      <c r="FW1399" s="436"/>
      <c r="FX1399" s="436"/>
      <c r="FY1399" s="436"/>
      <c r="FZ1399" s="436"/>
      <c r="GA1399" s="436"/>
      <c r="GB1399" s="436"/>
    </row>
    <row r="1400" spans="1:184" s="431" customFormat="1" ht="15.75" customHeight="1">
      <c r="A1400" s="436"/>
      <c r="B1400" s="453"/>
      <c r="C1400" s="436"/>
      <c r="D1400" s="454"/>
      <c r="E1400" s="436"/>
      <c r="F1400" s="436"/>
      <c r="G1400" s="436"/>
      <c r="H1400" s="430"/>
      <c r="I1400" s="436"/>
      <c r="J1400" s="436"/>
      <c r="K1400" s="436"/>
      <c r="L1400" s="430"/>
      <c r="M1400" s="430"/>
      <c r="N1400" s="427"/>
      <c r="O1400" s="427"/>
      <c r="P1400" s="448"/>
      <c r="Q1400" s="428"/>
      <c r="R1400" s="7"/>
      <c r="S1400" s="459"/>
      <c r="T1400" s="429"/>
      <c r="U1400" s="429"/>
      <c r="V1400" s="429"/>
      <c r="W1400" s="429"/>
      <c r="X1400" s="429"/>
      <c r="Y1400" s="429"/>
      <c r="Z1400" s="439"/>
      <c r="AA1400" s="439"/>
      <c r="AB1400" s="439"/>
      <c r="AC1400" s="439"/>
      <c r="AD1400" s="429"/>
      <c r="AE1400" s="439"/>
      <c r="AF1400" s="7"/>
      <c r="AG1400" s="439"/>
      <c r="AH1400" s="7"/>
      <c r="AI1400" s="439"/>
      <c r="AJ1400" s="439"/>
      <c r="AK1400" s="439"/>
      <c r="AL1400" s="429" t="s">
        <v>139</v>
      </c>
      <c r="AM1400" s="433" t="s">
        <v>139</v>
      </c>
      <c r="AN1400" s="434"/>
      <c r="AO1400" s="438"/>
      <c r="AP1400" s="439" t="s">
        <v>139</v>
      </c>
      <c r="AQ1400" s="431" t="s">
        <v>139</v>
      </c>
      <c r="AR1400" s="440"/>
      <c r="AS1400" s="469" t="s">
        <v>139</v>
      </c>
      <c r="AT1400" s="431" t="s">
        <v>139</v>
      </c>
      <c r="AU1400" s="469" t="s">
        <v>139</v>
      </c>
      <c r="AV1400" s="431" t="s">
        <v>139</v>
      </c>
      <c r="AW1400" s="442" t="s">
        <v>139</v>
      </c>
      <c r="AX1400" s="431" t="s">
        <v>139</v>
      </c>
      <c r="AY1400" s="443"/>
      <c r="AZ1400" s="441"/>
      <c r="BA1400" s="435"/>
      <c r="BB1400" s="437"/>
      <c r="BC1400" s="441"/>
      <c r="BD1400" s="460"/>
      <c r="BE1400" s="441"/>
      <c r="BF1400" s="461"/>
      <c r="BG1400" s="461"/>
      <c r="BH1400" s="469" t="s">
        <v>139</v>
      </c>
      <c r="BI1400" s="431" t="s">
        <v>139</v>
      </c>
      <c r="BJ1400" s="440"/>
      <c r="BK1400" s="436"/>
      <c r="BM1400" s="448"/>
      <c r="BN1400" s="447"/>
      <c r="BO1400"/>
      <c r="BP1400"/>
      <c r="BQ1400" s="436"/>
      <c r="BR1400" s="436"/>
      <c r="BS1400" s="436"/>
      <c r="BT1400" s="436"/>
      <c r="BU1400" s="436"/>
      <c r="BV1400" s="436"/>
      <c r="BW1400" s="436"/>
      <c r="BX1400" s="436"/>
      <c r="BY1400" s="436"/>
      <c r="BZ1400" s="436"/>
      <c r="CA1400" s="436"/>
      <c r="CB1400" s="436"/>
      <c r="CC1400" s="436"/>
      <c r="CD1400" s="436"/>
      <c r="CE1400" s="436"/>
      <c r="CF1400" s="436"/>
      <c r="CG1400" s="436"/>
      <c r="CH1400" s="436"/>
      <c r="CI1400" s="436"/>
      <c r="CJ1400" s="436"/>
      <c r="CK1400" s="436"/>
      <c r="CL1400" s="436"/>
      <c r="CM1400" s="436"/>
      <c r="CN1400" s="436"/>
      <c r="CO1400" s="436"/>
      <c r="CP1400" s="436"/>
      <c r="CQ1400" s="436"/>
      <c r="CR1400" s="436"/>
      <c r="CS1400" s="436"/>
      <c r="CT1400" s="436"/>
      <c r="CU1400" s="436"/>
      <c r="CV1400" s="436"/>
      <c r="CW1400" s="436"/>
      <c r="CX1400" s="436"/>
      <c r="CY1400" s="436"/>
      <c r="CZ1400" s="436"/>
      <c r="DA1400" s="436"/>
      <c r="DB1400" s="436"/>
      <c r="DC1400" s="436"/>
      <c r="DD1400" s="436"/>
      <c r="DE1400" s="436"/>
      <c r="DF1400" s="436"/>
      <c r="DG1400" s="436"/>
      <c r="DH1400" s="436"/>
      <c r="DI1400" s="436"/>
      <c r="DJ1400" s="436"/>
      <c r="DK1400" s="436"/>
      <c r="DL1400" s="436"/>
      <c r="DM1400" s="436"/>
      <c r="DN1400" s="436"/>
      <c r="DO1400" s="436"/>
      <c r="DP1400" s="436"/>
      <c r="DQ1400" s="436"/>
      <c r="DR1400" s="436"/>
      <c r="DS1400" s="436"/>
      <c r="DT1400" s="436"/>
      <c r="DU1400" s="436"/>
      <c r="DV1400" s="436"/>
      <c r="DW1400" s="436"/>
      <c r="DX1400" s="436"/>
      <c r="DY1400" s="436"/>
      <c r="DZ1400" s="436"/>
      <c r="EA1400" s="436"/>
      <c r="EB1400" s="436"/>
      <c r="EC1400" s="436"/>
      <c r="ED1400" s="436"/>
      <c r="EE1400" s="436"/>
      <c r="EF1400" s="436"/>
      <c r="EG1400" s="436"/>
      <c r="EH1400" s="436"/>
      <c r="EI1400" s="436"/>
      <c r="EJ1400" s="436"/>
      <c r="EK1400" s="436"/>
      <c r="EL1400" s="436"/>
      <c r="EM1400" s="436"/>
      <c r="EN1400" s="436"/>
      <c r="EO1400" s="436"/>
      <c r="EP1400" s="436"/>
      <c r="EQ1400" s="436"/>
      <c r="ER1400" s="436"/>
      <c r="ES1400" s="436"/>
      <c r="ET1400" s="436"/>
      <c r="EU1400" s="436"/>
      <c r="EV1400" s="436"/>
      <c r="EW1400" s="436"/>
      <c r="EX1400" s="436"/>
      <c r="EY1400" s="436"/>
      <c r="EZ1400" s="436"/>
      <c r="FA1400" s="436"/>
      <c r="FB1400" s="436"/>
      <c r="FC1400" s="436"/>
      <c r="FD1400" s="436"/>
      <c r="FE1400" s="436"/>
      <c r="FF1400" s="436"/>
      <c r="FG1400" s="436"/>
      <c r="FH1400" s="436"/>
      <c r="FI1400" s="436"/>
      <c r="FJ1400" s="436"/>
      <c r="FK1400" s="436"/>
      <c r="FL1400" s="436"/>
      <c r="FM1400" s="436"/>
      <c r="FN1400" s="436"/>
      <c r="FO1400" s="436"/>
      <c r="FP1400" s="436"/>
      <c r="FQ1400" s="436"/>
      <c r="FR1400" s="436"/>
      <c r="FS1400" s="436"/>
      <c r="FT1400" s="436"/>
      <c r="FU1400" s="436"/>
      <c r="FV1400" s="436"/>
      <c r="FW1400" s="436"/>
      <c r="FX1400" s="436"/>
      <c r="FY1400" s="436"/>
      <c r="FZ1400" s="436"/>
      <c r="GA1400" s="436"/>
      <c r="GB1400" s="436"/>
    </row>
    <row r="1401" spans="1:184" s="431" customFormat="1" ht="15.75" customHeight="1">
      <c r="A1401" s="436"/>
      <c r="B1401" s="453"/>
      <c r="C1401" s="436"/>
      <c r="D1401" s="454"/>
      <c r="E1401" s="436"/>
      <c r="F1401" s="436"/>
      <c r="G1401" s="436"/>
      <c r="H1401" s="430"/>
      <c r="I1401" s="436"/>
      <c r="J1401" s="436"/>
      <c r="K1401" s="436"/>
      <c r="L1401" s="430"/>
      <c r="M1401" s="430"/>
      <c r="N1401" s="427"/>
      <c r="O1401" s="427"/>
      <c r="P1401" s="448"/>
      <c r="Q1401" s="428"/>
      <c r="R1401" s="7"/>
      <c r="S1401" s="459"/>
      <c r="T1401" s="429"/>
      <c r="U1401" s="429"/>
      <c r="V1401" s="429"/>
      <c r="W1401" s="429"/>
      <c r="X1401" s="429"/>
      <c r="Y1401" s="429"/>
      <c r="Z1401" s="439"/>
      <c r="AA1401" s="439"/>
      <c r="AB1401" s="439"/>
      <c r="AC1401" s="439"/>
      <c r="AD1401" s="429"/>
      <c r="AE1401" s="439"/>
      <c r="AF1401" s="7"/>
      <c r="AG1401" s="439"/>
      <c r="AH1401" s="7"/>
      <c r="AI1401" s="439"/>
      <c r="AJ1401" s="439"/>
      <c r="AK1401" s="439"/>
      <c r="AL1401" s="429" t="s">
        <v>139</v>
      </c>
      <c r="AM1401" s="433" t="s">
        <v>139</v>
      </c>
      <c r="AN1401" s="434"/>
      <c r="AO1401" s="438"/>
      <c r="AP1401" s="439" t="s">
        <v>139</v>
      </c>
      <c r="AQ1401" s="431" t="s">
        <v>139</v>
      </c>
      <c r="AR1401" s="440"/>
      <c r="AS1401" s="469" t="s">
        <v>139</v>
      </c>
      <c r="AT1401" s="431" t="s">
        <v>139</v>
      </c>
      <c r="AU1401" s="469" t="s">
        <v>139</v>
      </c>
      <c r="AV1401" s="431" t="s">
        <v>139</v>
      </c>
      <c r="AW1401" s="442" t="s">
        <v>139</v>
      </c>
      <c r="AX1401" s="431" t="s">
        <v>139</v>
      </c>
      <c r="AY1401" s="443"/>
      <c r="AZ1401" s="441"/>
      <c r="BA1401" s="435"/>
      <c r="BB1401" s="437"/>
      <c r="BC1401" s="441"/>
      <c r="BD1401" s="460"/>
      <c r="BE1401" s="441"/>
      <c r="BF1401" s="461"/>
      <c r="BG1401" s="461"/>
      <c r="BH1401" s="469" t="s">
        <v>139</v>
      </c>
      <c r="BI1401" s="431" t="s">
        <v>139</v>
      </c>
      <c r="BJ1401" s="440"/>
      <c r="BK1401" s="436"/>
      <c r="BM1401" s="448"/>
      <c r="BN1401" s="447"/>
      <c r="BO1401"/>
      <c r="BP1401"/>
      <c r="BQ1401" s="436"/>
      <c r="BR1401" s="436"/>
      <c r="BS1401" s="436"/>
      <c r="BT1401" s="436"/>
      <c r="BU1401" s="436"/>
      <c r="BV1401" s="436"/>
      <c r="BW1401" s="436"/>
      <c r="BX1401" s="436"/>
      <c r="BY1401" s="436"/>
      <c r="BZ1401" s="436"/>
      <c r="CA1401" s="436"/>
      <c r="CB1401" s="436"/>
      <c r="CC1401" s="436"/>
      <c r="CD1401" s="436"/>
      <c r="CE1401" s="436"/>
      <c r="CF1401" s="436"/>
      <c r="CG1401" s="436"/>
      <c r="CH1401" s="436"/>
      <c r="CI1401" s="436"/>
      <c r="CJ1401" s="436"/>
      <c r="CK1401" s="436"/>
      <c r="CL1401" s="436"/>
      <c r="CM1401" s="436"/>
      <c r="CN1401" s="436"/>
      <c r="CO1401" s="436"/>
      <c r="CP1401" s="436"/>
      <c r="CQ1401" s="436"/>
      <c r="CR1401" s="436"/>
      <c r="CS1401" s="436"/>
      <c r="CT1401" s="436"/>
      <c r="CU1401" s="436"/>
      <c r="CV1401" s="436"/>
      <c r="CW1401" s="436"/>
      <c r="CX1401" s="436"/>
      <c r="CY1401" s="436"/>
      <c r="CZ1401" s="436"/>
      <c r="DA1401" s="436"/>
      <c r="DB1401" s="436"/>
      <c r="DC1401" s="436"/>
      <c r="DD1401" s="436"/>
      <c r="DE1401" s="436"/>
      <c r="DF1401" s="436"/>
      <c r="DG1401" s="436"/>
      <c r="DH1401" s="436"/>
      <c r="DI1401" s="436"/>
      <c r="DJ1401" s="436"/>
      <c r="DK1401" s="436"/>
      <c r="DL1401" s="436"/>
      <c r="DM1401" s="436"/>
      <c r="DN1401" s="436"/>
      <c r="DO1401" s="436"/>
      <c r="DP1401" s="436"/>
      <c r="DQ1401" s="436"/>
      <c r="DR1401" s="436"/>
      <c r="DS1401" s="436"/>
      <c r="DT1401" s="436"/>
      <c r="DU1401" s="436"/>
      <c r="DV1401" s="436"/>
      <c r="DW1401" s="436"/>
      <c r="DX1401" s="436"/>
      <c r="DY1401" s="436"/>
      <c r="DZ1401" s="436"/>
      <c r="EA1401" s="436"/>
      <c r="EB1401" s="436"/>
      <c r="EC1401" s="436"/>
      <c r="ED1401" s="436"/>
      <c r="EE1401" s="436"/>
      <c r="EF1401" s="436"/>
      <c r="EG1401" s="436"/>
      <c r="EH1401" s="436"/>
      <c r="EI1401" s="436"/>
      <c r="EJ1401" s="436"/>
      <c r="EK1401" s="436"/>
      <c r="EL1401" s="436"/>
      <c r="EM1401" s="436"/>
      <c r="EN1401" s="436"/>
      <c r="EO1401" s="436"/>
      <c r="EP1401" s="436"/>
      <c r="EQ1401" s="436"/>
      <c r="ER1401" s="436"/>
      <c r="ES1401" s="436"/>
      <c r="ET1401" s="436"/>
      <c r="EU1401" s="436"/>
      <c r="EV1401" s="436"/>
      <c r="EW1401" s="436"/>
      <c r="EX1401" s="436"/>
      <c r="EY1401" s="436"/>
      <c r="EZ1401" s="436"/>
      <c r="FA1401" s="436"/>
      <c r="FB1401" s="436"/>
      <c r="FC1401" s="436"/>
      <c r="FD1401" s="436"/>
      <c r="FE1401" s="436"/>
      <c r="FF1401" s="436"/>
      <c r="FG1401" s="436"/>
      <c r="FH1401" s="436"/>
      <c r="FI1401" s="436"/>
      <c r="FJ1401" s="436"/>
      <c r="FK1401" s="436"/>
      <c r="FL1401" s="436"/>
      <c r="FM1401" s="436"/>
      <c r="FN1401" s="436"/>
      <c r="FO1401" s="436"/>
      <c r="FP1401" s="436"/>
      <c r="FQ1401" s="436"/>
      <c r="FR1401" s="436"/>
      <c r="FS1401" s="436"/>
      <c r="FT1401" s="436"/>
      <c r="FU1401" s="436"/>
      <c r="FV1401" s="436"/>
      <c r="FW1401" s="436"/>
      <c r="FX1401" s="436"/>
      <c r="FY1401" s="436"/>
      <c r="FZ1401" s="436"/>
      <c r="GA1401" s="436"/>
      <c r="GB1401" s="436"/>
    </row>
    <row r="1402" spans="1:184" s="431" customFormat="1" ht="15.75" customHeight="1">
      <c r="A1402" s="436"/>
      <c r="B1402" s="453"/>
      <c r="C1402" s="436"/>
      <c r="D1402" s="454"/>
      <c r="E1402" s="436"/>
      <c r="F1402" s="436"/>
      <c r="G1402" s="436"/>
      <c r="H1402" s="430"/>
      <c r="I1402" s="436"/>
      <c r="J1402" s="436"/>
      <c r="K1402" s="436"/>
      <c r="L1402" s="430"/>
      <c r="M1402" s="430"/>
      <c r="N1402" s="427"/>
      <c r="O1402" s="427"/>
      <c r="P1402" s="448"/>
      <c r="Q1402" s="428"/>
      <c r="R1402" s="7"/>
      <c r="S1402" s="459"/>
      <c r="T1402" s="429"/>
      <c r="U1402" s="429"/>
      <c r="V1402" s="429"/>
      <c r="W1402" s="429"/>
      <c r="X1402" s="429"/>
      <c r="Y1402" s="429"/>
      <c r="Z1402" s="439"/>
      <c r="AA1402" s="439"/>
      <c r="AB1402" s="439"/>
      <c r="AC1402" s="439"/>
      <c r="AD1402" s="429"/>
      <c r="AE1402" s="439"/>
      <c r="AF1402" s="7"/>
      <c r="AG1402" s="439"/>
      <c r="AH1402" s="7"/>
      <c r="AI1402" s="439"/>
      <c r="AJ1402" s="439"/>
      <c r="AK1402" s="439"/>
      <c r="AL1402" s="429" t="s">
        <v>139</v>
      </c>
      <c r="AM1402" s="433" t="s">
        <v>139</v>
      </c>
      <c r="AN1402" s="434"/>
      <c r="AO1402" s="438"/>
      <c r="AP1402" s="439" t="s">
        <v>139</v>
      </c>
      <c r="AQ1402" s="431" t="s">
        <v>139</v>
      </c>
      <c r="AR1402" s="440"/>
      <c r="AS1402" s="469" t="s">
        <v>139</v>
      </c>
      <c r="AT1402" s="431" t="s">
        <v>139</v>
      </c>
      <c r="AU1402" s="469" t="s">
        <v>139</v>
      </c>
      <c r="AV1402" s="431" t="s">
        <v>139</v>
      </c>
      <c r="AW1402" s="442" t="s">
        <v>139</v>
      </c>
      <c r="AX1402" s="431" t="s">
        <v>139</v>
      </c>
      <c r="AY1402" s="443"/>
      <c r="AZ1402" s="441"/>
      <c r="BA1402" s="435"/>
      <c r="BB1402" s="437"/>
      <c r="BC1402" s="441"/>
      <c r="BD1402" s="460"/>
      <c r="BE1402" s="441"/>
      <c r="BF1402" s="461"/>
      <c r="BG1402" s="461"/>
      <c r="BH1402" s="469" t="s">
        <v>139</v>
      </c>
      <c r="BI1402" s="431" t="s">
        <v>139</v>
      </c>
      <c r="BJ1402" s="440"/>
      <c r="BK1402" s="436"/>
      <c r="BM1402" s="448"/>
      <c r="BN1402" s="447"/>
      <c r="BO1402"/>
      <c r="BP1402"/>
      <c r="BQ1402" s="436"/>
      <c r="BR1402" s="436"/>
      <c r="BS1402" s="436"/>
      <c r="BT1402" s="436"/>
      <c r="BU1402" s="436"/>
      <c r="BV1402" s="436"/>
      <c r="BW1402" s="436"/>
      <c r="BX1402" s="436"/>
      <c r="BY1402" s="436"/>
      <c r="BZ1402" s="436"/>
      <c r="CA1402" s="436"/>
      <c r="CB1402" s="436"/>
      <c r="CC1402" s="436"/>
      <c r="CD1402" s="436"/>
      <c r="CE1402" s="436"/>
      <c r="CF1402" s="436"/>
      <c r="CG1402" s="436"/>
      <c r="CH1402" s="436"/>
      <c r="CI1402" s="436"/>
      <c r="CJ1402" s="436"/>
      <c r="CK1402" s="436"/>
      <c r="CL1402" s="436"/>
      <c r="CM1402" s="436"/>
      <c r="CN1402" s="436"/>
      <c r="CO1402" s="436"/>
      <c r="CP1402" s="436"/>
      <c r="CQ1402" s="436"/>
      <c r="CR1402" s="436"/>
      <c r="CS1402" s="436"/>
      <c r="CT1402" s="436"/>
      <c r="CU1402" s="436"/>
      <c r="CV1402" s="436"/>
      <c r="CW1402" s="436"/>
      <c r="CX1402" s="436"/>
      <c r="CY1402" s="436"/>
      <c r="CZ1402" s="436"/>
      <c r="DA1402" s="436"/>
      <c r="DB1402" s="436"/>
      <c r="DC1402" s="436"/>
      <c r="DD1402" s="436"/>
      <c r="DE1402" s="436"/>
      <c r="DF1402" s="436"/>
      <c r="DG1402" s="436"/>
      <c r="DH1402" s="436"/>
      <c r="DI1402" s="436"/>
      <c r="DJ1402" s="436"/>
      <c r="DK1402" s="436"/>
      <c r="DL1402" s="436"/>
      <c r="DM1402" s="436"/>
      <c r="DN1402" s="436"/>
      <c r="DO1402" s="436"/>
      <c r="DP1402" s="436"/>
      <c r="DQ1402" s="436"/>
      <c r="DR1402" s="436"/>
      <c r="DS1402" s="436"/>
      <c r="DT1402" s="436"/>
      <c r="DU1402" s="436"/>
      <c r="DV1402" s="436"/>
      <c r="DW1402" s="436"/>
      <c r="DX1402" s="436"/>
      <c r="DY1402" s="436"/>
      <c r="DZ1402" s="436"/>
      <c r="EA1402" s="436"/>
      <c r="EB1402" s="436"/>
      <c r="EC1402" s="436"/>
      <c r="ED1402" s="436"/>
      <c r="EE1402" s="436"/>
      <c r="EF1402" s="436"/>
      <c r="EG1402" s="436"/>
      <c r="EH1402" s="436"/>
      <c r="EI1402" s="436"/>
      <c r="EJ1402" s="436"/>
      <c r="EK1402" s="436"/>
      <c r="EL1402" s="436"/>
      <c r="EM1402" s="436"/>
      <c r="EN1402" s="436"/>
      <c r="EO1402" s="436"/>
      <c r="EP1402" s="436"/>
      <c r="EQ1402" s="436"/>
      <c r="ER1402" s="436"/>
      <c r="ES1402" s="436"/>
      <c r="ET1402" s="436"/>
      <c r="EU1402" s="436"/>
      <c r="EV1402" s="436"/>
      <c r="EW1402" s="436"/>
      <c r="EX1402" s="436"/>
      <c r="EY1402" s="436"/>
      <c r="EZ1402" s="436"/>
      <c r="FA1402" s="436"/>
      <c r="FB1402" s="436"/>
      <c r="FC1402" s="436"/>
      <c r="FD1402" s="436"/>
      <c r="FE1402" s="436"/>
      <c r="FF1402" s="436"/>
      <c r="FG1402" s="436"/>
      <c r="FH1402" s="436"/>
      <c r="FI1402" s="436"/>
      <c r="FJ1402" s="436"/>
      <c r="FK1402" s="436"/>
      <c r="FL1402" s="436"/>
      <c r="FM1402" s="436"/>
      <c r="FN1402" s="436"/>
      <c r="FO1402" s="436"/>
      <c r="FP1402" s="436"/>
      <c r="FQ1402" s="436"/>
      <c r="FR1402" s="436"/>
      <c r="FS1402" s="436"/>
      <c r="FT1402" s="436"/>
      <c r="FU1402" s="436"/>
      <c r="FV1402" s="436"/>
      <c r="FW1402" s="436"/>
      <c r="FX1402" s="436"/>
      <c r="FY1402" s="436"/>
      <c r="FZ1402" s="436"/>
      <c r="GA1402" s="436"/>
      <c r="GB1402" s="436"/>
    </row>
    <row r="1403" spans="1:184" s="431" customFormat="1" ht="15.75" customHeight="1">
      <c r="A1403" s="436"/>
      <c r="B1403" s="453"/>
      <c r="C1403" s="436"/>
      <c r="D1403" s="454"/>
      <c r="E1403" s="436"/>
      <c r="F1403" s="436"/>
      <c r="G1403" s="436"/>
      <c r="H1403" s="430"/>
      <c r="I1403" s="436"/>
      <c r="J1403" s="436"/>
      <c r="K1403" s="436"/>
      <c r="L1403" s="430"/>
      <c r="M1403" s="430"/>
      <c r="N1403" s="427"/>
      <c r="O1403" s="427"/>
      <c r="P1403" s="448"/>
      <c r="Q1403" s="428"/>
      <c r="R1403" s="7"/>
      <c r="S1403" s="459"/>
      <c r="T1403" s="429"/>
      <c r="U1403" s="429"/>
      <c r="V1403" s="429"/>
      <c r="W1403" s="429"/>
      <c r="X1403" s="429"/>
      <c r="Y1403" s="429"/>
      <c r="Z1403" s="439"/>
      <c r="AA1403" s="439"/>
      <c r="AB1403" s="439"/>
      <c r="AC1403" s="439"/>
      <c r="AD1403" s="429"/>
      <c r="AE1403" s="439"/>
      <c r="AF1403" s="7"/>
      <c r="AG1403" s="439"/>
      <c r="AH1403" s="7"/>
      <c r="AI1403" s="439"/>
      <c r="AJ1403" s="439"/>
      <c r="AK1403" s="439"/>
      <c r="AL1403" s="429" t="s">
        <v>139</v>
      </c>
      <c r="AM1403" s="433" t="s">
        <v>139</v>
      </c>
      <c r="AN1403" s="434"/>
      <c r="AO1403" s="438"/>
      <c r="AP1403" s="439" t="s">
        <v>139</v>
      </c>
      <c r="AQ1403" s="431" t="s">
        <v>139</v>
      </c>
      <c r="AR1403" s="440"/>
      <c r="AS1403" s="469" t="s">
        <v>139</v>
      </c>
      <c r="AT1403" s="431" t="s">
        <v>139</v>
      </c>
      <c r="AU1403" s="469" t="s">
        <v>139</v>
      </c>
      <c r="AV1403" s="431" t="s">
        <v>139</v>
      </c>
      <c r="AW1403" s="442" t="s">
        <v>139</v>
      </c>
      <c r="AX1403" s="431" t="s">
        <v>139</v>
      </c>
      <c r="AY1403" s="443"/>
      <c r="AZ1403" s="441"/>
      <c r="BA1403" s="435"/>
      <c r="BB1403" s="437"/>
      <c r="BC1403" s="441"/>
      <c r="BD1403" s="460"/>
      <c r="BE1403" s="441"/>
      <c r="BF1403" s="461"/>
      <c r="BG1403" s="461"/>
      <c r="BH1403" s="469" t="s">
        <v>139</v>
      </c>
      <c r="BI1403" s="431" t="s">
        <v>139</v>
      </c>
      <c r="BJ1403" s="440"/>
      <c r="BK1403" s="436"/>
      <c r="BM1403" s="448"/>
      <c r="BN1403" s="447"/>
      <c r="BO1403"/>
      <c r="BP1403"/>
      <c r="BQ1403" s="436"/>
      <c r="BR1403" s="436"/>
      <c r="BS1403" s="436"/>
      <c r="BT1403" s="436"/>
      <c r="BU1403" s="436"/>
      <c r="BV1403" s="436"/>
      <c r="BW1403" s="436"/>
      <c r="BX1403" s="436"/>
      <c r="BY1403" s="436"/>
      <c r="BZ1403" s="436"/>
      <c r="CA1403" s="436"/>
      <c r="CB1403" s="436"/>
      <c r="CC1403" s="436"/>
      <c r="CD1403" s="436"/>
      <c r="CE1403" s="436"/>
      <c r="CF1403" s="436"/>
      <c r="CG1403" s="436"/>
      <c r="CH1403" s="436"/>
      <c r="CI1403" s="436"/>
      <c r="CJ1403" s="436"/>
      <c r="CK1403" s="436"/>
      <c r="CL1403" s="436"/>
      <c r="CM1403" s="436"/>
      <c r="CN1403" s="436"/>
      <c r="CO1403" s="436"/>
      <c r="CP1403" s="436"/>
      <c r="CQ1403" s="436"/>
      <c r="CR1403" s="436"/>
      <c r="CS1403" s="436"/>
      <c r="CT1403" s="436"/>
      <c r="CU1403" s="436"/>
      <c r="CV1403" s="436"/>
      <c r="CW1403" s="436"/>
      <c r="CX1403" s="436"/>
      <c r="CY1403" s="436"/>
      <c r="CZ1403" s="436"/>
      <c r="DA1403" s="436"/>
      <c r="DB1403" s="436"/>
      <c r="DC1403" s="436"/>
      <c r="DD1403" s="436"/>
      <c r="DE1403" s="436"/>
      <c r="DF1403" s="436"/>
      <c r="DG1403" s="436"/>
      <c r="DH1403" s="436"/>
      <c r="DI1403" s="436"/>
      <c r="DJ1403" s="436"/>
      <c r="DK1403" s="436"/>
      <c r="DL1403" s="436"/>
      <c r="DM1403" s="436"/>
      <c r="DN1403" s="436"/>
      <c r="DO1403" s="436"/>
      <c r="DP1403" s="436"/>
      <c r="DQ1403" s="436"/>
      <c r="DR1403" s="436"/>
      <c r="DS1403" s="436"/>
      <c r="DT1403" s="436"/>
      <c r="DU1403" s="436"/>
      <c r="DV1403" s="436"/>
      <c r="DW1403" s="436"/>
      <c r="DX1403" s="436"/>
      <c r="DY1403" s="436"/>
      <c r="DZ1403" s="436"/>
      <c r="EA1403" s="436"/>
      <c r="EB1403" s="436"/>
      <c r="EC1403" s="436"/>
      <c r="ED1403" s="436"/>
      <c r="EE1403" s="436"/>
      <c r="EF1403" s="436"/>
      <c r="EG1403" s="436"/>
      <c r="EH1403" s="436"/>
      <c r="EI1403" s="436"/>
      <c r="EJ1403" s="436"/>
      <c r="EK1403" s="436"/>
      <c r="EL1403" s="436"/>
      <c r="EM1403" s="436"/>
      <c r="EN1403" s="436"/>
      <c r="EO1403" s="436"/>
      <c r="EP1403" s="436"/>
      <c r="EQ1403" s="436"/>
      <c r="ER1403" s="436"/>
      <c r="ES1403" s="436"/>
      <c r="ET1403" s="436"/>
      <c r="EU1403" s="436"/>
      <c r="EV1403" s="436"/>
      <c r="EW1403" s="436"/>
      <c r="EX1403" s="436"/>
      <c r="EY1403" s="436"/>
      <c r="EZ1403" s="436"/>
      <c r="FA1403" s="436"/>
      <c r="FB1403" s="436"/>
      <c r="FC1403" s="436"/>
      <c r="FD1403" s="436"/>
      <c r="FE1403" s="436"/>
      <c r="FF1403" s="436"/>
      <c r="FG1403" s="436"/>
      <c r="FH1403" s="436"/>
      <c r="FI1403" s="436"/>
      <c r="FJ1403" s="436"/>
      <c r="FK1403" s="436"/>
      <c r="FL1403" s="436"/>
      <c r="FM1403" s="436"/>
      <c r="FN1403" s="436"/>
      <c r="FO1403" s="436"/>
      <c r="FP1403" s="436"/>
      <c r="FQ1403" s="436"/>
      <c r="FR1403" s="436"/>
      <c r="FS1403" s="436"/>
      <c r="FT1403" s="436"/>
      <c r="FU1403" s="436"/>
      <c r="FV1403" s="436"/>
      <c r="FW1403" s="436"/>
      <c r="FX1403" s="436"/>
      <c r="FY1403" s="436"/>
      <c r="FZ1403" s="436"/>
      <c r="GA1403" s="436"/>
      <c r="GB1403" s="436"/>
    </row>
    <row r="1404" spans="1:184" s="431" customFormat="1" ht="15.75" customHeight="1">
      <c r="A1404" s="436"/>
      <c r="B1404" s="453"/>
      <c r="C1404" s="436"/>
      <c r="D1404" s="454"/>
      <c r="E1404" s="436"/>
      <c r="F1404" s="436"/>
      <c r="G1404" s="436"/>
      <c r="H1404" s="430"/>
      <c r="I1404" s="436"/>
      <c r="J1404" s="436"/>
      <c r="K1404" s="436"/>
      <c r="L1404" s="430"/>
      <c r="M1404" s="430"/>
      <c r="N1404" s="427"/>
      <c r="O1404" s="427"/>
      <c r="P1404" s="448"/>
      <c r="Q1404" s="428"/>
      <c r="R1404" s="7"/>
      <c r="S1404" s="459"/>
      <c r="T1404" s="429"/>
      <c r="U1404" s="429"/>
      <c r="V1404" s="429"/>
      <c r="W1404" s="429"/>
      <c r="X1404" s="429"/>
      <c r="Y1404" s="429"/>
      <c r="Z1404" s="439"/>
      <c r="AA1404" s="439"/>
      <c r="AB1404" s="439"/>
      <c r="AC1404" s="439"/>
      <c r="AD1404" s="429"/>
      <c r="AE1404" s="439"/>
      <c r="AF1404" s="7"/>
      <c r="AG1404" s="439"/>
      <c r="AH1404" s="7"/>
      <c r="AI1404" s="439"/>
      <c r="AJ1404" s="439"/>
      <c r="AK1404" s="439"/>
      <c r="AL1404" s="429" t="s">
        <v>139</v>
      </c>
      <c r="AM1404" s="433" t="s">
        <v>139</v>
      </c>
      <c r="AN1404" s="434"/>
      <c r="AO1404" s="438"/>
      <c r="AP1404" s="439" t="s">
        <v>139</v>
      </c>
      <c r="AQ1404" s="431" t="s">
        <v>139</v>
      </c>
      <c r="AR1404" s="440"/>
      <c r="AS1404" s="469" t="s">
        <v>139</v>
      </c>
      <c r="AT1404" s="431" t="s">
        <v>139</v>
      </c>
      <c r="AU1404" s="469" t="s">
        <v>139</v>
      </c>
      <c r="AV1404" s="431" t="s">
        <v>139</v>
      </c>
      <c r="AW1404" s="442" t="s">
        <v>139</v>
      </c>
      <c r="AX1404" s="431" t="s">
        <v>139</v>
      </c>
      <c r="AY1404" s="443"/>
      <c r="AZ1404" s="441"/>
      <c r="BA1404" s="435"/>
      <c r="BB1404" s="437"/>
      <c r="BC1404" s="441"/>
      <c r="BD1404" s="460"/>
      <c r="BE1404" s="441"/>
      <c r="BF1404" s="461"/>
      <c r="BG1404" s="461"/>
      <c r="BH1404" s="469" t="s">
        <v>139</v>
      </c>
      <c r="BI1404" s="431" t="s">
        <v>139</v>
      </c>
      <c r="BJ1404" s="440"/>
      <c r="BK1404" s="436"/>
      <c r="BM1404" s="448"/>
      <c r="BN1404" s="447"/>
      <c r="BO1404"/>
      <c r="BP1404"/>
      <c r="BQ1404" s="436"/>
      <c r="BR1404" s="436"/>
      <c r="BS1404" s="436"/>
      <c r="BT1404" s="436"/>
      <c r="BU1404" s="436"/>
      <c r="BV1404" s="436"/>
      <c r="BW1404" s="436"/>
      <c r="BX1404" s="436"/>
      <c r="BY1404" s="436"/>
      <c r="BZ1404" s="436"/>
      <c r="CA1404" s="436"/>
      <c r="CB1404" s="436"/>
      <c r="CC1404" s="436"/>
      <c r="CD1404" s="436"/>
      <c r="CE1404" s="436"/>
      <c r="CF1404" s="436"/>
      <c r="CG1404" s="436"/>
      <c r="CH1404" s="436"/>
      <c r="CI1404" s="436"/>
      <c r="CJ1404" s="436"/>
      <c r="CK1404" s="436"/>
      <c r="CL1404" s="436"/>
      <c r="CM1404" s="436"/>
      <c r="CN1404" s="436"/>
      <c r="CO1404" s="436"/>
      <c r="CP1404" s="436"/>
      <c r="CQ1404" s="436"/>
      <c r="CR1404" s="436"/>
      <c r="CS1404" s="436"/>
      <c r="CT1404" s="436"/>
      <c r="CU1404" s="436"/>
      <c r="CV1404" s="436"/>
      <c r="CW1404" s="436"/>
      <c r="CX1404" s="436"/>
      <c r="CY1404" s="436"/>
      <c r="CZ1404" s="436"/>
      <c r="DA1404" s="436"/>
      <c r="DB1404" s="436"/>
      <c r="DC1404" s="436"/>
      <c r="DD1404" s="436"/>
      <c r="DE1404" s="436"/>
      <c r="DF1404" s="436"/>
      <c r="DG1404" s="436"/>
      <c r="DH1404" s="436"/>
      <c r="DI1404" s="436"/>
      <c r="DJ1404" s="436"/>
      <c r="DK1404" s="436"/>
      <c r="DL1404" s="436"/>
      <c r="DM1404" s="436"/>
      <c r="DN1404" s="436"/>
      <c r="DO1404" s="436"/>
      <c r="DP1404" s="436"/>
      <c r="DQ1404" s="436"/>
      <c r="DR1404" s="436"/>
      <c r="DS1404" s="436"/>
      <c r="DT1404" s="436"/>
      <c r="DU1404" s="436"/>
      <c r="DV1404" s="436"/>
      <c r="DW1404" s="436"/>
      <c r="DX1404" s="436"/>
      <c r="DY1404" s="436"/>
      <c r="DZ1404" s="436"/>
      <c r="EA1404" s="436"/>
      <c r="EB1404" s="436"/>
      <c r="EC1404" s="436"/>
      <c r="ED1404" s="436"/>
      <c r="EE1404" s="436"/>
      <c r="EF1404" s="436"/>
      <c r="EG1404" s="436"/>
      <c r="EH1404" s="436"/>
      <c r="EI1404" s="436"/>
      <c r="EJ1404" s="436"/>
      <c r="EK1404" s="436"/>
      <c r="EL1404" s="436"/>
      <c r="EM1404" s="436"/>
      <c r="EN1404" s="436"/>
      <c r="EO1404" s="436"/>
      <c r="EP1404" s="436"/>
      <c r="EQ1404" s="436"/>
      <c r="ER1404" s="436"/>
      <c r="ES1404" s="436"/>
      <c r="ET1404" s="436"/>
      <c r="EU1404" s="436"/>
      <c r="EV1404" s="436"/>
      <c r="EW1404" s="436"/>
      <c r="EX1404" s="436"/>
      <c r="EY1404" s="436"/>
      <c r="EZ1404" s="436"/>
      <c r="FA1404" s="436"/>
      <c r="FB1404" s="436"/>
      <c r="FC1404" s="436"/>
      <c r="FD1404" s="436"/>
      <c r="FE1404" s="436"/>
      <c r="FF1404" s="436"/>
      <c r="FG1404" s="436"/>
      <c r="FH1404" s="436"/>
      <c r="FI1404" s="436"/>
      <c r="FJ1404" s="436"/>
      <c r="FK1404" s="436"/>
      <c r="FL1404" s="436"/>
      <c r="FM1404" s="436"/>
      <c r="FN1404" s="436"/>
      <c r="FO1404" s="436"/>
      <c r="FP1404" s="436"/>
      <c r="FQ1404" s="436"/>
      <c r="FR1404" s="436"/>
      <c r="FS1404" s="436"/>
      <c r="FT1404" s="436"/>
      <c r="FU1404" s="436"/>
      <c r="FV1404" s="436"/>
      <c r="FW1404" s="436"/>
      <c r="FX1404" s="436"/>
      <c r="FY1404" s="436"/>
      <c r="FZ1404" s="436"/>
      <c r="GA1404" s="436"/>
      <c r="GB1404" s="436"/>
    </row>
    <row r="1405" spans="1:184" s="431" customFormat="1" ht="15.75" customHeight="1">
      <c r="A1405" s="436"/>
      <c r="B1405" s="453"/>
      <c r="C1405" s="436"/>
      <c r="D1405" s="454"/>
      <c r="E1405" s="436"/>
      <c r="F1405" s="436"/>
      <c r="G1405" s="436"/>
      <c r="H1405" s="430"/>
      <c r="I1405" s="436"/>
      <c r="J1405" s="436"/>
      <c r="K1405" s="436"/>
      <c r="L1405" s="430"/>
      <c r="M1405" s="430"/>
      <c r="N1405" s="427"/>
      <c r="O1405" s="427"/>
      <c r="P1405" s="448"/>
      <c r="Q1405" s="428"/>
      <c r="R1405" s="7"/>
      <c r="S1405" s="459"/>
      <c r="T1405" s="429"/>
      <c r="U1405" s="429"/>
      <c r="V1405" s="429"/>
      <c r="W1405" s="429"/>
      <c r="X1405" s="429"/>
      <c r="Y1405" s="429"/>
      <c r="Z1405" s="439"/>
      <c r="AA1405" s="439"/>
      <c r="AB1405" s="439"/>
      <c r="AC1405" s="439"/>
      <c r="AD1405" s="429"/>
      <c r="AE1405" s="439"/>
      <c r="AF1405" s="7"/>
      <c r="AG1405" s="439"/>
      <c r="AH1405" s="7"/>
      <c r="AI1405" s="439"/>
      <c r="AJ1405" s="439"/>
      <c r="AK1405" s="439"/>
      <c r="AL1405" s="429" t="s">
        <v>139</v>
      </c>
      <c r="AM1405" s="433" t="s">
        <v>139</v>
      </c>
      <c r="AN1405" s="434"/>
      <c r="AO1405" s="438"/>
      <c r="AP1405" s="439" t="s">
        <v>139</v>
      </c>
      <c r="AQ1405" s="431" t="s">
        <v>139</v>
      </c>
      <c r="AR1405" s="440"/>
      <c r="AS1405" s="469" t="s">
        <v>139</v>
      </c>
      <c r="AT1405" s="431" t="s">
        <v>139</v>
      </c>
      <c r="AU1405" s="469" t="s">
        <v>139</v>
      </c>
      <c r="AV1405" s="431" t="s">
        <v>139</v>
      </c>
      <c r="AW1405" s="442" t="s">
        <v>139</v>
      </c>
      <c r="AX1405" s="431" t="s">
        <v>139</v>
      </c>
      <c r="AY1405" s="443"/>
      <c r="AZ1405" s="441"/>
      <c r="BA1405" s="435"/>
      <c r="BB1405" s="437"/>
      <c r="BC1405" s="441"/>
      <c r="BD1405" s="460"/>
      <c r="BE1405" s="441"/>
      <c r="BF1405" s="461"/>
      <c r="BG1405" s="461"/>
      <c r="BH1405" s="469" t="s">
        <v>139</v>
      </c>
      <c r="BI1405" s="431" t="s">
        <v>139</v>
      </c>
      <c r="BJ1405" s="440"/>
      <c r="BK1405" s="436"/>
      <c r="BM1405" s="448"/>
      <c r="BN1405" s="447"/>
      <c r="BO1405"/>
      <c r="BP1405"/>
      <c r="BQ1405" s="436"/>
      <c r="BR1405" s="436"/>
      <c r="BS1405" s="436"/>
      <c r="BT1405" s="436"/>
      <c r="BU1405" s="436"/>
      <c r="BV1405" s="436"/>
      <c r="BW1405" s="436"/>
      <c r="BX1405" s="436"/>
      <c r="BY1405" s="436"/>
      <c r="BZ1405" s="436"/>
      <c r="CA1405" s="436"/>
      <c r="CB1405" s="436"/>
      <c r="CC1405" s="436"/>
      <c r="CD1405" s="436"/>
      <c r="CE1405" s="436"/>
      <c r="CF1405" s="436"/>
      <c r="CG1405" s="436"/>
      <c r="CH1405" s="436"/>
      <c r="CI1405" s="436"/>
      <c r="CJ1405" s="436"/>
      <c r="CK1405" s="436"/>
      <c r="CL1405" s="436"/>
      <c r="CM1405" s="436"/>
      <c r="CN1405" s="436"/>
      <c r="CO1405" s="436"/>
      <c r="CP1405" s="436"/>
      <c r="CQ1405" s="436"/>
      <c r="CR1405" s="436"/>
      <c r="CS1405" s="436"/>
      <c r="CT1405" s="436"/>
      <c r="CU1405" s="436"/>
      <c r="CV1405" s="436"/>
      <c r="CW1405" s="436"/>
      <c r="CX1405" s="436"/>
      <c r="CY1405" s="436"/>
      <c r="CZ1405" s="436"/>
      <c r="DA1405" s="436"/>
      <c r="DB1405" s="436"/>
      <c r="DC1405" s="436"/>
      <c r="DD1405" s="436"/>
      <c r="DE1405" s="436"/>
      <c r="DF1405" s="436"/>
      <c r="DG1405" s="436"/>
      <c r="DH1405" s="436"/>
      <c r="DI1405" s="436"/>
      <c r="DJ1405" s="436"/>
      <c r="DK1405" s="436"/>
      <c r="DL1405" s="436"/>
      <c r="DM1405" s="436"/>
      <c r="DN1405" s="436"/>
      <c r="DO1405" s="436"/>
      <c r="DP1405" s="436"/>
      <c r="DQ1405" s="436"/>
      <c r="DR1405" s="436"/>
      <c r="DS1405" s="436"/>
      <c r="DT1405" s="436"/>
      <c r="DU1405" s="436"/>
      <c r="DV1405" s="436"/>
      <c r="DW1405" s="436"/>
      <c r="DX1405" s="436"/>
      <c r="DY1405" s="436"/>
      <c r="DZ1405" s="436"/>
      <c r="EA1405" s="436"/>
      <c r="EB1405" s="436"/>
      <c r="EC1405" s="436"/>
      <c r="ED1405" s="436"/>
      <c r="EE1405" s="436"/>
      <c r="EF1405" s="436"/>
      <c r="EG1405" s="436"/>
      <c r="EH1405" s="436"/>
      <c r="EI1405" s="436"/>
      <c r="EJ1405" s="436"/>
      <c r="EK1405" s="436"/>
      <c r="EL1405" s="436"/>
      <c r="EM1405" s="436"/>
      <c r="EN1405" s="436"/>
      <c r="EO1405" s="436"/>
      <c r="EP1405" s="436"/>
      <c r="EQ1405" s="436"/>
      <c r="ER1405" s="436"/>
      <c r="ES1405" s="436"/>
      <c r="ET1405" s="436"/>
      <c r="EU1405" s="436"/>
      <c r="EV1405" s="436"/>
      <c r="EW1405" s="436"/>
      <c r="EX1405" s="436"/>
      <c r="EY1405" s="436"/>
      <c r="EZ1405" s="436"/>
      <c r="FA1405" s="436"/>
      <c r="FB1405" s="436"/>
      <c r="FC1405" s="436"/>
      <c r="FD1405" s="436"/>
      <c r="FE1405" s="436"/>
      <c r="FF1405" s="436"/>
      <c r="FG1405" s="436"/>
      <c r="FH1405" s="436"/>
      <c r="FI1405" s="436"/>
      <c r="FJ1405" s="436"/>
      <c r="FK1405" s="436"/>
      <c r="FL1405" s="436"/>
      <c r="FM1405" s="436"/>
      <c r="FN1405" s="436"/>
      <c r="FO1405" s="436"/>
      <c r="FP1405" s="436"/>
      <c r="FQ1405" s="436"/>
      <c r="FR1405" s="436"/>
      <c r="FS1405" s="436"/>
      <c r="FT1405" s="436"/>
      <c r="FU1405" s="436"/>
      <c r="FV1405" s="436"/>
      <c r="FW1405" s="436"/>
      <c r="FX1405" s="436"/>
      <c r="FY1405" s="436"/>
      <c r="FZ1405" s="436"/>
      <c r="GA1405" s="436"/>
      <c r="GB1405" s="436"/>
    </row>
    <row r="1406" spans="1:184" s="431" customFormat="1" ht="15.75" customHeight="1">
      <c r="A1406" s="436"/>
      <c r="B1406" s="453"/>
      <c r="C1406" s="436"/>
      <c r="D1406" s="454"/>
      <c r="E1406" s="436"/>
      <c r="F1406" s="436"/>
      <c r="G1406" s="436"/>
      <c r="H1406" s="430"/>
      <c r="I1406" s="436"/>
      <c r="J1406" s="436"/>
      <c r="K1406" s="436"/>
      <c r="L1406" s="430"/>
      <c r="M1406" s="430"/>
      <c r="N1406" s="427"/>
      <c r="O1406" s="427"/>
      <c r="P1406" s="448"/>
      <c r="Q1406" s="428"/>
      <c r="R1406" s="7"/>
      <c r="S1406" s="459"/>
      <c r="T1406" s="429"/>
      <c r="U1406" s="429"/>
      <c r="V1406" s="429"/>
      <c r="W1406" s="429"/>
      <c r="X1406" s="429"/>
      <c r="Y1406" s="429"/>
      <c r="Z1406" s="439"/>
      <c r="AA1406" s="439"/>
      <c r="AB1406" s="439"/>
      <c r="AC1406" s="439"/>
      <c r="AD1406" s="429"/>
      <c r="AE1406" s="439"/>
      <c r="AF1406" s="7"/>
      <c r="AG1406" s="439"/>
      <c r="AH1406" s="7"/>
      <c r="AI1406" s="439"/>
      <c r="AJ1406" s="439"/>
      <c r="AK1406" s="439"/>
      <c r="AL1406" s="429" t="s">
        <v>139</v>
      </c>
      <c r="AM1406" s="433" t="s">
        <v>139</v>
      </c>
      <c r="AN1406" s="434"/>
      <c r="AO1406" s="438"/>
      <c r="AP1406" s="439" t="s">
        <v>139</v>
      </c>
      <c r="AQ1406" s="431" t="s">
        <v>139</v>
      </c>
      <c r="AR1406" s="440"/>
      <c r="AS1406" s="469" t="s">
        <v>139</v>
      </c>
      <c r="AT1406" s="431" t="s">
        <v>139</v>
      </c>
      <c r="AU1406" s="469" t="s">
        <v>139</v>
      </c>
      <c r="AV1406" s="431" t="s">
        <v>139</v>
      </c>
      <c r="AW1406" s="442" t="s">
        <v>139</v>
      </c>
      <c r="AX1406" s="431" t="s">
        <v>139</v>
      </c>
      <c r="AY1406" s="443"/>
      <c r="AZ1406" s="441"/>
      <c r="BA1406" s="435"/>
      <c r="BB1406" s="437"/>
      <c r="BC1406" s="441"/>
      <c r="BD1406" s="460"/>
      <c r="BE1406" s="441"/>
      <c r="BF1406" s="461"/>
      <c r="BG1406" s="461"/>
      <c r="BH1406" s="469" t="s">
        <v>139</v>
      </c>
      <c r="BI1406" s="431" t="s">
        <v>139</v>
      </c>
      <c r="BJ1406" s="440"/>
      <c r="BK1406" s="436"/>
      <c r="BM1406" s="448"/>
      <c r="BN1406" s="447"/>
      <c r="BO1406"/>
      <c r="BP1406"/>
      <c r="BQ1406" s="436"/>
      <c r="BR1406" s="436"/>
      <c r="BS1406" s="436"/>
      <c r="BT1406" s="436"/>
      <c r="BU1406" s="436"/>
      <c r="BV1406" s="436"/>
      <c r="BW1406" s="436"/>
      <c r="BX1406" s="436"/>
      <c r="BY1406" s="436"/>
      <c r="BZ1406" s="436"/>
      <c r="CA1406" s="436"/>
      <c r="CB1406" s="436"/>
      <c r="CC1406" s="436"/>
      <c r="CD1406" s="436"/>
      <c r="CE1406" s="436"/>
      <c r="CF1406" s="436"/>
      <c r="CG1406" s="436"/>
      <c r="CH1406" s="436"/>
      <c r="CI1406" s="436"/>
      <c r="CJ1406" s="436"/>
      <c r="CK1406" s="436"/>
      <c r="CL1406" s="436"/>
      <c r="CM1406" s="436"/>
      <c r="CN1406" s="436"/>
      <c r="CO1406" s="436"/>
      <c r="CP1406" s="436"/>
      <c r="CQ1406" s="436"/>
      <c r="CR1406" s="436"/>
      <c r="CS1406" s="436"/>
      <c r="CT1406" s="436"/>
      <c r="CU1406" s="436"/>
      <c r="CV1406" s="436"/>
      <c r="CW1406" s="436"/>
      <c r="CX1406" s="436"/>
      <c r="CY1406" s="436"/>
      <c r="CZ1406" s="436"/>
      <c r="DA1406" s="436"/>
      <c r="DB1406" s="436"/>
      <c r="DC1406" s="436"/>
      <c r="DD1406" s="436"/>
      <c r="DE1406" s="436"/>
      <c r="DF1406" s="436"/>
      <c r="DG1406" s="436"/>
      <c r="DH1406" s="436"/>
      <c r="DI1406" s="436"/>
      <c r="DJ1406" s="436"/>
      <c r="DK1406" s="436"/>
      <c r="DL1406" s="436"/>
      <c r="DM1406" s="436"/>
      <c r="DN1406" s="436"/>
      <c r="DO1406" s="436"/>
      <c r="DP1406" s="436"/>
      <c r="DQ1406" s="436"/>
      <c r="DR1406" s="436"/>
      <c r="DS1406" s="436"/>
      <c r="DT1406" s="436"/>
      <c r="DU1406" s="436"/>
      <c r="DV1406" s="436"/>
      <c r="DW1406" s="436"/>
      <c r="DX1406" s="436"/>
      <c r="DY1406" s="436"/>
      <c r="DZ1406" s="436"/>
      <c r="EA1406" s="436"/>
      <c r="EB1406" s="436"/>
      <c r="EC1406" s="436"/>
      <c r="ED1406" s="436"/>
      <c r="EE1406" s="436"/>
      <c r="EF1406" s="436"/>
      <c r="EG1406" s="436"/>
      <c r="EH1406" s="436"/>
      <c r="EI1406" s="436"/>
      <c r="EJ1406" s="436"/>
      <c r="EK1406" s="436"/>
      <c r="EL1406" s="436"/>
      <c r="EM1406" s="436"/>
      <c r="EN1406" s="436"/>
      <c r="EO1406" s="436"/>
      <c r="EP1406" s="436"/>
      <c r="EQ1406" s="436"/>
      <c r="ER1406" s="436"/>
      <c r="ES1406" s="436"/>
      <c r="ET1406" s="436"/>
      <c r="EU1406" s="436"/>
      <c r="EV1406" s="436"/>
      <c r="EW1406" s="436"/>
      <c r="EX1406" s="436"/>
      <c r="EY1406" s="436"/>
      <c r="EZ1406" s="436"/>
      <c r="FA1406" s="436"/>
      <c r="FB1406" s="436"/>
      <c r="FC1406" s="436"/>
      <c r="FD1406" s="436"/>
      <c r="FE1406" s="436"/>
      <c r="FF1406" s="436"/>
      <c r="FG1406" s="436"/>
      <c r="FH1406" s="436"/>
      <c r="FI1406" s="436"/>
      <c r="FJ1406" s="436"/>
      <c r="FK1406" s="436"/>
      <c r="FL1406" s="436"/>
      <c r="FM1406" s="436"/>
      <c r="FN1406" s="436"/>
      <c r="FO1406" s="436"/>
      <c r="FP1406" s="436"/>
      <c r="FQ1406" s="436"/>
      <c r="FR1406" s="436"/>
      <c r="FS1406" s="436"/>
      <c r="FT1406" s="436"/>
      <c r="FU1406" s="436"/>
      <c r="FV1406" s="436"/>
      <c r="FW1406" s="436"/>
      <c r="FX1406" s="436"/>
      <c r="FY1406" s="436"/>
      <c r="FZ1406" s="436"/>
      <c r="GA1406" s="436"/>
      <c r="GB1406" s="436"/>
    </row>
    <row r="1407" spans="1:184" s="431" customFormat="1" ht="15.75" customHeight="1">
      <c r="A1407" s="436"/>
      <c r="B1407" s="453"/>
      <c r="C1407" s="436"/>
      <c r="D1407" s="454"/>
      <c r="E1407" s="436"/>
      <c r="F1407" s="436"/>
      <c r="G1407" s="436"/>
      <c r="H1407" s="430"/>
      <c r="I1407" s="436"/>
      <c r="J1407" s="436"/>
      <c r="K1407" s="436"/>
      <c r="L1407" s="430"/>
      <c r="M1407" s="430"/>
      <c r="N1407" s="427"/>
      <c r="O1407" s="427"/>
      <c r="P1407" s="448"/>
      <c r="Q1407" s="428"/>
      <c r="R1407" s="7"/>
      <c r="S1407" s="459"/>
      <c r="T1407" s="429"/>
      <c r="U1407" s="429"/>
      <c r="V1407" s="429"/>
      <c r="W1407" s="429"/>
      <c r="X1407" s="429"/>
      <c r="Y1407" s="429"/>
      <c r="Z1407" s="439"/>
      <c r="AA1407" s="439"/>
      <c r="AB1407" s="439"/>
      <c r="AC1407" s="439"/>
      <c r="AD1407" s="429"/>
      <c r="AE1407" s="439"/>
      <c r="AF1407" s="7"/>
      <c r="AG1407" s="439"/>
      <c r="AH1407" s="7"/>
      <c r="AI1407" s="439"/>
      <c r="AJ1407" s="439"/>
      <c r="AK1407" s="439"/>
      <c r="AL1407" s="429" t="s">
        <v>139</v>
      </c>
      <c r="AM1407" s="433" t="s">
        <v>139</v>
      </c>
      <c r="AN1407" s="434"/>
      <c r="AO1407" s="438"/>
      <c r="AP1407" s="439" t="s">
        <v>139</v>
      </c>
      <c r="AQ1407" s="431" t="s">
        <v>139</v>
      </c>
      <c r="AR1407" s="440"/>
      <c r="AS1407" s="469" t="s">
        <v>139</v>
      </c>
      <c r="AT1407" s="431" t="s">
        <v>139</v>
      </c>
      <c r="AU1407" s="469" t="s">
        <v>139</v>
      </c>
      <c r="AV1407" s="431" t="s">
        <v>139</v>
      </c>
      <c r="AW1407" s="442" t="s">
        <v>139</v>
      </c>
      <c r="AX1407" s="431" t="s">
        <v>139</v>
      </c>
      <c r="AY1407" s="443"/>
      <c r="AZ1407" s="441"/>
      <c r="BA1407" s="435"/>
      <c r="BB1407" s="437"/>
      <c r="BC1407" s="441"/>
      <c r="BD1407" s="460"/>
      <c r="BE1407" s="441"/>
      <c r="BF1407" s="461"/>
      <c r="BG1407" s="461"/>
      <c r="BH1407" s="469" t="s">
        <v>139</v>
      </c>
      <c r="BI1407" s="431" t="s">
        <v>139</v>
      </c>
      <c r="BJ1407" s="440"/>
      <c r="BK1407" s="436"/>
      <c r="BM1407" s="448"/>
      <c r="BN1407" s="447"/>
      <c r="BO1407"/>
      <c r="BP1407"/>
      <c r="BQ1407" s="436"/>
      <c r="BR1407" s="436"/>
      <c r="BS1407" s="436"/>
      <c r="BT1407" s="436"/>
      <c r="BU1407" s="436"/>
      <c r="BV1407" s="436"/>
      <c r="BW1407" s="436"/>
      <c r="BX1407" s="436"/>
      <c r="BY1407" s="436"/>
      <c r="BZ1407" s="436"/>
      <c r="CA1407" s="436"/>
      <c r="CB1407" s="436"/>
      <c r="CC1407" s="436"/>
      <c r="CD1407" s="436"/>
      <c r="CE1407" s="436"/>
      <c r="CF1407" s="436"/>
      <c r="CG1407" s="436"/>
      <c r="CH1407" s="436"/>
      <c r="CI1407" s="436"/>
      <c r="CJ1407" s="436"/>
      <c r="CK1407" s="436"/>
      <c r="CL1407" s="436"/>
      <c r="CM1407" s="436"/>
      <c r="CN1407" s="436"/>
      <c r="CO1407" s="436"/>
      <c r="CP1407" s="436"/>
      <c r="CQ1407" s="436"/>
      <c r="CR1407" s="436"/>
      <c r="CS1407" s="436"/>
      <c r="CT1407" s="436"/>
      <c r="CU1407" s="436"/>
      <c r="CV1407" s="436"/>
      <c r="CW1407" s="436"/>
      <c r="CX1407" s="436"/>
      <c r="CY1407" s="436"/>
      <c r="CZ1407" s="436"/>
      <c r="DA1407" s="436"/>
      <c r="DB1407" s="436"/>
      <c r="DC1407" s="436"/>
      <c r="DD1407" s="436"/>
      <c r="DE1407" s="436"/>
      <c r="DF1407" s="436"/>
      <c r="DG1407" s="436"/>
      <c r="DH1407" s="436"/>
      <c r="DI1407" s="436"/>
      <c r="DJ1407" s="436"/>
      <c r="DK1407" s="436"/>
      <c r="DL1407" s="436"/>
      <c r="DM1407" s="436"/>
      <c r="DN1407" s="436"/>
      <c r="DO1407" s="436"/>
      <c r="DP1407" s="436"/>
      <c r="DQ1407" s="436"/>
      <c r="DR1407" s="436"/>
      <c r="DS1407" s="436"/>
      <c r="DT1407" s="436"/>
      <c r="DU1407" s="436"/>
      <c r="DV1407" s="436"/>
      <c r="DW1407" s="436"/>
      <c r="DX1407" s="436"/>
      <c r="DY1407" s="436"/>
      <c r="DZ1407" s="436"/>
      <c r="EA1407" s="436"/>
      <c r="EB1407" s="436"/>
      <c r="EC1407" s="436"/>
      <c r="ED1407" s="436"/>
      <c r="EE1407" s="436"/>
      <c r="EF1407" s="436"/>
      <c r="EG1407" s="436"/>
      <c r="EH1407" s="436"/>
      <c r="EI1407" s="436"/>
      <c r="EJ1407" s="436"/>
      <c r="EK1407" s="436"/>
      <c r="EL1407" s="436"/>
      <c r="EM1407" s="436"/>
      <c r="EN1407" s="436"/>
      <c r="EO1407" s="436"/>
      <c r="EP1407" s="436"/>
      <c r="EQ1407" s="436"/>
      <c r="ER1407" s="436"/>
      <c r="ES1407" s="436"/>
      <c r="ET1407" s="436"/>
      <c r="EU1407" s="436"/>
      <c r="EV1407" s="436"/>
      <c r="EW1407" s="436"/>
      <c r="EX1407" s="436"/>
      <c r="EY1407" s="436"/>
      <c r="EZ1407" s="436"/>
      <c r="FA1407" s="436"/>
      <c r="FB1407" s="436"/>
      <c r="FC1407" s="436"/>
      <c r="FD1407" s="436"/>
      <c r="FE1407" s="436"/>
      <c r="FF1407" s="436"/>
      <c r="FG1407" s="436"/>
      <c r="FH1407" s="436"/>
      <c r="FI1407" s="436"/>
      <c r="FJ1407" s="436"/>
      <c r="FK1407" s="436"/>
      <c r="FL1407" s="436"/>
      <c r="FM1407" s="436"/>
      <c r="FN1407" s="436"/>
      <c r="FO1407" s="436"/>
      <c r="FP1407" s="436"/>
      <c r="FQ1407" s="436"/>
      <c r="FR1407" s="436"/>
      <c r="FS1407" s="436"/>
      <c r="FT1407" s="436"/>
      <c r="FU1407" s="436"/>
      <c r="FV1407" s="436"/>
      <c r="FW1407" s="436"/>
      <c r="FX1407" s="436"/>
      <c r="FY1407" s="436"/>
      <c r="FZ1407" s="436"/>
      <c r="GA1407" s="436"/>
      <c r="GB1407" s="436"/>
    </row>
    <row r="1408" spans="1:184" s="431" customFormat="1" ht="15.75" customHeight="1">
      <c r="A1408" s="436"/>
      <c r="B1408" s="453"/>
      <c r="C1408" s="436"/>
      <c r="D1408" s="454"/>
      <c r="E1408" s="436"/>
      <c r="F1408" s="436"/>
      <c r="G1408" s="436"/>
      <c r="H1408" s="430"/>
      <c r="I1408" s="436"/>
      <c r="J1408" s="436"/>
      <c r="K1408" s="436"/>
      <c r="L1408" s="430"/>
      <c r="M1408" s="430"/>
      <c r="N1408" s="427"/>
      <c r="O1408" s="427"/>
      <c r="P1408" s="448"/>
      <c r="Q1408" s="428"/>
      <c r="R1408" s="7"/>
      <c r="S1408" s="459"/>
      <c r="T1408" s="429"/>
      <c r="U1408" s="429"/>
      <c r="V1408" s="429"/>
      <c r="W1408" s="429"/>
      <c r="X1408" s="429"/>
      <c r="Y1408" s="429"/>
      <c r="Z1408" s="439"/>
      <c r="AA1408" s="439"/>
      <c r="AB1408" s="439"/>
      <c r="AC1408" s="439"/>
      <c r="AD1408" s="429"/>
      <c r="AE1408" s="439"/>
      <c r="AF1408" s="7"/>
      <c r="AG1408" s="439"/>
      <c r="AH1408" s="7"/>
      <c r="AI1408" s="439"/>
      <c r="AJ1408" s="439"/>
      <c r="AK1408" s="439"/>
      <c r="AL1408" s="429" t="s">
        <v>139</v>
      </c>
      <c r="AM1408" s="433" t="s">
        <v>139</v>
      </c>
      <c r="AN1408" s="434"/>
      <c r="AO1408" s="438"/>
      <c r="AP1408" s="439" t="s">
        <v>139</v>
      </c>
      <c r="AQ1408" s="431" t="s">
        <v>139</v>
      </c>
      <c r="AR1408" s="440"/>
      <c r="AS1408" s="469" t="s">
        <v>139</v>
      </c>
      <c r="AT1408" s="431" t="s">
        <v>139</v>
      </c>
      <c r="AU1408" s="469" t="s">
        <v>139</v>
      </c>
      <c r="AV1408" s="431" t="s">
        <v>139</v>
      </c>
      <c r="AW1408" s="442" t="s">
        <v>139</v>
      </c>
      <c r="AX1408" s="431" t="s">
        <v>139</v>
      </c>
      <c r="AY1408" s="443"/>
      <c r="AZ1408" s="441"/>
      <c r="BA1408" s="435"/>
      <c r="BB1408" s="437"/>
      <c r="BC1408" s="441"/>
      <c r="BD1408" s="460"/>
      <c r="BE1408" s="441"/>
      <c r="BF1408" s="461"/>
      <c r="BG1408" s="461"/>
      <c r="BH1408" s="469" t="s">
        <v>139</v>
      </c>
      <c r="BI1408" s="431" t="s">
        <v>139</v>
      </c>
      <c r="BJ1408" s="440"/>
      <c r="BK1408" s="436"/>
      <c r="BM1408" s="448"/>
      <c r="BN1408" s="447"/>
      <c r="BO1408"/>
      <c r="BP1408"/>
      <c r="BQ1408" s="436"/>
      <c r="BR1408" s="436"/>
      <c r="BS1408" s="436"/>
      <c r="BT1408" s="436"/>
      <c r="BU1408" s="436"/>
      <c r="BV1408" s="436"/>
      <c r="BW1408" s="436"/>
      <c r="BX1408" s="436"/>
      <c r="BY1408" s="436"/>
      <c r="BZ1408" s="436"/>
      <c r="CA1408" s="436"/>
      <c r="CB1408" s="436"/>
      <c r="CC1408" s="436"/>
      <c r="CD1408" s="436"/>
      <c r="CE1408" s="436"/>
      <c r="CF1408" s="436"/>
      <c r="CG1408" s="436"/>
      <c r="CH1408" s="436"/>
      <c r="CI1408" s="436"/>
      <c r="CJ1408" s="436"/>
      <c r="CK1408" s="436"/>
      <c r="CL1408" s="436"/>
      <c r="CM1408" s="436"/>
      <c r="CN1408" s="436"/>
      <c r="CO1408" s="436"/>
      <c r="CP1408" s="436"/>
      <c r="CQ1408" s="436"/>
      <c r="CR1408" s="436"/>
      <c r="CS1408" s="436"/>
      <c r="CT1408" s="436"/>
      <c r="CU1408" s="436"/>
      <c r="CV1408" s="436"/>
      <c r="CW1408" s="436"/>
      <c r="CX1408" s="436"/>
      <c r="CY1408" s="436"/>
      <c r="CZ1408" s="436"/>
      <c r="DA1408" s="436"/>
      <c r="DB1408" s="436"/>
      <c r="DC1408" s="436"/>
      <c r="DD1408" s="436"/>
      <c r="DE1408" s="436"/>
      <c r="DF1408" s="436"/>
      <c r="DG1408" s="436"/>
      <c r="DH1408" s="436"/>
      <c r="DI1408" s="436"/>
      <c r="DJ1408" s="436"/>
      <c r="DK1408" s="436"/>
      <c r="DL1408" s="436"/>
      <c r="DM1408" s="436"/>
      <c r="DN1408" s="436"/>
      <c r="DO1408" s="436"/>
      <c r="DP1408" s="436"/>
      <c r="DQ1408" s="436"/>
      <c r="DR1408" s="436"/>
      <c r="DS1408" s="436"/>
      <c r="DT1408" s="436"/>
      <c r="DU1408" s="436"/>
      <c r="DV1408" s="436"/>
      <c r="DW1408" s="436"/>
      <c r="DX1408" s="436"/>
      <c r="DY1408" s="436"/>
      <c r="DZ1408" s="436"/>
      <c r="EA1408" s="436"/>
      <c r="EB1408" s="436"/>
      <c r="EC1408" s="436"/>
      <c r="ED1408" s="436"/>
      <c r="EE1408" s="436"/>
      <c r="EF1408" s="436"/>
      <c r="EG1408" s="436"/>
      <c r="EH1408" s="436"/>
      <c r="EI1408" s="436"/>
      <c r="EJ1408" s="436"/>
      <c r="EK1408" s="436"/>
      <c r="EL1408" s="436"/>
      <c r="EM1408" s="436"/>
      <c r="EN1408" s="436"/>
      <c r="EO1408" s="436"/>
      <c r="EP1408" s="436"/>
      <c r="EQ1408" s="436"/>
      <c r="ER1408" s="436"/>
      <c r="ES1408" s="436"/>
      <c r="ET1408" s="436"/>
      <c r="EU1408" s="436"/>
      <c r="EV1408" s="436"/>
      <c r="EW1408" s="436"/>
      <c r="EX1408" s="436"/>
      <c r="EY1408" s="436"/>
      <c r="EZ1408" s="436"/>
      <c r="FA1408" s="436"/>
      <c r="FB1408" s="436"/>
      <c r="FC1408" s="436"/>
      <c r="FD1408" s="436"/>
      <c r="FE1408" s="436"/>
      <c r="FF1408" s="436"/>
      <c r="FG1408" s="436"/>
      <c r="FH1408" s="436"/>
      <c r="FI1408" s="436"/>
      <c r="FJ1408" s="436"/>
      <c r="FK1408" s="436"/>
      <c r="FL1408" s="436"/>
      <c r="FM1408" s="436"/>
      <c r="FN1408" s="436"/>
      <c r="FO1408" s="436"/>
      <c r="FP1408" s="436"/>
      <c r="FQ1408" s="436"/>
      <c r="FR1408" s="436"/>
      <c r="FS1408" s="436"/>
      <c r="FT1408" s="436"/>
      <c r="FU1408" s="436"/>
      <c r="FV1408" s="436"/>
      <c r="FW1408" s="436"/>
      <c r="FX1408" s="436"/>
      <c r="FY1408" s="436"/>
      <c r="FZ1408" s="436"/>
      <c r="GA1408" s="436"/>
      <c r="GB1408" s="436"/>
    </row>
    <row r="1409" spans="1:184" s="431" customFormat="1" ht="15.75" customHeight="1">
      <c r="A1409" s="436"/>
      <c r="B1409" s="453"/>
      <c r="C1409" s="436"/>
      <c r="D1409" s="454"/>
      <c r="E1409" s="436"/>
      <c r="F1409" s="436"/>
      <c r="G1409" s="436"/>
      <c r="H1409" s="430"/>
      <c r="I1409" s="436"/>
      <c r="J1409" s="436"/>
      <c r="K1409" s="436"/>
      <c r="L1409" s="430"/>
      <c r="M1409" s="430"/>
      <c r="N1409" s="427"/>
      <c r="O1409" s="427"/>
      <c r="P1409" s="448"/>
      <c r="Q1409" s="428"/>
      <c r="R1409" s="7"/>
      <c r="S1409" s="459"/>
      <c r="T1409" s="429"/>
      <c r="U1409" s="429"/>
      <c r="V1409" s="429"/>
      <c r="W1409" s="429"/>
      <c r="X1409" s="429"/>
      <c r="Y1409" s="429"/>
      <c r="Z1409" s="439"/>
      <c r="AA1409" s="439"/>
      <c r="AB1409" s="439"/>
      <c r="AC1409" s="439"/>
      <c r="AD1409" s="429"/>
      <c r="AE1409" s="439"/>
      <c r="AF1409" s="7"/>
      <c r="AG1409" s="439"/>
      <c r="AH1409" s="7"/>
      <c r="AI1409" s="439"/>
      <c r="AJ1409" s="439"/>
      <c r="AK1409" s="439"/>
      <c r="AL1409" s="429" t="s">
        <v>139</v>
      </c>
      <c r="AM1409" s="433" t="s">
        <v>139</v>
      </c>
      <c r="AN1409" s="434"/>
      <c r="AO1409" s="438"/>
      <c r="AP1409" s="439" t="s">
        <v>139</v>
      </c>
      <c r="AQ1409" s="431" t="s">
        <v>139</v>
      </c>
      <c r="AR1409" s="440"/>
      <c r="AS1409" s="469" t="s">
        <v>139</v>
      </c>
      <c r="AT1409" s="431" t="s">
        <v>139</v>
      </c>
      <c r="AU1409" s="469" t="s">
        <v>139</v>
      </c>
      <c r="AV1409" s="431" t="s">
        <v>139</v>
      </c>
      <c r="AW1409" s="442" t="s">
        <v>139</v>
      </c>
      <c r="AX1409" s="431" t="s">
        <v>139</v>
      </c>
      <c r="AY1409" s="443"/>
      <c r="AZ1409" s="441"/>
      <c r="BA1409" s="435"/>
      <c r="BB1409" s="437"/>
      <c r="BC1409" s="441"/>
      <c r="BD1409" s="460"/>
      <c r="BE1409" s="441"/>
      <c r="BF1409" s="461"/>
      <c r="BG1409" s="461"/>
      <c r="BH1409" s="469" t="s">
        <v>139</v>
      </c>
      <c r="BI1409" s="431" t="s">
        <v>139</v>
      </c>
      <c r="BJ1409" s="440"/>
      <c r="BK1409" s="436"/>
      <c r="BM1409" s="448"/>
      <c r="BN1409" s="447"/>
      <c r="BO1409"/>
      <c r="BP1409"/>
      <c r="BQ1409" s="436"/>
      <c r="BR1409" s="436"/>
      <c r="BS1409" s="436"/>
      <c r="BT1409" s="436"/>
      <c r="BU1409" s="436"/>
      <c r="BV1409" s="436"/>
      <c r="BW1409" s="436"/>
      <c r="BX1409" s="436"/>
      <c r="BY1409" s="436"/>
      <c r="BZ1409" s="436"/>
      <c r="CA1409" s="436"/>
      <c r="CB1409" s="436"/>
      <c r="CC1409" s="436"/>
      <c r="CD1409" s="436"/>
      <c r="CE1409" s="436"/>
      <c r="CF1409" s="436"/>
      <c r="CG1409" s="436"/>
      <c r="CH1409" s="436"/>
      <c r="CI1409" s="436"/>
      <c r="CJ1409" s="436"/>
      <c r="CK1409" s="436"/>
      <c r="CL1409" s="436"/>
      <c r="CM1409" s="436"/>
      <c r="CN1409" s="436"/>
      <c r="CO1409" s="436"/>
      <c r="CP1409" s="436"/>
      <c r="CQ1409" s="436"/>
      <c r="CR1409" s="436"/>
      <c r="CS1409" s="436"/>
      <c r="CT1409" s="436"/>
      <c r="CU1409" s="436"/>
      <c r="CV1409" s="436"/>
      <c r="CW1409" s="436"/>
      <c r="CX1409" s="436"/>
      <c r="CY1409" s="436"/>
      <c r="CZ1409" s="436"/>
      <c r="DA1409" s="436"/>
      <c r="DB1409" s="436"/>
      <c r="DC1409" s="436"/>
      <c r="DD1409" s="436"/>
      <c r="DE1409" s="436"/>
      <c r="DF1409" s="436"/>
      <c r="DG1409" s="436"/>
      <c r="DH1409" s="436"/>
      <c r="DI1409" s="436"/>
      <c r="DJ1409" s="436"/>
      <c r="DK1409" s="436"/>
      <c r="DL1409" s="436"/>
      <c r="DM1409" s="436"/>
      <c r="DN1409" s="436"/>
      <c r="DO1409" s="436"/>
      <c r="DP1409" s="436"/>
      <c r="DQ1409" s="436"/>
      <c r="DR1409" s="436"/>
      <c r="DS1409" s="436"/>
      <c r="DT1409" s="436"/>
      <c r="DU1409" s="436"/>
      <c r="DV1409" s="436"/>
      <c r="DW1409" s="436"/>
      <c r="DX1409" s="436"/>
      <c r="DY1409" s="436"/>
      <c r="DZ1409" s="436"/>
      <c r="EA1409" s="436"/>
      <c r="EB1409" s="436"/>
      <c r="EC1409" s="436"/>
      <c r="ED1409" s="436"/>
      <c r="EE1409" s="436"/>
      <c r="EF1409" s="436"/>
      <c r="EG1409" s="436"/>
      <c r="EH1409" s="436"/>
      <c r="EI1409" s="436"/>
      <c r="EJ1409" s="436"/>
      <c r="EK1409" s="436"/>
      <c r="EL1409" s="436"/>
      <c r="EM1409" s="436"/>
      <c r="EN1409" s="436"/>
      <c r="EO1409" s="436"/>
      <c r="EP1409" s="436"/>
      <c r="EQ1409" s="436"/>
      <c r="ER1409" s="436"/>
      <c r="ES1409" s="436"/>
      <c r="ET1409" s="436"/>
      <c r="EU1409" s="436"/>
      <c r="EV1409" s="436"/>
      <c r="EW1409" s="436"/>
      <c r="EX1409" s="436"/>
      <c r="EY1409" s="436"/>
      <c r="EZ1409" s="436"/>
      <c r="FA1409" s="436"/>
      <c r="FB1409" s="436"/>
      <c r="FC1409" s="436"/>
      <c r="FD1409" s="436"/>
      <c r="FE1409" s="436"/>
      <c r="FF1409" s="436"/>
      <c r="FG1409" s="436"/>
      <c r="FH1409" s="436"/>
      <c r="FI1409" s="436"/>
      <c r="FJ1409" s="436"/>
      <c r="FK1409" s="436"/>
      <c r="FL1409" s="436"/>
      <c r="FM1409" s="436"/>
      <c r="FN1409" s="436"/>
      <c r="FO1409" s="436"/>
      <c r="FP1409" s="436"/>
      <c r="FQ1409" s="436"/>
      <c r="FR1409" s="436"/>
      <c r="FS1409" s="436"/>
      <c r="FT1409" s="436"/>
      <c r="FU1409" s="436"/>
      <c r="FV1409" s="436"/>
      <c r="FW1409" s="436"/>
      <c r="FX1409" s="436"/>
      <c r="FY1409" s="436"/>
      <c r="FZ1409" s="436"/>
      <c r="GA1409" s="436"/>
      <c r="GB1409" s="436"/>
    </row>
    <row r="1410" spans="1:184" s="431" customFormat="1" ht="15.75" customHeight="1">
      <c r="A1410" s="436"/>
      <c r="B1410" s="453"/>
      <c r="C1410" s="436"/>
      <c r="D1410" s="454"/>
      <c r="E1410" s="436"/>
      <c r="F1410" s="436"/>
      <c r="G1410" s="436"/>
      <c r="H1410" s="430"/>
      <c r="I1410" s="436"/>
      <c r="J1410" s="436"/>
      <c r="K1410" s="436"/>
      <c r="L1410" s="430"/>
      <c r="M1410" s="430"/>
      <c r="N1410" s="427"/>
      <c r="O1410" s="427"/>
      <c r="P1410" s="448"/>
      <c r="Q1410" s="428"/>
      <c r="R1410" s="7"/>
      <c r="S1410" s="459"/>
      <c r="T1410" s="429"/>
      <c r="U1410" s="429"/>
      <c r="V1410" s="429"/>
      <c r="W1410" s="429"/>
      <c r="X1410" s="429"/>
      <c r="Y1410" s="429"/>
      <c r="Z1410" s="439"/>
      <c r="AA1410" s="439"/>
      <c r="AB1410" s="439"/>
      <c r="AC1410" s="439"/>
      <c r="AD1410" s="429"/>
      <c r="AE1410" s="439"/>
      <c r="AF1410" s="7"/>
      <c r="AG1410" s="439"/>
      <c r="AH1410" s="7"/>
      <c r="AI1410" s="439"/>
      <c r="AJ1410" s="439"/>
      <c r="AK1410" s="439"/>
      <c r="AL1410" s="429" t="s">
        <v>139</v>
      </c>
      <c r="AM1410" s="433" t="s">
        <v>139</v>
      </c>
      <c r="AN1410" s="434"/>
      <c r="AO1410" s="438"/>
      <c r="AP1410" s="439" t="s">
        <v>139</v>
      </c>
      <c r="AQ1410" s="431" t="s">
        <v>139</v>
      </c>
      <c r="AR1410" s="440"/>
      <c r="AS1410" s="469" t="s">
        <v>139</v>
      </c>
      <c r="AT1410" s="431" t="s">
        <v>139</v>
      </c>
      <c r="AU1410" s="469" t="s">
        <v>139</v>
      </c>
      <c r="AV1410" s="431" t="s">
        <v>139</v>
      </c>
      <c r="AW1410" s="442" t="s">
        <v>139</v>
      </c>
      <c r="AX1410" s="431" t="s">
        <v>139</v>
      </c>
      <c r="AY1410" s="443"/>
      <c r="AZ1410" s="441"/>
      <c r="BA1410" s="435"/>
      <c r="BB1410" s="437"/>
      <c r="BC1410" s="441"/>
      <c r="BD1410" s="460"/>
      <c r="BE1410" s="441"/>
      <c r="BF1410" s="461"/>
      <c r="BG1410" s="461"/>
      <c r="BH1410" s="469" t="s">
        <v>139</v>
      </c>
      <c r="BI1410" s="431" t="s">
        <v>139</v>
      </c>
      <c r="BJ1410" s="440"/>
      <c r="BK1410" s="436"/>
      <c r="BM1410" s="448"/>
      <c r="BN1410" s="447"/>
      <c r="BO1410"/>
      <c r="BP1410"/>
      <c r="BQ1410" s="436"/>
      <c r="BR1410" s="436"/>
      <c r="BS1410" s="436"/>
      <c r="BT1410" s="436"/>
      <c r="BU1410" s="436"/>
      <c r="BV1410" s="436"/>
      <c r="BW1410" s="436"/>
      <c r="BX1410" s="436"/>
      <c r="BY1410" s="436"/>
      <c r="BZ1410" s="436"/>
      <c r="CA1410" s="436"/>
      <c r="CB1410" s="436"/>
      <c r="CC1410" s="436"/>
      <c r="CD1410" s="436"/>
      <c r="CE1410" s="436"/>
      <c r="CF1410" s="436"/>
      <c r="CG1410" s="436"/>
      <c r="CH1410" s="436"/>
      <c r="CI1410" s="436"/>
      <c r="CJ1410" s="436"/>
      <c r="CK1410" s="436"/>
      <c r="CL1410" s="436"/>
      <c r="CM1410" s="436"/>
      <c r="CN1410" s="436"/>
      <c r="CO1410" s="436"/>
      <c r="CP1410" s="436"/>
      <c r="CQ1410" s="436"/>
      <c r="CR1410" s="436"/>
      <c r="CS1410" s="436"/>
      <c r="CT1410" s="436"/>
      <c r="CU1410" s="436"/>
      <c r="CV1410" s="436"/>
      <c r="CW1410" s="436"/>
      <c r="CX1410" s="436"/>
      <c r="CY1410" s="436"/>
      <c r="CZ1410" s="436"/>
      <c r="DA1410" s="436"/>
      <c r="DB1410" s="436"/>
      <c r="DC1410" s="436"/>
      <c r="DD1410" s="436"/>
      <c r="DE1410" s="436"/>
      <c r="DF1410" s="436"/>
      <c r="DG1410" s="436"/>
      <c r="DH1410" s="436"/>
      <c r="DI1410" s="436"/>
      <c r="DJ1410" s="436"/>
      <c r="DK1410" s="436"/>
      <c r="DL1410" s="436"/>
      <c r="DM1410" s="436"/>
      <c r="DN1410" s="436"/>
      <c r="DO1410" s="436"/>
      <c r="DP1410" s="436"/>
      <c r="DQ1410" s="436"/>
      <c r="DR1410" s="436"/>
      <c r="DS1410" s="436"/>
      <c r="DT1410" s="436"/>
      <c r="DU1410" s="436"/>
      <c r="DV1410" s="436"/>
      <c r="DW1410" s="436"/>
      <c r="DX1410" s="436"/>
      <c r="DY1410" s="436"/>
      <c r="DZ1410" s="436"/>
      <c r="EA1410" s="436"/>
      <c r="EB1410" s="436"/>
      <c r="EC1410" s="436"/>
      <c r="ED1410" s="436"/>
      <c r="EE1410" s="436"/>
      <c r="EF1410" s="436"/>
      <c r="EG1410" s="436"/>
      <c r="EH1410" s="436"/>
      <c r="EI1410" s="436"/>
      <c r="EJ1410" s="436"/>
      <c r="EK1410" s="436"/>
      <c r="EL1410" s="436"/>
      <c r="EM1410" s="436"/>
      <c r="EN1410" s="436"/>
      <c r="EO1410" s="436"/>
      <c r="EP1410" s="436"/>
      <c r="EQ1410" s="436"/>
      <c r="ER1410" s="436"/>
      <c r="ES1410" s="436"/>
      <c r="ET1410" s="436"/>
      <c r="EU1410" s="436"/>
      <c r="EV1410" s="436"/>
      <c r="EW1410" s="436"/>
      <c r="EX1410" s="436"/>
      <c r="EY1410" s="436"/>
      <c r="EZ1410" s="436"/>
      <c r="FA1410" s="436"/>
      <c r="FB1410" s="436"/>
      <c r="FC1410" s="436"/>
      <c r="FD1410" s="436"/>
      <c r="FE1410" s="436"/>
      <c r="FF1410" s="436"/>
      <c r="FG1410" s="436"/>
      <c r="FH1410" s="436"/>
      <c r="FI1410" s="436"/>
      <c r="FJ1410" s="436"/>
      <c r="FK1410" s="436"/>
      <c r="FL1410" s="436"/>
      <c r="FM1410" s="436"/>
      <c r="FN1410" s="436"/>
      <c r="FO1410" s="436"/>
      <c r="FP1410" s="436"/>
      <c r="FQ1410" s="436"/>
      <c r="FR1410" s="436"/>
      <c r="FS1410" s="436"/>
      <c r="FT1410" s="436"/>
      <c r="FU1410" s="436"/>
      <c r="FV1410" s="436"/>
      <c r="FW1410" s="436"/>
      <c r="FX1410" s="436"/>
      <c r="FY1410" s="436"/>
      <c r="FZ1410" s="436"/>
      <c r="GA1410" s="436"/>
      <c r="GB1410" s="436"/>
    </row>
    <row r="1411" spans="1:184" s="431" customFormat="1" ht="15.75" customHeight="1">
      <c r="A1411" s="436"/>
      <c r="B1411" s="453"/>
      <c r="C1411" s="436"/>
      <c r="D1411" s="454"/>
      <c r="E1411" s="436"/>
      <c r="F1411" s="436"/>
      <c r="G1411" s="436"/>
      <c r="H1411" s="430"/>
      <c r="I1411" s="436"/>
      <c r="J1411" s="436"/>
      <c r="K1411" s="436"/>
      <c r="L1411" s="430"/>
      <c r="M1411" s="430"/>
      <c r="N1411" s="427"/>
      <c r="O1411" s="427"/>
      <c r="P1411" s="448"/>
      <c r="Q1411" s="428"/>
      <c r="R1411" s="7"/>
      <c r="S1411" s="459"/>
      <c r="T1411" s="429"/>
      <c r="U1411" s="429"/>
      <c r="V1411" s="429"/>
      <c r="W1411" s="429"/>
      <c r="X1411" s="429"/>
      <c r="Y1411" s="429"/>
      <c r="Z1411" s="439"/>
      <c r="AA1411" s="439"/>
      <c r="AB1411" s="439"/>
      <c r="AC1411" s="439"/>
      <c r="AD1411" s="429"/>
      <c r="AE1411" s="439"/>
      <c r="AF1411" s="7"/>
      <c r="AG1411" s="439"/>
      <c r="AH1411" s="7"/>
      <c r="AI1411" s="439"/>
      <c r="AJ1411" s="439"/>
      <c r="AK1411" s="439"/>
      <c r="AL1411" s="429" t="s">
        <v>139</v>
      </c>
      <c r="AM1411" s="433" t="s">
        <v>139</v>
      </c>
      <c r="AN1411" s="434"/>
      <c r="AO1411" s="438"/>
      <c r="AP1411" s="439" t="s">
        <v>139</v>
      </c>
      <c r="AQ1411" s="431" t="s">
        <v>139</v>
      </c>
      <c r="AR1411" s="440"/>
      <c r="AS1411" s="469" t="s">
        <v>139</v>
      </c>
      <c r="AT1411" s="431" t="s">
        <v>139</v>
      </c>
      <c r="AU1411" s="469" t="s">
        <v>139</v>
      </c>
      <c r="AV1411" s="431" t="s">
        <v>139</v>
      </c>
      <c r="AW1411" s="442" t="s">
        <v>139</v>
      </c>
      <c r="AX1411" s="431" t="s">
        <v>139</v>
      </c>
      <c r="AY1411" s="443"/>
      <c r="AZ1411" s="441"/>
      <c r="BA1411" s="435"/>
      <c r="BB1411" s="437"/>
      <c r="BC1411" s="441"/>
      <c r="BD1411" s="460"/>
      <c r="BE1411" s="441"/>
      <c r="BF1411" s="461"/>
      <c r="BG1411" s="461"/>
      <c r="BH1411" s="469" t="s">
        <v>139</v>
      </c>
      <c r="BI1411" s="431" t="s">
        <v>139</v>
      </c>
      <c r="BJ1411" s="440"/>
      <c r="BK1411" s="436"/>
      <c r="BM1411" s="448"/>
      <c r="BN1411" s="447"/>
      <c r="BO1411"/>
      <c r="BP1411"/>
      <c r="BQ1411" s="436"/>
      <c r="BR1411" s="436"/>
      <c r="BS1411" s="436"/>
      <c r="BT1411" s="436"/>
      <c r="BU1411" s="436"/>
      <c r="BV1411" s="436"/>
      <c r="BW1411" s="436"/>
      <c r="BX1411" s="436"/>
      <c r="BY1411" s="436"/>
      <c r="BZ1411" s="436"/>
      <c r="CA1411" s="436"/>
      <c r="CB1411" s="436"/>
      <c r="CC1411" s="436"/>
      <c r="CD1411" s="436"/>
      <c r="CE1411" s="436"/>
      <c r="CF1411" s="436"/>
      <c r="CG1411" s="436"/>
      <c r="CH1411" s="436"/>
      <c r="CI1411" s="436"/>
      <c r="CJ1411" s="436"/>
      <c r="CK1411" s="436"/>
      <c r="CL1411" s="436"/>
      <c r="CM1411" s="436"/>
      <c r="CN1411" s="436"/>
      <c r="CO1411" s="436"/>
      <c r="CP1411" s="436"/>
      <c r="CQ1411" s="436"/>
      <c r="CR1411" s="436"/>
      <c r="CS1411" s="436"/>
      <c r="CT1411" s="436"/>
      <c r="CU1411" s="436"/>
      <c r="CV1411" s="436"/>
      <c r="CW1411" s="436"/>
      <c r="CX1411" s="436"/>
      <c r="CY1411" s="436"/>
      <c r="CZ1411" s="436"/>
      <c r="DA1411" s="436"/>
      <c r="DB1411" s="436"/>
      <c r="DC1411" s="436"/>
      <c r="DD1411" s="436"/>
      <c r="DE1411" s="436"/>
      <c r="DF1411" s="436"/>
      <c r="DG1411" s="436"/>
      <c r="DH1411" s="436"/>
      <c r="DI1411" s="436"/>
      <c r="DJ1411" s="436"/>
      <c r="DK1411" s="436"/>
      <c r="DL1411" s="436"/>
      <c r="DM1411" s="436"/>
      <c r="DN1411" s="436"/>
      <c r="DO1411" s="436"/>
      <c r="DP1411" s="436"/>
      <c r="DQ1411" s="436"/>
      <c r="DR1411" s="436"/>
      <c r="DS1411" s="436"/>
      <c r="DT1411" s="436"/>
      <c r="DU1411" s="436"/>
      <c r="DV1411" s="436"/>
      <c r="DW1411" s="436"/>
      <c r="DX1411" s="436"/>
      <c r="DY1411" s="436"/>
      <c r="DZ1411" s="436"/>
      <c r="EA1411" s="436"/>
      <c r="EB1411" s="436"/>
      <c r="EC1411" s="436"/>
      <c r="ED1411" s="436"/>
      <c r="EE1411" s="436"/>
      <c r="EF1411" s="436"/>
      <c r="EG1411" s="436"/>
      <c r="EH1411" s="436"/>
      <c r="EI1411" s="436"/>
      <c r="EJ1411" s="436"/>
      <c r="EK1411" s="436"/>
      <c r="EL1411" s="436"/>
      <c r="EM1411" s="436"/>
      <c r="EN1411" s="436"/>
      <c r="EO1411" s="436"/>
      <c r="EP1411" s="436"/>
      <c r="EQ1411" s="436"/>
      <c r="ER1411" s="436"/>
      <c r="ES1411" s="436"/>
      <c r="ET1411" s="436"/>
      <c r="EU1411" s="436"/>
      <c r="EV1411" s="436"/>
      <c r="EW1411" s="436"/>
      <c r="EX1411" s="436"/>
      <c r="EY1411" s="436"/>
      <c r="EZ1411" s="436"/>
      <c r="FA1411" s="436"/>
      <c r="FB1411" s="436"/>
      <c r="FC1411" s="436"/>
      <c r="FD1411" s="436"/>
      <c r="FE1411" s="436"/>
      <c r="FF1411" s="436"/>
      <c r="FG1411" s="436"/>
      <c r="FH1411" s="436"/>
      <c r="FI1411" s="436"/>
      <c r="FJ1411" s="436"/>
      <c r="FK1411" s="436"/>
      <c r="FL1411" s="436"/>
      <c r="FM1411" s="436"/>
      <c r="FN1411" s="436"/>
      <c r="FO1411" s="436"/>
      <c r="FP1411" s="436"/>
      <c r="FQ1411" s="436"/>
      <c r="FR1411" s="436"/>
      <c r="FS1411" s="436"/>
      <c r="FT1411" s="436"/>
      <c r="FU1411" s="436"/>
      <c r="FV1411" s="436"/>
      <c r="FW1411" s="436"/>
      <c r="FX1411" s="436"/>
      <c r="FY1411" s="436"/>
      <c r="FZ1411" s="436"/>
      <c r="GA1411" s="436"/>
      <c r="GB1411" s="436"/>
    </row>
    <row r="1412" spans="1:184" s="431" customFormat="1" ht="15.75" customHeight="1">
      <c r="A1412" s="436"/>
      <c r="B1412" s="453"/>
      <c r="C1412" s="436"/>
      <c r="D1412" s="454"/>
      <c r="E1412" s="436"/>
      <c r="F1412" s="436"/>
      <c r="G1412" s="436"/>
      <c r="H1412" s="430"/>
      <c r="I1412" s="436"/>
      <c r="J1412" s="436"/>
      <c r="K1412" s="436"/>
      <c r="L1412" s="430"/>
      <c r="M1412" s="430"/>
      <c r="N1412" s="427"/>
      <c r="O1412" s="427"/>
      <c r="P1412" s="448"/>
      <c r="Q1412" s="428"/>
      <c r="R1412" s="7"/>
      <c r="S1412" s="459"/>
      <c r="T1412" s="429"/>
      <c r="U1412" s="429"/>
      <c r="V1412" s="429"/>
      <c r="W1412" s="429"/>
      <c r="X1412" s="429"/>
      <c r="Y1412" s="429"/>
      <c r="Z1412" s="439"/>
      <c r="AA1412" s="439"/>
      <c r="AB1412" s="439"/>
      <c r="AC1412" s="439"/>
      <c r="AD1412" s="429"/>
      <c r="AE1412" s="439"/>
      <c r="AF1412" s="7"/>
      <c r="AG1412" s="439"/>
      <c r="AH1412" s="7"/>
      <c r="AI1412" s="439"/>
      <c r="AJ1412" s="439"/>
      <c r="AK1412" s="439"/>
      <c r="AL1412" s="429" t="s">
        <v>139</v>
      </c>
      <c r="AM1412" s="433" t="s">
        <v>139</v>
      </c>
      <c r="AN1412" s="434"/>
      <c r="AO1412" s="438"/>
      <c r="AP1412" s="439" t="s">
        <v>139</v>
      </c>
      <c r="AQ1412" s="431" t="s">
        <v>139</v>
      </c>
      <c r="AR1412" s="440"/>
      <c r="AS1412" s="469" t="s">
        <v>139</v>
      </c>
      <c r="AT1412" s="431" t="s">
        <v>139</v>
      </c>
      <c r="AU1412" s="469" t="s">
        <v>139</v>
      </c>
      <c r="AV1412" s="431" t="s">
        <v>139</v>
      </c>
      <c r="AW1412" s="442" t="s">
        <v>139</v>
      </c>
      <c r="AX1412" s="431" t="s">
        <v>139</v>
      </c>
      <c r="AY1412" s="443"/>
      <c r="AZ1412" s="441"/>
      <c r="BA1412" s="435"/>
      <c r="BB1412" s="437"/>
      <c r="BC1412" s="441"/>
      <c r="BD1412" s="460"/>
      <c r="BE1412" s="441"/>
      <c r="BF1412" s="461"/>
      <c r="BG1412" s="461"/>
      <c r="BH1412" s="469" t="s">
        <v>139</v>
      </c>
      <c r="BI1412" s="431" t="s">
        <v>139</v>
      </c>
      <c r="BJ1412" s="440"/>
      <c r="BK1412" s="436"/>
      <c r="BM1412" s="448"/>
      <c r="BN1412" s="447"/>
      <c r="BO1412"/>
      <c r="BP1412"/>
      <c r="BQ1412" s="436"/>
      <c r="BR1412" s="436"/>
      <c r="BS1412" s="436"/>
      <c r="BT1412" s="436"/>
      <c r="BU1412" s="436"/>
      <c r="BV1412" s="436"/>
      <c r="BW1412" s="436"/>
      <c r="BX1412" s="436"/>
      <c r="BY1412" s="436"/>
      <c r="BZ1412" s="436"/>
      <c r="CA1412" s="436"/>
      <c r="CB1412" s="436"/>
      <c r="CC1412" s="436"/>
      <c r="CD1412" s="436"/>
      <c r="CE1412" s="436"/>
      <c r="CF1412" s="436"/>
      <c r="CG1412" s="436"/>
      <c r="CH1412" s="436"/>
      <c r="CI1412" s="436"/>
      <c r="CJ1412" s="436"/>
      <c r="CK1412" s="436"/>
      <c r="CL1412" s="436"/>
      <c r="CM1412" s="436"/>
      <c r="CN1412" s="436"/>
      <c r="CO1412" s="436"/>
      <c r="CP1412" s="436"/>
      <c r="CQ1412" s="436"/>
      <c r="CR1412" s="436"/>
      <c r="CS1412" s="436"/>
      <c r="CT1412" s="436"/>
      <c r="CU1412" s="436"/>
      <c r="CV1412" s="436"/>
      <c r="CW1412" s="436"/>
      <c r="CX1412" s="436"/>
      <c r="CY1412" s="436"/>
      <c r="CZ1412" s="436"/>
      <c r="DA1412" s="436"/>
      <c r="DB1412" s="436"/>
      <c r="DC1412" s="436"/>
      <c r="DD1412" s="436"/>
      <c r="DE1412" s="436"/>
      <c r="DF1412" s="436"/>
      <c r="DG1412" s="436"/>
      <c r="DH1412" s="436"/>
      <c r="DI1412" s="436"/>
      <c r="DJ1412" s="436"/>
      <c r="DK1412" s="436"/>
      <c r="DL1412" s="436"/>
      <c r="DM1412" s="436"/>
      <c r="DN1412" s="436"/>
      <c r="DO1412" s="436"/>
      <c r="DP1412" s="436"/>
      <c r="DQ1412" s="436"/>
      <c r="DR1412" s="436"/>
      <c r="DS1412" s="436"/>
      <c r="DT1412" s="436"/>
      <c r="DU1412" s="436"/>
      <c r="DV1412" s="436"/>
      <c r="DW1412" s="436"/>
      <c r="DX1412" s="436"/>
      <c r="DY1412" s="436"/>
      <c r="DZ1412" s="436"/>
      <c r="EA1412" s="436"/>
      <c r="EB1412" s="436"/>
      <c r="EC1412" s="436"/>
      <c r="ED1412" s="436"/>
      <c r="EE1412" s="436"/>
      <c r="EF1412" s="436"/>
      <c r="EG1412" s="436"/>
      <c r="EH1412" s="436"/>
      <c r="EI1412" s="436"/>
      <c r="EJ1412" s="436"/>
      <c r="EK1412" s="436"/>
      <c r="EL1412" s="436"/>
      <c r="EM1412" s="436"/>
      <c r="EN1412" s="436"/>
      <c r="EO1412" s="436"/>
      <c r="EP1412" s="436"/>
      <c r="EQ1412" s="436"/>
      <c r="ER1412" s="436"/>
      <c r="ES1412" s="436"/>
      <c r="ET1412" s="436"/>
      <c r="EU1412" s="436"/>
      <c r="EV1412" s="436"/>
      <c r="EW1412" s="436"/>
      <c r="EX1412" s="436"/>
      <c r="EY1412" s="436"/>
      <c r="EZ1412" s="436"/>
      <c r="FA1412" s="436"/>
      <c r="FB1412" s="436"/>
      <c r="FC1412" s="436"/>
      <c r="FD1412" s="436"/>
      <c r="FE1412" s="436"/>
      <c r="FF1412" s="436"/>
      <c r="FG1412" s="436"/>
      <c r="FH1412" s="436"/>
      <c r="FI1412" s="436"/>
      <c r="FJ1412" s="436"/>
      <c r="FK1412" s="436"/>
      <c r="FL1412" s="436"/>
      <c r="FM1412" s="436"/>
      <c r="FN1412" s="436"/>
      <c r="FO1412" s="436"/>
      <c r="FP1412" s="436"/>
      <c r="FQ1412" s="436"/>
      <c r="FR1412" s="436"/>
      <c r="FS1412" s="436"/>
      <c r="FT1412" s="436"/>
      <c r="FU1412" s="436"/>
      <c r="FV1412" s="436"/>
      <c r="FW1412" s="436"/>
      <c r="FX1412" s="436"/>
      <c r="FY1412" s="436"/>
      <c r="FZ1412" s="436"/>
      <c r="GA1412" s="436"/>
      <c r="GB1412" s="436"/>
    </row>
    <row r="1413" spans="1:184" s="431" customFormat="1" ht="15.75" customHeight="1">
      <c r="A1413" s="436"/>
      <c r="B1413" s="453"/>
      <c r="C1413" s="436"/>
      <c r="D1413" s="454"/>
      <c r="E1413" s="436"/>
      <c r="F1413" s="436"/>
      <c r="G1413" s="436"/>
      <c r="H1413" s="430"/>
      <c r="I1413" s="436"/>
      <c r="J1413" s="436"/>
      <c r="K1413" s="436"/>
      <c r="L1413" s="430"/>
      <c r="M1413" s="430"/>
      <c r="N1413" s="427"/>
      <c r="O1413" s="427"/>
      <c r="P1413" s="448"/>
      <c r="Q1413" s="428"/>
      <c r="R1413" s="7"/>
      <c r="S1413" s="459"/>
      <c r="T1413" s="429"/>
      <c r="U1413" s="429"/>
      <c r="V1413" s="429"/>
      <c r="W1413" s="429"/>
      <c r="X1413" s="429"/>
      <c r="Y1413" s="429"/>
      <c r="Z1413" s="439"/>
      <c r="AA1413" s="439"/>
      <c r="AB1413" s="439"/>
      <c r="AC1413" s="439"/>
      <c r="AD1413" s="429"/>
      <c r="AE1413" s="439"/>
      <c r="AF1413" s="7"/>
      <c r="AG1413" s="439"/>
      <c r="AH1413" s="7"/>
      <c r="AI1413" s="439"/>
      <c r="AJ1413" s="439"/>
      <c r="AK1413" s="439"/>
      <c r="AL1413" s="429" t="s">
        <v>139</v>
      </c>
      <c r="AM1413" s="433" t="s">
        <v>139</v>
      </c>
      <c r="AN1413" s="434"/>
      <c r="AO1413" s="438"/>
      <c r="AP1413" s="439" t="s">
        <v>139</v>
      </c>
      <c r="AQ1413" s="431" t="s">
        <v>139</v>
      </c>
      <c r="AR1413" s="440"/>
      <c r="AS1413" s="469" t="s">
        <v>139</v>
      </c>
      <c r="AT1413" s="431" t="s">
        <v>139</v>
      </c>
      <c r="AU1413" s="469" t="s">
        <v>139</v>
      </c>
      <c r="AV1413" s="431" t="s">
        <v>139</v>
      </c>
      <c r="AW1413" s="442" t="s">
        <v>139</v>
      </c>
      <c r="AX1413" s="431" t="s">
        <v>139</v>
      </c>
      <c r="AY1413" s="443"/>
      <c r="AZ1413" s="441"/>
      <c r="BA1413" s="435"/>
      <c r="BB1413" s="437"/>
      <c r="BC1413" s="441"/>
      <c r="BD1413" s="460"/>
      <c r="BE1413" s="441"/>
      <c r="BF1413" s="461"/>
      <c r="BG1413" s="461"/>
      <c r="BH1413" s="469" t="s">
        <v>139</v>
      </c>
      <c r="BI1413" s="431" t="s">
        <v>139</v>
      </c>
      <c r="BJ1413" s="440"/>
      <c r="BK1413" s="436"/>
      <c r="BM1413" s="448"/>
      <c r="BN1413" s="447"/>
      <c r="BO1413"/>
      <c r="BP1413"/>
      <c r="BQ1413" s="436"/>
      <c r="BR1413" s="436"/>
      <c r="BS1413" s="436"/>
      <c r="BT1413" s="436"/>
      <c r="BU1413" s="436"/>
      <c r="BV1413" s="436"/>
      <c r="BW1413" s="436"/>
      <c r="BX1413" s="436"/>
      <c r="BY1413" s="436"/>
      <c r="BZ1413" s="436"/>
      <c r="CA1413" s="436"/>
      <c r="CB1413" s="436"/>
      <c r="CC1413" s="436"/>
      <c r="CD1413" s="436"/>
      <c r="CE1413" s="436"/>
      <c r="CF1413" s="436"/>
      <c r="CG1413" s="436"/>
      <c r="CH1413" s="436"/>
      <c r="CI1413" s="436"/>
      <c r="CJ1413" s="436"/>
      <c r="CK1413" s="436"/>
      <c r="CL1413" s="436"/>
      <c r="CM1413" s="436"/>
      <c r="CN1413" s="436"/>
      <c r="CO1413" s="436"/>
      <c r="CP1413" s="436"/>
      <c r="CQ1413" s="436"/>
      <c r="CR1413" s="436"/>
      <c r="CS1413" s="436"/>
      <c r="CT1413" s="436"/>
      <c r="CU1413" s="436"/>
      <c r="CV1413" s="436"/>
      <c r="CW1413" s="436"/>
      <c r="CX1413" s="436"/>
      <c r="CY1413" s="436"/>
      <c r="CZ1413" s="436"/>
      <c r="DA1413" s="436"/>
      <c r="DB1413" s="436"/>
      <c r="DC1413" s="436"/>
      <c r="DD1413" s="436"/>
      <c r="DE1413" s="436"/>
      <c r="DF1413" s="436"/>
      <c r="DG1413" s="436"/>
      <c r="DH1413" s="436"/>
      <c r="DI1413" s="436"/>
      <c r="DJ1413" s="436"/>
      <c r="DK1413" s="436"/>
      <c r="DL1413" s="436"/>
      <c r="DM1413" s="436"/>
      <c r="DN1413" s="436"/>
      <c r="DO1413" s="436"/>
      <c r="DP1413" s="436"/>
      <c r="DQ1413" s="436"/>
      <c r="DR1413" s="436"/>
      <c r="DS1413" s="436"/>
      <c r="DT1413" s="436"/>
      <c r="DU1413" s="436"/>
      <c r="DV1413" s="436"/>
      <c r="DW1413" s="436"/>
      <c r="DX1413" s="436"/>
      <c r="DY1413" s="436"/>
      <c r="DZ1413" s="436"/>
      <c r="EA1413" s="436"/>
      <c r="EB1413" s="436"/>
      <c r="EC1413" s="436"/>
      <c r="ED1413" s="436"/>
      <c r="EE1413" s="436"/>
      <c r="EF1413" s="436"/>
      <c r="EG1413" s="436"/>
      <c r="EH1413" s="436"/>
      <c r="EI1413" s="436"/>
      <c r="EJ1413" s="436"/>
      <c r="EK1413" s="436"/>
      <c r="EL1413" s="436"/>
      <c r="EM1413" s="436"/>
      <c r="EN1413" s="436"/>
      <c r="EO1413" s="436"/>
      <c r="EP1413" s="436"/>
      <c r="EQ1413" s="436"/>
      <c r="ER1413" s="436"/>
      <c r="ES1413" s="436"/>
      <c r="ET1413" s="436"/>
      <c r="EU1413" s="436"/>
      <c r="EV1413" s="436"/>
      <c r="EW1413" s="436"/>
      <c r="EX1413" s="436"/>
      <c r="EY1413" s="436"/>
      <c r="EZ1413" s="436"/>
      <c r="FA1413" s="436"/>
      <c r="FB1413" s="436"/>
      <c r="FC1413" s="436"/>
      <c r="FD1413" s="436"/>
      <c r="FE1413" s="436"/>
      <c r="FF1413" s="436"/>
      <c r="FG1413" s="436"/>
      <c r="FH1413" s="436"/>
      <c r="FI1413" s="436"/>
      <c r="FJ1413" s="436"/>
      <c r="FK1413" s="436"/>
      <c r="FL1413" s="436"/>
      <c r="FM1413" s="436"/>
      <c r="FN1413" s="436"/>
      <c r="FO1413" s="436"/>
      <c r="FP1413" s="436"/>
      <c r="FQ1413" s="436"/>
      <c r="FR1413" s="436"/>
      <c r="FS1413" s="436"/>
      <c r="FT1413" s="436"/>
      <c r="FU1413" s="436"/>
      <c r="FV1413" s="436"/>
      <c r="FW1413" s="436"/>
      <c r="FX1413" s="436"/>
      <c r="FY1413" s="436"/>
      <c r="FZ1413" s="436"/>
      <c r="GA1413" s="436"/>
      <c r="GB1413" s="436"/>
    </row>
    <row r="1414" spans="1:184" s="431" customFormat="1" ht="15.75" customHeight="1">
      <c r="A1414" s="436"/>
      <c r="B1414" s="453"/>
      <c r="C1414" s="436"/>
      <c r="D1414" s="454"/>
      <c r="E1414" s="436"/>
      <c r="F1414" s="436"/>
      <c r="G1414" s="436"/>
      <c r="H1414" s="430"/>
      <c r="I1414" s="436"/>
      <c r="J1414" s="436"/>
      <c r="K1414" s="436"/>
      <c r="L1414" s="430"/>
      <c r="M1414" s="430"/>
      <c r="N1414" s="427"/>
      <c r="O1414" s="427"/>
      <c r="P1414" s="448"/>
      <c r="Q1414" s="428"/>
      <c r="R1414" s="7"/>
      <c r="S1414" s="459"/>
      <c r="T1414" s="429"/>
      <c r="U1414" s="429"/>
      <c r="V1414" s="429"/>
      <c r="W1414" s="429"/>
      <c r="X1414" s="429"/>
      <c r="Y1414" s="429"/>
      <c r="Z1414" s="439"/>
      <c r="AA1414" s="439"/>
      <c r="AB1414" s="439"/>
      <c r="AC1414" s="439"/>
      <c r="AD1414" s="429"/>
      <c r="AE1414" s="439"/>
      <c r="AF1414" s="7"/>
      <c r="AG1414" s="439"/>
      <c r="AH1414" s="7"/>
      <c r="AI1414" s="439"/>
      <c r="AJ1414" s="439"/>
      <c r="AK1414" s="439"/>
      <c r="AL1414" s="429" t="s">
        <v>139</v>
      </c>
      <c r="AM1414" s="433" t="s">
        <v>139</v>
      </c>
      <c r="AN1414" s="434"/>
      <c r="AO1414" s="438"/>
      <c r="AP1414" s="439" t="s">
        <v>139</v>
      </c>
      <c r="AQ1414" s="431" t="s">
        <v>139</v>
      </c>
      <c r="AR1414" s="440"/>
      <c r="AS1414" s="469" t="s">
        <v>139</v>
      </c>
      <c r="AT1414" s="431" t="s">
        <v>139</v>
      </c>
      <c r="AU1414" s="469" t="s">
        <v>139</v>
      </c>
      <c r="AV1414" s="431" t="s">
        <v>139</v>
      </c>
      <c r="AW1414" s="442" t="s">
        <v>139</v>
      </c>
      <c r="AX1414" s="431" t="s">
        <v>139</v>
      </c>
      <c r="AY1414" s="443"/>
      <c r="AZ1414" s="441"/>
      <c r="BA1414" s="435"/>
      <c r="BB1414" s="437"/>
      <c r="BC1414" s="441"/>
      <c r="BD1414" s="460"/>
      <c r="BE1414" s="441"/>
      <c r="BF1414" s="461"/>
      <c r="BG1414" s="461"/>
      <c r="BH1414" s="469" t="s">
        <v>139</v>
      </c>
      <c r="BI1414" s="431" t="s">
        <v>139</v>
      </c>
      <c r="BJ1414" s="440"/>
      <c r="BK1414" s="436"/>
      <c r="BM1414" s="448"/>
      <c r="BN1414" s="447"/>
      <c r="BO1414"/>
      <c r="BP1414"/>
      <c r="BQ1414" s="436"/>
      <c r="BR1414" s="436"/>
      <c r="BS1414" s="436"/>
      <c r="BT1414" s="436"/>
      <c r="BU1414" s="436"/>
      <c r="BV1414" s="436"/>
      <c r="BW1414" s="436"/>
      <c r="BX1414" s="436"/>
      <c r="BY1414" s="436"/>
      <c r="BZ1414" s="436"/>
      <c r="CA1414" s="436"/>
      <c r="CB1414" s="436"/>
      <c r="CC1414" s="436"/>
      <c r="CD1414" s="436"/>
      <c r="CE1414" s="436"/>
      <c r="CF1414" s="436"/>
      <c r="CG1414" s="436"/>
      <c r="CH1414" s="436"/>
      <c r="CI1414" s="436"/>
      <c r="CJ1414" s="436"/>
      <c r="CK1414" s="436"/>
      <c r="CL1414" s="436"/>
      <c r="CM1414" s="436"/>
      <c r="CN1414" s="436"/>
      <c r="CO1414" s="436"/>
      <c r="CP1414" s="436"/>
      <c r="CQ1414" s="436"/>
      <c r="CR1414" s="436"/>
      <c r="CS1414" s="436"/>
      <c r="CT1414" s="436"/>
      <c r="CU1414" s="436"/>
      <c r="CV1414" s="436"/>
      <c r="CW1414" s="436"/>
      <c r="CX1414" s="436"/>
      <c r="CY1414" s="436"/>
      <c r="CZ1414" s="436"/>
      <c r="DA1414" s="436"/>
      <c r="DB1414" s="436"/>
      <c r="DC1414" s="436"/>
      <c r="DD1414" s="436"/>
      <c r="DE1414" s="436"/>
      <c r="DF1414" s="436"/>
      <c r="DG1414" s="436"/>
      <c r="DH1414" s="436"/>
      <c r="DI1414" s="436"/>
      <c r="DJ1414" s="436"/>
      <c r="DK1414" s="436"/>
      <c r="DL1414" s="436"/>
      <c r="DM1414" s="436"/>
      <c r="DN1414" s="436"/>
      <c r="DO1414" s="436"/>
      <c r="DP1414" s="436"/>
      <c r="DQ1414" s="436"/>
      <c r="DR1414" s="436"/>
      <c r="DS1414" s="436"/>
      <c r="DT1414" s="436"/>
      <c r="DU1414" s="436"/>
      <c r="DV1414" s="436"/>
      <c r="DW1414" s="436"/>
      <c r="DX1414" s="436"/>
      <c r="DY1414" s="436"/>
      <c r="DZ1414" s="436"/>
      <c r="EA1414" s="436"/>
      <c r="EB1414" s="436"/>
      <c r="EC1414" s="436"/>
      <c r="ED1414" s="436"/>
      <c r="EE1414" s="436"/>
      <c r="EF1414" s="436"/>
      <c r="EG1414" s="436"/>
      <c r="EH1414" s="436"/>
      <c r="EI1414" s="436"/>
      <c r="EJ1414" s="436"/>
      <c r="EK1414" s="436"/>
      <c r="EL1414" s="436"/>
      <c r="EM1414" s="436"/>
      <c r="EN1414" s="436"/>
      <c r="EO1414" s="436"/>
      <c r="EP1414" s="436"/>
      <c r="EQ1414" s="436"/>
      <c r="ER1414" s="436"/>
      <c r="ES1414" s="436"/>
      <c r="ET1414" s="436"/>
      <c r="EU1414" s="436"/>
      <c r="EV1414" s="436"/>
      <c r="EW1414" s="436"/>
      <c r="EX1414" s="436"/>
      <c r="EY1414" s="436"/>
      <c r="EZ1414" s="436"/>
      <c r="FA1414" s="436"/>
      <c r="FB1414" s="436"/>
      <c r="FC1414" s="436"/>
      <c r="FD1414" s="436"/>
      <c r="FE1414" s="436"/>
      <c r="FF1414" s="436"/>
      <c r="FG1414" s="436"/>
      <c r="FH1414" s="436"/>
      <c r="FI1414" s="436"/>
      <c r="FJ1414" s="436"/>
      <c r="FK1414" s="436"/>
      <c r="FL1414" s="436"/>
      <c r="FM1414" s="436"/>
      <c r="FN1414" s="436"/>
      <c r="FO1414" s="436"/>
      <c r="FP1414" s="436"/>
      <c r="FQ1414" s="436"/>
      <c r="FR1414" s="436"/>
      <c r="FS1414" s="436"/>
      <c r="FT1414" s="436"/>
      <c r="FU1414" s="436"/>
      <c r="FV1414" s="436"/>
      <c r="FW1414" s="436"/>
      <c r="FX1414" s="436"/>
      <c r="FY1414" s="436"/>
      <c r="FZ1414" s="436"/>
      <c r="GA1414" s="436"/>
      <c r="GB1414" s="436"/>
    </row>
    <row r="1415" spans="1:184" s="431" customFormat="1" ht="15.75" customHeight="1">
      <c r="A1415" s="436"/>
      <c r="B1415" s="453"/>
      <c r="C1415" s="436"/>
      <c r="D1415" s="454"/>
      <c r="E1415" s="436"/>
      <c r="F1415" s="436"/>
      <c r="G1415" s="436"/>
      <c r="H1415" s="430"/>
      <c r="I1415" s="436"/>
      <c r="J1415" s="436"/>
      <c r="K1415" s="436"/>
      <c r="L1415" s="430"/>
      <c r="M1415" s="430"/>
      <c r="N1415" s="427"/>
      <c r="O1415" s="427"/>
      <c r="P1415" s="448"/>
      <c r="Q1415" s="428"/>
      <c r="R1415" s="7"/>
      <c r="S1415" s="459"/>
      <c r="T1415" s="429"/>
      <c r="U1415" s="429"/>
      <c r="V1415" s="429"/>
      <c r="W1415" s="429"/>
      <c r="X1415" s="429"/>
      <c r="Y1415" s="429"/>
      <c r="Z1415" s="439"/>
      <c r="AA1415" s="439"/>
      <c r="AB1415" s="439"/>
      <c r="AC1415" s="439"/>
      <c r="AD1415" s="429"/>
      <c r="AE1415" s="439"/>
      <c r="AF1415" s="7"/>
      <c r="AG1415" s="439"/>
      <c r="AH1415" s="7"/>
      <c r="AI1415" s="439"/>
      <c r="AJ1415" s="439"/>
      <c r="AK1415" s="439"/>
      <c r="AL1415" s="429" t="s">
        <v>139</v>
      </c>
      <c r="AM1415" s="433" t="s">
        <v>139</v>
      </c>
      <c r="AN1415" s="434"/>
      <c r="AO1415" s="438"/>
      <c r="AP1415" s="439" t="s">
        <v>139</v>
      </c>
      <c r="AQ1415" s="431" t="s">
        <v>139</v>
      </c>
      <c r="AR1415" s="440"/>
      <c r="AS1415" s="469" t="s">
        <v>139</v>
      </c>
      <c r="AT1415" s="431" t="s">
        <v>139</v>
      </c>
      <c r="AU1415" s="469" t="s">
        <v>139</v>
      </c>
      <c r="AV1415" s="431" t="s">
        <v>139</v>
      </c>
      <c r="AW1415" s="442" t="s">
        <v>139</v>
      </c>
      <c r="AX1415" s="431" t="s">
        <v>139</v>
      </c>
      <c r="AY1415" s="443"/>
      <c r="AZ1415" s="441"/>
      <c r="BA1415" s="435"/>
      <c r="BB1415" s="437"/>
      <c r="BC1415" s="441"/>
      <c r="BD1415" s="460"/>
      <c r="BE1415" s="441"/>
      <c r="BF1415" s="461"/>
      <c r="BG1415" s="461"/>
      <c r="BH1415" s="469" t="s">
        <v>139</v>
      </c>
      <c r="BI1415" s="431" t="s">
        <v>139</v>
      </c>
      <c r="BJ1415" s="440"/>
      <c r="BK1415" s="436"/>
      <c r="BM1415" s="448"/>
      <c r="BN1415" s="447"/>
      <c r="BO1415"/>
      <c r="BP1415"/>
      <c r="BQ1415" s="436"/>
      <c r="BR1415" s="436"/>
      <c r="BS1415" s="436"/>
      <c r="BT1415" s="436"/>
      <c r="BU1415" s="436"/>
      <c r="BV1415" s="436"/>
      <c r="BW1415" s="436"/>
      <c r="BX1415" s="436"/>
      <c r="BY1415" s="436"/>
      <c r="BZ1415" s="436"/>
      <c r="CA1415" s="436"/>
      <c r="CB1415" s="436"/>
      <c r="CC1415" s="436"/>
      <c r="CD1415" s="436"/>
      <c r="CE1415" s="436"/>
      <c r="CF1415" s="436"/>
      <c r="CG1415" s="436"/>
      <c r="CH1415" s="436"/>
      <c r="CI1415" s="436"/>
      <c r="CJ1415" s="436"/>
      <c r="CK1415" s="436"/>
      <c r="CL1415" s="436"/>
      <c r="CM1415" s="436"/>
      <c r="CN1415" s="436"/>
      <c r="CO1415" s="436"/>
      <c r="CP1415" s="436"/>
      <c r="CQ1415" s="436"/>
      <c r="CR1415" s="436"/>
      <c r="CS1415" s="436"/>
      <c r="CT1415" s="436"/>
      <c r="CU1415" s="436"/>
      <c r="CV1415" s="436"/>
      <c r="CW1415" s="436"/>
      <c r="CX1415" s="436"/>
      <c r="CY1415" s="436"/>
      <c r="CZ1415" s="436"/>
      <c r="DA1415" s="436"/>
      <c r="DB1415" s="436"/>
      <c r="DC1415" s="436"/>
      <c r="DD1415" s="436"/>
      <c r="DE1415" s="436"/>
      <c r="DF1415" s="436"/>
      <c r="DG1415" s="436"/>
      <c r="DH1415" s="436"/>
      <c r="DI1415" s="436"/>
      <c r="DJ1415" s="436"/>
      <c r="DK1415" s="436"/>
      <c r="DL1415" s="436"/>
      <c r="DM1415" s="436"/>
      <c r="DN1415" s="436"/>
      <c r="DO1415" s="436"/>
      <c r="DP1415" s="436"/>
      <c r="DQ1415" s="436"/>
      <c r="DR1415" s="436"/>
      <c r="DS1415" s="436"/>
      <c r="DT1415" s="436"/>
      <c r="DU1415" s="436"/>
      <c r="DV1415" s="436"/>
      <c r="DW1415" s="436"/>
      <c r="DX1415" s="436"/>
      <c r="DY1415" s="436"/>
      <c r="DZ1415" s="436"/>
      <c r="EA1415" s="436"/>
      <c r="EB1415" s="436"/>
      <c r="EC1415" s="436"/>
      <c r="ED1415" s="436"/>
      <c r="EE1415" s="436"/>
      <c r="EF1415" s="436"/>
      <c r="EG1415" s="436"/>
      <c r="EH1415" s="436"/>
      <c r="EI1415" s="436"/>
      <c r="EJ1415" s="436"/>
      <c r="EK1415" s="436"/>
      <c r="EL1415" s="436"/>
      <c r="EM1415" s="436"/>
      <c r="EN1415" s="436"/>
      <c r="EO1415" s="436"/>
      <c r="EP1415" s="436"/>
      <c r="EQ1415" s="436"/>
      <c r="ER1415" s="436"/>
      <c r="ES1415" s="436"/>
      <c r="ET1415" s="436"/>
      <c r="EU1415" s="436"/>
      <c r="EV1415" s="436"/>
      <c r="EW1415" s="436"/>
      <c r="EX1415" s="436"/>
      <c r="EY1415" s="436"/>
      <c r="EZ1415" s="436"/>
      <c r="FA1415" s="436"/>
      <c r="FB1415" s="436"/>
      <c r="FC1415" s="436"/>
      <c r="FD1415" s="436"/>
      <c r="FE1415" s="436"/>
      <c r="FF1415" s="436"/>
      <c r="FG1415" s="436"/>
      <c r="FH1415" s="436"/>
      <c r="FI1415" s="436"/>
      <c r="FJ1415" s="436"/>
      <c r="FK1415" s="436"/>
      <c r="FL1415" s="436"/>
      <c r="FM1415" s="436"/>
      <c r="FN1415" s="436"/>
      <c r="FO1415" s="436"/>
      <c r="FP1415" s="436"/>
      <c r="FQ1415" s="436"/>
      <c r="FR1415" s="436"/>
      <c r="FS1415" s="436"/>
      <c r="FT1415" s="436"/>
      <c r="FU1415" s="436"/>
      <c r="FV1415" s="436"/>
      <c r="FW1415" s="436"/>
      <c r="FX1415" s="436"/>
      <c r="FY1415" s="436"/>
      <c r="FZ1415" s="436"/>
      <c r="GA1415" s="436"/>
      <c r="GB1415" s="436"/>
    </row>
    <row r="1416" spans="1:184" s="431" customFormat="1" ht="15.75" customHeight="1">
      <c r="A1416" s="436"/>
      <c r="B1416" s="453"/>
      <c r="C1416" s="436"/>
      <c r="D1416" s="454"/>
      <c r="E1416" s="436"/>
      <c r="F1416" s="436"/>
      <c r="G1416" s="436"/>
      <c r="H1416" s="430"/>
      <c r="I1416" s="436"/>
      <c r="J1416" s="436"/>
      <c r="K1416" s="436"/>
      <c r="L1416" s="430"/>
      <c r="M1416" s="430"/>
      <c r="N1416" s="427"/>
      <c r="O1416" s="427"/>
      <c r="P1416" s="448"/>
      <c r="Q1416" s="428"/>
      <c r="R1416" s="7"/>
      <c r="S1416" s="459"/>
      <c r="T1416" s="429"/>
      <c r="U1416" s="429"/>
      <c r="V1416" s="429"/>
      <c r="W1416" s="429"/>
      <c r="X1416" s="429"/>
      <c r="Y1416" s="429"/>
      <c r="Z1416" s="439"/>
      <c r="AA1416" s="439"/>
      <c r="AB1416" s="439"/>
      <c r="AC1416" s="439"/>
      <c r="AD1416" s="429"/>
      <c r="AE1416" s="439"/>
      <c r="AF1416" s="7"/>
      <c r="AG1416" s="439"/>
      <c r="AH1416" s="7"/>
      <c r="AI1416" s="439"/>
      <c r="AJ1416" s="439"/>
      <c r="AK1416" s="439"/>
      <c r="AL1416" s="429" t="s">
        <v>139</v>
      </c>
      <c r="AM1416" s="433" t="s">
        <v>139</v>
      </c>
      <c r="AN1416" s="434"/>
      <c r="AO1416" s="438"/>
      <c r="AP1416" s="439" t="s">
        <v>139</v>
      </c>
      <c r="AQ1416" s="431" t="s">
        <v>139</v>
      </c>
      <c r="AR1416" s="440"/>
      <c r="AS1416" s="469" t="s">
        <v>139</v>
      </c>
      <c r="AT1416" s="431" t="s">
        <v>139</v>
      </c>
      <c r="AU1416" s="469" t="s">
        <v>139</v>
      </c>
      <c r="AV1416" s="431" t="s">
        <v>139</v>
      </c>
      <c r="AW1416" s="442" t="s">
        <v>139</v>
      </c>
      <c r="AX1416" s="431" t="s">
        <v>139</v>
      </c>
      <c r="AY1416" s="443"/>
      <c r="AZ1416" s="441"/>
      <c r="BA1416" s="435"/>
      <c r="BB1416" s="437"/>
      <c r="BC1416" s="441"/>
      <c r="BD1416" s="460"/>
      <c r="BE1416" s="441"/>
      <c r="BF1416" s="461"/>
      <c r="BG1416" s="461"/>
      <c r="BH1416" s="469" t="s">
        <v>139</v>
      </c>
      <c r="BI1416" s="431" t="s">
        <v>139</v>
      </c>
      <c r="BJ1416" s="440"/>
      <c r="BK1416" s="436"/>
      <c r="BM1416" s="448"/>
      <c r="BN1416" s="447"/>
      <c r="BO1416"/>
      <c r="BP1416"/>
      <c r="BQ1416" s="436"/>
      <c r="BR1416" s="436"/>
      <c r="BS1416" s="436"/>
      <c r="BT1416" s="436"/>
      <c r="BU1416" s="436"/>
      <c r="BV1416" s="436"/>
      <c r="BW1416" s="436"/>
      <c r="BX1416" s="436"/>
      <c r="BY1416" s="436"/>
      <c r="BZ1416" s="436"/>
      <c r="CA1416" s="436"/>
      <c r="CB1416" s="436"/>
      <c r="CC1416" s="436"/>
      <c r="CD1416" s="436"/>
      <c r="CE1416" s="436"/>
      <c r="CF1416" s="436"/>
      <c r="CG1416" s="436"/>
      <c r="CH1416" s="436"/>
      <c r="CI1416" s="436"/>
      <c r="CJ1416" s="436"/>
      <c r="CK1416" s="436"/>
      <c r="CL1416" s="436"/>
      <c r="CM1416" s="436"/>
      <c r="CN1416" s="436"/>
      <c r="CO1416" s="436"/>
      <c r="CP1416" s="436"/>
      <c r="CQ1416" s="436"/>
      <c r="CR1416" s="436"/>
      <c r="CS1416" s="436"/>
      <c r="CT1416" s="436"/>
      <c r="CU1416" s="436"/>
      <c r="CV1416" s="436"/>
      <c r="CW1416" s="436"/>
      <c r="CX1416" s="436"/>
      <c r="CY1416" s="436"/>
      <c r="CZ1416" s="436"/>
      <c r="DA1416" s="436"/>
      <c r="DB1416" s="436"/>
      <c r="DC1416" s="436"/>
      <c r="DD1416" s="436"/>
      <c r="DE1416" s="436"/>
      <c r="DF1416" s="436"/>
      <c r="DG1416" s="436"/>
      <c r="DH1416" s="436"/>
      <c r="DI1416" s="436"/>
      <c r="DJ1416" s="436"/>
      <c r="DK1416" s="436"/>
      <c r="DL1416" s="436"/>
      <c r="DM1416" s="436"/>
      <c r="DN1416" s="436"/>
      <c r="DO1416" s="436"/>
      <c r="DP1416" s="436"/>
      <c r="DQ1416" s="436"/>
      <c r="DR1416" s="436"/>
      <c r="DS1416" s="436"/>
      <c r="DT1416" s="436"/>
      <c r="DU1416" s="436"/>
      <c r="DV1416" s="436"/>
      <c r="DW1416" s="436"/>
      <c r="DX1416" s="436"/>
      <c r="DY1416" s="436"/>
      <c r="DZ1416" s="436"/>
      <c r="EA1416" s="436"/>
      <c r="EB1416" s="436"/>
      <c r="EC1416" s="436"/>
      <c r="ED1416" s="436"/>
      <c r="EE1416" s="436"/>
      <c r="EF1416" s="436"/>
      <c r="EG1416" s="436"/>
      <c r="EH1416" s="436"/>
      <c r="EI1416" s="436"/>
      <c r="EJ1416" s="436"/>
      <c r="EK1416" s="436"/>
      <c r="EL1416" s="436"/>
      <c r="EM1416" s="436"/>
      <c r="EN1416" s="436"/>
      <c r="EO1416" s="436"/>
      <c r="EP1416" s="436"/>
      <c r="EQ1416" s="436"/>
      <c r="ER1416" s="436"/>
      <c r="ES1416" s="436"/>
      <c r="ET1416" s="436"/>
      <c r="EU1416" s="436"/>
      <c r="EV1416" s="436"/>
      <c r="EW1416" s="436"/>
      <c r="EX1416" s="436"/>
      <c r="EY1416" s="436"/>
      <c r="EZ1416" s="436"/>
      <c r="FA1416" s="436"/>
      <c r="FB1416" s="436"/>
      <c r="FC1416" s="436"/>
      <c r="FD1416" s="436"/>
      <c r="FE1416" s="436"/>
      <c r="FF1416" s="436"/>
      <c r="FG1416" s="436"/>
      <c r="FH1416" s="436"/>
      <c r="FI1416" s="436"/>
      <c r="FJ1416" s="436"/>
      <c r="FK1416" s="436"/>
      <c r="FL1416" s="436"/>
      <c r="FM1416" s="436"/>
      <c r="FN1416" s="436"/>
      <c r="FO1416" s="436"/>
      <c r="FP1416" s="436"/>
      <c r="FQ1416" s="436"/>
      <c r="FR1416" s="436"/>
      <c r="FS1416" s="436"/>
      <c r="FT1416" s="436"/>
      <c r="FU1416" s="436"/>
      <c r="FV1416" s="436"/>
      <c r="FW1416" s="436"/>
      <c r="FX1416" s="436"/>
      <c r="FY1416" s="436"/>
      <c r="FZ1416" s="436"/>
      <c r="GA1416" s="436"/>
      <c r="GB1416" s="436"/>
    </row>
    <row r="1417" spans="1:184" s="431" customFormat="1" ht="15.75" customHeight="1">
      <c r="A1417" s="436"/>
      <c r="B1417" s="453"/>
      <c r="C1417" s="436"/>
      <c r="D1417" s="454"/>
      <c r="E1417" s="436"/>
      <c r="F1417" s="436"/>
      <c r="G1417" s="436"/>
      <c r="H1417" s="430"/>
      <c r="I1417" s="436"/>
      <c r="J1417" s="436"/>
      <c r="K1417" s="436"/>
      <c r="L1417" s="430"/>
      <c r="M1417" s="430"/>
      <c r="N1417" s="427"/>
      <c r="O1417" s="427"/>
      <c r="P1417" s="448"/>
      <c r="Q1417" s="428"/>
      <c r="R1417" s="7"/>
      <c r="S1417" s="459"/>
      <c r="T1417" s="429"/>
      <c r="U1417" s="429"/>
      <c r="V1417" s="429"/>
      <c r="W1417" s="429"/>
      <c r="X1417" s="429"/>
      <c r="Y1417" s="429"/>
      <c r="Z1417" s="439"/>
      <c r="AA1417" s="439"/>
      <c r="AB1417" s="439"/>
      <c r="AC1417" s="439"/>
      <c r="AD1417" s="429"/>
      <c r="AE1417" s="439"/>
      <c r="AF1417" s="7"/>
      <c r="AG1417" s="439"/>
      <c r="AH1417" s="7"/>
      <c r="AI1417" s="439"/>
      <c r="AJ1417" s="439"/>
      <c r="AK1417" s="439"/>
      <c r="AL1417" s="429" t="s">
        <v>139</v>
      </c>
      <c r="AM1417" s="433" t="s">
        <v>139</v>
      </c>
      <c r="AN1417" s="434"/>
      <c r="AO1417" s="438"/>
      <c r="AP1417" s="439" t="s">
        <v>139</v>
      </c>
      <c r="AQ1417" s="431" t="s">
        <v>139</v>
      </c>
      <c r="AR1417" s="440"/>
      <c r="AS1417" s="469" t="s">
        <v>139</v>
      </c>
      <c r="AT1417" s="431" t="s">
        <v>139</v>
      </c>
      <c r="AU1417" s="469" t="s">
        <v>139</v>
      </c>
      <c r="AV1417" s="431" t="s">
        <v>139</v>
      </c>
      <c r="AW1417" s="442" t="s">
        <v>139</v>
      </c>
      <c r="AX1417" s="431" t="s">
        <v>139</v>
      </c>
      <c r="AY1417" s="443"/>
      <c r="AZ1417" s="441"/>
      <c r="BA1417" s="435"/>
      <c r="BB1417" s="437"/>
      <c r="BC1417" s="441"/>
      <c r="BD1417" s="460"/>
      <c r="BE1417" s="441"/>
      <c r="BF1417" s="461"/>
      <c r="BG1417" s="461"/>
      <c r="BH1417" s="469" t="s">
        <v>139</v>
      </c>
      <c r="BI1417" s="431" t="s">
        <v>139</v>
      </c>
      <c r="BJ1417" s="440"/>
      <c r="BK1417" s="436"/>
      <c r="BM1417" s="448"/>
      <c r="BN1417" s="447"/>
      <c r="BO1417"/>
      <c r="BP1417"/>
      <c r="BQ1417" s="436"/>
      <c r="BR1417" s="436"/>
      <c r="BS1417" s="436"/>
      <c r="BT1417" s="436"/>
      <c r="BU1417" s="436"/>
      <c r="BV1417" s="436"/>
      <c r="BW1417" s="436"/>
      <c r="BX1417" s="436"/>
      <c r="BY1417" s="436"/>
      <c r="BZ1417" s="436"/>
      <c r="CA1417" s="436"/>
      <c r="CB1417" s="436"/>
      <c r="CC1417" s="436"/>
      <c r="CD1417" s="436"/>
      <c r="CE1417" s="436"/>
      <c r="CF1417" s="436"/>
      <c r="CG1417" s="436"/>
      <c r="CH1417" s="436"/>
      <c r="CI1417" s="436"/>
      <c r="CJ1417" s="436"/>
      <c r="CK1417" s="436"/>
      <c r="CL1417" s="436"/>
      <c r="CM1417" s="436"/>
      <c r="CN1417" s="436"/>
      <c r="CO1417" s="436"/>
      <c r="CP1417" s="436"/>
      <c r="CQ1417" s="436"/>
      <c r="CR1417" s="436"/>
      <c r="CS1417" s="436"/>
      <c r="CT1417" s="436"/>
      <c r="CU1417" s="436"/>
      <c r="CV1417" s="436"/>
      <c r="CW1417" s="436"/>
      <c r="CX1417" s="436"/>
      <c r="CY1417" s="436"/>
      <c r="CZ1417" s="436"/>
      <c r="DA1417" s="436"/>
      <c r="DB1417" s="436"/>
      <c r="DC1417" s="436"/>
      <c r="DD1417" s="436"/>
      <c r="DE1417" s="436"/>
      <c r="DF1417" s="436"/>
      <c r="DG1417" s="436"/>
      <c r="DH1417" s="436"/>
      <c r="DI1417" s="436"/>
      <c r="DJ1417" s="436"/>
      <c r="DK1417" s="436"/>
      <c r="DL1417" s="436"/>
      <c r="DM1417" s="436"/>
      <c r="DN1417" s="436"/>
      <c r="DO1417" s="436"/>
      <c r="DP1417" s="436"/>
      <c r="DQ1417" s="436"/>
      <c r="DR1417" s="436"/>
      <c r="DS1417" s="436"/>
      <c r="DT1417" s="436"/>
      <c r="DU1417" s="436"/>
      <c r="DV1417" s="436"/>
      <c r="DW1417" s="436"/>
      <c r="DX1417" s="436"/>
      <c r="DY1417" s="436"/>
      <c r="DZ1417" s="436"/>
      <c r="EA1417" s="436"/>
      <c r="EB1417" s="436"/>
      <c r="EC1417" s="436"/>
      <c r="ED1417" s="436"/>
      <c r="EE1417" s="436"/>
      <c r="EF1417" s="436"/>
      <c r="EG1417" s="436"/>
      <c r="EH1417" s="436"/>
      <c r="EI1417" s="436"/>
      <c r="EJ1417" s="436"/>
      <c r="EK1417" s="436"/>
      <c r="EL1417" s="436"/>
      <c r="EM1417" s="436"/>
      <c r="EN1417" s="436"/>
      <c r="EO1417" s="436"/>
      <c r="EP1417" s="436"/>
      <c r="EQ1417" s="436"/>
      <c r="ER1417" s="436"/>
      <c r="ES1417" s="436"/>
      <c r="ET1417" s="436"/>
      <c r="EU1417" s="436"/>
      <c r="EV1417" s="436"/>
      <c r="EW1417" s="436"/>
      <c r="EX1417" s="436"/>
      <c r="EY1417" s="436"/>
      <c r="EZ1417" s="436"/>
      <c r="FA1417" s="436"/>
      <c r="FB1417" s="436"/>
      <c r="FC1417" s="436"/>
      <c r="FD1417" s="436"/>
      <c r="FE1417" s="436"/>
      <c r="FF1417" s="436"/>
      <c r="FG1417" s="436"/>
      <c r="FH1417" s="436"/>
      <c r="FI1417" s="436"/>
      <c r="FJ1417" s="436"/>
      <c r="FK1417" s="436"/>
      <c r="FL1417" s="436"/>
      <c r="FM1417" s="436"/>
      <c r="FN1417" s="436"/>
      <c r="FO1417" s="436"/>
      <c r="FP1417" s="436"/>
      <c r="FQ1417" s="436"/>
      <c r="FR1417" s="436"/>
      <c r="FS1417" s="436"/>
      <c r="FT1417" s="436"/>
      <c r="FU1417" s="436"/>
      <c r="FV1417" s="436"/>
      <c r="FW1417" s="436"/>
      <c r="FX1417" s="436"/>
      <c r="FY1417" s="436"/>
      <c r="FZ1417" s="436"/>
      <c r="GA1417" s="436"/>
      <c r="GB1417" s="436"/>
    </row>
    <row r="1418" spans="1:184" s="431" customFormat="1" ht="15.75" customHeight="1">
      <c r="A1418" s="436"/>
      <c r="B1418" s="453"/>
      <c r="C1418" s="436"/>
      <c r="D1418" s="454"/>
      <c r="E1418" s="436"/>
      <c r="F1418" s="436"/>
      <c r="G1418" s="436"/>
      <c r="H1418" s="430"/>
      <c r="I1418" s="436"/>
      <c r="J1418" s="436"/>
      <c r="K1418" s="436"/>
      <c r="L1418" s="430"/>
      <c r="M1418" s="430"/>
      <c r="N1418" s="427"/>
      <c r="O1418" s="427"/>
      <c r="P1418" s="448"/>
      <c r="Q1418" s="428"/>
      <c r="R1418" s="7"/>
      <c r="S1418" s="459"/>
      <c r="T1418" s="429"/>
      <c r="U1418" s="429"/>
      <c r="V1418" s="429"/>
      <c r="W1418" s="429"/>
      <c r="X1418" s="429"/>
      <c r="Y1418" s="429"/>
      <c r="Z1418" s="439"/>
      <c r="AA1418" s="439"/>
      <c r="AB1418" s="439"/>
      <c r="AC1418" s="439"/>
      <c r="AD1418" s="429"/>
      <c r="AE1418" s="439"/>
      <c r="AF1418" s="7"/>
      <c r="AG1418" s="439"/>
      <c r="AH1418" s="7"/>
      <c r="AI1418" s="439"/>
      <c r="AJ1418" s="439"/>
      <c r="AK1418" s="439"/>
      <c r="AL1418" s="429" t="s">
        <v>139</v>
      </c>
      <c r="AM1418" s="433" t="s">
        <v>139</v>
      </c>
      <c r="AN1418" s="434"/>
      <c r="AO1418" s="438"/>
      <c r="AP1418" s="439" t="s">
        <v>139</v>
      </c>
      <c r="AQ1418" s="431" t="s">
        <v>139</v>
      </c>
      <c r="AR1418" s="440"/>
      <c r="AS1418" s="469" t="s">
        <v>139</v>
      </c>
      <c r="AT1418" s="431" t="s">
        <v>139</v>
      </c>
      <c r="AU1418" s="469" t="s">
        <v>139</v>
      </c>
      <c r="AV1418" s="431" t="s">
        <v>139</v>
      </c>
      <c r="AW1418" s="442" t="s">
        <v>139</v>
      </c>
      <c r="AX1418" s="431" t="s">
        <v>139</v>
      </c>
      <c r="AY1418" s="443"/>
      <c r="AZ1418" s="441"/>
      <c r="BA1418" s="435"/>
      <c r="BB1418" s="437"/>
      <c r="BC1418" s="441"/>
      <c r="BD1418" s="460"/>
      <c r="BE1418" s="441"/>
      <c r="BF1418" s="461"/>
      <c r="BG1418" s="461"/>
      <c r="BH1418" s="469" t="s">
        <v>139</v>
      </c>
      <c r="BI1418" s="431" t="s">
        <v>139</v>
      </c>
      <c r="BJ1418" s="440"/>
      <c r="BK1418" s="436"/>
      <c r="BM1418" s="448"/>
      <c r="BN1418" s="447"/>
      <c r="BO1418"/>
      <c r="BP1418"/>
      <c r="BQ1418" s="436"/>
      <c r="BR1418" s="436"/>
      <c r="BS1418" s="436"/>
      <c r="BT1418" s="436"/>
      <c r="BU1418" s="436"/>
      <c r="BV1418" s="436"/>
      <c r="BW1418" s="436"/>
      <c r="BX1418" s="436"/>
      <c r="BY1418" s="436"/>
      <c r="BZ1418" s="436"/>
      <c r="CA1418" s="436"/>
      <c r="CB1418" s="436"/>
      <c r="CC1418" s="436"/>
      <c r="CD1418" s="436"/>
      <c r="CE1418" s="436"/>
      <c r="CF1418" s="436"/>
      <c r="CG1418" s="436"/>
      <c r="CH1418" s="436"/>
      <c r="CI1418" s="436"/>
      <c r="CJ1418" s="436"/>
      <c r="CK1418" s="436"/>
      <c r="CL1418" s="436"/>
      <c r="CM1418" s="436"/>
      <c r="CN1418" s="436"/>
      <c r="CO1418" s="436"/>
      <c r="CP1418" s="436"/>
      <c r="CQ1418" s="436"/>
      <c r="CR1418" s="436"/>
      <c r="CS1418" s="436"/>
      <c r="CT1418" s="436"/>
      <c r="CU1418" s="436"/>
      <c r="CV1418" s="436"/>
      <c r="CW1418" s="436"/>
      <c r="CX1418" s="436"/>
      <c r="CY1418" s="436"/>
      <c r="CZ1418" s="436"/>
      <c r="DA1418" s="436"/>
      <c r="DB1418" s="436"/>
      <c r="DC1418" s="436"/>
      <c r="DD1418" s="436"/>
      <c r="DE1418" s="436"/>
      <c r="DF1418" s="436"/>
      <c r="DG1418" s="436"/>
      <c r="DH1418" s="436"/>
      <c r="DI1418" s="436"/>
      <c r="DJ1418" s="436"/>
      <c r="DK1418" s="436"/>
      <c r="DL1418" s="436"/>
      <c r="DM1418" s="436"/>
      <c r="DN1418" s="436"/>
      <c r="DO1418" s="436"/>
      <c r="DP1418" s="436"/>
      <c r="DQ1418" s="436"/>
      <c r="DR1418" s="436"/>
      <c r="DS1418" s="436"/>
      <c r="DT1418" s="436"/>
      <c r="DU1418" s="436"/>
      <c r="DV1418" s="436"/>
      <c r="DW1418" s="436"/>
      <c r="DX1418" s="436"/>
      <c r="DY1418" s="436"/>
      <c r="DZ1418" s="436"/>
      <c r="EA1418" s="436"/>
      <c r="EB1418" s="436"/>
      <c r="EC1418" s="436"/>
      <c r="ED1418" s="436"/>
      <c r="EE1418" s="436"/>
      <c r="EF1418" s="436"/>
      <c r="EG1418" s="436"/>
      <c r="EH1418" s="436"/>
      <c r="EI1418" s="436"/>
      <c r="EJ1418" s="436"/>
      <c r="EK1418" s="436"/>
      <c r="EL1418" s="436"/>
      <c r="EM1418" s="436"/>
      <c r="EN1418" s="436"/>
      <c r="EO1418" s="436"/>
      <c r="EP1418" s="436"/>
      <c r="EQ1418" s="436"/>
      <c r="ER1418" s="436"/>
      <c r="ES1418" s="436"/>
      <c r="ET1418" s="436"/>
      <c r="EU1418" s="436"/>
      <c r="EV1418" s="436"/>
      <c r="EW1418" s="436"/>
      <c r="EX1418" s="436"/>
      <c r="EY1418" s="436"/>
      <c r="EZ1418" s="436"/>
      <c r="FA1418" s="436"/>
      <c r="FB1418" s="436"/>
      <c r="FC1418" s="436"/>
      <c r="FD1418" s="436"/>
      <c r="FE1418" s="436"/>
      <c r="FF1418" s="436"/>
      <c r="FG1418" s="436"/>
      <c r="FH1418" s="436"/>
      <c r="FI1418" s="436"/>
      <c r="FJ1418" s="436"/>
      <c r="FK1418" s="436"/>
      <c r="FL1418" s="436"/>
      <c r="FM1418" s="436"/>
      <c r="FN1418" s="436"/>
      <c r="FO1418" s="436"/>
      <c r="FP1418" s="436"/>
      <c r="FQ1418" s="436"/>
      <c r="FR1418" s="436"/>
      <c r="FS1418" s="436"/>
      <c r="FT1418" s="436"/>
      <c r="FU1418" s="436"/>
      <c r="FV1418" s="436"/>
      <c r="FW1418" s="436"/>
      <c r="FX1418" s="436"/>
      <c r="FY1418" s="436"/>
      <c r="FZ1418" s="436"/>
      <c r="GA1418" s="436"/>
      <c r="GB1418" s="436"/>
    </row>
    <row r="1419" spans="1:184" s="431" customFormat="1" ht="15.75" customHeight="1">
      <c r="A1419" s="436"/>
      <c r="B1419" s="453"/>
      <c r="C1419" s="436"/>
      <c r="D1419" s="454"/>
      <c r="E1419" s="436"/>
      <c r="F1419" s="436"/>
      <c r="G1419" s="436"/>
      <c r="H1419" s="430"/>
      <c r="I1419" s="436"/>
      <c r="J1419" s="436"/>
      <c r="K1419" s="436"/>
      <c r="L1419" s="430"/>
      <c r="M1419" s="430"/>
      <c r="N1419" s="427"/>
      <c r="O1419" s="427"/>
      <c r="P1419" s="448"/>
      <c r="Q1419" s="428"/>
      <c r="R1419" s="7"/>
      <c r="S1419" s="459"/>
      <c r="T1419" s="429"/>
      <c r="U1419" s="429"/>
      <c r="V1419" s="429"/>
      <c r="W1419" s="429"/>
      <c r="X1419" s="429"/>
      <c r="Y1419" s="429"/>
      <c r="Z1419" s="439"/>
      <c r="AA1419" s="439"/>
      <c r="AB1419" s="439"/>
      <c r="AC1419" s="439"/>
      <c r="AD1419" s="429"/>
      <c r="AE1419" s="439"/>
      <c r="AF1419" s="7"/>
      <c r="AG1419" s="439"/>
      <c r="AH1419" s="7"/>
      <c r="AI1419" s="439"/>
      <c r="AJ1419" s="439"/>
      <c r="AK1419" s="439"/>
      <c r="AL1419" s="429" t="s">
        <v>139</v>
      </c>
      <c r="AM1419" s="433" t="s">
        <v>139</v>
      </c>
      <c r="AN1419" s="434"/>
      <c r="AO1419" s="438"/>
      <c r="AP1419" s="439" t="s">
        <v>139</v>
      </c>
      <c r="AQ1419" s="431" t="s">
        <v>139</v>
      </c>
      <c r="AR1419" s="440"/>
      <c r="AS1419" s="469" t="s">
        <v>139</v>
      </c>
      <c r="AT1419" s="431" t="s">
        <v>139</v>
      </c>
      <c r="AU1419" s="469" t="s">
        <v>139</v>
      </c>
      <c r="AV1419" s="431" t="s">
        <v>139</v>
      </c>
      <c r="AW1419" s="442" t="s">
        <v>139</v>
      </c>
      <c r="AX1419" s="431" t="s">
        <v>139</v>
      </c>
      <c r="AY1419" s="443"/>
      <c r="AZ1419" s="441"/>
      <c r="BA1419" s="435"/>
      <c r="BB1419" s="437"/>
      <c r="BC1419" s="441"/>
      <c r="BD1419" s="460"/>
      <c r="BE1419" s="441"/>
      <c r="BF1419" s="461"/>
      <c r="BG1419" s="461"/>
      <c r="BH1419" s="469" t="s">
        <v>139</v>
      </c>
      <c r="BI1419" s="431" t="s">
        <v>139</v>
      </c>
      <c r="BJ1419" s="440"/>
      <c r="BK1419" s="436"/>
      <c r="BM1419" s="448"/>
      <c r="BN1419" s="447"/>
      <c r="BO1419"/>
      <c r="BP1419"/>
      <c r="BQ1419" s="436"/>
      <c r="BR1419" s="436"/>
      <c r="BS1419" s="436"/>
      <c r="BT1419" s="436"/>
      <c r="BU1419" s="436"/>
      <c r="BV1419" s="436"/>
      <c r="BW1419" s="436"/>
      <c r="BX1419" s="436"/>
      <c r="BY1419" s="436"/>
      <c r="BZ1419" s="436"/>
      <c r="CA1419" s="436"/>
      <c r="CB1419" s="436"/>
      <c r="CC1419" s="436"/>
      <c r="CD1419" s="436"/>
      <c r="CE1419" s="436"/>
      <c r="CF1419" s="436"/>
      <c r="CG1419" s="436"/>
      <c r="CH1419" s="436"/>
      <c r="CI1419" s="436"/>
      <c r="CJ1419" s="436"/>
      <c r="CK1419" s="436"/>
      <c r="CL1419" s="436"/>
      <c r="CM1419" s="436"/>
      <c r="CN1419" s="436"/>
      <c r="CO1419" s="436"/>
      <c r="CP1419" s="436"/>
      <c r="CQ1419" s="436"/>
      <c r="CR1419" s="436"/>
      <c r="CS1419" s="436"/>
      <c r="CT1419" s="436"/>
      <c r="CU1419" s="436"/>
      <c r="CV1419" s="436"/>
      <c r="CW1419" s="436"/>
      <c r="CX1419" s="436"/>
      <c r="CY1419" s="436"/>
      <c r="CZ1419" s="436"/>
      <c r="DA1419" s="436"/>
      <c r="DB1419" s="436"/>
      <c r="DC1419" s="436"/>
      <c r="DD1419" s="436"/>
      <c r="DE1419" s="436"/>
      <c r="DF1419" s="436"/>
      <c r="DG1419" s="436"/>
      <c r="DH1419" s="436"/>
      <c r="DI1419" s="436"/>
      <c r="DJ1419" s="436"/>
      <c r="DK1419" s="436"/>
      <c r="DL1419" s="436"/>
      <c r="DM1419" s="436"/>
      <c r="DN1419" s="436"/>
      <c r="DO1419" s="436"/>
      <c r="DP1419" s="436"/>
      <c r="DQ1419" s="436"/>
      <c r="DR1419" s="436"/>
      <c r="DS1419" s="436"/>
      <c r="DT1419" s="436"/>
      <c r="DU1419" s="436"/>
      <c r="DV1419" s="436"/>
      <c r="DW1419" s="436"/>
      <c r="DX1419" s="436"/>
      <c r="DY1419" s="436"/>
      <c r="DZ1419" s="436"/>
      <c r="EA1419" s="436"/>
      <c r="EB1419" s="436"/>
      <c r="EC1419" s="436"/>
      <c r="ED1419" s="436"/>
      <c r="EE1419" s="436"/>
      <c r="EF1419" s="436"/>
      <c r="EG1419" s="436"/>
      <c r="EH1419" s="436"/>
      <c r="EI1419" s="436"/>
      <c r="EJ1419" s="436"/>
      <c r="EK1419" s="436"/>
      <c r="EL1419" s="436"/>
      <c r="EM1419" s="436"/>
      <c r="EN1419" s="436"/>
      <c r="EO1419" s="436"/>
      <c r="EP1419" s="436"/>
      <c r="EQ1419" s="436"/>
      <c r="ER1419" s="436"/>
      <c r="ES1419" s="436"/>
      <c r="ET1419" s="436"/>
      <c r="EU1419" s="436"/>
      <c r="EV1419" s="436"/>
      <c r="EW1419" s="436"/>
      <c r="EX1419" s="436"/>
      <c r="EY1419" s="436"/>
      <c r="EZ1419" s="436"/>
      <c r="FA1419" s="436"/>
      <c r="FB1419" s="436"/>
      <c r="FC1419" s="436"/>
      <c r="FD1419" s="436"/>
      <c r="FE1419" s="436"/>
      <c r="FF1419" s="436"/>
      <c r="FG1419" s="436"/>
      <c r="FH1419" s="436"/>
      <c r="FI1419" s="436"/>
      <c r="FJ1419" s="436"/>
      <c r="FK1419" s="436"/>
      <c r="FL1419" s="436"/>
      <c r="FM1419" s="436"/>
      <c r="FN1419" s="436"/>
      <c r="FO1419" s="436"/>
      <c r="FP1419" s="436"/>
      <c r="FQ1419" s="436"/>
      <c r="FR1419" s="436"/>
      <c r="FS1419" s="436"/>
      <c r="FT1419" s="436"/>
      <c r="FU1419" s="436"/>
      <c r="FV1419" s="436"/>
      <c r="FW1419" s="436"/>
      <c r="FX1419" s="436"/>
      <c r="FY1419" s="436"/>
      <c r="FZ1419" s="436"/>
      <c r="GA1419" s="436"/>
      <c r="GB1419" s="436"/>
    </row>
    <row r="1420" spans="1:184" s="431" customFormat="1" ht="15.75" customHeight="1">
      <c r="A1420" s="436"/>
      <c r="B1420" s="453"/>
      <c r="C1420" s="436"/>
      <c r="D1420" s="454"/>
      <c r="E1420" s="436"/>
      <c r="F1420" s="436"/>
      <c r="G1420" s="436"/>
      <c r="H1420" s="430"/>
      <c r="I1420" s="436"/>
      <c r="J1420" s="436"/>
      <c r="K1420" s="436"/>
      <c r="L1420" s="430"/>
      <c r="M1420" s="430"/>
      <c r="N1420" s="427"/>
      <c r="O1420" s="427"/>
      <c r="P1420" s="448"/>
      <c r="Q1420" s="428"/>
      <c r="R1420" s="7"/>
      <c r="S1420" s="459"/>
      <c r="T1420" s="429"/>
      <c r="U1420" s="429"/>
      <c r="V1420" s="429"/>
      <c r="W1420" s="429"/>
      <c r="X1420" s="429"/>
      <c r="Y1420" s="429"/>
      <c r="Z1420" s="439"/>
      <c r="AA1420" s="439"/>
      <c r="AB1420" s="439"/>
      <c r="AC1420" s="439"/>
      <c r="AD1420" s="429"/>
      <c r="AE1420" s="439"/>
      <c r="AF1420" s="7"/>
      <c r="AG1420" s="439"/>
      <c r="AH1420" s="7"/>
      <c r="AI1420" s="439"/>
      <c r="AJ1420" s="439"/>
      <c r="AK1420" s="439"/>
      <c r="AL1420" s="429" t="s">
        <v>139</v>
      </c>
      <c r="AM1420" s="433" t="s">
        <v>139</v>
      </c>
      <c r="AN1420" s="434"/>
      <c r="AO1420" s="438"/>
      <c r="AP1420" s="439" t="s">
        <v>139</v>
      </c>
      <c r="AQ1420" s="431" t="s">
        <v>139</v>
      </c>
      <c r="AR1420" s="440"/>
      <c r="AS1420" s="469" t="s">
        <v>139</v>
      </c>
      <c r="AT1420" s="431" t="s">
        <v>139</v>
      </c>
      <c r="AU1420" s="469" t="s">
        <v>139</v>
      </c>
      <c r="AV1420" s="431" t="s">
        <v>139</v>
      </c>
      <c r="AW1420" s="442" t="s">
        <v>139</v>
      </c>
      <c r="AX1420" s="431" t="s">
        <v>139</v>
      </c>
      <c r="AY1420" s="443"/>
      <c r="AZ1420" s="441"/>
      <c r="BA1420" s="435"/>
      <c r="BB1420" s="437"/>
      <c r="BC1420" s="441"/>
      <c r="BD1420" s="460"/>
      <c r="BE1420" s="441"/>
      <c r="BF1420" s="461"/>
      <c r="BG1420" s="461"/>
      <c r="BH1420" s="469" t="s">
        <v>139</v>
      </c>
      <c r="BI1420" s="431" t="s">
        <v>139</v>
      </c>
      <c r="BJ1420" s="440"/>
      <c r="BK1420" s="436"/>
      <c r="BM1420" s="448"/>
      <c r="BN1420" s="447"/>
      <c r="BO1420"/>
      <c r="BP1420"/>
      <c r="BQ1420" s="436"/>
      <c r="BR1420" s="436"/>
      <c r="BS1420" s="436"/>
      <c r="BT1420" s="436"/>
      <c r="BU1420" s="436"/>
      <c r="BV1420" s="436"/>
      <c r="BW1420" s="436"/>
      <c r="BX1420" s="436"/>
      <c r="BY1420" s="436"/>
      <c r="BZ1420" s="436"/>
      <c r="CA1420" s="436"/>
      <c r="CB1420" s="436"/>
      <c r="CC1420" s="436"/>
      <c r="CD1420" s="436"/>
      <c r="CE1420" s="436"/>
      <c r="CF1420" s="436"/>
      <c r="CG1420" s="436"/>
      <c r="CH1420" s="436"/>
      <c r="CI1420" s="436"/>
      <c r="CJ1420" s="436"/>
      <c r="CK1420" s="436"/>
      <c r="CL1420" s="436"/>
      <c r="CM1420" s="436"/>
      <c r="CN1420" s="436"/>
      <c r="CO1420" s="436"/>
      <c r="CP1420" s="436"/>
      <c r="CQ1420" s="436"/>
      <c r="CR1420" s="436"/>
      <c r="CS1420" s="436"/>
      <c r="CT1420" s="436"/>
      <c r="CU1420" s="436"/>
      <c r="CV1420" s="436"/>
      <c r="CW1420" s="436"/>
      <c r="CX1420" s="436"/>
      <c r="CY1420" s="436"/>
      <c r="CZ1420" s="436"/>
      <c r="DA1420" s="436"/>
      <c r="DB1420" s="436"/>
      <c r="DC1420" s="436"/>
      <c r="DD1420" s="436"/>
      <c r="DE1420" s="436"/>
      <c r="DF1420" s="436"/>
      <c r="DG1420" s="436"/>
      <c r="DH1420" s="436"/>
      <c r="DI1420" s="436"/>
      <c r="DJ1420" s="436"/>
      <c r="DK1420" s="436"/>
      <c r="DL1420" s="436"/>
      <c r="DM1420" s="436"/>
      <c r="DN1420" s="436"/>
      <c r="DO1420" s="436"/>
      <c r="DP1420" s="436"/>
      <c r="DQ1420" s="436"/>
      <c r="DR1420" s="436"/>
      <c r="DS1420" s="436"/>
      <c r="DT1420" s="436"/>
      <c r="DU1420" s="436"/>
      <c r="DV1420" s="436"/>
      <c r="DW1420" s="436"/>
      <c r="DX1420" s="436"/>
      <c r="DY1420" s="436"/>
      <c r="DZ1420" s="436"/>
      <c r="EA1420" s="436"/>
      <c r="EB1420" s="436"/>
      <c r="EC1420" s="436"/>
      <c r="ED1420" s="436"/>
      <c r="EE1420" s="436"/>
      <c r="EF1420" s="436"/>
      <c r="EG1420" s="436"/>
      <c r="EH1420" s="436"/>
      <c r="EI1420" s="436"/>
      <c r="EJ1420" s="436"/>
      <c r="EK1420" s="436"/>
      <c r="EL1420" s="436"/>
      <c r="EM1420" s="436"/>
      <c r="EN1420" s="436"/>
      <c r="EO1420" s="436"/>
      <c r="EP1420" s="436"/>
      <c r="EQ1420" s="436"/>
      <c r="ER1420" s="436"/>
      <c r="ES1420" s="436"/>
      <c r="ET1420" s="436"/>
      <c r="EU1420" s="436"/>
      <c r="EV1420" s="436"/>
      <c r="EW1420" s="436"/>
      <c r="EX1420" s="436"/>
      <c r="EY1420" s="436"/>
      <c r="EZ1420" s="436"/>
      <c r="FA1420" s="436"/>
      <c r="FB1420" s="436"/>
      <c r="FC1420" s="436"/>
      <c r="FD1420" s="436"/>
      <c r="FE1420" s="436"/>
      <c r="FF1420" s="436"/>
      <c r="FG1420" s="436"/>
      <c r="FH1420" s="436"/>
      <c r="FI1420" s="436"/>
      <c r="FJ1420" s="436"/>
      <c r="FK1420" s="436"/>
      <c r="FL1420" s="436"/>
      <c r="FM1420" s="436"/>
      <c r="FN1420" s="436"/>
      <c r="FO1420" s="436"/>
      <c r="FP1420" s="436"/>
      <c r="FQ1420" s="436"/>
      <c r="FR1420" s="436"/>
      <c r="FS1420" s="436"/>
      <c r="FT1420" s="436"/>
      <c r="FU1420" s="436"/>
      <c r="FV1420" s="436"/>
      <c r="FW1420" s="436"/>
      <c r="FX1420" s="436"/>
      <c r="FY1420" s="436"/>
      <c r="FZ1420" s="436"/>
      <c r="GA1420" s="436"/>
      <c r="GB1420" s="436"/>
    </row>
    <row r="1421" spans="1:184" s="431" customFormat="1" ht="15.75" customHeight="1">
      <c r="A1421" s="436"/>
      <c r="B1421" s="453"/>
      <c r="C1421" s="436"/>
      <c r="D1421" s="454"/>
      <c r="E1421" s="436"/>
      <c r="F1421" s="436"/>
      <c r="G1421" s="436"/>
      <c r="H1421" s="430"/>
      <c r="I1421" s="436"/>
      <c r="J1421" s="436"/>
      <c r="K1421" s="436"/>
      <c r="L1421" s="430"/>
      <c r="M1421" s="430"/>
      <c r="N1421" s="427"/>
      <c r="O1421" s="427"/>
      <c r="P1421" s="448"/>
      <c r="Q1421" s="428"/>
      <c r="R1421" s="7"/>
      <c r="S1421" s="459"/>
      <c r="T1421" s="429"/>
      <c r="U1421" s="429"/>
      <c r="V1421" s="429"/>
      <c r="W1421" s="429"/>
      <c r="X1421" s="429"/>
      <c r="Y1421" s="429"/>
      <c r="Z1421" s="439"/>
      <c r="AA1421" s="439"/>
      <c r="AB1421" s="439"/>
      <c r="AC1421" s="439"/>
      <c r="AD1421" s="429"/>
      <c r="AE1421" s="439"/>
      <c r="AF1421" s="7"/>
      <c r="AG1421" s="439"/>
      <c r="AH1421" s="7"/>
      <c r="AI1421" s="439"/>
      <c r="AJ1421" s="439"/>
      <c r="AK1421" s="439"/>
      <c r="AL1421" s="429" t="s">
        <v>139</v>
      </c>
      <c r="AM1421" s="433" t="s">
        <v>139</v>
      </c>
      <c r="AN1421" s="434"/>
      <c r="AO1421" s="438"/>
      <c r="AP1421" s="439" t="s">
        <v>139</v>
      </c>
      <c r="AQ1421" s="431" t="s">
        <v>139</v>
      </c>
      <c r="AR1421" s="440"/>
      <c r="AS1421" s="469" t="s">
        <v>139</v>
      </c>
      <c r="AT1421" s="431" t="s">
        <v>139</v>
      </c>
      <c r="AU1421" s="469" t="s">
        <v>139</v>
      </c>
      <c r="AV1421" s="431" t="s">
        <v>139</v>
      </c>
      <c r="AW1421" s="442" t="s">
        <v>139</v>
      </c>
      <c r="AX1421" s="431" t="s">
        <v>139</v>
      </c>
      <c r="AY1421" s="443"/>
      <c r="AZ1421" s="441"/>
      <c r="BA1421" s="435"/>
      <c r="BB1421" s="437"/>
      <c r="BC1421" s="441"/>
      <c r="BD1421" s="460"/>
      <c r="BE1421" s="441"/>
      <c r="BF1421" s="461"/>
      <c r="BG1421" s="461"/>
      <c r="BH1421" s="469" t="s">
        <v>139</v>
      </c>
      <c r="BI1421" s="431" t="s">
        <v>139</v>
      </c>
      <c r="BJ1421" s="440"/>
      <c r="BK1421" s="436"/>
      <c r="BM1421" s="448"/>
      <c r="BN1421" s="447"/>
      <c r="BO1421"/>
      <c r="BP1421"/>
      <c r="BQ1421" s="436"/>
      <c r="BR1421" s="436"/>
      <c r="BS1421" s="436"/>
      <c r="BT1421" s="436"/>
      <c r="BU1421" s="436"/>
      <c r="BV1421" s="436"/>
      <c r="BW1421" s="436"/>
      <c r="BX1421" s="436"/>
      <c r="BY1421" s="436"/>
      <c r="BZ1421" s="436"/>
      <c r="CA1421" s="436"/>
      <c r="CB1421" s="436"/>
      <c r="CC1421" s="436"/>
      <c r="CD1421" s="436"/>
      <c r="CE1421" s="436"/>
      <c r="CF1421" s="436"/>
      <c r="CG1421" s="436"/>
      <c r="CH1421" s="436"/>
      <c r="CI1421" s="436"/>
      <c r="CJ1421" s="436"/>
      <c r="CK1421" s="436"/>
      <c r="CL1421" s="436"/>
      <c r="CM1421" s="436"/>
      <c r="CN1421" s="436"/>
      <c r="CO1421" s="436"/>
      <c r="CP1421" s="436"/>
      <c r="CQ1421" s="436"/>
      <c r="CR1421" s="436"/>
      <c r="CS1421" s="436"/>
      <c r="CT1421" s="436"/>
      <c r="CU1421" s="436"/>
      <c r="CV1421" s="436"/>
      <c r="CW1421" s="436"/>
      <c r="CX1421" s="436"/>
      <c r="CY1421" s="436"/>
      <c r="CZ1421" s="436"/>
      <c r="DA1421" s="436"/>
      <c r="DB1421" s="436"/>
      <c r="DC1421" s="436"/>
      <c r="DD1421" s="436"/>
      <c r="DE1421" s="436"/>
      <c r="DF1421" s="436"/>
      <c r="DG1421" s="436"/>
      <c r="DH1421" s="436"/>
      <c r="DI1421" s="436"/>
      <c r="DJ1421" s="436"/>
      <c r="DK1421" s="436"/>
      <c r="DL1421" s="436"/>
      <c r="DM1421" s="436"/>
      <c r="DN1421" s="436"/>
      <c r="DO1421" s="436"/>
      <c r="DP1421" s="436"/>
      <c r="DQ1421" s="436"/>
      <c r="DR1421" s="436"/>
      <c r="DS1421" s="436"/>
      <c r="DT1421" s="436"/>
      <c r="DU1421" s="436"/>
      <c r="DV1421" s="436"/>
      <c r="DW1421" s="436"/>
      <c r="DX1421" s="436"/>
      <c r="DY1421" s="436"/>
      <c r="DZ1421" s="436"/>
      <c r="EA1421" s="436"/>
      <c r="EB1421" s="436"/>
      <c r="EC1421" s="436"/>
      <c r="ED1421" s="436"/>
      <c r="EE1421" s="436"/>
      <c r="EF1421" s="436"/>
      <c r="EG1421" s="436"/>
      <c r="EH1421" s="436"/>
      <c r="EI1421" s="436"/>
      <c r="EJ1421" s="436"/>
      <c r="EK1421" s="436"/>
      <c r="EL1421" s="436"/>
      <c r="EM1421" s="436"/>
      <c r="EN1421" s="436"/>
      <c r="EO1421" s="436"/>
      <c r="EP1421" s="436"/>
      <c r="EQ1421" s="436"/>
      <c r="ER1421" s="436"/>
      <c r="ES1421" s="436"/>
      <c r="ET1421" s="436"/>
      <c r="EU1421" s="436"/>
      <c r="EV1421" s="436"/>
      <c r="EW1421" s="436"/>
      <c r="EX1421" s="436"/>
      <c r="EY1421" s="436"/>
      <c r="EZ1421" s="436"/>
      <c r="FA1421" s="436"/>
      <c r="FB1421" s="436"/>
      <c r="FC1421" s="436"/>
      <c r="FD1421" s="436"/>
      <c r="FE1421" s="436"/>
      <c r="FF1421" s="436"/>
      <c r="FG1421" s="436"/>
      <c r="FH1421" s="436"/>
      <c r="FI1421" s="436"/>
      <c r="FJ1421" s="436"/>
      <c r="FK1421" s="436"/>
      <c r="FL1421" s="436"/>
      <c r="FM1421" s="436"/>
      <c r="FN1421" s="436"/>
      <c r="FO1421" s="436"/>
      <c r="FP1421" s="436"/>
      <c r="FQ1421" s="436"/>
      <c r="FR1421" s="436"/>
      <c r="FS1421" s="436"/>
      <c r="FT1421" s="436"/>
      <c r="FU1421" s="436"/>
      <c r="FV1421" s="436"/>
      <c r="FW1421" s="436"/>
      <c r="FX1421" s="436"/>
      <c r="FY1421" s="436"/>
      <c r="FZ1421" s="436"/>
      <c r="GA1421" s="436"/>
      <c r="GB1421" s="436"/>
    </row>
    <row r="1422" spans="1:184" s="431" customFormat="1" ht="15.75" customHeight="1">
      <c r="A1422" s="436"/>
      <c r="B1422" s="453"/>
      <c r="C1422" s="436"/>
      <c r="D1422" s="454"/>
      <c r="E1422" s="436"/>
      <c r="F1422" s="436"/>
      <c r="G1422" s="436"/>
      <c r="H1422" s="430"/>
      <c r="I1422" s="436"/>
      <c r="J1422" s="436"/>
      <c r="K1422" s="436"/>
      <c r="L1422" s="430"/>
      <c r="M1422" s="430"/>
      <c r="N1422" s="427"/>
      <c r="O1422" s="427"/>
      <c r="P1422" s="448"/>
      <c r="Q1422" s="428"/>
      <c r="R1422" s="7"/>
      <c r="S1422" s="459"/>
      <c r="T1422" s="429"/>
      <c r="U1422" s="429"/>
      <c r="V1422" s="429"/>
      <c r="W1422" s="429"/>
      <c r="X1422" s="429"/>
      <c r="Y1422" s="429"/>
      <c r="Z1422" s="439"/>
      <c r="AA1422" s="439"/>
      <c r="AB1422" s="439"/>
      <c r="AC1422" s="439"/>
      <c r="AD1422" s="429"/>
      <c r="AE1422" s="439"/>
      <c r="AF1422" s="7"/>
      <c r="AG1422" s="439"/>
      <c r="AH1422" s="7"/>
      <c r="AI1422" s="439"/>
      <c r="AJ1422" s="439"/>
      <c r="AK1422" s="439"/>
      <c r="AL1422" s="429" t="s">
        <v>139</v>
      </c>
      <c r="AM1422" s="433" t="s">
        <v>139</v>
      </c>
      <c r="AN1422" s="434"/>
      <c r="AO1422" s="438"/>
      <c r="AP1422" s="439" t="s">
        <v>139</v>
      </c>
      <c r="AQ1422" s="431" t="s">
        <v>139</v>
      </c>
      <c r="AR1422" s="440"/>
      <c r="AS1422" s="469" t="s">
        <v>139</v>
      </c>
      <c r="AT1422" s="431" t="s">
        <v>139</v>
      </c>
      <c r="AU1422" s="469" t="s">
        <v>139</v>
      </c>
      <c r="AV1422" s="431" t="s">
        <v>139</v>
      </c>
      <c r="AW1422" s="442" t="s">
        <v>139</v>
      </c>
      <c r="AX1422" s="431" t="s">
        <v>139</v>
      </c>
      <c r="AY1422" s="443"/>
      <c r="AZ1422" s="441"/>
      <c r="BA1422" s="435"/>
      <c r="BB1422" s="437"/>
      <c r="BC1422" s="441"/>
      <c r="BD1422" s="460"/>
      <c r="BE1422" s="441"/>
      <c r="BF1422" s="461"/>
      <c r="BG1422" s="461"/>
      <c r="BH1422" s="469" t="s">
        <v>139</v>
      </c>
      <c r="BI1422" s="431" t="s">
        <v>139</v>
      </c>
      <c r="BJ1422" s="440"/>
      <c r="BK1422" s="436"/>
      <c r="BM1422" s="448"/>
      <c r="BN1422" s="447"/>
      <c r="BO1422"/>
      <c r="BP1422"/>
      <c r="BQ1422" s="436"/>
      <c r="BR1422" s="436"/>
      <c r="BS1422" s="436"/>
      <c r="BT1422" s="436"/>
      <c r="BU1422" s="436"/>
      <c r="BV1422" s="436"/>
      <c r="BW1422" s="436"/>
      <c r="BX1422" s="436"/>
      <c r="BY1422" s="436"/>
      <c r="BZ1422" s="436"/>
      <c r="CA1422" s="436"/>
      <c r="CB1422" s="436"/>
      <c r="CC1422" s="436"/>
      <c r="CD1422" s="436"/>
      <c r="CE1422" s="436"/>
      <c r="CF1422" s="436"/>
      <c r="CG1422" s="436"/>
      <c r="CH1422" s="436"/>
      <c r="CI1422" s="436"/>
      <c r="CJ1422" s="436"/>
      <c r="CK1422" s="436"/>
      <c r="CL1422" s="436"/>
      <c r="CM1422" s="436"/>
      <c r="CN1422" s="436"/>
      <c r="CO1422" s="436"/>
      <c r="CP1422" s="436"/>
      <c r="CQ1422" s="436"/>
      <c r="CR1422" s="436"/>
      <c r="CS1422" s="436"/>
      <c r="CT1422" s="436"/>
      <c r="CU1422" s="436"/>
      <c r="CV1422" s="436"/>
      <c r="CW1422" s="436"/>
      <c r="CX1422" s="436"/>
      <c r="CY1422" s="436"/>
      <c r="CZ1422" s="436"/>
      <c r="DA1422" s="436"/>
      <c r="DB1422" s="436"/>
      <c r="DC1422" s="436"/>
      <c r="DD1422" s="436"/>
      <c r="DE1422" s="436"/>
      <c r="DF1422" s="436"/>
      <c r="DG1422" s="436"/>
      <c r="DH1422" s="436"/>
      <c r="DI1422" s="436"/>
      <c r="DJ1422" s="436"/>
      <c r="DK1422" s="436"/>
      <c r="DL1422" s="436"/>
      <c r="DM1422" s="436"/>
      <c r="DN1422" s="436"/>
      <c r="DO1422" s="436"/>
      <c r="DP1422" s="436"/>
      <c r="DQ1422" s="436"/>
      <c r="DR1422" s="436"/>
      <c r="DS1422" s="436"/>
      <c r="DT1422" s="436"/>
      <c r="DU1422" s="436"/>
      <c r="DV1422" s="436"/>
      <c r="DW1422" s="436"/>
      <c r="DX1422" s="436"/>
      <c r="DY1422" s="436"/>
      <c r="DZ1422" s="436"/>
      <c r="EA1422" s="436"/>
      <c r="EB1422" s="436"/>
      <c r="EC1422" s="436"/>
      <c r="ED1422" s="436"/>
      <c r="EE1422" s="436"/>
      <c r="EF1422" s="436"/>
      <c r="EG1422" s="436"/>
      <c r="EH1422" s="436"/>
      <c r="EI1422" s="436"/>
      <c r="EJ1422" s="436"/>
      <c r="EK1422" s="436"/>
      <c r="EL1422" s="436"/>
      <c r="EM1422" s="436"/>
      <c r="EN1422" s="436"/>
      <c r="EO1422" s="436"/>
      <c r="EP1422" s="436"/>
      <c r="EQ1422" s="436"/>
      <c r="ER1422" s="436"/>
      <c r="ES1422" s="436"/>
      <c r="ET1422" s="436"/>
      <c r="EU1422" s="436"/>
      <c r="EV1422" s="436"/>
      <c r="EW1422" s="436"/>
      <c r="EX1422" s="436"/>
      <c r="EY1422" s="436"/>
      <c r="EZ1422" s="436"/>
      <c r="FA1422" s="436"/>
      <c r="FB1422" s="436"/>
      <c r="FC1422" s="436"/>
      <c r="FD1422" s="436"/>
      <c r="FE1422" s="436"/>
      <c r="FF1422" s="436"/>
      <c r="FG1422" s="436"/>
      <c r="FH1422" s="436"/>
      <c r="FI1422" s="436"/>
      <c r="FJ1422" s="436"/>
      <c r="FK1422" s="436"/>
      <c r="FL1422" s="436"/>
      <c r="FM1422" s="436"/>
      <c r="FN1422" s="436"/>
      <c r="FO1422" s="436"/>
      <c r="FP1422" s="436"/>
      <c r="FQ1422" s="436"/>
      <c r="FR1422" s="436"/>
      <c r="FS1422" s="436"/>
      <c r="FT1422" s="436"/>
      <c r="FU1422" s="436"/>
      <c r="FV1422" s="436"/>
      <c r="FW1422" s="436"/>
      <c r="FX1422" s="436"/>
      <c r="FY1422" s="436"/>
      <c r="FZ1422" s="436"/>
      <c r="GA1422" s="436"/>
      <c r="GB1422" s="436"/>
    </row>
    <row r="1423" spans="1:184" s="431" customFormat="1" ht="15.75" customHeight="1">
      <c r="A1423" s="436"/>
      <c r="B1423" s="453"/>
      <c r="C1423" s="436"/>
      <c r="D1423" s="454"/>
      <c r="E1423" s="436"/>
      <c r="F1423" s="436"/>
      <c r="G1423" s="436"/>
      <c r="H1423" s="430"/>
      <c r="I1423" s="436"/>
      <c r="J1423" s="436"/>
      <c r="K1423" s="436"/>
      <c r="L1423" s="430"/>
      <c r="M1423" s="430"/>
      <c r="N1423" s="427"/>
      <c r="O1423" s="427"/>
      <c r="P1423" s="448"/>
      <c r="Q1423" s="428"/>
      <c r="R1423" s="7"/>
      <c r="S1423" s="459"/>
      <c r="T1423" s="429"/>
      <c r="U1423" s="429"/>
      <c r="V1423" s="429"/>
      <c r="W1423" s="429"/>
      <c r="X1423" s="429"/>
      <c r="Y1423" s="429"/>
      <c r="Z1423" s="439"/>
      <c r="AA1423" s="439"/>
      <c r="AB1423" s="439"/>
      <c r="AC1423" s="439"/>
      <c r="AD1423" s="429"/>
      <c r="AE1423" s="439"/>
      <c r="AF1423" s="7"/>
      <c r="AG1423" s="439"/>
      <c r="AH1423" s="7"/>
      <c r="AI1423" s="439"/>
      <c r="AJ1423" s="439"/>
      <c r="AK1423" s="439"/>
      <c r="AL1423" s="429" t="s">
        <v>139</v>
      </c>
      <c r="AM1423" s="433" t="s">
        <v>139</v>
      </c>
      <c r="AN1423" s="434"/>
      <c r="AO1423" s="438"/>
      <c r="AP1423" s="439" t="s">
        <v>139</v>
      </c>
      <c r="AQ1423" s="431" t="s">
        <v>139</v>
      </c>
      <c r="AR1423" s="440"/>
      <c r="AS1423" s="469" t="s">
        <v>139</v>
      </c>
      <c r="AT1423" s="431" t="s">
        <v>139</v>
      </c>
      <c r="AU1423" s="469" t="s">
        <v>139</v>
      </c>
      <c r="AV1423" s="431" t="s">
        <v>139</v>
      </c>
      <c r="AW1423" s="442" t="s">
        <v>139</v>
      </c>
      <c r="AX1423" s="431" t="s">
        <v>139</v>
      </c>
      <c r="AY1423" s="443"/>
      <c r="AZ1423" s="441"/>
      <c r="BA1423" s="435"/>
      <c r="BB1423" s="437"/>
      <c r="BC1423" s="441"/>
      <c r="BD1423" s="460"/>
      <c r="BE1423" s="441"/>
      <c r="BF1423" s="461"/>
      <c r="BG1423" s="461"/>
      <c r="BH1423" s="469" t="s">
        <v>139</v>
      </c>
      <c r="BI1423" s="431" t="s">
        <v>139</v>
      </c>
      <c r="BJ1423" s="440"/>
      <c r="BK1423" s="436"/>
      <c r="BM1423" s="448"/>
      <c r="BN1423" s="447"/>
      <c r="BO1423"/>
      <c r="BP1423"/>
      <c r="BQ1423" s="436"/>
      <c r="BR1423" s="436"/>
      <c r="BS1423" s="436"/>
      <c r="BT1423" s="436"/>
      <c r="BU1423" s="436"/>
      <c r="BV1423" s="436"/>
      <c r="BW1423" s="436"/>
      <c r="BX1423" s="436"/>
      <c r="BY1423" s="436"/>
      <c r="BZ1423" s="436"/>
      <c r="CA1423" s="436"/>
      <c r="CB1423" s="436"/>
      <c r="CC1423" s="436"/>
      <c r="CD1423" s="436"/>
      <c r="CE1423" s="436"/>
      <c r="CF1423" s="436"/>
      <c r="CG1423" s="436"/>
      <c r="CH1423" s="436"/>
      <c r="CI1423" s="436"/>
      <c r="CJ1423" s="436"/>
      <c r="CK1423" s="436"/>
      <c r="CL1423" s="436"/>
      <c r="CM1423" s="436"/>
      <c r="CN1423" s="436"/>
      <c r="CO1423" s="436"/>
      <c r="CP1423" s="436"/>
      <c r="CQ1423" s="436"/>
      <c r="CR1423" s="436"/>
      <c r="CS1423" s="436"/>
      <c r="CT1423" s="436"/>
      <c r="CU1423" s="436"/>
      <c r="CV1423" s="436"/>
      <c r="CW1423" s="436"/>
      <c r="CX1423" s="436"/>
      <c r="CY1423" s="436"/>
      <c r="CZ1423" s="436"/>
      <c r="DA1423" s="436"/>
      <c r="DB1423" s="436"/>
      <c r="DC1423" s="436"/>
      <c r="DD1423" s="436"/>
      <c r="DE1423" s="436"/>
      <c r="DF1423" s="436"/>
      <c r="DG1423" s="436"/>
      <c r="DH1423" s="436"/>
      <c r="DI1423" s="436"/>
      <c r="DJ1423" s="436"/>
      <c r="DK1423" s="436"/>
      <c r="DL1423" s="436"/>
      <c r="DM1423" s="436"/>
      <c r="DN1423" s="436"/>
      <c r="DO1423" s="436"/>
      <c r="DP1423" s="436"/>
      <c r="DQ1423" s="436"/>
      <c r="DR1423" s="436"/>
      <c r="DS1423" s="436"/>
      <c r="DT1423" s="436"/>
      <c r="DU1423" s="436"/>
      <c r="DV1423" s="436"/>
      <c r="DW1423" s="436"/>
      <c r="DX1423" s="436"/>
      <c r="DY1423" s="436"/>
      <c r="DZ1423" s="436"/>
      <c r="EA1423" s="436"/>
      <c r="EB1423" s="436"/>
      <c r="EC1423" s="436"/>
      <c r="ED1423" s="436"/>
      <c r="EE1423" s="436"/>
      <c r="EF1423" s="436"/>
      <c r="EG1423" s="436"/>
      <c r="EH1423" s="436"/>
      <c r="EI1423" s="436"/>
      <c r="EJ1423" s="436"/>
      <c r="EK1423" s="436"/>
      <c r="EL1423" s="436"/>
      <c r="EM1423" s="436"/>
      <c r="EN1423" s="436"/>
      <c r="EO1423" s="436"/>
      <c r="EP1423" s="436"/>
      <c r="EQ1423" s="436"/>
      <c r="ER1423" s="436"/>
      <c r="ES1423" s="436"/>
      <c r="ET1423" s="436"/>
      <c r="EU1423" s="436"/>
      <c r="EV1423" s="436"/>
      <c r="EW1423" s="436"/>
      <c r="EX1423" s="436"/>
      <c r="EY1423" s="436"/>
      <c r="EZ1423" s="436"/>
      <c r="FA1423" s="436"/>
      <c r="FB1423" s="436"/>
      <c r="FC1423" s="436"/>
      <c r="FD1423" s="436"/>
      <c r="FE1423" s="436"/>
      <c r="FF1423" s="436"/>
      <c r="FG1423" s="436"/>
      <c r="FH1423" s="436"/>
      <c r="FI1423" s="436"/>
      <c r="FJ1423" s="436"/>
      <c r="FK1423" s="436"/>
      <c r="FL1423" s="436"/>
      <c r="FM1423" s="436"/>
      <c r="FN1423" s="436"/>
      <c r="FO1423" s="436"/>
      <c r="FP1423" s="436"/>
      <c r="FQ1423" s="436"/>
      <c r="FR1423" s="436"/>
      <c r="FS1423" s="436"/>
      <c r="FT1423" s="436"/>
      <c r="FU1423" s="436"/>
      <c r="FV1423" s="436"/>
      <c r="FW1423" s="436"/>
      <c r="FX1423" s="436"/>
      <c r="FY1423" s="436"/>
      <c r="FZ1423" s="436"/>
      <c r="GA1423" s="436"/>
      <c r="GB1423" s="436"/>
    </row>
    <row r="1424" spans="1:184" s="431" customFormat="1" ht="15.75" customHeight="1">
      <c r="A1424" s="436"/>
      <c r="B1424" s="453"/>
      <c r="C1424" s="436"/>
      <c r="D1424" s="454"/>
      <c r="E1424" s="436"/>
      <c r="F1424" s="436"/>
      <c r="G1424" s="436"/>
      <c r="H1424" s="430"/>
      <c r="I1424" s="436"/>
      <c r="J1424" s="436"/>
      <c r="K1424" s="436"/>
      <c r="L1424" s="430"/>
      <c r="M1424" s="430"/>
      <c r="N1424" s="427"/>
      <c r="O1424" s="427"/>
      <c r="P1424" s="448"/>
      <c r="Q1424" s="428"/>
      <c r="R1424" s="7"/>
      <c r="S1424" s="459"/>
      <c r="T1424" s="429"/>
      <c r="U1424" s="429"/>
      <c r="V1424" s="429"/>
      <c r="W1424" s="429"/>
      <c r="X1424" s="429"/>
      <c r="Y1424" s="429"/>
      <c r="Z1424" s="439"/>
      <c r="AA1424" s="439"/>
      <c r="AB1424" s="439"/>
      <c r="AC1424" s="439"/>
      <c r="AD1424" s="429"/>
      <c r="AE1424" s="439"/>
      <c r="AF1424" s="7"/>
      <c r="AG1424" s="439"/>
      <c r="AH1424" s="7"/>
      <c r="AI1424" s="439"/>
      <c r="AJ1424" s="439"/>
      <c r="AK1424" s="439"/>
      <c r="AL1424" s="429" t="s">
        <v>139</v>
      </c>
      <c r="AM1424" s="433" t="s">
        <v>139</v>
      </c>
      <c r="AN1424" s="434"/>
      <c r="AO1424" s="438"/>
      <c r="AP1424" s="439" t="s">
        <v>139</v>
      </c>
      <c r="AQ1424" s="431" t="s">
        <v>139</v>
      </c>
      <c r="AR1424" s="440"/>
      <c r="AS1424" s="469" t="s">
        <v>139</v>
      </c>
      <c r="AT1424" s="431" t="s">
        <v>139</v>
      </c>
      <c r="AU1424" s="469" t="s">
        <v>139</v>
      </c>
      <c r="AV1424" s="431" t="s">
        <v>139</v>
      </c>
      <c r="AW1424" s="442" t="s">
        <v>139</v>
      </c>
      <c r="AX1424" s="431" t="s">
        <v>139</v>
      </c>
      <c r="AY1424" s="443"/>
      <c r="AZ1424" s="441"/>
      <c r="BA1424" s="435"/>
      <c r="BB1424" s="437"/>
      <c r="BC1424" s="441"/>
      <c r="BD1424" s="460"/>
      <c r="BE1424" s="441"/>
      <c r="BF1424" s="461"/>
      <c r="BG1424" s="461"/>
      <c r="BH1424" s="469" t="s">
        <v>139</v>
      </c>
      <c r="BI1424" s="431" t="s">
        <v>139</v>
      </c>
      <c r="BJ1424" s="440"/>
      <c r="BK1424" s="436"/>
      <c r="BM1424" s="448"/>
      <c r="BN1424" s="447"/>
      <c r="BO1424"/>
      <c r="BP1424"/>
      <c r="BQ1424" s="436"/>
      <c r="BR1424" s="436"/>
      <c r="BS1424" s="436"/>
      <c r="BT1424" s="436"/>
      <c r="BU1424" s="436"/>
      <c r="BV1424" s="436"/>
      <c r="BW1424" s="436"/>
      <c r="BX1424" s="436"/>
      <c r="BY1424" s="436"/>
      <c r="BZ1424" s="436"/>
      <c r="CA1424" s="436"/>
      <c r="CB1424" s="436"/>
      <c r="CC1424" s="436"/>
      <c r="CD1424" s="436"/>
      <c r="CE1424" s="436"/>
      <c r="CF1424" s="436"/>
      <c r="CG1424" s="436"/>
      <c r="CH1424" s="436"/>
      <c r="CI1424" s="436"/>
      <c r="CJ1424" s="436"/>
      <c r="CK1424" s="436"/>
      <c r="CL1424" s="436"/>
      <c r="CM1424" s="436"/>
      <c r="CN1424" s="436"/>
      <c r="CO1424" s="436"/>
      <c r="CP1424" s="436"/>
      <c r="CQ1424" s="436"/>
      <c r="CR1424" s="436"/>
      <c r="CS1424" s="436"/>
      <c r="CT1424" s="436"/>
      <c r="CU1424" s="436"/>
      <c r="CV1424" s="436"/>
      <c r="CW1424" s="436"/>
      <c r="CX1424" s="436"/>
      <c r="CY1424" s="436"/>
      <c r="CZ1424" s="436"/>
      <c r="DA1424" s="436"/>
      <c r="DB1424" s="436"/>
      <c r="DC1424" s="436"/>
      <c r="DD1424" s="436"/>
      <c r="DE1424" s="436"/>
      <c r="DF1424" s="436"/>
      <c r="DG1424" s="436"/>
      <c r="DH1424" s="436"/>
      <c r="DI1424" s="436"/>
      <c r="DJ1424" s="436"/>
      <c r="DK1424" s="436"/>
      <c r="DL1424" s="436"/>
      <c r="DM1424" s="436"/>
      <c r="DN1424" s="436"/>
      <c r="DO1424" s="436"/>
      <c r="DP1424" s="436"/>
      <c r="DQ1424" s="436"/>
      <c r="DR1424" s="436"/>
      <c r="DS1424" s="436"/>
      <c r="DT1424" s="436"/>
      <c r="DU1424" s="436"/>
      <c r="DV1424" s="436"/>
      <c r="DW1424" s="436"/>
      <c r="DX1424" s="436"/>
      <c r="DY1424" s="436"/>
      <c r="DZ1424" s="436"/>
      <c r="EA1424" s="436"/>
      <c r="EB1424" s="436"/>
      <c r="EC1424" s="436"/>
      <c r="ED1424" s="436"/>
      <c r="EE1424" s="436"/>
      <c r="EF1424" s="436"/>
      <c r="EG1424" s="436"/>
      <c r="EH1424" s="436"/>
      <c r="EI1424" s="436"/>
      <c r="EJ1424" s="436"/>
      <c r="EK1424" s="436"/>
      <c r="EL1424" s="436"/>
      <c r="EM1424" s="436"/>
      <c r="EN1424" s="436"/>
      <c r="EO1424" s="436"/>
      <c r="EP1424" s="436"/>
      <c r="EQ1424" s="436"/>
      <c r="ER1424" s="436"/>
      <c r="ES1424" s="436"/>
      <c r="ET1424" s="436"/>
      <c r="EU1424" s="436"/>
      <c r="EV1424" s="436"/>
      <c r="EW1424" s="436"/>
      <c r="EX1424" s="436"/>
      <c r="EY1424" s="436"/>
      <c r="EZ1424" s="436"/>
      <c r="FA1424" s="436"/>
      <c r="FB1424" s="436"/>
      <c r="FC1424" s="436"/>
      <c r="FD1424" s="436"/>
      <c r="FE1424" s="436"/>
      <c r="FF1424" s="436"/>
      <c r="FG1424" s="436"/>
      <c r="FH1424" s="436"/>
      <c r="FI1424" s="436"/>
      <c r="FJ1424" s="436"/>
      <c r="FK1424" s="436"/>
      <c r="FL1424" s="436"/>
      <c r="FM1424" s="436"/>
      <c r="FN1424" s="436"/>
      <c r="FO1424" s="436"/>
      <c r="FP1424" s="436"/>
      <c r="FQ1424" s="436"/>
      <c r="FR1424" s="436"/>
      <c r="FS1424" s="436"/>
      <c r="FT1424" s="436"/>
      <c r="FU1424" s="436"/>
      <c r="FV1424" s="436"/>
      <c r="FW1424" s="436"/>
      <c r="FX1424" s="436"/>
      <c r="FY1424" s="436"/>
      <c r="FZ1424" s="436"/>
      <c r="GA1424" s="436"/>
      <c r="GB1424" s="436"/>
    </row>
    <row r="1425" spans="1:184" s="431" customFormat="1" ht="15.75" customHeight="1">
      <c r="A1425" s="436"/>
      <c r="B1425" s="453"/>
      <c r="C1425" s="436"/>
      <c r="D1425" s="454"/>
      <c r="E1425" s="436"/>
      <c r="F1425" s="436"/>
      <c r="G1425" s="436"/>
      <c r="H1425" s="430"/>
      <c r="I1425" s="436"/>
      <c r="J1425" s="436"/>
      <c r="K1425" s="436"/>
      <c r="L1425" s="430"/>
      <c r="M1425" s="430"/>
      <c r="N1425" s="427"/>
      <c r="O1425" s="427"/>
      <c r="P1425" s="448"/>
      <c r="Q1425" s="428"/>
      <c r="R1425" s="7"/>
      <c r="S1425" s="459"/>
      <c r="T1425" s="429"/>
      <c r="U1425" s="429"/>
      <c r="V1425" s="429"/>
      <c r="W1425" s="429"/>
      <c r="X1425" s="429"/>
      <c r="Y1425" s="429"/>
      <c r="Z1425" s="439"/>
      <c r="AA1425" s="439"/>
      <c r="AB1425" s="439"/>
      <c r="AC1425" s="439"/>
      <c r="AD1425" s="429"/>
      <c r="AE1425" s="439"/>
      <c r="AF1425" s="7"/>
      <c r="AG1425" s="439"/>
      <c r="AH1425" s="7"/>
      <c r="AI1425" s="439"/>
      <c r="AJ1425" s="439"/>
      <c r="AK1425" s="439"/>
      <c r="AL1425" s="429" t="s">
        <v>139</v>
      </c>
      <c r="AM1425" s="433" t="s">
        <v>139</v>
      </c>
      <c r="AN1425" s="434"/>
      <c r="AO1425" s="438"/>
      <c r="AP1425" s="439" t="s">
        <v>139</v>
      </c>
      <c r="AQ1425" s="431" t="s">
        <v>139</v>
      </c>
      <c r="AR1425" s="440"/>
      <c r="AS1425" s="469" t="s">
        <v>139</v>
      </c>
      <c r="AT1425" s="431" t="s">
        <v>139</v>
      </c>
      <c r="AU1425" s="469" t="s">
        <v>139</v>
      </c>
      <c r="AV1425" s="431" t="s">
        <v>139</v>
      </c>
      <c r="AW1425" s="442" t="s">
        <v>139</v>
      </c>
      <c r="AX1425" s="431" t="s">
        <v>139</v>
      </c>
      <c r="AY1425" s="443"/>
      <c r="AZ1425" s="441"/>
      <c r="BA1425" s="435"/>
      <c r="BB1425" s="437"/>
      <c r="BC1425" s="441"/>
      <c r="BD1425" s="460"/>
      <c r="BE1425" s="441"/>
      <c r="BF1425" s="461"/>
      <c r="BG1425" s="461"/>
      <c r="BH1425" s="469" t="s">
        <v>139</v>
      </c>
      <c r="BI1425" s="431" t="s">
        <v>139</v>
      </c>
      <c r="BJ1425" s="440"/>
      <c r="BK1425" s="436"/>
      <c r="BM1425" s="448"/>
      <c r="BN1425" s="447"/>
      <c r="BO1425"/>
      <c r="BP1425"/>
      <c r="BQ1425" s="436"/>
      <c r="BR1425" s="436"/>
      <c r="BS1425" s="436"/>
      <c r="BT1425" s="436"/>
      <c r="BU1425" s="436"/>
      <c r="BV1425" s="436"/>
      <c r="BW1425" s="436"/>
      <c r="BX1425" s="436"/>
      <c r="BY1425" s="436"/>
      <c r="BZ1425" s="436"/>
      <c r="CA1425" s="436"/>
      <c r="CB1425" s="436"/>
      <c r="CC1425" s="436"/>
      <c r="CD1425" s="436"/>
      <c r="CE1425" s="436"/>
      <c r="CF1425" s="436"/>
      <c r="CG1425" s="436"/>
      <c r="CH1425" s="436"/>
      <c r="CI1425" s="436"/>
      <c r="CJ1425" s="436"/>
      <c r="CK1425" s="436"/>
      <c r="CL1425" s="436"/>
      <c r="CM1425" s="436"/>
      <c r="CN1425" s="436"/>
      <c r="CO1425" s="436"/>
      <c r="CP1425" s="436"/>
      <c r="CQ1425" s="436"/>
      <c r="CR1425" s="436"/>
      <c r="CS1425" s="436"/>
      <c r="CT1425" s="436"/>
      <c r="CU1425" s="436"/>
      <c r="CV1425" s="436"/>
      <c r="CW1425" s="436"/>
      <c r="CX1425" s="436"/>
      <c r="CY1425" s="436"/>
      <c r="CZ1425" s="436"/>
      <c r="DA1425" s="436"/>
      <c r="DB1425" s="436"/>
      <c r="DC1425" s="436"/>
      <c r="DD1425" s="436"/>
      <c r="DE1425" s="436"/>
      <c r="DF1425" s="436"/>
      <c r="DG1425" s="436"/>
      <c r="DH1425" s="436"/>
      <c r="DI1425" s="436"/>
      <c r="DJ1425" s="436"/>
      <c r="DK1425" s="436"/>
      <c r="DL1425" s="436"/>
      <c r="DM1425" s="436"/>
      <c r="DN1425" s="436"/>
      <c r="DO1425" s="436"/>
      <c r="DP1425" s="436"/>
      <c r="DQ1425" s="436"/>
      <c r="DR1425" s="436"/>
      <c r="DS1425" s="436"/>
      <c r="DT1425" s="436"/>
      <c r="DU1425" s="436"/>
      <c r="DV1425" s="436"/>
      <c r="DW1425" s="436"/>
      <c r="DX1425" s="436"/>
      <c r="DY1425" s="436"/>
      <c r="DZ1425" s="436"/>
      <c r="EA1425" s="436"/>
      <c r="EB1425" s="436"/>
      <c r="EC1425" s="436"/>
      <c r="ED1425" s="436"/>
      <c r="EE1425" s="436"/>
      <c r="EF1425" s="436"/>
      <c r="EG1425" s="436"/>
      <c r="EH1425" s="436"/>
      <c r="EI1425" s="436"/>
      <c r="EJ1425" s="436"/>
      <c r="EK1425" s="436"/>
      <c r="EL1425" s="436"/>
      <c r="EM1425" s="436"/>
      <c r="EN1425" s="436"/>
      <c r="EO1425" s="436"/>
      <c r="EP1425" s="436"/>
      <c r="EQ1425" s="436"/>
      <c r="ER1425" s="436"/>
      <c r="ES1425" s="436"/>
      <c r="ET1425" s="436"/>
      <c r="EU1425" s="436"/>
      <c r="EV1425" s="436"/>
      <c r="EW1425" s="436"/>
      <c r="EX1425" s="436"/>
      <c r="EY1425" s="436"/>
      <c r="EZ1425" s="436"/>
      <c r="FA1425" s="436"/>
      <c r="FB1425" s="436"/>
      <c r="FC1425" s="436"/>
      <c r="FD1425" s="436"/>
      <c r="FE1425" s="436"/>
      <c r="FF1425" s="436"/>
      <c r="FG1425" s="436"/>
      <c r="FH1425" s="436"/>
      <c r="FI1425" s="436"/>
      <c r="FJ1425" s="436"/>
      <c r="FK1425" s="436"/>
      <c r="FL1425" s="436"/>
      <c r="FM1425" s="436"/>
      <c r="FN1425" s="436"/>
      <c r="FO1425" s="436"/>
      <c r="FP1425" s="436"/>
      <c r="FQ1425" s="436"/>
      <c r="FR1425" s="436"/>
      <c r="FS1425" s="436"/>
      <c r="FT1425" s="436"/>
      <c r="FU1425" s="436"/>
      <c r="FV1425" s="436"/>
      <c r="FW1425" s="436"/>
      <c r="FX1425" s="436"/>
      <c r="FY1425" s="436"/>
      <c r="FZ1425" s="436"/>
      <c r="GA1425" s="436"/>
      <c r="GB1425" s="436"/>
    </row>
    <row r="1426" spans="1:184" s="431" customFormat="1" ht="15.75" customHeight="1">
      <c r="A1426" s="436"/>
      <c r="B1426" s="453"/>
      <c r="C1426" s="436"/>
      <c r="D1426" s="454"/>
      <c r="E1426" s="436"/>
      <c r="F1426" s="436"/>
      <c r="G1426" s="436"/>
      <c r="H1426" s="430"/>
      <c r="I1426" s="436"/>
      <c r="J1426" s="436"/>
      <c r="K1426" s="436"/>
      <c r="L1426" s="430"/>
      <c r="M1426" s="430"/>
      <c r="N1426" s="427"/>
      <c r="O1426" s="427"/>
      <c r="P1426" s="448"/>
      <c r="Q1426" s="428"/>
      <c r="R1426" s="7"/>
      <c r="S1426" s="459"/>
      <c r="T1426" s="429"/>
      <c r="U1426" s="429"/>
      <c r="V1426" s="429"/>
      <c r="W1426" s="429"/>
      <c r="X1426" s="429"/>
      <c r="Y1426" s="429"/>
      <c r="Z1426" s="439"/>
      <c r="AA1426" s="439"/>
      <c r="AB1426" s="439"/>
      <c r="AC1426" s="439"/>
      <c r="AD1426" s="429"/>
      <c r="AE1426" s="439"/>
      <c r="AF1426" s="7"/>
      <c r="AG1426" s="439"/>
      <c r="AH1426" s="7"/>
      <c r="AI1426" s="439"/>
      <c r="AJ1426" s="439"/>
      <c r="AK1426" s="439"/>
      <c r="AL1426" s="429" t="s">
        <v>139</v>
      </c>
      <c r="AM1426" s="433" t="s">
        <v>139</v>
      </c>
      <c r="AN1426" s="434"/>
      <c r="AO1426" s="438"/>
      <c r="AP1426" s="439" t="s">
        <v>139</v>
      </c>
      <c r="AQ1426" s="431" t="s">
        <v>139</v>
      </c>
      <c r="AR1426" s="440"/>
      <c r="AS1426" s="469" t="s">
        <v>139</v>
      </c>
      <c r="AT1426" s="431" t="s">
        <v>139</v>
      </c>
      <c r="AU1426" s="469" t="s">
        <v>139</v>
      </c>
      <c r="AV1426" s="431" t="s">
        <v>139</v>
      </c>
      <c r="AW1426" s="442" t="s">
        <v>139</v>
      </c>
      <c r="AX1426" s="431" t="s">
        <v>139</v>
      </c>
      <c r="AY1426" s="443"/>
      <c r="AZ1426" s="441"/>
      <c r="BA1426" s="435"/>
      <c r="BB1426" s="437"/>
      <c r="BC1426" s="441"/>
      <c r="BD1426" s="460"/>
      <c r="BE1426" s="441"/>
      <c r="BF1426" s="461"/>
      <c r="BG1426" s="461"/>
      <c r="BH1426" s="469" t="s">
        <v>139</v>
      </c>
      <c r="BI1426" s="431" t="s">
        <v>139</v>
      </c>
      <c r="BJ1426" s="440"/>
      <c r="BK1426" s="436"/>
      <c r="BM1426" s="448"/>
      <c r="BN1426" s="447"/>
      <c r="BO1426"/>
      <c r="BP1426"/>
      <c r="BQ1426" s="436"/>
      <c r="BR1426" s="436"/>
      <c r="BS1426" s="436"/>
      <c r="BT1426" s="436"/>
      <c r="BU1426" s="436"/>
      <c r="BV1426" s="436"/>
      <c r="BW1426" s="436"/>
      <c r="BX1426" s="436"/>
      <c r="BY1426" s="436"/>
      <c r="BZ1426" s="436"/>
      <c r="CA1426" s="436"/>
      <c r="CB1426" s="436"/>
      <c r="CC1426" s="436"/>
      <c r="CD1426" s="436"/>
      <c r="CE1426" s="436"/>
      <c r="CF1426" s="436"/>
      <c r="CG1426" s="436"/>
      <c r="CH1426" s="436"/>
      <c r="CI1426" s="436"/>
      <c r="CJ1426" s="436"/>
      <c r="CK1426" s="436"/>
      <c r="CL1426" s="436"/>
      <c r="CM1426" s="436"/>
      <c r="CN1426" s="436"/>
      <c r="CO1426" s="436"/>
      <c r="CP1426" s="436"/>
      <c r="CQ1426" s="436"/>
      <c r="CR1426" s="436"/>
      <c r="CS1426" s="436"/>
      <c r="CT1426" s="436"/>
      <c r="CU1426" s="436"/>
      <c r="CV1426" s="436"/>
      <c r="CW1426" s="436"/>
      <c r="CX1426" s="436"/>
      <c r="CY1426" s="436"/>
      <c r="CZ1426" s="436"/>
      <c r="DA1426" s="436"/>
      <c r="DB1426" s="436"/>
      <c r="DC1426" s="436"/>
      <c r="DD1426" s="436"/>
      <c r="DE1426" s="436"/>
      <c r="DF1426" s="436"/>
      <c r="DG1426" s="436"/>
      <c r="DH1426" s="436"/>
      <c r="DI1426" s="436"/>
      <c r="DJ1426" s="436"/>
      <c r="DK1426" s="436"/>
      <c r="DL1426" s="436"/>
      <c r="DM1426" s="436"/>
      <c r="DN1426" s="436"/>
      <c r="DO1426" s="436"/>
      <c r="DP1426" s="436"/>
      <c r="DQ1426" s="436"/>
      <c r="DR1426" s="436"/>
      <c r="DS1426" s="436"/>
      <c r="DT1426" s="436"/>
      <c r="DU1426" s="436"/>
      <c r="DV1426" s="436"/>
      <c r="DW1426" s="436"/>
      <c r="DX1426" s="436"/>
      <c r="DY1426" s="436"/>
      <c r="DZ1426" s="436"/>
      <c r="EA1426" s="436"/>
      <c r="EB1426" s="436"/>
      <c r="EC1426" s="436"/>
      <c r="ED1426" s="436"/>
      <c r="EE1426" s="436"/>
      <c r="EF1426" s="436"/>
      <c r="EG1426" s="436"/>
      <c r="EH1426" s="436"/>
      <c r="EI1426" s="436"/>
      <c r="EJ1426" s="436"/>
      <c r="EK1426" s="436"/>
      <c r="EL1426" s="436"/>
      <c r="EM1426" s="436"/>
      <c r="EN1426" s="436"/>
      <c r="EO1426" s="436"/>
      <c r="EP1426" s="436"/>
      <c r="EQ1426" s="436"/>
      <c r="ER1426" s="436"/>
      <c r="ES1426" s="436"/>
      <c r="ET1426" s="436"/>
      <c r="EU1426" s="436"/>
      <c r="EV1426" s="436"/>
      <c r="EW1426" s="436"/>
      <c r="EX1426" s="436"/>
      <c r="EY1426" s="436"/>
      <c r="EZ1426" s="436"/>
      <c r="FA1426" s="436"/>
      <c r="FB1426" s="436"/>
      <c r="FC1426" s="436"/>
      <c r="FD1426" s="436"/>
      <c r="FE1426" s="436"/>
      <c r="FF1426" s="436"/>
      <c r="FG1426" s="436"/>
      <c r="FH1426" s="436"/>
      <c r="FI1426" s="436"/>
      <c r="FJ1426" s="436"/>
      <c r="FK1426" s="436"/>
      <c r="FL1426" s="436"/>
      <c r="FM1426" s="436"/>
      <c r="FN1426" s="436"/>
      <c r="FO1426" s="436"/>
      <c r="FP1426" s="436"/>
      <c r="FQ1426" s="436"/>
      <c r="FR1426" s="436"/>
      <c r="FS1426" s="436"/>
      <c r="FT1426" s="436"/>
      <c r="FU1426" s="436"/>
      <c r="FV1426" s="436"/>
      <c r="FW1426" s="436"/>
      <c r="FX1426" s="436"/>
      <c r="FY1426" s="436"/>
      <c r="FZ1426" s="436"/>
      <c r="GA1426" s="436"/>
      <c r="GB1426" s="436"/>
    </row>
    <row r="1427" spans="1:184" s="431" customFormat="1" ht="15.75" customHeight="1">
      <c r="A1427" s="436"/>
      <c r="B1427" s="453"/>
      <c r="C1427" s="436"/>
      <c r="D1427" s="454"/>
      <c r="E1427" s="436"/>
      <c r="F1427" s="436"/>
      <c r="G1427" s="436"/>
      <c r="H1427" s="430"/>
      <c r="I1427" s="436"/>
      <c r="J1427" s="436"/>
      <c r="K1427" s="436"/>
      <c r="L1427" s="430"/>
      <c r="M1427" s="430"/>
      <c r="N1427" s="427"/>
      <c r="O1427" s="427"/>
      <c r="P1427" s="448"/>
      <c r="Q1427" s="428"/>
      <c r="R1427" s="7"/>
      <c r="S1427" s="459"/>
      <c r="T1427" s="429"/>
      <c r="U1427" s="429"/>
      <c r="V1427" s="429"/>
      <c r="W1427" s="429"/>
      <c r="X1427" s="429"/>
      <c r="Y1427" s="429"/>
      <c r="Z1427" s="439"/>
      <c r="AA1427" s="439"/>
      <c r="AB1427" s="439"/>
      <c r="AC1427" s="439"/>
      <c r="AD1427" s="429"/>
      <c r="AE1427" s="439"/>
      <c r="AF1427" s="7"/>
      <c r="AG1427" s="439"/>
      <c r="AH1427" s="7"/>
      <c r="AI1427" s="439"/>
      <c r="AJ1427" s="439"/>
      <c r="AK1427" s="439"/>
      <c r="AL1427" s="429" t="s">
        <v>139</v>
      </c>
      <c r="AM1427" s="433" t="s">
        <v>139</v>
      </c>
      <c r="AN1427" s="434"/>
      <c r="AO1427" s="438"/>
      <c r="AP1427" s="439" t="s">
        <v>139</v>
      </c>
      <c r="AQ1427" s="431" t="s">
        <v>139</v>
      </c>
      <c r="AR1427" s="440"/>
      <c r="AS1427" s="469" t="s">
        <v>139</v>
      </c>
      <c r="AT1427" s="431" t="s">
        <v>139</v>
      </c>
      <c r="AU1427" s="469" t="s">
        <v>139</v>
      </c>
      <c r="AV1427" s="431" t="s">
        <v>139</v>
      </c>
      <c r="AW1427" s="442" t="s">
        <v>139</v>
      </c>
      <c r="AX1427" s="431" t="s">
        <v>139</v>
      </c>
      <c r="AY1427" s="443"/>
      <c r="AZ1427" s="441"/>
      <c r="BA1427" s="435"/>
      <c r="BB1427" s="437"/>
      <c r="BC1427" s="441"/>
      <c r="BD1427" s="460"/>
      <c r="BE1427" s="441"/>
      <c r="BF1427" s="461"/>
      <c r="BG1427" s="461"/>
      <c r="BH1427" s="469" t="s">
        <v>139</v>
      </c>
      <c r="BI1427" s="431" t="s">
        <v>139</v>
      </c>
      <c r="BJ1427" s="440"/>
      <c r="BK1427" s="436"/>
      <c r="BM1427" s="448"/>
      <c r="BN1427" s="447"/>
      <c r="BO1427"/>
      <c r="BP1427"/>
      <c r="BQ1427" s="436"/>
      <c r="BR1427" s="436"/>
      <c r="BS1427" s="436"/>
      <c r="BT1427" s="436"/>
      <c r="BU1427" s="436"/>
      <c r="BV1427" s="436"/>
      <c r="BW1427" s="436"/>
      <c r="BX1427" s="436"/>
      <c r="BY1427" s="436"/>
      <c r="BZ1427" s="436"/>
      <c r="CA1427" s="436"/>
      <c r="CB1427" s="436"/>
      <c r="CC1427" s="436"/>
      <c r="CD1427" s="436"/>
      <c r="CE1427" s="436"/>
      <c r="CF1427" s="436"/>
      <c r="CG1427" s="436"/>
      <c r="CH1427" s="436"/>
      <c r="CI1427" s="436"/>
      <c r="CJ1427" s="436"/>
      <c r="CK1427" s="436"/>
      <c r="CL1427" s="436"/>
      <c r="CM1427" s="436"/>
      <c r="CN1427" s="436"/>
      <c r="CO1427" s="436"/>
      <c r="CP1427" s="436"/>
      <c r="CQ1427" s="436"/>
      <c r="CR1427" s="436"/>
      <c r="CS1427" s="436"/>
      <c r="CT1427" s="436"/>
      <c r="CU1427" s="436"/>
      <c r="CV1427" s="436"/>
      <c r="CW1427" s="436"/>
      <c r="CX1427" s="436"/>
      <c r="CY1427" s="436"/>
      <c r="CZ1427" s="436"/>
      <c r="DA1427" s="436"/>
      <c r="DB1427" s="436"/>
      <c r="DC1427" s="436"/>
      <c r="DD1427" s="436"/>
      <c r="DE1427" s="436"/>
      <c r="DF1427" s="436"/>
      <c r="DG1427" s="436"/>
      <c r="DH1427" s="436"/>
      <c r="DI1427" s="436"/>
      <c r="DJ1427" s="436"/>
      <c r="DK1427" s="436"/>
      <c r="DL1427" s="436"/>
      <c r="DM1427" s="436"/>
      <c r="DN1427" s="436"/>
      <c r="DO1427" s="436"/>
      <c r="DP1427" s="436"/>
      <c r="DQ1427" s="436"/>
      <c r="DR1427" s="436"/>
      <c r="DS1427" s="436"/>
      <c r="DT1427" s="436"/>
      <c r="DU1427" s="436"/>
      <c r="DV1427" s="436"/>
      <c r="DW1427" s="436"/>
      <c r="DX1427" s="436"/>
      <c r="DY1427" s="436"/>
      <c r="DZ1427" s="436"/>
      <c r="EA1427" s="436"/>
      <c r="EB1427" s="436"/>
      <c r="EC1427" s="436"/>
      <c r="ED1427" s="436"/>
      <c r="EE1427" s="436"/>
      <c r="EF1427" s="436"/>
      <c r="EG1427" s="436"/>
      <c r="EH1427" s="436"/>
      <c r="EI1427" s="436"/>
      <c r="EJ1427" s="436"/>
      <c r="EK1427" s="436"/>
      <c r="EL1427" s="436"/>
      <c r="EM1427" s="436"/>
      <c r="EN1427" s="436"/>
      <c r="EO1427" s="436"/>
      <c r="EP1427" s="436"/>
      <c r="EQ1427" s="436"/>
      <c r="ER1427" s="436"/>
      <c r="ES1427" s="436"/>
      <c r="ET1427" s="436"/>
      <c r="EU1427" s="436"/>
      <c r="EV1427" s="436"/>
      <c r="EW1427" s="436"/>
      <c r="EX1427" s="436"/>
      <c r="EY1427" s="436"/>
      <c r="EZ1427" s="436"/>
      <c r="FA1427" s="436"/>
      <c r="FB1427" s="436"/>
      <c r="FC1427" s="436"/>
      <c r="FD1427" s="436"/>
      <c r="FE1427" s="436"/>
      <c r="FF1427" s="436"/>
      <c r="FG1427" s="436"/>
      <c r="FH1427" s="436"/>
      <c r="FI1427" s="436"/>
      <c r="FJ1427" s="436"/>
      <c r="FK1427" s="436"/>
      <c r="FL1427" s="436"/>
      <c r="FM1427" s="436"/>
      <c r="FN1427" s="436"/>
      <c r="FO1427" s="436"/>
      <c r="FP1427" s="436"/>
      <c r="FQ1427" s="436"/>
      <c r="FR1427" s="436"/>
      <c r="FS1427" s="436"/>
      <c r="FT1427" s="436"/>
      <c r="FU1427" s="436"/>
      <c r="FV1427" s="436"/>
      <c r="FW1427" s="436"/>
      <c r="FX1427" s="436"/>
      <c r="FY1427" s="436"/>
      <c r="FZ1427" s="436"/>
      <c r="GA1427" s="436"/>
      <c r="GB1427" s="436"/>
    </row>
    <row r="1428" spans="1:184" s="431" customFormat="1" ht="15.75" customHeight="1">
      <c r="A1428" s="436"/>
      <c r="B1428" s="453"/>
      <c r="C1428" s="436"/>
      <c r="D1428" s="454"/>
      <c r="E1428" s="436"/>
      <c r="F1428" s="436"/>
      <c r="G1428" s="436"/>
      <c r="H1428" s="430"/>
      <c r="I1428" s="436"/>
      <c r="J1428" s="436"/>
      <c r="K1428" s="436"/>
      <c r="L1428" s="430"/>
      <c r="M1428" s="430"/>
      <c r="N1428" s="427"/>
      <c r="O1428" s="427"/>
      <c r="P1428" s="448"/>
      <c r="Q1428" s="428"/>
      <c r="R1428" s="7"/>
      <c r="S1428" s="459"/>
      <c r="T1428" s="429"/>
      <c r="U1428" s="429"/>
      <c r="V1428" s="429"/>
      <c r="W1428" s="429"/>
      <c r="X1428" s="429"/>
      <c r="Y1428" s="429"/>
      <c r="Z1428" s="439"/>
      <c r="AA1428" s="439"/>
      <c r="AB1428" s="439"/>
      <c r="AC1428" s="439"/>
      <c r="AD1428" s="429"/>
      <c r="AE1428" s="439"/>
      <c r="AF1428" s="7"/>
      <c r="AG1428" s="439"/>
      <c r="AH1428" s="7"/>
      <c r="AI1428" s="439"/>
      <c r="AJ1428" s="439"/>
      <c r="AK1428" s="439"/>
      <c r="AL1428" s="429" t="s">
        <v>139</v>
      </c>
      <c r="AM1428" s="433" t="s">
        <v>139</v>
      </c>
      <c r="AN1428" s="434"/>
      <c r="AO1428" s="438"/>
      <c r="AP1428" s="439" t="s">
        <v>139</v>
      </c>
      <c r="AQ1428" s="431" t="s">
        <v>139</v>
      </c>
      <c r="AR1428" s="440"/>
      <c r="AS1428" s="469" t="s">
        <v>139</v>
      </c>
      <c r="AT1428" s="431" t="s">
        <v>139</v>
      </c>
      <c r="AU1428" s="469" t="s">
        <v>139</v>
      </c>
      <c r="AV1428" s="431" t="s">
        <v>139</v>
      </c>
      <c r="AW1428" s="442" t="s">
        <v>139</v>
      </c>
      <c r="AX1428" s="431" t="s">
        <v>139</v>
      </c>
      <c r="AY1428" s="443"/>
      <c r="AZ1428" s="441"/>
      <c r="BA1428" s="435"/>
      <c r="BB1428" s="437"/>
      <c r="BC1428" s="441"/>
      <c r="BD1428" s="460"/>
      <c r="BE1428" s="441"/>
      <c r="BF1428" s="461"/>
      <c r="BG1428" s="461"/>
      <c r="BH1428" s="469" t="s">
        <v>139</v>
      </c>
      <c r="BI1428" s="431" t="s">
        <v>139</v>
      </c>
      <c r="BJ1428" s="440"/>
      <c r="BK1428" s="436"/>
      <c r="BM1428" s="448"/>
      <c r="BN1428" s="447"/>
      <c r="BO1428"/>
      <c r="BP1428"/>
      <c r="BQ1428" s="436"/>
      <c r="BR1428" s="436"/>
      <c r="BS1428" s="436"/>
      <c r="BT1428" s="436"/>
      <c r="BU1428" s="436"/>
      <c r="BV1428" s="436"/>
      <c r="BW1428" s="436"/>
      <c r="BX1428" s="436"/>
      <c r="BY1428" s="436"/>
      <c r="BZ1428" s="436"/>
      <c r="CA1428" s="436"/>
      <c r="CB1428" s="436"/>
      <c r="CC1428" s="436"/>
      <c r="CD1428" s="436"/>
      <c r="CE1428" s="436"/>
      <c r="CF1428" s="436"/>
      <c r="CG1428" s="436"/>
      <c r="CH1428" s="436"/>
      <c r="CI1428" s="436"/>
      <c r="CJ1428" s="436"/>
      <c r="CK1428" s="436"/>
      <c r="CL1428" s="436"/>
      <c r="CM1428" s="436"/>
      <c r="CN1428" s="436"/>
      <c r="CO1428" s="436"/>
      <c r="CP1428" s="436"/>
      <c r="CQ1428" s="436"/>
      <c r="CR1428" s="436"/>
      <c r="CS1428" s="436"/>
      <c r="CT1428" s="436"/>
      <c r="CU1428" s="436"/>
      <c r="CV1428" s="436"/>
      <c r="CW1428" s="436"/>
      <c r="CX1428" s="436"/>
      <c r="CY1428" s="436"/>
      <c r="CZ1428" s="436"/>
      <c r="DA1428" s="436"/>
      <c r="DB1428" s="436"/>
      <c r="DC1428" s="436"/>
      <c r="DD1428" s="436"/>
      <c r="DE1428" s="436"/>
      <c r="DF1428" s="436"/>
      <c r="DG1428" s="436"/>
      <c r="DH1428" s="436"/>
      <c r="DI1428" s="436"/>
      <c r="DJ1428" s="436"/>
      <c r="DK1428" s="436"/>
      <c r="DL1428" s="436"/>
      <c r="DM1428" s="436"/>
      <c r="DN1428" s="436"/>
      <c r="DO1428" s="436"/>
      <c r="DP1428" s="436"/>
      <c r="DQ1428" s="436"/>
      <c r="DR1428" s="436"/>
      <c r="DS1428" s="436"/>
      <c r="DT1428" s="436"/>
      <c r="DU1428" s="436"/>
      <c r="DV1428" s="436"/>
      <c r="DW1428" s="436"/>
      <c r="DX1428" s="436"/>
      <c r="DY1428" s="436"/>
      <c r="DZ1428" s="436"/>
      <c r="EA1428" s="436"/>
      <c r="EB1428" s="436"/>
      <c r="EC1428" s="436"/>
      <c r="ED1428" s="436"/>
      <c r="EE1428" s="436"/>
      <c r="EF1428" s="436"/>
      <c r="EG1428" s="436"/>
      <c r="EH1428" s="436"/>
      <c r="EI1428" s="436"/>
      <c r="EJ1428" s="436"/>
      <c r="EK1428" s="436"/>
      <c r="EL1428" s="436"/>
      <c r="EM1428" s="436"/>
      <c r="EN1428" s="436"/>
      <c r="EO1428" s="436"/>
      <c r="EP1428" s="436"/>
      <c r="EQ1428" s="436"/>
      <c r="ER1428" s="436"/>
      <c r="ES1428" s="436"/>
      <c r="ET1428" s="436"/>
      <c r="EU1428" s="436"/>
      <c r="EV1428" s="436"/>
      <c r="EW1428" s="436"/>
      <c r="EX1428" s="436"/>
      <c r="EY1428" s="436"/>
      <c r="EZ1428" s="436"/>
      <c r="FA1428" s="436"/>
      <c r="FB1428" s="436"/>
      <c r="FC1428" s="436"/>
      <c r="FD1428" s="436"/>
      <c r="FE1428" s="436"/>
      <c r="FF1428" s="436"/>
      <c r="FG1428" s="436"/>
      <c r="FH1428" s="436"/>
      <c r="FI1428" s="436"/>
      <c r="FJ1428" s="436"/>
      <c r="FK1428" s="436"/>
      <c r="FL1428" s="436"/>
      <c r="FM1428" s="436"/>
      <c r="FN1428" s="436"/>
      <c r="FO1428" s="436"/>
      <c r="FP1428" s="436"/>
      <c r="FQ1428" s="436"/>
      <c r="FR1428" s="436"/>
      <c r="FS1428" s="436"/>
      <c r="FT1428" s="436"/>
      <c r="FU1428" s="436"/>
      <c r="FV1428" s="436"/>
      <c r="FW1428" s="436"/>
      <c r="FX1428" s="436"/>
      <c r="FY1428" s="436"/>
      <c r="FZ1428" s="436"/>
      <c r="GA1428" s="436"/>
      <c r="GB1428" s="436"/>
    </row>
    <row r="1429" spans="1:184" s="431" customFormat="1" ht="15.75" customHeight="1">
      <c r="A1429" s="436"/>
      <c r="B1429" s="453"/>
      <c r="C1429" s="436"/>
      <c r="D1429" s="454"/>
      <c r="E1429" s="436"/>
      <c r="F1429" s="436"/>
      <c r="G1429" s="436"/>
      <c r="H1429" s="430"/>
      <c r="I1429" s="436"/>
      <c r="J1429" s="436"/>
      <c r="K1429" s="436"/>
      <c r="L1429" s="430"/>
      <c r="M1429" s="430"/>
      <c r="N1429" s="427"/>
      <c r="O1429" s="427"/>
      <c r="P1429" s="448"/>
      <c r="Q1429" s="428"/>
      <c r="R1429" s="7"/>
      <c r="S1429" s="459"/>
      <c r="T1429" s="429"/>
      <c r="U1429" s="429"/>
      <c r="V1429" s="429"/>
      <c r="W1429" s="429"/>
      <c r="X1429" s="429"/>
      <c r="Y1429" s="429"/>
      <c r="Z1429" s="439"/>
      <c r="AA1429" s="439"/>
      <c r="AB1429" s="439"/>
      <c r="AC1429" s="439"/>
      <c r="AD1429" s="429"/>
      <c r="AE1429" s="439"/>
      <c r="AF1429" s="7"/>
      <c r="AG1429" s="439"/>
      <c r="AH1429" s="7"/>
      <c r="AI1429" s="439"/>
      <c r="AJ1429" s="439"/>
      <c r="AK1429" s="439"/>
      <c r="AL1429" s="429" t="s">
        <v>139</v>
      </c>
      <c r="AM1429" s="433" t="s">
        <v>139</v>
      </c>
      <c r="AN1429" s="434"/>
      <c r="AO1429" s="438"/>
      <c r="AP1429" s="439" t="s">
        <v>139</v>
      </c>
      <c r="AQ1429" s="431" t="s">
        <v>139</v>
      </c>
      <c r="AR1429" s="440"/>
      <c r="AS1429" s="469" t="s">
        <v>139</v>
      </c>
      <c r="AT1429" s="431" t="s">
        <v>139</v>
      </c>
      <c r="AU1429" s="469" t="s">
        <v>139</v>
      </c>
      <c r="AV1429" s="431" t="s">
        <v>139</v>
      </c>
      <c r="AW1429" s="442" t="s">
        <v>139</v>
      </c>
      <c r="AX1429" s="431" t="s">
        <v>139</v>
      </c>
      <c r="AY1429" s="443"/>
      <c r="AZ1429" s="441"/>
      <c r="BA1429" s="435"/>
      <c r="BB1429" s="437"/>
      <c r="BC1429" s="441"/>
      <c r="BD1429" s="460"/>
      <c r="BE1429" s="441"/>
      <c r="BF1429" s="461"/>
      <c r="BG1429" s="461"/>
      <c r="BH1429" s="469" t="s">
        <v>139</v>
      </c>
      <c r="BI1429" s="431" t="s">
        <v>139</v>
      </c>
      <c r="BJ1429" s="440"/>
      <c r="BK1429" s="436"/>
      <c r="BM1429" s="448"/>
      <c r="BN1429" s="447"/>
      <c r="BO1429"/>
      <c r="BP1429"/>
      <c r="BQ1429" s="436"/>
      <c r="BR1429" s="436"/>
      <c r="BS1429" s="436"/>
      <c r="BT1429" s="436"/>
      <c r="BU1429" s="436"/>
      <c r="BV1429" s="436"/>
      <c r="BW1429" s="436"/>
      <c r="BX1429" s="436"/>
      <c r="BY1429" s="436"/>
      <c r="BZ1429" s="436"/>
      <c r="CA1429" s="436"/>
      <c r="CB1429" s="436"/>
      <c r="CC1429" s="436"/>
      <c r="CD1429" s="436"/>
      <c r="CE1429" s="436"/>
      <c r="CF1429" s="436"/>
      <c r="CG1429" s="436"/>
      <c r="CH1429" s="436"/>
      <c r="CI1429" s="436"/>
      <c r="CJ1429" s="436"/>
      <c r="CK1429" s="436"/>
      <c r="CL1429" s="436"/>
      <c r="CM1429" s="436"/>
      <c r="CN1429" s="436"/>
      <c r="CO1429" s="436"/>
      <c r="CP1429" s="436"/>
      <c r="CQ1429" s="436"/>
      <c r="CR1429" s="436"/>
      <c r="CS1429" s="436"/>
      <c r="CT1429" s="436"/>
      <c r="CU1429" s="436"/>
      <c r="CV1429" s="436"/>
      <c r="CW1429" s="436"/>
      <c r="CX1429" s="436"/>
      <c r="CY1429" s="436"/>
      <c r="CZ1429" s="436"/>
      <c r="DA1429" s="436"/>
      <c r="DB1429" s="436"/>
      <c r="DC1429" s="436"/>
      <c r="DD1429" s="436"/>
      <c r="DE1429" s="436"/>
      <c r="DF1429" s="436"/>
      <c r="DG1429" s="436"/>
      <c r="DH1429" s="436"/>
      <c r="DI1429" s="436"/>
      <c r="DJ1429" s="436"/>
      <c r="DK1429" s="436"/>
      <c r="DL1429" s="436"/>
      <c r="DM1429" s="436"/>
      <c r="DN1429" s="436"/>
      <c r="DO1429" s="436"/>
      <c r="DP1429" s="436"/>
      <c r="DQ1429" s="436"/>
      <c r="DR1429" s="436"/>
      <c r="DS1429" s="436"/>
      <c r="DT1429" s="436"/>
      <c r="DU1429" s="436"/>
      <c r="DV1429" s="436"/>
      <c r="DW1429" s="436"/>
      <c r="DX1429" s="436"/>
      <c r="DY1429" s="436"/>
      <c r="DZ1429" s="436"/>
      <c r="EA1429" s="436"/>
      <c r="EB1429" s="436"/>
      <c r="EC1429" s="436"/>
      <c r="ED1429" s="436"/>
      <c r="EE1429" s="436"/>
      <c r="EF1429" s="436"/>
      <c r="EG1429" s="436"/>
      <c r="EH1429" s="436"/>
      <c r="EI1429" s="436"/>
      <c r="EJ1429" s="436"/>
      <c r="EK1429" s="436"/>
      <c r="EL1429" s="436"/>
      <c r="EM1429" s="436"/>
      <c r="EN1429" s="436"/>
      <c r="EO1429" s="436"/>
      <c r="EP1429" s="436"/>
      <c r="EQ1429" s="436"/>
      <c r="ER1429" s="436"/>
      <c r="ES1429" s="436"/>
      <c r="ET1429" s="436"/>
      <c r="EU1429" s="436"/>
      <c r="EV1429" s="436"/>
      <c r="EW1429" s="436"/>
      <c r="EX1429" s="436"/>
      <c r="EY1429" s="436"/>
      <c r="EZ1429" s="436"/>
      <c r="FA1429" s="436"/>
      <c r="FB1429" s="436"/>
      <c r="FC1429" s="436"/>
      <c r="FD1429" s="436"/>
      <c r="FE1429" s="436"/>
      <c r="FF1429" s="436"/>
      <c r="FG1429" s="436"/>
      <c r="FH1429" s="436"/>
      <c r="FI1429" s="436"/>
      <c r="FJ1429" s="436"/>
      <c r="FK1429" s="436"/>
      <c r="FL1429" s="436"/>
      <c r="FM1429" s="436"/>
      <c r="FN1429" s="436"/>
      <c r="FO1429" s="436"/>
      <c r="FP1429" s="436"/>
      <c r="FQ1429" s="436"/>
      <c r="FR1429" s="436"/>
      <c r="FS1429" s="436"/>
      <c r="FT1429" s="436"/>
      <c r="FU1429" s="436"/>
      <c r="FV1429" s="436"/>
      <c r="FW1429" s="436"/>
      <c r="FX1429" s="436"/>
      <c r="FY1429" s="436"/>
      <c r="FZ1429" s="436"/>
      <c r="GA1429" s="436"/>
      <c r="GB1429" s="436"/>
    </row>
    <row r="1430" spans="1:184" s="431" customFormat="1" ht="15.75" customHeight="1">
      <c r="A1430" s="436"/>
      <c r="B1430" s="453"/>
      <c r="C1430" s="436"/>
      <c r="D1430" s="454"/>
      <c r="E1430" s="436"/>
      <c r="F1430" s="436"/>
      <c r="G1430" s="436"/>
      <c r="H1430" s="430"/>
      <c r="I1430" s="436"/>
      <c r="J1430" s="436"/>
      <c r="K1430" s="436"/>
      <c r="L1430" s="430"/>
      <c r="M1430" s="430"/>
      <c r="N1430" s="427"/>
      <c r="O1430" s="427"/>
      <c r="P1430" s="448"/>
      <c r="Q1430" s="428"/>
      <c r="R1430" s="7"/>
      <c r="S1430" s="459"/>
      <c r="T1430" s="429"/>
      <c r="U1430" s="429"/>
      <c r="V1430" s="429"/>
      <c r="W1430" s="429"/>
      <c r="X1430" s="429"/>
      <c r="Y1430" s="429"/>
      <c r="Z1430" s="439"/>
      <c r="AA1430" s="439"/>
      <c r="AB1430" s="439"/>
      <c r="AC1430" s="439"/>
      <c r="AD1430" s="429"/>
      <c r="AE1430" s="439"/>
      <c r="AF1430" s="7"/>
      <c r="AG1430" s="439"/>
      <c r="AH1430" s="7"/>
      <c r="AI1430" s="439"/>
      <c r="AJ1430" s="439"/>
      <c r="AK1430" s="439"/>
      <c r="AL1430" s="429" t="s">
        <v>139</v>
      </c>
      <c r="AM1430" s="433" t="s">
        <v>139</v>
      </c>
      <c r="AN1430" s="434"/>
      <c r="AO1430" s="438"/>
      <c r="AP1430" s="439" t="s">
        <v>139</v>
      </c>
      <c r="AQ1430" s="431" t="s">
        <v>139</v>
      </c>
      <c r="AR1430" s="440"/>
      <c r="AS1430" s="469" t="s">
        <v>139</v>
      </c>
      <c r="AT1430" s="431" t="s">
        <v>139</v>
      </c>
      <c r="AU1430" s="469" t="s">
        <v>139</v>
      </c>
      <c r="AV1430" s="431" t="s">
        <v>139</v>
      </c>
      <c r="AW1430" s="442" t="s">
        <v>139</v>
      </c>
      <c r="AX1430" s="431" t="s">
        <v>139</v>
      </c>
      <c r="AY1430" s="443"/>
      <c r="AZ1430" s="441"/>
      <c r="BA1430" s="435"/>
      <c r="BB1430" s="437"/>
      <c r="BC1430" s="441"/>
      <c r="BD1430" s="460"/>
      <c r="BE1430" s="441"/>
      <c r="BF1430" s="461"/>
      <c r="BG1430" s="461"/>
      <c r="BH1430" s="469" t="s">
        <v>139</v>
      </c>
      <c r="BI1430" s="431" t="s">
        <v>139</v>
      </c>
      <c r="BJ1430" s="440"/>
      <c r="BK1430" s="436"/>
      <c r="BM1430" s="448"/>
      <c r="BN1430" s="447"/>
      <c r="BO1430"/>
      <c r="BP1430"/>
      <c r="BQ1430" s="436"/>
      <c r="BR1430" s="436"/>
      <c r="BS1430" s="436"/>
      <c r="BT1430" s="436"/>
      <c r="BU1430" s="436"/>
      <c r="BV1430" s="436"/>
      <c r="BW1430" s="436"/>
      <c r="BX1430" s="436"/>
      <c r="BY1430" s="436"/>
      <c r="BZ1430" s="436"/>
      <c r="CA1430" s="436"/>
      <c r="CB1430" s="436"/>
      <c r="CC1430" s="436"/>
      <c r="CD1430" s="436"/>
      <c r="CE1430" s="436"/>
      <c r="CF1430" s="436"/>
      <c r="CG1430" s="436"/>
      <c r="CH1430" s="436"/>
      <c r="CI1430" s="436"/>
      <c r="CJ1430" s="436"/>
      <c r="CK1430" s="436"/>
      <c r="CL1430" s="436"/>
      <c r="CM1430" s="436"/>
      <c r="CN1430" s="436"/>
      <c r="CO1430" s="436"/>
      <c r="CP1430" s="436"/>
      <c r="CQ1430" s="436"/>
      <c r="CR1430" s="436"/>
      <c r="CS1430" s="436"/>
      <c r="CT1430" s="436"/>
      <c r="CU1430" s="436"/>
      <c r="CV1430" s="436"/>
      <c r="CW1430" s="436"/>
      <c r="CX1430" s="436"/>
      <c r="CY1430" s="436"/>
      <c r="CZ1430" s="436"/>
      <c r="DA1430" s="436"/>
      <c r="DB1430" s="436"/>
      <c r="DC1430" s="436"/>
      <c r="DD1430" s="436"/>
      <c r="DE1430" s="436"/>
      <c r="DF1430" s="436"/>
      <c r="DG1430" s="436"/>
      <c r="DH1430" s="436"/>
      <c r="DI1430" s="436"/>
      <c r="DJ1430" s="436"/>
      <c r="DK1430" s="436"/>
      <c r="DL1430" s="436"/>
      <c r="DM1430" s="436"/>
      <c r="DN1430" s="436"/>
      <c r="DO1430" s="436"/>
      <c r="DP1430" s="436"/>
      <c r="DQ1430" s="436"/>
      <c r="DR1430" s="436"/>
      <c r="DS1430" s="436"/>
      <c r="DT1430" s="436"/>
      <c r="DU1430" s="436"/>
      <c r="DV1430" s="436"/>
      <c r="DW1430" s="436"/>
      <c r="DX1430" s="436"/>
      <c r="DY1430" s="436"/>
      <c r="DZ1430" s="436"/>
      <c r="EA1430" s="436"/>
      <c r="EB1430" s="436"/>
      <c r="EC1430" s="436"/>
      <c r="ED1430" s="436"/>
      <c r="EE1430" s="436"/>
      <c r="EF1430" s="436"/>
      <c r="EG1430" s="436"/>
      <c r="EH1430" s="436"/>
      <c r="EI1430" s="436"/>
      <c r="EJ1430" s="436"/>
      <c r="EK1430" s="436"/>
      <c r="EL1430" s="436"/>
      <c r="EM1430" s="436"/>
      <c r="EN1430" s="436"/>
      <c r="EO1430" s="436"/>
      <c r="EP1430" s="436"/>
      <c r="EQ1430" s="436"/>
      <c r="ER1430" s="436"/>
      <c r="ES1430" s="436"/>
      <c r="ET1430" s="436"/>
      <c r="EU1430" s="436"/>
      <c r="EV1430" s="436"/>
      <c r="EW1430" s="436"/>
      <c r="EX1430" s="436"/>
      <c r="EY1430" s="436"/>
      <c r="EZ1430" s="436"/>
      <c r="FA1430" s="436"/>
      <c r="FB1430" s="436"/>
      <c r="FC1430" s="436"/>
      <c r="FD1430" s="436"/>
      <c r="FE1430" s="436"/>
      <c r="FF1430" s="436"/>
      <c r="FG1430" s="436"/>
      <c r="FH1430" s="436"/>
      <c r="FI1430" s="436"/>
      <c r="FJ1430" s="436"/>
      <c r="FK1430" s="436"/>
      <c r="FL1430" s="436"/>
      <c r="FM1430" s="436"/>
      <c r="FN1430" s="436"/>
      <c r="FO1430" s="436"/>
      <c r="FP1430" s="436"/>
      <c r="FQ1430" s="436"/>
      <c r="FR1430" s="436"/>
      <c r="FS1430" s="436"/>
      <c r="FT1430" s="436"/>
      <c r="FU1430" s="436"/>
      <c r="FV1430" s="436"/>
      <c r="FW1430" s="436"/>
      <c r="FX1430" s="436"/>
      <c r="FY1430" s="436"/>
      <c r="FZ1430" s="436"/>
      <c r="GA1430" s="436"/>
      <c r="GB1430" s="436"/>
    </row>
    <row r="1431" spans="1:184" s="431" customFormat="1" ht="15.75" customHeight="1">
      <c r="A1431" s="436"/>
      <c r="B1431" s="453"/>
      <c r="C1431" s="436"/>
      <c r="D1431" s="454"/>
      <c r="E1431" s="436"/>
      <c r="F1431" s="436"/>
      <c r="G1431" s="436"/>
      <c r="H1431" s="430"/>
      <c r="I1431" s="436"/>
      <c r="J1431" s="436"/>
      <c r="K1431" s="436"/>
      <c r="L1431" s="430"/>
      <c r="M1431" s="430"/>
      <c r="N1431" s="427"/>
      <c r="O1431" s="427"/>
      <c r="P1431" s="448"/>
      <c r="Q1431" s="428"/>
      <c r="R1431" s="7"/>
      <c r="S1431" s="459"/>
      <c r="T1431" s="429"/>
      <c r="U1431" s="429"/>
      <c r="V1431" s="429"/>
      <c r="W1431" s="429"/>
      <c r="X1431" s="429"/>
      <c r="Y1431" s="429"/>
      <c r="Z1431" s="439"/>
      <c r="AA1431" s="439"/>
      <c r="AB1431" s="439"/>
      <c r="AC1431" s="439"/>
      <c r="AD1431" s="429"/>
      <c r="AE1431" s="439"/>
      <c r="AF1431" s="7"/>
      <c r="AG1431" s="439"/>
      <c r="AH1431" s="7"/>
      <c r="AI1431" s="439"/>
      <c r="AJ1431" s="439"/>
      <c r="AK1431" s="439"/>
      <c r="AL1431" s="429" t="s">
        <v>139</v>
      </c>
      <c r="AM1431" s="433" t="s">
        <v>139</v>
      </c>
      <c r="AN1431" s="434"/>
      <c r="AO1431" s="438"/>
      <c r="AP1431" s="439" t="s">
        <v>139</v>
      </c>
      <c r="AQ1431" s="431" t="s">
        <v>139</v>
      </c>
      <c r="AR1431" s="440"/>
      <c r="AS1431" s="469" t="s">
        <v>139</v>
      </c>
      <c r="AT1431" s="431" t="s">
        <v>139</v>
      </c>
      <c r="AU1431" s="469" t="s">
        <v>139</v>
      </c>
      <c r="AV1431" s="431" t="s">
        <v>139</v>
      </c>
      <c r="AW1431" s="442" t="s">
        <v>139</v>
      </c>
      <c r="AX1431" s="431" t="s">
        <v>139</v>
      </c>
      <c r="AY1431" s="443"/>
      <c r="AZ1431" s="441"/>
      <c r="BA1431" s="435"/>
      <c r="BB1431" s="437"/>
      <c r="BC1431" s="441"/>
      <c r="BD1431" s="460"/>
      <c r="BE1431" s="441"/>
      <c r="BF1431" s="461"/>
      <c r="BG1431" s="461"/>
      <c r="BH1431" s="469" t="s">
        <v>139</v>
      </c>
      <c r="BI1431" s="431" t="s">
        <v>139</v>
      </c>
      <c r="BJ1431" s="440"/>
      <c r="BK1431" s="436"/>
      <c r="BM1431" s="448"/>
      <c r="BN1431" s="447"/>
      <c r="BO1431"/>
      <c r="BP1431"/>
      <c r="BQ1431" s="436"/>
      <c r="BR1431" s="436"/>
      <c r="BS1431" s="436"/>
      <c r="BT1431" s="436"/>
      <c r="BU1431" s="436"/>
      <c r="BV1431" s="436"/>
      <c r="BW1431" s="436"/>
      <c r="BX1431" s="436"/>
      <c r="BY1431" s="436"/>
      <c r="BZ1431" s="436"/>
      <c r="CA1431" s="436"/>
      <c r="CB1431" s="436"/>
      <c r="CC1431" s="436"/>
      <c r="CD1431" s="436"/>
      <c r="CE1431" s="436"/>
      <c r="CF1431" s="436"/>
      <c r="CG1431" s="436"/>
      <c r="CH1431" s="436"/>
      <c r="CI1431" s="436"/>
      <c r="CJ1431" s="436"/>
      <c r="CK1431" s="436"/>
      <c r="CL1431" s="436"/>
      <c r="CM1431" s="436"/>
      <c r="CN1431" s="436"/>
      <c r="CO1431" s="436"/>
      <c r="CP1431" s="436"/>
      <c r="CQ1431" s="436"/>
      <c r="CR1431" s="436"/>
      <c r="CS1431" s="436"/>
      <c r="CT1431" s="436"/>
      <c r="CU1431" s="436"/>
      <c r="CV1431" s="436"/>
      <c r="CW1431" s="436"/>
      <c r="CX1431" s="436"/>
      <c r="CY1431" s="436"/>
      <c r="CZ1431" s="436"/>
      <c r="DA1431" s="436"/>
      <c r="DB1431" s="436"/>
      <c r="DC1431" s="436"/>
      <c r="DD1431" s="436"/>
      <c r="DE1431" s="436"/>
      <c r="DF1431" s="436"/>
      <c r="DG1431" s="436"/>
      <c r="DH1431" s="436"/>
      <c r="DI1431" s="436"/>
      <c r="DJ1431" s="436"/>
      <c r="DK1431" s="436"/>
      <c r="DL1431" s="436"/>
      <c r="DM1431" s="436"/>
      <c r="DN1431" s="436"/>
      <c r="DO1431" s="436"/>
      <c r="DP1431" s="436"/>
      <c r="DQ1431" s="436"/>
      <c r="DR1431" s="436"/>
      <c r="DS1431" s="436"/>
      <c r="DT1431" s="436"/>
      <c r="DU1431" s="436"/>
      <c r="DV1431" s="436"/>
      <c r="DW1431" s="436"/>
      <c r="DX1431" s="436"/>
      <c r="DY1431" s="436"/>
      <c r="DZ1431" s="436"/>
      <c r="EA1431" s="436"/>
      <c r="EB1431" s="436"/>
      <c r="EC1431" s="436"/>
      <c r="ED1431" s="436"/>
      <c r="EE1431" s="436"/>
      <c r="EF1431" s="436"/>
      <c r="EG1431" s="436"/>
      <c r="EH1431" s="436"/>
      <c r="EI1431" s="436"/>
      <c r="EJ1431" s="436"/>
      <c r="EK1431" s="436"/>
      <c r="EL1431" s="436"/>
      <c r="EM1431" s="436"/>
      <c r="EN1431" s="436"/>
      <c r="EO1431" s="436"/>
      <c r="EP1431" s="436"/>
      <c r="EQ1431" s="436"/>
      <c r="ER1431" s="436"/>
      <c r="ES1431" s="436"/>
      <c r="ET1431" s="436"/>
      <c r="EU1431" s="436"/>
      <c r="EV1431" s="436"/>
      <c r="EW1431" s="436"/>
      <c r="EX1431" s="436"/>
      <c r="EY1431" s="436"/>
      <c r="EZ1431" s="436"/>
      <c r="FA1431" s="436"/>
      <c r="FB1431" s="436"/>
      <c r="FC1431" s="436"/>
      <c r="FD1431" s="436"/>
      <c r="FE1431" s="436"/>
      <c r="FF1431" s="436"/>
      <c r="FG1431" s="436"/>
      <c r="FH1431" s="436"/>
      <c r="FI1431" s="436"/>
      <c r="FJ1431" s="436"/>
      <c r="FK1431" s="436"/>
      <c r="FL1431" s="436"/>
      <c r="FM1431" s="436"/>
      <c r="FN1431" s="436"/>
      <c r="FO1431" s="436"/>
      <c r="FP1431" s="436"/>
      <c r="FQ1431" s="436"/>
      <c r="FR1431" s="436"/>
      <c r="FS1431" s="436"/>
      <c r="FT1431" s="436"/>
      <c r="FU1431" s="436"/>
      <c r="FV1431" s="436"/>
      <c r="FW1431" s="436"/>
      <c r="FX1431" s="436"/>
      <c r="FY1431" s="436"/>
      <c r="FZ1431" s="436"/>
      <c r="GA1431" s="436"/>
      <c r="GB1431" s="436"/>
    </row>
    <row r="1432" spans="1:184" s="431" customFormat="1" ht="15.75" customHeight="1">
      <c r="A1432" s="436"/>
      <c r="B1432" s="453"/>
      <c r="C1432" s="436"/>
      <c r="D1432" s="454"/>
      <c r="E1432" s="436"/>
      <c r="F1432" s="436"/>
      <c r="G1432" s="436"/>
      <c r="H1432" s="430"/>
      <c r="I1432" s="436"/>
      <c r="J1432" s="436"/>
      <c r="K1432" s="436"/>
      <c r="L1432" s="430"/>
      <c r="M1432" s="430"/>
      <c r="N1432" s="427"/>
      <c r="O1432" s="427"/>
      <c r="P1432" s="448"/>
      <c r="Q1432" s="428"/>
      <c r="R1432" s="7"/>
      <c r="S1432" s="459"/>
      <c r="T1432" s="429"/>
      <c r="U1432" s="429"/>
      <c r="V1432" s="429"/>
      <c r="W1432" s="429"/>
      <c r="X1432" s="429"/>
      <c r="Y1432" s="429"/>
      <c r="Z1432" s="439"/>
      <c r="AA1432" s="439"/>
      <c r="AB1432" s="439"/>
      <c r="AC1432" s="439"/>
      <c r="AD1432" s="429"/>
      <c r="AE1432" s="439"/>
      <c r="AF1432" s="7"/>
      <c r="AG1432" s="439"/>
      <c r="AH1432" s="7"/>
      <c r="AI1432" s="439"/>
      <c r="AJ1432" s="439"/>
      <c r="AK1432" s="439"/>
      <c r="AL1432" s="429" t="s">
        <v>139</v>
      </c>
      <c r="AM1432" s="433" t="s">
        <v>139</v>
      </c>
      <c r="AN1432" s="434"/>
      <c r="AO1432" s="438"/>
      <c r="AP1432" s="439" t="s">
        <v>139</v>
      </c>
      <c r="AQ1432" s="431" t="s">
        <v>139</v>
      </c>
      <c r="AR1432" s="440"/>
      <c r="AS1432" s="469" t="s">
        <v>139</v>
      </c>
      <c r="AT1432" s="431" t="s">
        <v>139</v>
      </c>
      <c r="AU1432" s="469" t="s">
        <v>139</v>
      </c>
      <c r="AV1432" s="431" t="s">
        <v>139</v>
      </c>
      <c r="AW1432" s="442" t="s">
        <v>139</v>
      </c>
      <c r="AX1432" s="431" t="s">
        <v>139</v>
      </c>
      <c r="AY1432" s="443"/>
      <c r="AZ1432" s="441"/>
      <c r="BA1432" s="435"/>
      <c r="BB1432" s="437"/>
      <c r="BC1432" s="441"/>
      <c r="BD1432" s="460"/>
      <c r="BE1432" s="441"/>
      <c r="BF1432" s="461"/>
      <c r="BG1432" s="461"/>
      <c r="BH1432" s="469" t="s">
        <v>139</v>
      </c>
      <c r="BI1432" s="431" t="s">
        <v>139</v>
      </c>
      <c r="BJ1432" s="440"/>
      <c r="BK1432" s="436"/>
      <c r="BM1432" s="448"/>
      <c r="BN1432" s="447"/>
      <c r="BO1432"/>
      <c r="BP1432"/>
      <c r="BQ1432" s="436"/>
      <c r="BR1432" s="436"/>
      <c r="BS1432" s="436"/>
      <c r="BT1432" s="436"/>
      <c r="BU1432" s="436"/>
      <c r="BV1432" s="436"/>
      <c r="BW1432" s="436"/>
      <c r="BX1432" s="436"/>
      <c r="BY1432" s="436"/>
      <c r="BZ1432" s="436"/>
      <c r="CA1432" s="436"/>
      <c r="CB1432" s="436"/>
      <c r="CC1432" s="436"/>
      <c r="CD1432" s="436"/>
      <c r="CE1432" s="436"/>
      <c r="CF1432" s="436"/>
      <c r="CG1432" s="436"/>
      <c r="CH1432" s="436"/>
      <c r="CI1432" s="436"/>
      <c r="CJ1432" s="436"/>
      <c r="CK1432" s="436"/>
      <c r="CL1432" s="436"/>
      <c r="CM1432" s="436"/>
      <c r="CN1432" s="436"/>
      <c r="CO1432" s="436"/>
      <c r="CP1432" s="436"/>
      <c r="CQ1432" s="436"/>
      <c r="CR1432" s="436"/>
      <c r="CS1432" s="436"/>
      <c r="CT1432" s="436"/>
      <c r="CU1432" s="436"/>
      <c r="CV1432" s="436"/>
      <c r="CW1432" s="436"/>
      <c r="CX1432" s="436"/>
      <c r="CY1432" s="436"/>
      <c r="CZ1432" s="436"/>
      <c r="DA1432" s="436"/>
      <c r="DB1432" s="436"/>
      <c r="DC1432" s="436"/>
      <c r="DD1432" s="436"/>
      <c r="DE1432" s="436"/>
      <c r="DF1432" s="436"/>
      <c r="DG1432" s="436"/>
      <c r="DH1432" s="436"/>
      <c r="DI1432" s="436"/>
      <c r="DJ1432" s="436"/>
      <c r="DK1432" s="436"/>
      <c r="DL1432" s="436"/>
      <c r="DM1432" s="436"/>
      <c r="DN1432" s="436"/>
      <c r="DO1432" s="436"/>
      <c r="DP1432" s="436"/>
      <c r="DQ1432" s="436"/>
      <c r="DR1432" s="436"/>
      <c r="DS1432" s="436"/>
      <c r="DT1432" s="436"/>
      <c r="DU1432" s="436"/>
      <c r="DV1432" s="436"/>
      <c r="DW1432" s="436"/>
      <c r="DX1432" s="436"/>
      <c r="DY1432" s="436"/>
      <c r="DZ1432" s="436"/>
      <c r="EA1432" s="436"/>
      <c r="EB1432" s="436"/>
      <c r="EC1432" s="436"/>
      <c r="ED1432" s="436"/>
      <c r="EE1432" s="436"/>
      <c r="EF1432" s="436"/>
      <c r="EG1432" s="436"/>
      <c r="EH1432" s="436"/>
      <c r="EI1432" s="436"/>
      <c r="EJ1432" s="436"/>
      <c r="EK1432" s="436"/>
      <c r="EL1432" s="436"/>
      <c r="EM1432" s="436"/>
      <c r="EN1432" s="436"/>
      <c r="EO1432" s="436"/>
      <c r="EP1432" s="436"/>
      <c r="EQ1432" s="436"/>
      <c r="ER1432" s="436"/>
      <c r="ES1432" s="436"/>
      <c r="ET1432" s="436"/>
      <c r="EU1432" s="436"/>
      <c r="EV1432" s="436"/>
      <c r="EW1432" s="436"/>
      <c r="EX1432" s="436"/>
      <c r="EY1432" s="436"/>
      <c r="EZ1432" s="436"/>
      <c r="FA1432" s="436"/>
      <c r="FB1432" s="436"/>
      <c r="FC1432" s="436"/>
      <c r="FD1432" s="436"/>
      <c r="FE1432" s="436"/>
      <c r="FF1432" s="436"/>
      <c r="FG1432" s="436"/>
      <c r="FH1432" s="436"/>
      <c r="FI1432" s="436"/>
      <c r="FJ1432" s="436"/>
      <c r="FK1432" s="436"/>
      <c r="FL1432" s="436"/>
      <c r="FM1432" s="436"/>
      <c r="FN1432" s="436"/>
      <c r="FO1432" s="436"/>
      <c r="FP1432" s="436"/>
      <c r="FQ1432" s="436"/>
      <c r="FR1432" s="436"/>
      <c r="FS1432" s="436"/>
      <c r="FT1432" s="436"/>
      <c r="FU1432" s="436"/>
      <c r="FV1432" s="436"/>
      <c r="FW1432" s="436"/>
      <c r="FX1432" s="436"/>
      <c r="FY1432" s="436"/>
      <c r="FZ1432" s="436"/>
      <c r="GA1432" s="436"/>
      <c r="GB1432" s="436"/>
    </row>
    <row r="1433" spans="1:184" s="431" customFormat="1" ht="15.75" customHeight="1">
      <c r="A1433" s="436"/>
      <c r="B1433" s="453"/>
      <c r="C1433" s="436"/>
      <c r="D1433" s="454"/>
      <c r="E1433" s="436"/>
      <c r="F1433" s="436"/>
      <c r="G1433" s="436"/>
      <c r="H1433" s="430"/>
      <c r="I1433" s="436"/>
      <c r="J1433" s="436"/>
      <c r="K1433" s="436"/>
      <c r="L1433" s="430"/>
      <c r="M1433" s="430"/>
      <c r="N1433" s="427"/>
      <c r="O1433" s="427"/>
      <c r="P1433" s="448"/>
      <c r="Q1433" s="428"/>
      <c r="R1433" s="7"/>
      <c r="S1433" s="459"/>
      <c r="T1433" s="429"/>
      <c r="U1433" s="429"/>
      <c r="V1433" s="429"/>
      <c r="W1433" s="429"/>
      <c r="X1433" s="429"/>
      <c r="Y1433" s="429"/>
      <c r="Z1433" s="439"/>
      <c r="AA1433" s="439"/>
      <c r="AB1433" s="439"/>
      <c r="AC1433" s="439"/>
      <c r="AD1433" s="429"/>
      <c r="AE1433" s="439"/>
      <c r="AF1433" s="7"/>
      <c r="AG1433" s="439"/>
      <c r="AH1433" s="7"/>
      <c r="AI1433" s="439"/>
      <c r="AJ1433" s="439"/>
      <c r="AK1433" s="439"/>
      <c r="AL1433" s="429" t="s">
        <v>139</v>
      </c>
      <c r="AM1433" s="433" t="s">
        <v>139</v>
      </c>
      <c r="AN1433" s="434"/>
      <c r="AO1433" s="438"/>
      <c r="AP1433" s="439" t="s">
        <v>139</v>
      </c>
      <c r="AQ1433" s="431" t="s">
        <v>139</v>
      </c>
      <c r="AR1433" s="440"/>
      <c r="AS1433" s="469" t="s">
        <v>139</v>
      </c>
      <c r="AT1433" s="431" t="s">
        <v>139</v>
      </c>
      <c r="AU1433" s="469" t="s">
        <v>139</v>
      </c>
      <c r="AV1433" s="431" t="s">
        <v>139</v>
      </c>
      <c r="AW1433" s="442" t="s">
        <v>139</v>
      </c>
      <c r="AX1433" s="431" t="s">
        <v>139</v>
      </c>
      <c r="AY1433" s="443"/>
      <c r="AZ1433" s="441"/>
      <c r="BA1433" s="435"/>
      <c r="BB1433" s="437"/>
      <c r="BC1433" s="441"/>
      <c r="BD1433" s="460"/>
      <c r="BE1433" s="441"/>
      <c r="BF1433" s="461"/>
      <c r="BG1433" s="461"/>
      <c r="BH1433" s="469" t="s">
        <v>139</v>
      </c>
      <c r="BI1433" s="431" t="s">
        <v>139</v>
      </c>
      <c r="BJ1433" s="440"/>
      <c r="BK1433" s="436"/>
      <c r="BM1433" s="448"/>
      <c r="BN1433" s="447"/>
      <c r="BO1433"/>
      <c r="BP1433"/>
      <c r="BQ1433" s="436"/>
      <c r="BR1433" s="436"/>
      <c r="BS1433" s="436"/>
      <c r="BT1433" s="436"/>
      <c r="BU1433" s="436"/>
      <c r="BV1433" s="436"/>
      <c r="BW1433" s="436"/>
      <c r="BX1433" s="436"/>
      <c r="BY1433" s="436"/>
      <c r="BZ1433" s="436"/>
      <c r="CA1433" s="436"/>
      <c r="CB1433" s="436"/>
      <c r="CC1433" s="436"/>
      <c r="CD1433" s="436"/>
      <c r="CE1433" s="436"/>
      <c r="CF1433" s="436"/>
      <c r="CG1433" s="436"/>
      <c r="CH1433" s="436"/>
      <c r="CI1433" s="436"/>
      <c r="CJ1433" s="436"/>
      <c r="CK1433" s="436"/>
      <c r="CL1433" s="436"/>
      <c r="CM1433" s="436"/>
      <c r="CN1433" s="436"/>
      <c r="CO1433" s="436"/>
      <c r="CP1433" s="436"/>
      <c r="CQ1433" s="436"/>
      <c r="CR1433" s="436"/>
      <c r="CS1433" s="436"/>
      <c r="CT1433" s="436"/>
      <c r="CU1433" s="436"/>
      <c r="CV1433" s="436"/>
      <c r="CW1433" s="436"/>
      <c r="CX1433" s="436"/>
      <c r="CY1433" s="436"/>
      <c r="CZ1433" s="436"/>
      <c r="DA1433" s="436"/>
      <c r="DB1433" s="436"/>
      <c r="DC1433" s="436"/>
      <c r="DD1433" s="436"/>
      <c r="DE1433" s="436"/>
      <c r="DF1433" s="436"/>
      <c r="DG1433" s="436"/>
      <c r="DH1433" s="436"/>
      <c r="DI1433" s="436"/>
      <c r="DJ1433" s="436"/>
      <c r="DK1433" s="436"/>
      <c r="DL1433" s="436"/>
      <c r="DM1433" s="436"/>
      <c r="DN1433" s="436"/>
      <c r="DO1433" s="436"/>
      <c r="DP1433" s="436"/>
      <c r="DQ1433" s="436"/>
      <c r="DR1433" s="436"/>
      <c r="DS1433" s="436"/>
      <c r="DT1433" s="436"/>
      <c r="DU1433" s="436"/>
      <c r="DV1433" s="436"/>
      <c r="DW1433" s="436"/>
      <c r="DX1433" s="436"/>
      <c r="DY1433" s="436"/>
      <c r="DZ1433" s="436"/>
      <c r="EA1433" s="436"/>
      <c r="EB1433" s="436"/>
      <c r="EC1433" s="436"/>
      <c r="ED1433" s="436"/>
      <c r="EE1433" s="436"/>
      <c r="EF1433" s="436"/>
      <c r="EG1433" s="436"/>
      <c r="EH1433" s="436"/>
      <c r="EI1433" s="436"/>
      <c r="EJ1433" s="436"/>
      <c r="EK1433" s="436"/>
      <c r="EL1433" s="436"/>
      <c r="EM1433" s="436"/>
      <c r="EN1433" s="436"/>
      <c r="EO1433" s="436"/>
      <c r="EP1433" s="436"/>
      <c r="EQ1433" s="436"/>
      <c r="ER1433" s="436"/>
      <c r="ES1433" s="436"/>
      <c r="ET1433" s="436"/>
      <c r="EU1433" s="436"/>
      <c r="EV1433" s="436"/>
      <c r="EW1433" s="436"/>
      <c r="EX1433" s="436"/>
      <c r="EY1433" s="436"/>
      <c r="EZ1433" s="436"/>
      <c r="FA1433" s="436"/>
      <c r="FB1433" s="436"/>
      <c r="FC1433" s="436"/>
      <c r="FD1433" s="436"/>
      <c r="FE1433" s="436"/>
      <c r="FF1433" s="436"/>
      <c r="FG1433" s="436"/>
      <c r="FH1433" s="436"/>
      <c r="FI1433" s="436"/>
      <c r="FJ1433" s="436"/>
      <c r="FK1433" s="436"/>
      <c r="FL1433" s="436"/>
      <c r="FM1433" s="436"/>
      <c r="FN1433" s="436"/>
      <c r="FO1433" s="436"/>
      <c r="FP1433" s="436"/>
      <c r="FQ1433" s="436"/>
      <c r="FR1433" s="436"/>
      <c r="FS1433" s="436"/>
      <c r="FT1433" s="436"/>
      <c r="FU1433" s="436"/>
      <c r="FV1433" s="436"/>
      <c r="FW1433" s="436"/>
      <c r="FX1433" s="436"/>
      <c r="FY1433" s="436"/>
      <c r="FZ1433" s="436"/>
      <c r="GA1433" s="436"/>
      <c r="GB1433" s="436"/>
    </row>
    <row r="1434" spans="1:184" s="431" customFormat="1" ht="15.75" customHeight="1">
      <c r="A1434" s="436"/>
      <c r="B1434" s="453"/>
      <c r="C1434" s="436"/>
      <c r="D1434" s="454"/>
      <c r="E1434" s="436"/>
      <c r="F1434" s="436"/>
      <c r="G1434" s="436"/>
      <c r="H1434" s="430"/>
      <c r="I1434" s="436"/>
      <c r="J1434" s="436"/>
      <c r="K1434" s="436"/>
      <c r="L1434" s="430"/>
      <c r="M1434" s="430"/>
      <c r="N1434" s="427"/>
      <c r="O1434" s="427"/>
      <c r="P1434" s="448"/>
      <c r="Q1434" s="428"/>
      <c r="R1434" s="7"/>
      <c r="S1434" s="459"/>
      <c r="T1434" s="429"/>
      <c r="U1434" s="429"/>
      <c r="V1434" s="429"/>
      <c r="W1434" s="429"/>
      <c r="X1434" s="429"/>
      <c r="Y1434" s="429"/>
      <c r="Z1434" s="439"/>
      <c r="AA1434" s="439"/>
      <c r="AB1434" s="439"/>
      <c r="AC1434" s="439"/>
      <c r="AD1434" s="429"/>
      <c r="AE1434" s="439"/>
      <c r="AF1434" s="7"/>
      <c r="AG1434" s="439"/>
      <c r="AH1434" s="7"/>
      <c r="AI1434" s="439"/>
      <c r="AJ1434" s="439"/>
      <c r="AK1434" s="439"/>
      <c r="AL1434" s="429" t="s">
        <v>139</v>
      </c>
      <c r="AM1434" s="433" t="s">
        <v>139</v>
      </c>
      <c r="AN1434" s="434"/>
      <c r="AO1434" s="438"/>
      <c r="AP1434" s="439" t="s">
        <v>139</v>
      </c>
      <c r="AQ1434" s="431" t="s">
        <v>139</v>
      </c>
      <c r="AR1434" s="440"/>
      <c r="AS1434" s="469" t="s">
        <v>139</v>
      </c>
      <c r="AT1434" s="431" t="s">
        <v>139</v>
      </c>
      <c r="AU1434" s="469" t="s">
        <v>139</v>
      </c>
      <c r="AV1434" s="431" t="s">
        <v>139</v>
      </c>
      <c r="AW1434" s="442" t="s">
        <v>139</v>
      </c>
      <c r="AX1434" s="431" t="s">
        <v>139</v>
      </c>
      <c r="AY1434" s="443"/>
      <c r="AZ1434" s="441"/>
      <c r="BA1434" s="435"/>
      <c r="BB1434" s="437"/>
      <c r="BC1434" s="441"/>
      <c r="BD1434" s="460"/>
      <c r="BE1434" s="441"/>
      <c r="BF1434" s="461"/>
      <c r="BG1434" s="461"/>
      <c r="BH1434" s="469" t="s">
        <v>139</v>
      </c>
      <c r="BI1434" s="431" t="s">
        <v>139</v>
      </c>
      <c r="BJ1434" s="440"/>
      <c r="BK1434" s="436"/>
      <c r="BM1434" s="448"/>
      <c r="BN1434" s="447"/>
      <c r="BO1434"/>
      <c r="BP1434"/>
      <c r="BQ1434" s="436"/>
      <c r="BR1434" s="436"/>
      <c r="BS1434" s="436"/>
      <c r="BT1434" s="436"/>
      <c r="BU1434" s="436"/>
      <c r="BV1434" s="436"/>
      <c r="BW1434" s="436"/>
      <c r="BX1434" s="436"/>
      <c r="BY1434" s="436"/>
      <c r="BZ1434" s="436"/>
      <c r="CA1434" s="436"/>
      <c r="CB1434" s="436"/>
      <c r="CC1434" s="436"/>
      <c r="CD1434" s="436"/>
      <c r="CE1434" s="436"/>
      <c r="CF1434" s="436"/>
      <c r="CG1434" s="436"/>
      <c r="CH1434" s="436"/>
      <c r="CI1434" s="436"/>
      <c r="CJ1434" s="436"/>
      <c r="CK1434" s="436"/>
      <c r="CL1434" s="436"/>
      <c r="CM1434" s="436"/>
      <c r="CN1434" s="436"/>
      <c r="CO1434" s="436"/>
      <c r="CP1434" s="436"/>
      <c r="CQ1434" s="436"/>
      <c r="CR1434" s="436"/>
      <c r="CS1434" s="436"/>
      <c r="CT1434" s="436"/>
      <c r="CU1434" s="436"/>
      <c r="CV1434" s="436"/>
      <c r="CW1434" s="436"/>
      <c r="CX1434" s="436"/>
      <c r="CY1434" s="436"/>
      <c r="CZ1434" s="436"/>
      <c r="DA1434" s="436"/>
      <c r="DB1434" s="436"/>
      <c r="DC1434" s="436"/>
      <c r="DD1434" s="436"/>
      <c r="DE1434" s="436"/>
      <c r="DF1434" s="436"/>
      <c r="DG1434" s="436"/>
      <c r="DH1434" s="436"/>
      <c r="DI1434" s="436"/>
      <c r="DJ1434" s="436"/>
      <c r="DK1434" s="436"/>
      <c r="DL1434" s="436"/>
      <c r="DM1434" s="436"/>
      <c r="DN1434" s="436"/>
      <c r="DO1434" s="436"/>
      <c r="DP1434" s="436"/>
      <c r="DQ1434" s="436"/>
      <c r="DR1434" s="436"/>
      <c r="DS1434" s="436"/>
      <c r="DT1434" s="436"/>
      <c r="DU1434" s="436"/>
      <c r="DV1434" s="436"/>
      <c r="DW1434" s="436"/>
      <c r="DX1434" s="436"/>
      <c r="DY1434" s="436"/>
      <c r="DZ1434" s="436"/>
      <c r="EA1434" s="436"/>
      <c r="EB1434" s="436"/>
      <c r="EC1434" s="436"/>
      <c r="ED1434" s="436"/>
      <c r="EE1434" s="436"/>
      <c r="EF1434" s="436"/>
      <c r="EG1434" s="436"/>
      <c r="EH1434" s="436"/>
      <c r="EI1434" s="436"/>
      <c r="EJ1434" s="436"/>
      <c r="EK1434" s="436"/>
      <c r="EL1434" s="436"/>
      <c r="EM1434" s="436"/>
      <c r="EN1434" s="436"/>
      <c r="EO1434" s="436"/>
      <c r="EP1434" s="436"/>
      <c r="EQ1434" s="436"/>
      <c r="ER1434" s="436"/>
      <c r="ES1434" s="436"/>
      <c r="ET1434" s="436"/>
      <c r="EU1434" s="436"/>
      <c r="EV1434" s="436"/>
      <c r="EW1434" s="436"/>
      <c r="EX1434" s="436"/>
      <c r="EY1434" s="436"/>
      <c r="EZ1434" s="436"/>
      <c r="FA1434" s="436"/>
      <c r="FB1434" s="436"/>
      <c r="FC1434" s="436"/>
      <c r="FD1434" s="436"/>
      <c r="FE1434" s="436"/>
      <c r="FF1434" s="436"/>
      <c r="FG1434" s="436"/>
      <c r="FH1434" s="436"/>
      <c r="FI1434" s="436"/>
      <c r="FJ1434" s="436"/>
      <c r="FK1434" s="436"/>
      <c r="FL1434" s="436"/>
      <c r="FM1434" s="436"/>
      <c r="FN1434" s="436"/>
      <c r="FO1434" s="436"/>
      <c r="FP1434" s="436"/>
      <c r="FQ1434" s="436"/>
      <c r="FR1434" s="436"/>
      <c r="FS1434" s="436"/>
      <c r="FT1434" s="436"/>
      <c r="FU1434" s="436"/>
      <c r="FV1434" s="436"/>
      <c r="FW1434" s="436"/>
      <c r="FX1434" s="436"/>
      <c r="FY1434" s="436"/>
      <c r="FZ1434" s="436"/>
      <c r="GA1434" s="436"/>
      <c r="GB1434" s="436"/>
    </row>
    <row r="1435" spans="1:184" s="431" customFormat="1" ht="15.75" customHeight="1">
      <c r="A1435" s="436"/>
      <c r="B1435" s="453"/>
      <c r="C1435" s="436"/>
      <c r="D1435" s="454"/>
      <c r="E1435" s="436"/>
      <c r="F1435" s="436"/>
      <c r="G1435" s="436"/>
      <c r="H1435" s="430"/>
      <c r="I1435" s="436"/>
      <c r="J1435" s="436"/>
      <c r="K1435" s="436"/>
      <c r="L1435" s="430"/>
      <c r="M1435" s="430"/>
      <c r="N1435" s="427"/>
      <c r="O1435" s="427"/>
      <c r="P1435" s="448"/>
      <c r="Q1435" s="428"/>
      <c r="R1435" s="7"/>
      <c r="S1435" s="459"/>
      <c r="T1435" s="429"/>
      <c r="U1435" s="429"/>
      <c r="V1435" s="429"/>
      <c r="W1435" s="429"/>
      <c r="X1435" s="429"/>
      <c r="Y1435" s="429"/>
      <c r="Z1435" s="439"/>
      <c r="AA1435" s="439"/>
      <c r="AB1435" s="439"/>
      <c r="AC1435" s="439"/>
      <c r="AD1435" s="429"/>
      <c r="AE1435" s="439"/>
      <c r="AF1435" s="7"/>
      <c r="AG1435" s="439"/>
      <c r="AH1435" s="7"/>
      <c r="AI1435" s="439"/>
      <c r="AJ1435" s="439"/>
      <c r="AK1435" s="439"/>
      <c r="AL1435" s="429" t="s">
        <v>139</v>
      </c>
      <c r="AM1435" s="433" t="s">
        <v>139</v>
      </c>
      <c r="AN1435" s="434"/>
      <c r="AO1435" s="438"/>
      <c r="AP1435" s="439" t="s">
        <v>139</v>
      </c>
      <c r="AQ1435" s="431" t="s">
        <v>139</v>
      </c>
      <c r="AR1435" s="440"/>
      <c r="AS1435" s="469" t="s">
        <v>139</v>
      </c>
      <c r="AT1435" s="431" t="s">
        <v>139</v>
      </c>
      <c r="AU1435" s="469" t="s">
        <v>139</v>
      </c>
      <c r="AV1435" s="431" t="s">
        <v>139</v>
      </c>
      <c r="AW1435" s="442" t="s">
        <v>139</v>
      </c>
      <c r="AX1435" s="431" t="s">
        <v>139</v>
      </c>
      <c r="AY1435" s="443"/>
      <c r="AZ1435" s="441"/>
      <c r="BA1435" s="435"/>
      <c r="BB1435" s="437"/>
      <c r="BC1435" s="441"/>
      <c r="BD1435" s="460"/>
      <c r="BE1435" s="441"/>
      <c r="BF1435" s="461"/>
      <c r="BG1435" s="461"/>
      <c r="BH1435" s="469" t="s">
        <v>139</v>
      </c>
      <c r="BI1435" s="431" t="s">
        <v>139</v>
      </c>
      <c r="BJ1435" s="440"/>
      <c r="BK1435" s="436"/>
      <c r="BM1435" s="448"/>
      <c r="BN1435" s="447"/>
      <c r="BO1435"/>
      <c r="BP1435"/>
      <c r="BQ1435" s="436"/>
      <c r="BR1435" s="436"/>
      <c r="BS1435" s="436"/>
      <c r="BT1435" s="436"/>
      <c r="BU1435" s="436"/>
      <c r="BV1435" s="436"/>
      <c r="BW1435" s="436"/>
      <c r="BX1435" s="436"/>
      <c r="BY1435" s="436"/>
      <c r="BZ1435" s="436"/>
      <c r="CA1435" s="436"/>
      <c r="CB1435" s="436"/>
      <c r="CC1435" s="436"/>
      <c r="CD1435" s="436"/>
      <c r="CE1435" s="436"/>
      <c r="CF1435" s="436"/>
      <c r="CG1435" s="436"/>
      <c r="CH1435" s="436"/>
      <c r="CI1435" s="436"/>
      <c r="CJ1435" s="436"/>
      <c r="CK1435" s="436"/>
      <c r="CL1435" s="436"/>
      <c r="CM1435" s="436"/>
      <c r="CN1435" s="436"/>
      <c r="CO1435" s="436"/>
      <c r="CP1435" s="436"/>
      <c r="CQ1435" s="436"/>
      <c r="CR1435" s="436"/>
      <c r="CS1435" s="436"/>
      <c r="CT1435" s="436"/>
      <c r="CU1435" s="436"/>
      <c r="CV1435" s="436"/>
      <c r="CW1435" s="436"/>
      <c r="CX1435" s="436"/>
      <c r="CY1435" s="436"/>
      <c r="CZ1435" s="436"/>
      <c r="DA1435" s="436"/>
      <c r="DB1435" s="436"/>
      <c r="DC1435" s="436"/>
      <c r="DD1435" s="436"/>
      <c r="DE1435" s="436"/>
      <c r="DF1435" s="436"/>
      <c r="DG1435" s="436"/>
      <c r="DH1435" s="436"/>
      <c r="DI1435" s="436"/>
      <c r="DJ1435" s="436"/>
      <c r="DK1435" s="436"/>
      <c r="DL1435" s="436"/>
      <c r="DM1435" s="436"/>
      <c r="DN1435" s="436"/>
      <c r="DO1435" s="436"/>
      <c r="DP1435" s="436"/>
      <c r="DQ1435" s="436"/>
      <c r="DR1435" s="436"/>
      <c r="DS1435" s="436"/>
      <c r="DT1435" s="436"/>
      <c r="DU1435" s="436"/>
      <c r="DV1435" s="436"/>
      <c r="DW1435" s="436"/>
      <c r="DX1435" s="436"/>
      <c r="DY1435" s="436"/>
      <c r="DZ1435" s="436"/>
      <c r="EA1435" s="436"/>
      <c r="EB1435" s="436"/>
      <c r="EC1435" s="436"/>
      <c r="ED1435" s="436"/>
      <c r="EE1435" s="436"/>
      <c r="EF1435" s="436"/>
      <c r="EG1435" s="436"/>
      <c r="EH1435" s="436"/>
      <c r="EI1435" s="436"/>
      <c r="EJ1435" s="436"/>
      <c r="EK1435" s="436"/>
      <c r="EL1435" s="436"/>
      <c r="EM1435" s="436"/>
      <c r="EN1435" s="436"/>
      <c r="EO1435" s="436"/>
      <c r="EP1435" s="436"/>
      <c r="EQ1435" s="436"/>
      <c r="ER1435" s="436"/>
      <c r="ES1435" s="436"/>
      <c r="ET1435" s="436"/>
      <c r="EU1435" s="436"/>
      <c r="EV1435" s="436"/>
      <c r="EW1435" s="436"/>
      <c r="EX1435" s="436"/>
      <c r="EY1435" s="436"/>
      <c r="EZ1435" s="436"/>
      <c r="FA1435" s="436"/>
      <c r="FB1435" s="436"/>
      <c r="FC1435" s="436"/>
      <c r="FD1435" s="436"/>
      <c r="FE1435" s="436"/>
      <c r="FF1435" s="436"/>
      <c r="FG1435" s="436"/>
      <c r="FH1435" s="436"/>
      <c r="FI1435" s="436"/>
      <c r="FJ1435" s="436"/>
      <c r="FK1435" s="436"/>
      <c r="FL1435" s="436"/>
      <c r="FM1435" s="436"/>
      <c r="FN1435" s="436"/>
      <c r="FO1435" s="436"/>
      <c r="FP1435" s="436"/>
      <c r="FQ1435" s="436"/>
      <c r="FR1435" s="436"/>
      <c r="FS1435" s="436"/>
      <c r="FT1435" s="436"/>
      <c r="FU1435" s="436"/>
      <c r="FV1435" s="436"/>
      <c r="FW1435" s="436"/>
      <c r="FX1435" s="436"/>
      <c r="FY1435" s="436"/>
      <c r="FZ1435" s="436"/>
      <c r="GA1435" s="436"/>
      <c r="GB1435" s="436"/>
    </row>
    <row r="1436" spans="1:184" s="431" customFormat="1" ht="15.75" customHeight="1">
      <c r="A1436" s="436"/>
      <c r="B1436" s="453"/>
      <c r="C1436" s="436"/>
      <c r="D1436" s="454"/>
      <c r="E1436" s="436"/>
      <c r="F1436" s="436"/>
      <c r="G1436" s="436"/>
      <c r="H1436" s="430"/>
      <c r="I1436" s="436"/>
      <c r="J1436" s="436"/>
      <c r="K1436" s="436"/>
      <c r="L1436" s="430"/>
      <c r="M1436" s="430"/>
      <c r="N1436" s="427"/>
      <c r="O1436" s="427"/>
      <c r="P1436" s="448"/>
      <c r="Q1436" s="428"/>
      <c r="R1436" s="7"/>
      <c r="S1436" s="459"/>
      <c r="T1436" s="429"/>
      <c r="U1436" s="429"/>
      <c r="V1436" s="429"/>
      <c r="W1436" s="429"/>
      <c r="X1436" s="429"/>
      <c r="Y1436" s="429"/>
      <c r="Z1436" s="439"/>
      <c r="AA1436" s="439"/>
      <c r="AB1436" s="439"/>
      <c r="AC1436" s="439"/>
      <c r="AD1436" s="429"/>
      <c r="AE1436" s="439"/>
      <c r="AF1436" s="7"/>
      <c r="AG1436" s="439"/>
      <c r="AH1436" s="7"/>
      <c r="AI1436" s="439"/>
      <c r="AJ1436" s="439"/>
      <c r="AK1436" s="439"/>
      <c r="AL1436" s="429" t="s">
        <v>139</v>
      </c>
      <c r="AM1436" s="433" t="s">
        <v>139</v>
      </c>
      <c r="AN1436" s="434"/>
      <c r="AO1436" s="438"/>
      <c r="AP1436" s="439" t="s">
        <v>139</v>
      </c>
      <c r="AQ1436" s="431" t="s">
        <v>139</v>
      </c>
      <c r="AR1436" s="440"/>
      <c r="AS1436" s="469" t="s">
        <v>139</v>
      </c>
      <c r="AT1436" s="431" t="s">
        <v>139</v>
      </c>
      <c r="AU1436" s="469" t="s">
        <v>139</v>
      </c>
      <c r="AV1436" s="431" t="s">
        <v>139</v>
      </c>
      <c r="AW1436" s="442" t="s">
        <v>139</v>
      </c>
      <c r="AX1436" s="431" t="s">
        <v>139</v>
      </c>
      <c r="AY1436" s="443"/>
      <c r="AZ1436" s="441"/>
      <c r="BA1436" s="435"/>
      <c r="BB1436" s="437"/>
      <c r="BC1436" s="441"/>
      <c r="BD1436" s="460"/>
      <c r="BE1436" s="441"/>
      <c r="BF1436" s="461"/>
      <c r="BG1436" s="461"/>
      <c r="BH1436" s="469" t="s">
        <v>139</v>
      </c>
      <c r="BI1436" s="431" t="s">
        <v>139</v>
      </c>
      <c r="BJ1436" s="440"/>
      <c r="BK1436" s="436"/>
      <c r="BM1436" s="448"/>
      <c r="BN1436" s="447"/>
      <c r="BO1436"/>
      <c r="BP1436"/>
      <c r="BQ1436" s="436"/>
      <c r="BR1436" s="436"/>
      <c r="BS1436" s="436"/>
      <c r="BT1436" s="436"/>
      <c r="BU1436" s="436"/>
      <c r="BV1436" s="436"/>
      <c r="BW1436" s="436"/>
      <c r="BX1436" s="436"/>
      <c r="BY1436" s="436"/>
      <c r="BZ1436" s="436"/>
      <c r="CA1436" s="436"/>
      <c r="CB1436" s="436"/>
      <c r="CC1436" s="436"/>
      <c r="CD1436" s="436"/>
      <c r="CE1436" s="436"/>
      <c r="CF1436" s="436"/>
      <c r="CG1436" s="436"/>
      <c r="CH1436" s="436"/>
      <c r="CI1436" s="436"/>
      <c r="CJ1436" s="436"/>
      <c r="CK1436" s="436"/>
      <c r="CL1436" s="436"/>
      <c r="CM1436" s="436"/>
      <c r="CN1436" s="436"/>
      <c r="CO1436" s="436"/>
      <c r="CP1436" s="436"/>
      <c r="CQ1436" s="436"/>
      <c r="CR1436" s="436"/>
      <c r="CS1436" s="436"/>
      <c r="CT1436" s="436"/>
      <c r="CU1436" s="436"/>
      <c r="CV1436" s="436"/>
      <c r="CW1436" s="436"/>
      <c r="CX1436" s="436"/>
      <c r="CY1436" s="436"/>
      <c r="CZ1436" s="436"/>
      <c r="DA1436" s="436"/>
      <c r="DB1436" s="436"/>
      <c r="DC1436" s="436"/>
      <c r="DD1436" s="436"/>
      <c r="DE1436" s="436"/>
      <c r="DF1436" s="436"/>
      <c r="DG1436" s="436"/>
      <c r="DH1436" s="436"/>
      <c r="DI1436" s="436"/>
      <c r="DJ1436" s="436"/>
      <c r="DK1436" s="436"/>
      <c r="DL1436" s="436"/>
      <c r="DM1436" s="436"/>
      <c r="DN1436" s="436"/>
      <c r="DO1436" s="436"/>
      <c r="DP1436" s="436"/>
      <c r="DQ1436" s="436"/>
      <c r="DR1436" s="436"/>
      <c r="DS1436" s="436"/>
      <c r="DT1436" s="436"/>
      <c r="DU1436" s="436"/>
      <c r="DV1436" s="436"/>
      <c r="DW1436" s="436"/>
      <c r="DX1436" s="436"/>
      <c r="DY1436" s="436"/>
      <c r="DZ1436" s="436"/>
      <c r="EA1436" s="436"/>
      <c r="EB1436" s="436"/>
      <c r="EC1436" s="436"/>
      <c r="ED1436" s="436"/>
      <c r="EE1436" s="436"/>
      <c r="EF1436" s="436"/>
      <c r="EG1436" s="436"/>
      <c r="EH1436" s="436"/>
      <c r="EI1436" s="436"/>
      <c r="EJ1436" s="436"/>
      <c r="EK1436" s="436"/>
      <c r="EL1436" s="436"/>
      <c r="EM1436" s="436"/>
      <c r="EN1436" s="436"/>
      <c r="EO1436" s="436"/>
      <c r="EP1436" s="436"/>
      <c r="EQ1436" s="436"/>
      <c r="ER1436" s="436"/>
      <c r="ES1436" s="436"/>
      <c r="ET1436" s="436"/>
      <c r="EU1436" s="436"/>
      <c r="EV1436" s="436"/>
      <c r="EW1436" s="436"/>
      <c r="EX1436" s="436"/>
      <c r="EY1436" s="436"/>
      <c r="EZ1436" s="436"/>
      <c r="FA1436" s="436"/>
      <c r="FB1436" s="436"/>
      <c r="FC1436" s="436"/>
      <c r="FD1436" s="436"/>
      <c r="FE1436" s="436"/>
      <c r="FF1436" s="436"/>
      <c r="FG1436" s="436"/>
      <c r="FH1436" s="436"/>
      <c r="FI1436" s="436"/>
      <c r="FJ1436" s="436"/>
      <c r="FK1436" s="436"/>
      <c r="FL1436" s="436"/>
      <c r="FM1436" s="436"/>
      <c r="FN1436" s="436"/>
      <c r="FO1436" s="436"/>
      <c r="FP1436" s="436"/>
      <c r="FQ1436" s="436"/>
      <c r="FR1436" s="436"/>
      <c r="FS1436" s="436"/>
      <c r="FT1436" s="436"/>
      <c r="FU1436" s="436"/>
      <c r="FV1436" s="436"/>
      <c r="FW1436" s="436"/>
      <c r="FX1436" s="436"/>
      <c r="FY1436" s="436"/>
      <c r="FZ1436" s="436"/>
      <c r="GA1436" s="436"/>
      <c r="GB1436" s="436"/>
    </row>
    <row r="1437" spans="1:184" s="431" customFormat="1" ht="15.75" customHeight="1">
      <c r="A1437" s="436"/>
      <c r="B1437" s="453"/>
      <c r="C1437" s="436"/>
      <c r="D1437" s="454"/>
      <c r="E1437" s="436"/>
      <c r="F1437" s="436"/>
      <c r="G1437" s="436"/>
      <c r="H1437" s="430"/>
      <c r="I1437" s="436"/>
      <c r="J1437" s="436"/>
      <c r="K1437" s="436"/>
      <c r="L1437" s="430"/>
      <c r="M1437" s="430"/>
      <c r="N1437" s="427"/>
      <c r="O1437" s="427"/>
      <c r="P1437" s="448"/>
      <c r="Q1437" s="428"/>
      <c r="R1437" s="7"/>
      <c r="S1437" s="459"/>
      <c r="T1437" s="429"/>
      <c r="U1437" s="429"/>
      <c r="V1437" s="429"/>
      <c r="W1437" s="429"/>
      <c r="X1437" s="429"/>
      <c r="Y1437" s="429"/>
      <c r="Z1437" s="439"/>
      <c r="AA1437" s="439"/>
      <c r="AB1437" s="439"/>
      <c r="AC1437" s="439"/>
      <c r="AD1437" s="429"/>
      <c r="AE1437" s="439"/>
      <c r="AF1437" s="7"/>
      <c r="AG1437" s="439"/>
      <c r="AH1437" s="7"/>
      <c r="AI1437" s="439"/>
      <c r="AJ1437" s="439"/>
      <c r="AK1437" s="439"/>
      <c r="AL1437" s="429" t="s">
        <v>139</v>
      </c>
      <c r="AM1437" s="433" t="s">
        <v>139</v>
      </c>
      <c r="AN1437" s="434"/>
      <c r="AO1437" s="438"/>
      <c r="AP1437" s="439" t="s">
        <v>139</v>
      </c>
      <c r="AQ1437" s="431" t="s">
        <v>139</v>
      </c>
      <c r="AR1437" s="440"/>
      <c r="AS1437" s="469" t="s">
        <v>139</v>
      </c>
      <c r="AT1437" s="431" t="s">
        <v>139</v>
      </c>
      <c r="AU1437" s="469" t="s">
        <v>139</v>
      </c>
      <c r="AV1437" s="431" t="s">
        <v>139</v>
      </c>
      <c r="AW1437" s="442" t="s">
        <v>139</v>
      </c>
      <c r="AX1437" s="431" t="s">
        <v>139</v>
      </c>
      <c r="AY1437" s="443"/>
      <c r="AZ1437" s="441"/>
      <c r="BA1437" s="435"/>
      <c r="BB1437" s="437"/>
      <c r="BC1437" s="441"/>
      <c r="BD1437" s="460"/>
      <c r="BE1437" s="441"/>
      <c r="BF1437" s="461"/>
      <c r="BG1437" s="461"/>
      <c r="BH1437" s="469" t="s">
        <v>139</v>
      </c>
      <c r="BI1437" s="431" t="s">
        <v>139</v>
      </c>
      <c r="BJ1437" s="440"/>
      <c r="BK1437" s="436"/>
      <c r="BM1437" s="448"/>
      <c r="BN1437" s="447"/>
      <c r="BO1437"/>
      <c r="BP1437"/>
      <c r="BQ1437" s="436"/>
      <c r="BR1437" s="436"/>
      <c r="BS1437" s="436"/>
      <c r="BT1437" s="436"/>
      <c r="BU1437" s="436"/>
      <c r="BV1437" s="436"/>
      <c r="BW1437" s="436"/>
      <c r="BX1437" s="436"/>
      <c r="BY1437" s="436"/>
      <c r="BZ1437" s="436"/>
      <c r="CA1437" s="436"/>
      <c r="CB1437" s="436"/>
      <c r="CC1437" s="436"/>
      <c r="CD1437" s="436"/>
      <c r="CE1437" s="436"/>
      <c r="CF1437" s="436"/>
      <c r="CG1437" s="436"/>
      <c r="CH1437" s="436"/>
      <c r="CI1437" s="436"/>
      <c r="CJ1437" s="436"/>
      <c r="CK1437" s="436"/>
      <c r="CL1437" s="436"/>
      <c r="CM1437" s="436"/>
      <c r="CN1437" s="436"/>
      <c r="CO1437" s="436"/>
      <c r="CP1437" s="436"/>
      <c r="CQ1437" s="436"/>
      <c r="CR1437" s="436"/>
      <c r="CS1437" s="436"/>
      <c r="CT1437" s="436"/>
      <c r="CU1437" s="436"/>
      <c r="CV1437" s="436"/>
      <c r="CW1437" s="436"/>
      <c r="CX1437" s="436"/>
      <c r="CY1437" s="436"/>
      <c r="CZ1437" s="436"/>
      <c r="DA1437" s="436"/>
      <c r="DB1437" s="436"/>
      <c r="DC1437" s="436"/>
      <c r="DD1437" s="436"/>
      <c r="DE1437" s="436"/>
      <c r="DF1437" s="436"/>
      <c r="DG1437" s="436"/>
      <c r="DH1437" s="436"/>
      <c r="DI1437" s="436"/>
      <c r="DJ1437" s="436"/>
      <c r="DK1437" s="436"/>
      <c r="DL1437" s="436"/>
      <c r="DM1437" s="436"/>
      <c r="DN1437" s="436"/>
      <c r="DO1437" s="436"/>
      <c r="DP1437" s="436"/>
      <c r="DQ1437" s="436"/>
      <c r="DR1437" s="436"/>
      <c r="DS1437" s="436"/>
      <c r="DT1437" s="436"/>
      <c r="DU1437" s="436"/>
      <c r="DV1437" s="436"/>
      <c r="DW1437" s="436"/>
      <c r="DX1437" s="436"/>
      <c r="DY1437" s="436"/>
      <c r="DZ1437" s="436"/>
      <c r="EA1437" s="436"/>
      <c r="EB1437" s="436"/>
      <c r="EC1437" s="436"/>
      <c r="ED1437" s="436"/>
      <c r="EE1437" s="436"/>
      <c r="EF1437" s="436"/>
      <c r="EG1437" s="436"/>
      <c r="EH1437" s="436"/>
      <c r="EI1437" s="436"/>
      <c r="EJ1437" s="436"/>
      <c r="EK1437" s="436"/>
      <c r="EL1437" s="436"/>
      <c r="EM1437" s="436"/>
      <c r="EN1437" s="436"/>
      <c r="EO1437" s="436"/>
      <c r="EP1437" s="436"/>
      <c r="EQ1437" s="436"/>
      <c r="ER1437" s="436"/>
      <c r="ES1437" s="436"/>
      <c r="ET1437" s="436"/>
      <c r="EU1437" s="436"/>
      <c r="EV1437" s="436"/>
      <c r="EW1437" s="436"/>
      <c r="EX1437" s="436"/>
      <c r="EY1437" s="436"/>
      <c r="EZ1437" s="436"/>
      <c r="FA1437" s="436"/>
      <c r="FB1437" s="436"/>
      <c r="FC1437" s="436"/>
      <c r="FD1437" s="436"/>
      <c r="FE1437" s="436"/>
      <c r="FF1437" s="436"/>
      <c r="FG1437" s="436"/>
      <c r="FH1437" s="436"/>
      <c r="FI1437" s="436"/>
      <c r="FJ1437" s="436"/>
      <c r="FK1437" s="436"/>
      <c r="FL1437" s="436"/>
      <c r="FM1437" s="436"/>
      <c r="FN1437" s="436"/>
      <c r="FO1437" s="436"/>
      <c r="FP1437" s="436"/>
      <c r="FQ1437" s="436"/>
      <c r="FR1437" s="436"/>
      <c r="FS1437" s="436"/>
      <c r="FT1437" s="436"/>
      <c r="FU1437" s="436"/>
      <c r="FV1437" s="436"/>
      <c r="FW1437" s="436"/>
      <c r="FX1437" s="436"/>
      <c r="FY1437" s="436"/>
      <c r="FZ1437" s="436"/>
      <c r="GA1437" s="436"/>
      <c r="GB1437" s="436"/>
    </row>
    <row r="1438" spans="1:184" s="431" customFormat="1" ht="15.75" customHeight="1">
      <c r="A1438" s="436"/>
      <c r="B1438" s="453"/>
      <c r="C1438" s="436"/>
      <c r="D1438" s="454"/>
      <c r="E1438" s="436"/>
      <c r="F1438" s="436"/>
      <c r="G1438" s="436"/>
      <c r="H1438" s="430"/>
      <c r="I1438" s="436"/>
      <c r="J1438" s="436"/>
      <c r="K1438" s="436"/>
      <c r="L1438" s="430"/>
      <c r="M1438" s="430"/>
      <c r="N1438" s="427"/>
      <c r="O1438" s="427"/>
      <c r="P1438" s="448"/>
      <c r="Q1438" s="428"/>
      <c r="R1438" s="7"/>
      <c r="S1438" s="459"/>
      <c r="T1438" s="429"/>
      <c r="U1438" s="429"/>
      <c r="V1438" s="429"/>
      <c r="W1438" s="429"/>
      <c r="X1438" s="429"/>
      <c r="Y1438" s="429"/>
      <c r="Z1438" s="439"/>
      <c r="AA1438" s="439"/>
      <c r="AB1438" s="439"/>
      <c r="AC1438" s="439"/>
      <c r="AD1438" s="429"/>
      <c r="AE1438" s="439"/>
      <c r="AF1438" s="7"/>
      <c r="AG1438" s="439"/>
      <c r="AH1438" s="7"/>
      <c r="AI1438" s="439"/>
      <c r="AJ1438" s="439"/>
      <c r="AK1438" s="439"/>
      <c r="AL1438" s="429" t="s">
        <v>139</v>
      </c>
      <c r="AM1438" s="433" t="s">
        <v>139</v>
      </c>
      <c r="AN1438" s="434"/>
      <c r="AO1438" s="438"/>
      <c r="AP1438" s="439" t="s">
        <v>139</v>
      </c>
      <c r="AQ1438" s="431" t="s">
        <v>139</v>
      </c>
      <c r="AR1438" s="440"/>
      <c r="AS1438" s="469" t="s">
        <v>139</v>
      </c>
      <c r="AT1438" s="431" t="s">
        <v>139</v>
      </c>
      <c r="AU1438" s="469" t="s">
        <v>139</v>
      </c>
      <c r="AV1438" s="431" t="s">
        <v>139</v>
      </c>
      <c r="AW1438" s="442" t="s">
        <v>139</v>
      </c>
      <c r="AX1438" s="431" t="s">
        <v>139</v>
      </c>
      <c r="AY1438" s="443"/>
      <c r="AZ1438" s="441"/>
      <c r="BA1438" s="435"/>
      <c r="BB1438" s="437"/>
      <c r="BC1438" s="441"/>
      <c r="BD1438" s="460"/>
      <c r="BE1438" s="441"/>
      <c r="BF1438" s="461"/>
      <c r="BG1438" s="461"/>
      <c r="BH1438" s="469" t="s">
        <v>139</v>
      </c>
      <c r="BI1438" s="431" t="s">
        <v>139</v>
      </c>
      <c r="BJ1438" s="440"/>
      <c r="BK1438" s="436"/>
      <c r="BM1438" s="448"/>
      <c r="BN1438" s="447"/>
      <c r="BO1438"/>
      <c r="BP1438"/>
      <c r="BQ1438" s="436"/>
      <c r="BR1438" s="436"/>
      <c r="BS1438" s="436"/>
      <c r="BT1438" s="436"/>
      <c r="BU1438" s="436"/>
      <c r="BV1438" s="436"/>
      <c r="BW1438" s="436"/>
      <c r="BX1438" s="436"/>
      <c r="BY1438" s="436"/>
      <c r="BZ1438" s="436"/>
      <c r="CA1438" s="436"/>
      <c r="CB1438" s="436"/>
      <c r="CC1438" s="436"/>
      <c r="CD1438" s="436"/>
      <c r="CE1438" s="436"/>
      <c r="CF1438" s="436"/>
      <c r="CG1438" s="436"/>
      <c r="CH1438" s="436"/>
      <c r="CI1438" s="436"/>
      <c r="CJ1438" s="436"/>
      <c r="CK1438" s="436"/>
      <c r="CL1438" s="436"/>
      <c r="CM1438" s="436"/>
      <c r="CN1438" s="436"/>
      <c r="CO1438" s="436"/>
      <c r="CP1438" s="436"/>
      <c r="CQ1438" s="436"/>
      <c r="CR1438" s="436"/>
      <c r="CS1438" s="436"/>
      <c r="CT1438" s="436"/>
      <c r="CU1438" s="436"/>
      <c r="CV1438" s="436"/>
      <c r="CW1438" s="436"/>
      <c r="CX1438" s="436"/>
      <c r="CY1438" s="436"/>
      <c r="CZ1438" s="436"/>
      <c r="DA1438" s="436"/>
      <c r="DB1438" s="436"/>
      <c r="DC1438" s="436"/>
      <c r="DD1438" s="436"/>
      <c r="DE1438" s="436"/>
      <c r="DF1438" s="436"/>
      <c r="DG1438" s="436"/>
      <c r="DH1438" s="436"/>
      <c r="DI1438" s="436"/>
      <c r="DJ1438" s="436"/>
      <c r="DK1438" s="436"/>
      <c r="DL1438" s="436"/>
      <c r="DM1438" s="436"/>
      <c r="DN1438" s="436"/>
      <c r="DO1438" s="436"/>
      <c r="DP1438" s="436"/>
      <c r="DQ1438" s="436"/>
      <c r="DR1438" s="436"/>
      <c r="DS1438" s="436"/>
      <c r="DT1438" s="436"/>
      <c r="DU1438" s="436"/>
      <c r="DV1438" s="436"/>
      <c r="DW1438" s="436"/>
      <c r="DX1438" s="436"/>
      <c r="DY1438" s="436"/>
      <c r="DZ1438" s="436"/>
      <c r="EA1438" s="436"/>
      <c r="EB1438" s="436"/>
      <c r="EC1438" s="436"/>
      <c r="ED1438" s="436"/>
      <c r="EE1438" s="436"/>
      <c r="EF1438" s="436"/>
      <c r="EG1438" s="436"/>
      <c r="EH1438" s="436"/>
      <c r="EI1438" s="436"/>
      <c r="EJ1438" s="436"/>
      <c r="EK1438" s="436"/>
      <c r="EL1438" s="436"/>
      <c r="EM1438" s="436"/>
      <c r="EN1438" s="436"/>
      <c r="EO1438" s="436"/>
      <c r="EP1438" s="436"/>
      <c r="EQ1438" s="436"/>
      <c r="ER1438" s="436"/>
      <c r="ES1438" s="436"/>
      <c r="ET1438" s="436"/>
      <c r="EU1438" s="436"/>
      <c r="EV1438" s="436"/>
      <c r="EW1438" s="436"/>
      <c r="EX1438" s="436"/>
      <c r="EY1438" s="436"/>
      <c r="EZ1438" s="436"/>
      <c r="FA1438" s="436"/>
      <c r="FB1438" s="436"/>
      <c r="FC1438" s="436"/>
      <c r="FD1438" s="436"/>
      <c r="FE1438" s="436"/>
      <c r="FF1438" s="436"/>
      <c r="FG1438" s="436"/>
      <c r="FH1438" s="436"/>
      <c r="FI1438" s="436"/>
      <c r="FJ1438" s="436"/>
      <c r="FK1438" s="436"/>
      <c r="FL1438" s="436"/>
      <c r="FM1438" s="436"/>
      <c r="FN1438" s="436"/>
      <c r="FO1438" s="436"/>
      <c r="FP1438" s="436"/>
      <c r="FQ1438" s="436"/>
      <c r="FR1438" s="436"/>
      <c r="FS1438" s="436"/>
      <c r="FT1438" s="436"/>
      <c r="FU1438" s="436"/>
      <c r="FV1438" s="436"/>
      <c r="FW1438" s="436"/>
      <c r="FX1438" s="436"/>
      <c r="FY1438" s="436"/>
      <c r="FZ1438" s="436"/>
      <c r="GA1438" s="436"/>
      <c r="GB1438" s="436"/>
    </row>
    <row r="1439" spans="1:184" s="431" customFormat="1" ht="15.75" customHeight="1">
      <c r="A1439" s="436"/>
      <c r="B1439" s="453"/>
      <c r="C1439" s="436"/>
      <c r="D1439" s="454"/>
      <c r="E1439" s="436"/>
      <c r="F1439" s="436"/>
      <c r="G1439" s="436"/>
      <c r="H1439" s="430"/>
      <c r="I1439" s="436"/>
      <c r="J1439" s="436"/>
      <c r="K1439" s="436"/>
      <c r="L1439" s="430"/>
      <c r="M1439" s="430"/>
      <c r="N1439" s="427"/>
      <c r="O1439" s="427"/>
      <c r="P1439" s="448"/>
      <c r="Q1439" s="428"/>
      <c r="R1439" s="7"/>
      <c r="S1439" s="459"/>
      <c r="T1439" s="429"/>
      <c r="U1439" s="429"/>
      <c r="V1439" s="429"/>
      <c r="W1439" s="429"/>
      <c r="X1439" s="429"/>
      <c r="Y1439" s="429"/>
      <c r="Z1439" s="439"/>
      <c r="AA1439" s="439"/>
      <c r="AB1439" s="439"/>
      <c r="AC1439" s="439"/>
      <c r="AD1439" s="429"/>
      <c r="AE1439" s="439"/>
      <c r="AF1439" s="7"/>
      <c r="AG1439" s="439"/>
      <c r="AH1439" s="7"/>
      <c r="AI1439" s="439"/>
      <c r="AJ1439" s="439"/>
      <c r="AK1439" s="439"/>
      <c r="AL1439" s="429" t="s">
        <v>139</v>
      </c>
      <c r="AM1439" s="433" t="s">
        <v>139</v>
      </c>
      <c r="AN1439" s="434"/>
      <c r="AO1439" s="438"/>
      <c r="AP1439" s="439" t="s">
        <v>139</v>
      </c>
      <c r="AQ1439" s="431" t="s">
        <v>139</v>
      </c>
      <c r="AR1439" s="440"/>
      <c r="AS1439" s="469" t="s">
        <v>139</v>
      </c>
      <c r="AT1439" s="431" t="s">
        <v>139</v>
      </c>
      <c r="AU1439" s="469" t="s">
        <v>139</v>
      </c>
      <c r="AV1439" s="431" t="s">
        <v>139</v>
      </c>
      <c r="AW1439" s="442" t="s">
        <v>139</v>
      </c>
      <c r="AX1439" s="431" t="s">
        <v>139</v>
      </c>
      <c r="AY1439" s="443"/>
      <c r="AZ1439" s="441"/>
      <c r="BA1439" s="435"/>
      <c r="BB1439" s="437"/>
      <c r="BC1439" s="441"/>
      <c r="BD1439" s="460"/>
      <c r="BE1439" s="441"/>
      <c r="BF1439" s="461"/>
      <c r="BG1439" s="461"/>
      <c r="BH1439" s="469" t="s">
        <v>139</v>
      </c>
      <c r="BI1439" s="431" t="s">
        <v>139</v>
      </c>
      <c r="BJ1439" s="440"/>
      <c r="BK1439" s="436"/>
      <c r="BM1439" s="448"/>
      <c r="BN1439" s="447"/>
      <c r="BO1439"/>
      <c r="BP1439"/>
      <c r="BQ1439" s="436"/>
      <c r="BR1439" s="436"/>
      <c r="BS1439" s="436"/>
      <c r="BT1439" s="436"/>
      <c r="BU1439" s="436"/>
      <c r="BV1439" s="436"/>
      <c r="BW1439" s="436"/>
      <c r="BX1439" s="436"/>
      <c r="BY1439" s="436"/>
      <c r="BZ1439" s="436"/>
      <c r="CA1439" s="436"/>
      <c r="CB1439" s="436"/>
      <c r="CC1439" s="436"/>
      <c r="CD1439" s="436"/>
      <c r="CE1439" s="436"/>
      <c r="CF1439" s="436"/>
      <c r="CG1439" s="436"/>
      <c r="CH1439" s="436"/>
      <c r="CI1439" s="436"/>
      <c r="CJ1439" s="436"/>
      <c r="CK1439" s="436"/>
      <c r="CL1439" s="436"/>
      <c r="CM1439" s="436"/>
      <c r="CN1439" s="436"/>
      <c r="CO1439" s="436"/>
      <c r="CP1439" s="436"/>
      <c r="CQ1439" s="436"/>
      <c r="CR1439" s="436"/>
      <c r="CS1439" s="436"/>
      <c r="CT1439" s="436"/>
      <c r="CU1439" s="436"/>
      <c r="CV1439" s="436"/>
      <c r="CW1439" s="436"/>
      <c r="CX1439" s="436"/>
      <c r="CY1439" s="436"/>
      <c r="CZ1439" s="436"/>
      <c r="DA1439" s="436"/>
      <c r="DB1439" s="436"/>
      <c r="DC1439" s="436"/>
      <c r="DD1439" s="436"/>
      <c r="DE1439" s="436"/>
      <c r="DF1439" s="436"/>
      <c r="DG1439" s="436"/>
      <c r="DH1439" s="436"/>
      <c r="DI1439" s="436"/>
      <c r="DJ1439" s="436"/>
      <c r="DK1439" s="436"/>
      <c r="DL1439" s="436"/>
      <c r="DM1439" s="436"/>
      <c r="DN1439" s="436"/>
      <c r="DO1439" s="436"/>
      <c r="DP1439" s="436"/>
      <c r="DQ1439" s="436"/>
      <c r="DR1439" s="436"/>
      <c r="DS1439" s="436"/>
      <c r="DT1439" s="436"/>
      <c r="DU1439" s="436"/>
      <c r="DV1439" s="436"/>
      <c r="DW1439" s="436"/>
      <c r="DX1439" s="436"/>
      <c r="DY1439" s="436"/>
      <c r="DZ1439" s="436"/>
      <c r="EA1439" s="436"/>
      <c r="EB1439" s="436"/>
      <c r="EC1439" s="436"/>
      <c r="ED1439" s="436"/>
      <c r="EE1439" s="436"/>
      <c r="EF1439" s="436"/>
      <c r="EG1439" s="436"/>
      <c r="EH1439" s="436"/>
      <c r="EI1439" s="436"/>
      <c r="EJ1439" s="436"/>
      <c r="EK1439" s="436"/>
      <c r="EL1439" s="436"/>
      <c r="EM1439" s="436"/>
      <c r="EN1439" s="436"/>
      <c r="EO1439" s="436"/>
      <c r="EP1439" s="436"/>
      <c r="EQ1439" s="436"/>
      <c r="ER1439" s="436"/>
      <c r="ES1439" s="436"/>
      <c r="ET1439" s="436"/>
      <c r="EU1439" s="436"/>
      <c r="EV1439" s="436"/>
      <c r="EW1439" s="436"/>
      <c r="EX1439" s="436"/>
      <c r="EY1439" s="436"/>
      <c r="EZ1439" s="436"/>
      <c r="FA1439" s="436"/>
      <c r="FB1439" s="436"/>
      <c r="FC1439" s="436"/>
      <c r="FD1439" s="436"/>
      <c r="FE1439" s="436"/>
      <c r="FF1439" s="436"/>
      <c r="FG1439" s="436"/>
      <c r="FH1439" s="436"/>
      <c r="FI1439" s="436"/>
      <c r="FJ1439" s="436"/>
      <c r="FK1439" s="436"/>
      <c r="FL1439" s="436"/>
      <c r="FM1439" s="436"/>
      <c r="FN1439" s="436"/>
      <c r="FO1439" s="436"/>
      <c r="FP1439" s="436"/>
      <c r="FQ1439" s="436"/>
      <c r="FR1439" s="436"/>
      <c r="FS1439" s="436"/>
      <c r="FT1439" s="436"/>
      <c r="FU1439" s="436"/>
      <c r="FV1439" s="436"/>
      <c r="FW1439" s="436"/>
      <c r="FX1439" s="436"/>
      <c r="FY1439" s="436"/>
      <c r="FZ1439" s="436"/>
      <c r="GA1439" s="436"/>
      <c r="GB1439" s="436"/>
    </row>
    <row r="1440" spans="1:184" s="431" customFormat="1" ht="15.75" customHeight="1">
      <c r="A1440" s="436"/>
      <c r="B1440" s="453"/>
      <c r="C1440" s="436"/>
      <c r="D1440" s="454"/>
      <c r="E1440" s="436"/>
      <c r="F1440" s="436"/>
      <c r="G1440" s="436"/>
      <c r="H1440" s="430"/>
      <c r="I1440" s="436"/>
      <c r="J1440" s="436"/>
      <c r="K1440" s="436"/>
      <c r="L1440" s="430"/>
      <c r="M1440" s="430"/>
      <c r="N1440" s="427"/>
      <c r="O1440" s="427"/>
      <c r="P1440" s="448"/>
      <c r="Q1440" s="428"/>
      <c r="R1440" s="7"/>
      <c r="S1440" s="459"/>
      <c r="T1440" s="429"/>
      <c r="U1440" s="429"/>
      <c r="V1440" s="429"/>
      <c r="W1440" s="429"/>
      <c r="X1440" s="429"/>
      <c r="Y1440" s="429"/>
      <c r="Z1440" s="439"/>
      <c r="AA1440" s="439"/>
      <c r="AB1440" s="439"/>
      <c r="AC1440" s="439"/>
      <c r="AD1440" s="429"/>
      <c r="AE1440" s="439"/>
      <c r="AF1440" s="7"/>
      <c r="AG1440" s="439"/>
      <c r="AH1440" s="7"/>
      <c r="AI1440" s="439"/>
      <c r="AJ1440" s="439"/>
      <c r="AK1440" s="439"/>
      <c r="AL1440" s="429" t="s">
        <v>139</v>
      </c>
      <c r="AM1440" s="433" t="s">
        <v>139</v>
      </c>
      <c r="AN1440" s="434"/>
      <c r="AO1440" s="438"/>
      <c r="AP1440" s="439" t="s">
        <v>139</v>
      </c>
      <c r="AQ1440" s="431" t="s">
        <v>139</v>
      </c>
      <c r="AR1440" s="440"/>
      <c r="AS1440" s="469" t="s">
        <v>139</v>
      </c>
      <c r="AT1440" s="431" t="s">
        <v>139</v>
      </c>
      <c r="AU1440" s="469" t="s">
        <v>139</v>
      </c>
      <c r="AV1440" s="431" t="s">
        <v>139</v>
      </c>
      <c r="AW1440" s="442" t="s">
        <v>139</v>
      </c>
      <c r="AX1440" s="431" t="s">
        <v>139</v>
      </c>
      <c r="AY1440" s="443"/>
      <c r="AZ1440" s="441"/>
      <c r="BA1440" s="435"/>
      <c r="BB1440" s="437"/>
      <c r="BC1440" s="441"/>
      <c r="BD1440" s="460"/>
      <c r="BE1440" s="441"/>
      <c r="BF1440" s="461"/>
      <c r="BG1440" s="461"/>
      <c r="BH1440" s="469" t="s">
        <v>139</v>
      </c>
      <c r="BI1440" s="431" t="s">
        <v>139</v>
      </c>
      <c r="BJ1440" s="440"/>
      <c r="BK1440" s="436"/>
      <c r="BM1440" s="448"/>
      <c r="BN1440" s="447"/>
      <c r="BO1440"/>
      <c r="BP1440"/>
      <c r="BQ1440" s="436"/>
      <c r="BR1440" s="436"/>
      <c r="BS1440" s="436"/>
      <c r="BT1440" s="436"/>
      <c r="BU1440" s="436"/>
      <c r="BV1440" s="436"/>
      <c r="BW1440" s="436"/>
      <c r="BX1440" s="436"/>
      <c r="BY1440" s="436"/>
      <c r="BZ1440" s="436"/>
      <c r="CA1440" s="436"/>
      <c r="CB1440" s="436"/>
      <c r="CC1440" s="436"/>
      <c r="CD1440" s="436"/>
      <c r="CE1440" s="436"/>
      <c r="CF1440" s="436"/>
      <c r="CG1440" s="436"/>
      <c r="CH1440" s="436"/>
      <c r="CI1440" s="436"/>
      <c r="CJ1440" s="436"/>
      <c r="CK1440" s="436"/>
      <c r="CL1440" s="436"/>
      <c r="CM1440" s="436"/>
      <c r="CN1440" s="436"/>
      <c r="CO1440" s="436"/>
      <c r="CP1440" s="436"/>
      <c r="CQ1440" s="436"/>
      <c r="CR1440" s="436"/>
      <c r="CS1440" s="436"/>
      <c r="CT1440" s="436"/>
      <c r="CU1440" s="436"/>
      <c r="CV1440" s="436"/>
      <c r="CW1440" s="436"/>
      <c r="CX1440" s="436"/>
      <c r="CY1440" s="436"/>
      <c r="CZ1440" s="436"/>
      <c r="DA1440" s="436"/>
      <c r="DB1440" s="436"/>
      <c r="DC1440" s="436"/>
      <c r="DD1440" s="436"/>
      <c r="DE1440" s="436"/>
      <c r="DF1440" s="436"/>
      <c r="DG1440" s="436"/>
      <c r="DH1440" s="436"/>
      <c r="DI1440" s="436"/>
      <c r="DJ1440" s="436"/>
      <c r="DK1440" s="436"/>
      <c r="DL1440" s="436"/>
      <c r="DM1440" s="436"/>
      <c r="DN1440" s="436"/>
      <c r="DO1440" s="436"/>
      <c r="DP1440" s="436"/>
      <c r="DQ1440" s="436"/>
      <c r="DR1440" s="436"/>
      <c r="DS1440" s="436"/>
      <c r="DT1440" s="436"/>
      <c r="DU1440" s="436"/>
      <c r="DV1440" s="436"/>
      <c r="DW1440" s="436"/>
      <c r="DX1440" s="436"/>
      <c r="DY1440" s="436"/>
      <c r="DZ1440" s="436"/>
      <c r="EA1440" s="436"/>
      <c r="EB1440" s="436"/>
      <c r="EC1440" s="436"/>
      <c r="ED1440" s="436"/>
      <c r="EE1440" s="436"/>
      <c r="EF1440" s="436"/>
      <c r="EG1440" s="436"/>
      <c r="EH1440" s="436"/>
      <c r="EI1440" s="436"/>
      <c r="EJ1440" s="436"/>
      <c r="EK1440" s="436"/>
      <c r="EL1440" s="436"/>
      <c r="EM1440" s="436"/>
      <c r="EN1440" s="436"/>
      <c r="EO1440" s="436"/>
      <c r="EP1440" s="436"/>
      <c r="EQ1440" s="436"/>
      <c r="ER1440" s="436"/>
      <c r="ES1440" s="436"/>
      <c r="ET1440" s="436"/>
      <c r="EU1440" s="436"/>
      <c r="EV1440" s="436"/>
      <c r="EW1440" s="436"/>
      <c r="EX1440" s="436"/>
      <c r="EY1440" s="436"/>
      <c r="EZ1440" s="436"/>
      <c r="FA1440" s="436"/>
      <c r="FB1440" s="436"/>
      <c r="FC1440" s="436"/>
      <c r="FD1440" s="436"/>
      <c r="FE1440" s="436"/>
      <c r="FF1440" s="436"/>
      <c r="FG1440" s="436"/>
      <c r="FH1440" s="436"/>
      <c r="FI1440" s="436"/>
      <c r="FJ1440" s="436"/>
      <c r="FK1440" s="436"/>
      <c r="FL1440" s="436"/>
      <c r="FM1440" s="436"/>
      <c r="FN1440" s="436"/>
      <c r="FO1440" s="436"/>
      <c r="FP1440" s="436"/>
      <c r="FQ1440" s="436"/>
      <c r="FR1440" s="436"/>
      <c r="FS1440" s="436"/>
      <c r="FT1440" s="436"/>
      <c r="FU1440" s="436"/>
      <c r="FV1440" s="436"/>
      <c r="FW1440" s="436"/>
      <c r="FX1440" s="436"/>
      <c r="FY1440" s="436"/>
      <c r="FZ1440" s="436"/>
      <c r="GA1440" s="436"/>
      <c r="GB1440" s="436"/>
    </row>
    <row r="1441" spans="1:184" s="431" customFormat="1" ht="15.75" customHeight="1">
      <c r="A1441" s="436"/>
      <c r="B1441" s="453"/>
      <c r="C1441" s="436"/>
      <c r="D1441" s="454"/>
      <c r="E1441" s="436"/>
      <c r="F1441" s="436"/>
      <c r="G1441" s="436"/>
      <c r="H1441" s="430"/>
      <c r="I1441" s="436"/>
      <c r="J1441" s="436"/>
      <c r="K1441" s="436"/>
      <c r="L1441" s="430"/>
      <c r="M1441" s="430"/>
      <c r="N1441" s="427"/>
      <c r="O1441" s="427"/>
      <c r="P1441" s="448"/>
      <c r="Q1441" s="428"/>
      <c r="R1441" s="7"/>
      <c r="S1441" s="459"/>
      <c r="T1441" s="429"/>
      <c r="U1441" s="429"/>
      <c r="V1441" s="429"/>
      <c r="W1441" s="429"/>
      <c r="X1441" s="429"/>
      <c r="Y1441" s="429"/>
      <c r="Z1441" s="439"/>
      <c r="AA1441" s="439"/>
      <c r="AB1441" s="439"/>
      <c r="AC1441" s="439"/>
      <c r="AD1441" s="429"/>
      <c r="AE1441" s="439"/>
      <c r="AF1441" s="7"/>
      <c r="AG1441" s="439"/>
      <c r="AH1441" s="7"/>
      <c r="AI1441" s="439"/>
      <c r="AJ1441" s="439"/>
      <c r="AK1441" s="439"/>
      <c r="AL1441" s="429" t="s">
        <v>139</v>
      </c>
      <c r="AM1441" s="433" t="s">
        <v>139</v>
      </c>
      <c r="AN1441" s="434"/>
      <c r="AO1441" s="438"/>
      <c r="AP1441" s="439" t="s">
        <v>139</v>
      </c>
      <c r="AQ1441" s="431" t="s">
        <v>139</v>
      </c>
      <c r="AR1441" s="440"/>
      <c r="AS1441" s="469" t="s">
        <v>139</v>
      </c>
      <c r="AT1441" s="431" t="s">
        <v>139</v>
      </c>
      <c r="AU1441" s="469" t="s">
        <v>139</v>
      </c>
      <c r="AV1441" s="431" t="s">
        <v>139</v>
      </c>
      <c r="AW1441" s="442" t="s">
        <v>139</v>
      </c>
      <c r="AX1441" s="431" t="s">
        <v>139</v>
      </c>
      <c r="AY1441" s="443"/>
      <c r="AZ1441" s="441"/>
      <c r="BA1441" s="435"/>
      <c r="BB1441" s="437"/>
      <c r="BC1441" s="441"/>
      <c r="BD1441" s="460"/>
      <c r="BE1441" s="441"/>
      <c r="BF1441" s="461"/>
      <c r="BG1441" s="461"/>
      <c r="BH1441" s="469" t="s">
        <v>139</v>
      </c>
      <c r="BI1441" s="431" t="s">
        <v>139</v>
      </c>
      <c r="BJ1441" s="440"/>
      <c r="BK1441" s="436"/>
      <c r="BM1441" s="448"/>
      <c r="BN1441" s="447"/>
      <c r="BO1441"/>
      <c r="BP1441"/>
      <c r="BQ1441" s="436"/>
      <c r="BR1441" s="436"/>
      <c r="BS1441" s="436"/>
      <c r="BT1441" s="436"/>
      <c r="BU1441" s="436"/>
      <c r="BV1441" s="436"/>
      <c r="BW1441" s="436"/>
      <c r="BX1441" s="436"/>
      <c r="BY1441" s="436"/>
      <c r="BZ1441" s="436"/>
      <c r="CA1441" s="436"/>
      <c r="CB1441" s="436"/>
      <c r="CC1441" s="436"/>
      <c r="CD1441" s="436"/>
      <c r="CE1441" s="436"/>
      <c r="CF1441" s="436"/>
      <c r="CG1441" s="436"/>
      <c r="CH1441" s="436"/>
      <c r="CI1441" s="436"/>
      <c r="CJ1441" s="436"/>
      <c r="CK1441" s="436"/>
      <c r="CL1441" s="436"/>
      <c r="CM1441" s="436"/>
      <c r="CN1441" s="436"/>
      <c r="CO1441" s="436"/>
      <c r="CP1441" s="436"/>
      <c r="CQ1441" s="436"/>
      <c r="CR1441" s="436"/>
      <c r="CS1441" s="436"/>
      <c r="CT1441" s="436"/>
      <c r="CU1441" s="436"/>
      <c r="CV1441" s="436"/>
      <c r="CW1441" s="436"/>
      <c r="CX1441" s="436"/>
      <c r="CY1441" s="436"/>
      <c r="CZ1441" s="436"/>
      <c r="DA1441" s="436"/>
      <c r="DB1441" s="436"/>
      <c r="DC1441" s="436"/>
      <c r="DD1441" s="436"/>
      <c r="DE1441" s="436"/>
      <c r="DF1441" s="436"/>
      <c r="DG1441" s="436"/>
      <c r="DH1441" s="436"/>
      <c r="DI1441" s="436"/>
      <c r="DJ1441" s="436"/>
      <c r="DK1441" s="436"/>
      <c r="DL1441" s="436"/>
      <c r="DM1441" s="436"/>
      <c r="DN1441" s="436"/>
      <c r="DO1441" s="436"/>
      <c r="DP1441" s="436"/>
      <c r="DQ1441" s="436"/>
      <c r="DR1441" s="436"/>
      <c r="DS1441" s="436"/>
      <c r="DT1441" s="436"/>
      <c r="DU1441" s="436"/>
      <c r="DV1441" s="436"/>
      <c r="DW1441" s="436"/>
      <c r="DX1441" s="436"/>
      <c r="DY1441" s="436"/>
      <c r="DZ1441" s="436"/>
      <c r="EA1441" s="436"/>
      <c r="EB1441" s="436"/>
      <c r="EC1441" s="436"/>
      <c r="ED1441" s="436"/>
      <c r="EE1441" s="436"/>
      <c r="EF1441" s="436"/>
      <c r="EG1441" s="436"/>
      <c r="EH1441" s="436"/>
      <c r="EI1441" s="436"/>
      <c r="EJ1441" s="436"/>
      <c r="EK1441" s="436"/>
      <c r="EL1441" s="436"/>
      <c r="EM1441" s="436"/>
      <c r="EN1441" s="436"/>
      <c r="EO1441" s="436"/>
      <c r="EP1441" s="436"/>
      <c r="EQ1441" s="436"/>
      <c r="ER1441" s="436"/>
      <c r="ES1441" s="436"/>
      <c r="ET1441" s="436"/>
      <c r="EU1441" s="436"/>
      <c r="EV1441" s="436"/>
      <c r="EW1441" s="436"/>
      <c r="EX1441" s="436"/>
      <c r="EY1441" s="436"/>
      <c r="EZ1441" s="436"/>
      <c r="FA1441" s="436"/>
      <c r="FB1441" s="436"/>
      <c r="FC1441" s="436"/>
      <c r="FD1441" s="436"/>
      <c r="FE1441" s="436"/>
      <c r="FF1441" s="436"/>
      <c r="FG1441" s="436"/>
      <c r="FH1441" s="436"/>
      <c r="FI1441" s="436"/>
      <c r="FJ1441" s="436"/>
      <c r="FK1441" s="436"/>
      <c r="FL1441" s="436"/>
      <c r="FM1441" s="436"/>
      <c r="FN1441" s="436"/>
      <c r="FO1441" s="436"/>
      <c r="FP1441" s="436"/>
      <c r="FQ1441" s="436"/>
      <c r="FR1441" s="436"/>
      <c r="FS1441" s="436"/>
      <c r="FT1441" s="436"/>
      <c r="FU1441" s="436"/>
      <c r="FV1441" s="436"/>
      <c r="FW1441" s="436"/>
      <c r="FX1441" s="436"/>
      <c r="FY1441" s="436"/>
      <c r="FZ1441" s="436"/>
      <c r="GA1441" s="436"/>
      <c r="GB1441" s="436"/>
    </row>
    <row r="1442" spans="1:184" s="431" customFormat="1" ht="15.75" customHeight="1">
      <c r="A1442" s="436"/>
      <c r="B1442" s="453"/>
      <c r="C1442" s="436"/>
      <c r="D1442" s="454"/>
      <c r="E1442" s="436"/>
      <c r="F1442" s="436"/>
      <c r="G1442" s="436"/>
      <c r="H1442" s="430"/>
      <c r="I1442" s="436"/>
      <c r="J1442" s="436"/>
      <c r="K1442" s="436"/>
      <c r="L1442" s="430"/>
      <c r="M1442" s="430"/>
      <c r="N1442" s="427"/>
      <c r="O1442" s="427"/>
      <c r="P1442" s="448"/>
      <c r="Q1442" s="428"/>
      <c r="R1442" s="7"/>
      <c r="S1442" s="459"/>
      <c r="T1442" s="429"/>
      <c r="U1442" s="429"/>
      <c r="V1442" s="429"/>
      <c r="W1442" s="429"/>
      <c r="X1442" s="429"/>
      <c r="Y1442" s="429"/>
      <c r="Z1442" s="439"/>
      <c r="AA1442" s="439"/>
      <c r="AB1442" s="439"/>
      <c r="AC1442" s="439"/>
      <c r="AD1442" s="429"/>
      <c r="AE1442" s="439"/>
      <c r="AF1442" s="7"/>
      <c r="AG1442" s="439"/>
      <c r="AH1442" s="7"/>
      <c r="AI1442" s="439"/>
      <c r="AJ1442" s="439"/>
      <c r="AK1442" s="439"/>
      <c r="AL1442" s="429" t="s">
        <v>139</v>
      </c>
      <c r="AM1442" s="433" t="s">
        <v>139</v>
      </c>
      <c r="AN1442" s="434"/>
      <c r="AO1442" s="438"/>
      <c r="AP1442" s="439" t="s">
        <v>139</v>
      </c>
      <c r="AQ1442" s="431" t="s">
        <v>139</v>
      </c>
      <c r="AR1442" s="440"/>
      <c r="AS1442" s="469" t="s">
        <v>139</v>
      </c>
      <c r="AT1442" s="431" t="s">
        <v>139</v>
      </c>
      <c r="AU1442" s="469" t="s">
        <v>139</v>
      </c>
      <c r="AV1442" s="431" t="s">
        <v>139</v>
      </c>
      <c r="AW1442" s="442" t="s">
        <v>139</v>
      </c>
      <c r="AX1442" s="431" t="s">
        <v>139</v>
      </c>
      <c r="AY1442" s="443"/>
      <c r="AZ1442" s="441"/>
      <c r="BA1442" s="435"/>
      <c r="BB1442" s="437"/>
      <c r="BC1442" s="441"/>
      <c r="BD1442" s="460"/>
      <c r="BE1442" s="441"/>
      <c r="BF1442" s="461"/>
      <c r="BG1442" s="461"/>
      <c r="BH1442" s="469" t="s">
        <v>139</v>
      </c>
      <c r="BI1442" s="431" t="s">
        <v>139</v>
      </c>
      <c r="BJ1442" s="440"/>
      <c r="BK1442" s="436"/>
      <c r="BM1442" s="448"/>
      <c r="BN1442" s="447"/>
      <c r="BO1442"/>
      <c r="BP1442"/>
      <c r="BQ1442" s="436"/>
      <c r="BR1442" s="436"/>
      <c r="BS1442" s="436"/>
      <c r="BT1442" s="436"/>
      <c r="BU1442" s="436"/>
      <c r="BV1442" s="436"/>
      <c r="BW1442" s="436"/>
      <c r="BX1442" s="436"/>
      <c r="BY1442" s="436"/>
      <c r="BZ1442" s="436"/>
      <c r="CA1442" s="436"/>
      <c r="CB1442" s="436"/>
      <c r="CC1442" s="436"/>
      <c r="CD1442" s="436"/>
      <c r="CE1442" s="436"/>
      <c r="CF1442" s="436"/>
      <c r="CG1442" s="436"/>
      <c r="CH1442" s="436"/>
      <c r="CI1442" s="436"/>
      <c r="CJ1442" s="436"/>
      <c r="CK1442" s="436"/>
      <c r="CL1442" s="436"/>
      <c r="CM1442" s="436"/>
      <c r="CN1442" s="436"/>
      <c r="CO1442" s="436"/>
      <c r="CP1442" s="436"/>
      <c r="CQ1442" s="436"/>
      <c r="CR1442" s="436"/>
      <c r="CS1442" s="436"/>
      <c r="CT1442" s="436"/>
      <c r="CU1442" s="436"/>
      <c r="CV1442" s="436"/>
      <c r="CW1442" s="436"/>
      <c r="CX1442" s="436"/>
      <c r="CY1442" s="436"/>
      <c r="CZ1442" s="436"/>
      <c r="DA1442" s="436"/>
      <c r="DB1442" s="436"/>
      <c r="DC1442" s="436"/>
      <c r="DD1442" s="436"/>
      <c r="DE1442" s="436"/>
      <c r="DF1442" s="436"/>
      <c r="DG1442" s="436"/>
      <c r="DH1442" s="436"/>
      <c r="DI1442" s="436"/>
      <c r="DJ1442" s="436"/>
      <c r="DK1442" s="436"/>
      <c r="DL1442" s="436"/>
      <c r="DM1442" s="436"/>
      <c r="DN1442" s="436"/>
      <c r="DO1442" s="436"/>
      <c r="DP1442" s="436"/>
      <c r="DQ1442" s="436"/>
      <c r="DR1442" s="436"/>
      <c r="DS1442" s="436"/>
      <c r="DT1442" s="436"/>
      <c r="DU1442" s="436"/>
      <c r="DV1442" s="436"/>
      <c r="DW1442" s="436"/>
      <c r="DX1442" s="436"/>
      <c r="DY1442" s="436"/>
      <c r="DZ1442" s="436"/>
      <c r="EA1442" s="436"/>
      <c r="EB1442" s="436"/>
      <c r="EC1442" s="436"/>
      <c r="ED1442" s="436"/>
      <c r="EE1442" s="436"/>
      <c r="EF1442" s="436"/>
      <c r="EG1442" s="436"/>
      <c r="EH1442" s="436"/>
      <c r="EI1442" s="436"/>
      <c r="EJ1442" s="436"/>
      <c r="EK1442" s="436"/>
      <c r="EL1442" s="436"/>
      <c r="EM1442" s="436"/>
      <c r="EN1442" s="436"/>
      <c r="EO1442" s="436"/>
      <c r="EP1442" s="436"/>
      <c r="EQ1442" s="436"/>
      <c r="ER1442" s="436"/>
      <c r="ES1442" s="436"/>
      <c r="ET1442" s="436"/>
      <c r="EU1442" s="436"/>
      <c r="EV1442" s="436"/>
      <c r="EW1442" s="436"/>
      <c r="EX1442" s="436"/>
      <c r="EY1442" s="436"/>
      <c r="EZ1442" s="436"/>
      <c r="FA1442" s="436"/>
      <c r="FB1442" s="436"/>
      <c r="FC1442" s="436"/>
      <c r="FD1442" s="436"/>
      <c r="FE1442" s="436"/>
      <c r="FF1442" s="436"/>
      <c r="FG1442" s="436"/>
      <c r="FH1442" s="436"/>
      <c r="FI1442" s="436"/>
      <c r="FJ1442" s="436"/>
      <c r="FK1442" s="436"/>
      <c r="FL1442" s="436"/>
      <c r="FM1442" s="436"/>
      <c r="FN1442" s="436"/>
      <c r="FO1442" s="436"/>
      <c r="FP1442" s="436"/>
      <c r="FQ1442" s="436"/>
      <c r="FR1442" s="436"/>
      <c r="FS1442" s="436"/>
      <c r="FT1442" s="436"/>
      <c r="FU1442" s="436"/>
      <c r="FV1442" s="436"/>
      <c r="FW1442" s="436"/>
      <c r="FX1442" s="436"/>
      <c r="FY1442" s="436"/>
      <c r="FZ1442" s="436"/>
      <c r="GA1442" s="436"/>
      <c r="GB1442" s="436"/>
    </row>
    <row r="1443" spans="1:184" s="431" customFormat="1" ht="15.75" customHeight="1">
      <c r="A1443" s="436"/>
      <c r="B1443" s="453"/>
      <c r="C1443" s="436"/>
      <c r="D1443" s="454"/>
      <c r="E1443" s="436"/>
      <c r="F1443" s="436"/>
      <c r="G1443" s="436"/>
      <c r="H1443" s="430"/>
      <c r="I1443" s="436"/>
      <c r="J1443" s="436"/>
      <c r="K1443" s="436"/>
      <c r="L1443" s="430"/>
      <c r="M1443" s="430"/>
      <c r="N1443" s="427"/>
      <c r="O1443" s="427"/>
      <c r="P1443" s="448"/>
      <c r="Q1443" s="428"/>
      <c r="R1443" s="7"/>
      <c r="S1443" s="459"/>
      <c r="T1443" s="429"/>
      <c r="U1443" s="429"/>
      <c r="V1443" s="429"/>
      <c r="W1443" s="429"/>
      <c r="X1443" s="429"/>
      <c r="Y1443" s="429"/>
      <c r="Z1443" s="439"/>
      <c r="AA1443" s="439"/>
      <c r="AB1443" s="439"/>
      <c r="AC1443" s="439"/>
      <c r="AD1443" s="429"/>
      <c r="AE1443" s="439"/>
      <c r="AF1443" s="7"/>
      <c r="AG1443" s="439"/>
      <c r="AH1443" s="7"/>
      <c r="AI1443" s="439"/>
      <c r="AJ1443" s="439"/>
      <c r="AK1443" s="439"/>
      <c r="AL1443" s="429" t="s">
        <v>139</v>
      </c>
      <c r="AM1443" s="433" t="s">
        <v>139</v>
      </c>
      <c r="AN1443" s="434"/>
      <c r="AO1443" s="438"/>
      <c r="AP1443" s="439" t="s">
        <v>139</v>
      </c>
      <c r="AQ1443" s="431" t="s">
        <v>139</v>
      </c>
      <c r="AR1443" s="440"/>
      <c r="AS1443" s="469" t="s">
        <v>139</v>
      </c>
      <c r="AT1443" s="431" t="s">
        <v>139</v>
      </c>
      <c r="AU1443" s="469" t="s">
        <v>139</v>
      </c>
      <c r="AV1443" s="431" t="s">
        <v>139</v>
      </c>
      <c r="AW1443" s="442" t="s">
        <v>139</v>
      </c>
      <c r="AX1443" s="431" t="s">
        <v>139</v>
      </c>
      <c r="AY1443" s="443"/>
      <c r="AZ1443" s="441"/>
      <c r="BA1443" s="435"/>
      <c r="BB1443" s="437"/>
      <c r="BC1443" s="441"/>
      <c r="BD1443" s="460"/>
      <c r="BE1443" s="441"/>
      <c r="BF1443" s="461"/>
      <c r="BG1443" s="461"/>
      <c r="BH1443" s="469" t="s">
        <v>139</v>
      </c>
      <c r="BI1443" s="431" t="s">
        <v>139</v>
      </c>
      <c r="BJ1443" s="440"/>
      <c r="BK1443" s="436"/>
      <c r="BM1443" s="448"/>
      <c r="BN1443" s="447"/>
      <c r="BO1443"/>
      <c r="BP1443"/>
      <c r="BQ1443" s="436"/>
      <c r="BR1443" s="436"/>
      <c r="BS1443" s="436"/>
      <c r="BT1443" s="436"/>
      <c r="BU1443" s="436"/>
      <c r="BV1443" s="436"/>
      <c r="BW1443" s="436"/>
      <c r="BX1443" s="436"/>
      <c r="BY1443" s="436"/>
      <c r="BZ1443" s="436"/>
      <c r="CA1443" s="436"/>
      <c r="CB1443" s="436"/>
      <c r="CC1443" s="436"/>
      <c r="CD1443" s="436"/>
      <c r="CE1443" s="436"/>
      <c r="CF1443" s="436"/>
      <c r="CG1443" s="436"/>
      <c r="CH1443" s="436"/>
      <c r="CI1443" s="436"/>
      <c r="CJ1443" s="436"/>
      <c r="CK1443" s="436"/>
      <c r="CL1443" s="436"/>
      <c r="CM1443" s="436"/>
      <c r="CN1443" s="436"/>
      <c r="CO1443" s="436"/>
      <c r="CP1443" s="436"/>
      <c r="CQ1443" s="436"/>
      <c r="CR1443" s="436"/>
      <c r="CS1443" s="436"/>
      <c r="CT1443" s="436"/>
      <c r="CU1443" s="436"/>
      <c r="CV1443" s="436"/>
      <c r="CW1443" s="436"/>
      <c r="CX1443" s="436"/>
      <c r="CY1443" s="436"/>
      <c r="CZ1443" s="436"/>
      <c r="DA1443" s="436"/>
      <c r="DB1443" s="436"/>
      <c r="DC1443" s="436"/>
      <c r="DD1443" s="436"/>
      <c r="DE1443" s="436"/>
      <c r="DF1443" s="436"/>
      <c r="DG1443" s="436"/>
      <c r="DH1443" s="436"/>
      <c r="DI1443" s="436"/>
      <c r="DJ1443" s="436"/>
      <c r="DK1443" s="436"/>
      <c r="DL1443" s="436"/>
      <c r="DM1443" s="436"/>
      <c r="DN1443" s="436"/>
      <c r="DO1443" s="436"/>
      <c r="DP1443" s="436"/>
      <c r="DQ1443" s="436"/>
      <c r="DR1443" s="436"/>
      <c r="DS1443" s="436"/>
      <c r="DT1443" s="436"/>
      <c r="DU1443" s="436"/>
      <c r="DV1443" s="436"/>
      <c r="DW1443" s="436"/>
      <c r="DX1443" s="436"/>
      <c r="DY1443" s="436"/>
      <c r="DZ1443" s="436"/>
      <c r="EA1443" s="436"/>
      <c r="EB1443" s="436"/>
      <c r="EC1443" s="436"/>
      <c r="ED1443" s="436"/>
      <c r="EE1443" s="436"/>
      <c r="EF1443" s="436"/>
      <c r="EG1443" s="436"/>
      <c r="EH1443" s="436"/>
      <c r="EI1443" s="436"/>
      <c r="EJ1443" s="436"/>
      <c r="EK1443" s="436"/>
      <c r="EL1443" s="436"/>
      <c r="EM1443" s="436"/>
      <c r="EN1443" s="436"/>
      <c r="EO1443" s="436"/>
      <c r="EP1443" s="436"/>
      <c r="EQ1443" s="436"/>
      <c r="ER1443" s="436"/>
      <c r="ES1443" s="436"/>
      <c r="ET1443" s="436"/>
      <c r="EU1443" s="436"/>
      <c r="EV1443" s="436"/>
      <c r="EW1443" s="436"/>
      <c r="EX1443" s="436"/>
      <c r="EY1443" s="436"/>
      <c r="EZ1443" s="436"/>
      <c r="FA1443" s="436"/>
      <c r="FB1443" s="436"/>
      <c r="FC1443" s="436"/>
      <c r="FD1443" s="436"/>
      <c r="FE1443" s="436"/>
      <c r="FF1443" s="436"/>
      <c r="FG1443" s="436"/>
      <c r="FH1443" s="436"/>
      <c r="FI1443" s="436"/>
      <c r="FJ1443" s="436"/>
      <c r="FK1443" s="436"/>
      <c r="FL1443" s="436"/>
      <c r="FM1443" s="436"/>
      <c r="FN1443" s="436"/>
      <c r="FO1443" s="436"/>
      <c r="FP1443" s="436"/>
      <c r="FQ1443" s="436"/>
      <c r="FR1443" s="436"/>
      <c r="FS1443" s="436"/>
      <c r="FT1443" s="436"/>
      <c r="FU1443" s="436"/>
      <c r="FV1443" s="436"/>
      <c r="FW1443" s="436"/>
      <c r="FX1443" s="436"/>
      <c r="FY1443" s="436"/>
      <c r="FZ1443" s="436"/>
      <c r="GA1443" s="436"/>
      <c r="GB1443" s="436"/>
    </row>
    <row r="1444" spans="1:184" s="431" customFormat="1" ht="15.75" customHeight="1">
      <c r="A1444" s="436"/>
      <c r="B1444" s="453"/>
      <c r="C1444" s="436"/>
      <c r="D1444" s="454"/>
      <c r="E1444" s="436"/>
      <c r="F1444" s="436"/>
      <c r="G1444" s="436"/>
      <c r="H1444" s="430"/>
      <c r="I1444" s="436"/>
      <c r="J1444" s="436"/>
      <c r="K1444" s="436"/>
      <c r="L1444" s="430"/>
      <c r="M1444" s="430"/>
      <c r="N1444" s="427"/>
      <c r="O1444" s="427"/>
      <c r="P1444" s="448"/>
      <c r="Q1444" s="428"/>
      <c r="R1444" s="7"/>
      <c r="S1444" s="459"/>
      <c r="T1444" s="429"/>
      <c r="U1444" s="429"/>
      <c r="V1444" s="429"/>
      <c r="W1444" s="429"/>
      <c r="X1444" s="429"/>
      <c r="Y1444" s="429"/>
      <c r="Z1444" s="439"/>
      <c r="AA1444" s="439"/>
      <c r="AB1444" s="439"/>
      <c r="AC1444" s="439"/>
      <c r="AD1444" s="429"/>
      <c r="AE1444" s="439"/>
      <c r="AF1444" s="7"/>
      <c r="AG1444" s="439"/>
      <c r="AH1444" s="7"/>
      <c r="AI1444" s="439"/>
      <c r="AJ1444" s="439"/>
      <c r="AK1444" s="439"/>
      <c r="AL1444" s="429" t="s">
        <v>139</v>
      </c>
      <c r="AM1444" s="433" t="s">
        <v>139</v>
      </c>
      <c r="AN1444" s="434"/>
      <c r="AO1444" s="438"/>
      <c r="AP1444" s="439" t="s">
        <v>139</v>
      </c>
      <c r="AQ1444" s="431" t="s">
        <v>139</v>
      </c>
      <c r="AR1444" s="440"/>
      <c r="AS1444" s="469" t="s">
        <v>139</v>
      </c>
      <c r="AT1444" s="431" t="s">
        <v>139</v>
      </c>
      <c r="AU1444" s="469" t="s">
        <v>139</v>
      </c>
      <c r="AV1444" s="431" t="s">
        <v>139</v>
      </c>
      <c r="AW1444" s="442" t="s">
        <v>139</v>
      </c>
      <c r="AX1444" s="431" t="s">
        <v>139</v>
      </c>
      <c r="AY1444" s="443"/>
      <c r="AZ1444" s="441"/>
      <c r="BA1444" s="435"/>
      <c r="BB1444" s="437"/>
      <c r="BC1444" s="441"/>
      <c r="BD1444" s="460"/>
      <c r="BE1444" s="441"/>
      <c r="BF1444" s="461"/>
      <c r="BG1444" s="461"/>
      <c r="BH1444" s="469" t="s">
        <v>139</v>
      </c>
      <c r="BI1444" s="431" t="s">
        <v>139</v>
      </c>
      <c r="BJ1444" s="440"/>
      <c r="BK1444" s="436"/>
      <c r="BM1444" s="448"/>
      <c r="BN1444" s="447"/>
      <c r="BO1444"/>
      <c r="BP1444"/>
      <c r="BQ1444" s="436"/>
      <c r="BR1444" s="436"/>
      <c r="BS1444" s="436"/>
      <c r="BT1444" s="436"/>
      <c r="BU1444" s="436"/>
      <c r="BV1444" s="436"/>
      <c r="BW1444" s="436"/>
      <c r="BX1444" s="436"/>
      <c r="BY1444" s="436"/>
      <c r="BZ1444" s="436"/>
      <c r="CA1444" s="436"/>
      <c r="CB1444" s="436"/>
      <c r="CC1444" s="436"/>
      <c r="CD1444" s="436"/>
      <c r="CE1444" s="436"/>
      <c r="CF1444" s="436"/>
      <c r="CG1444" s="436"/>
      <c r="CH1444" s="436"/>
      <c r="CI1444" s="436"/>
      <c r="CJ1444" s="436"/>
      <c r="CK1444" s="436"/>
      <c r="CL1444" s="436"/>
      <c r="CM1444" s="436"/>
      <c r="CN1444" s="436"/>
      <c r="CO1444" s="436"/>
      <c r="CP1444" s="436"/>
      <c r="CQ1444" s="436"/>
      <c r="CR1444" s="436"/>
      <c r="CS1444" s="436"/>
      <c r="CT1444" s="436"/>
      <c r="CU1444" s="436"/>
      <c r="CV1444" s="436"/>
      <c r="CW1444" s="436"/>
      <c r="CX1444" s="436"/>
      <c r="CY1444" s="436"/>
      <c r="CZ1444" s="436"/>
      <c r="DA1444" s="436"/>
      <c r="DB1444" s="436"/>
      <c r="DC1444" s="436"/>
      <c r="DD1444" s="436"/>
      <c r="DE1444" s="436"/>
      <c r="DF1444" s="436"/>
      <c r="DG1444" s="436"/>
      <c r="DH1444" s="436"/>
      <c r="DI1444" s="436"/>
      <c r="DJ1444" s="436"/>
      <c r="DK1444" s="436"/>
      <c r="DL1444" s="436"/>
      <c r="DM1444" s="436"/>
      <c r="DN1444" s="436"/>
      <c r="DO1444" s="436"/>
      <c r="DP1444" s="436"/>
      <c r="DQ1444" s="436"/>
      <c r="DR1444" s="436"/>
      <c r="DS1444" s="436"/>
      <c r="DT1444" s="436"/>
      <c r="DU1444" s="436"/>
      <c r="DV1444" s="436"/>
      <c r="DW1444" s="436"/>
      <c r="DX1444" s="436"/>
      <c r="DY1444" s="436"/>
      <c r="DZ1444" s="436"/>
      <c r="EA1444" s="436"/>
      <c r="EB1444" s="436"/>
      <c r="EC1444" s="436"/>
      <c r="ED1444" s="436"/>
      <c r="EE1444" s="436"/>
      <c r="EF1444" s="436"/>
      <c r="EG1444" s="436"/>
      <c r="EH1444" s="436"/>
      <c r="EI1444" s="436"/>
      <c r="EJ1444" s="436"/>
      <c r="EK1444" s="436"/>
      <c r="EL1444" s="436"/>
      <c r="EM1444" s="436"/>
      <c r="EN1444" s="436"/>
      <c r="EO1444" s="436"/>
      <c r="EP1444" s="436"/>
      <c r="EQ1444" s="436"/>
      <c r="ER1444" s="436"/>
      <c r="ES1444" s="436"/>
      <c r="ET1444" s="436"/>
      <c r="EU1444" s="436"/>
      <c r="EV1444" s="436"/>
      <c r="EW1444" s="436"/>
      <c r="EX1444" s="436"/>
      <c r="EY1444" s="436"/>
      <c r="EZ1444" s="436"/>
      <c r="FA1444" s="436"/>
      <c r="FB1444" s="436"/>
      <c r="FC1444" s="436"/>
      <c r="FD1444" s="436"/>
      <c r="FE1444" s="436"/>
      <c r="FF1444" s="436"/>
      <c r="FG1444" s="436"/>
      <c r="FH1444" s="436"/>
      <c r="FI1444" s="436"/>
      <c r="FJ1444" s="436"/>
      <c r="FK1444" s="436"/>
      <c r="FL1444" s="436"/>
      <c r="FM1444" s="436"/>
      <c r="FN1444" s="436"/>
      <c r="FO1444" s="436"/>
      <c r="FP1444" s="436"/>
      <c r="FQ1444" s="436"/>
      <c r="FR1444" s="436"/>
      <c r="FS1444" s="436"/>
      <c r="FT1444" s="436"/>
      <c r="FU1444" s="436"/>
      <c r="FV1444" s="436"/>
      <c r="FW1444" s="436"/>
      <c r="FX1444" s="436"/>
      <c r="FY1444" s="436"/>
      <c r="FZ1444" s="436"/>
      <c r="GA1444" s="436"/>
      <c r="GB1444" s="436"/>
    </row>
    <row r="1445" spans="1:184" s="431" customFormat="1" ht="15.75" customHeight="1">
      <c r="A1445" s="436"/>
      <c r="B1445" s="453"/>
      <c r="C1445" s="436"/>
      <c r="D1445" s="454"/>
      <c r="E1445" s="436"/>
      <c r="F1445" s="436"/>
      <c r="G1445" s="436"/>
      <c r="H1445" s="430"/>
      <c r="I1445" s="436"/>
      <c r="J1445" s="436"/>
      <c r="K1445" s="436"/>
      <c r="L1445" s="430"/>
      <c r="M1445" s="430"/>
      <c r="N1445" s="427"/>
      <c r="O1445" s="427"/>
      <c r="P1445" s="448"/>
      <c r="Q1445" s="428"/>
      <c r="R1445" s="7"/>
      <c r="S1445" s="459"/>
      <c r="T1445" s="429"/>
      <c r="U1445" s="429"/>
      <c r="V1445" s="429"/>
      <c r="W1445" s="429"/>
      <c r="X1445" s="429"/>
      <c r="Y1445" s="429"/>
      <c r="Z1445" s="439"/>
      <c r="AA1445" s="439"/>
      <c r="AB1445" s="439"/>
      <c r="AC1445" s="439"/>
      <c r="AD1445" s="429"/>
      <c r="AE1445" s="439"/>
      <c r="AF1445" s="7"/>
      <c r="AG1445" s="439"/>
      <c r="AH1445" s="7"/>
      <c r="AI1445" s="439"/>
      <c r="AJ1445" s="439"/>
      <c r="AK1445" s="439"/>
      <c r="AL1445" s="429" t="s">
        <v>139</v>
      </c>
      <c r="AM1445" s="433" t="s">
        <v>139</v>
      </c>
      <c r="AN1445" s="434"/>
      <c r="AO1445" s="438"/>
      <c r="AP1445" s="439" t="s">
        <v>139</v>
      </c>
      <c r="AQ1445" s="431" t="s">
        <v>139</v>
      </c>
      <c r="AR1445" s="440"/>
      <c r="AS1445" s="469" t="s">
        <v>139</v>
      </c>
      <c r="AT1445" s="431" t="s">
        <v>139</v>
      </c>
      <c r="AU1445" s="469" t="s">
        <v>139</v>
      </c>
      <c r="AV1445" s="431" t="s">
        <v>139</v>
      </c>
      <c r="AW1445" s="442" t="s">
        <v>139</v>
      </c>
      <c r="AX1445" s="431" t="s">
        <v>139</v>
      </c>
      <c r="AY1445" s="443"/>
      <c r="AZ1445" s="441"/>
      <c r="BA1445" s="435"/>
      <c r="BB1445" s="437"/>
      <c r="BC1445" s="441"/>
      <c r="BD1445" s="460"/>
      <c r="BE1445" s="441"/>
      <c r="BF1445" s="461"/>
      <c r="BG1445" s="461"/>
      <c r="BH1445" s="469" t="s">
        <v>139</v>
      </c>
      <c r="BI1445" s="431" t="s">
        <v>139</v>
      </c>
      <c r="BJ1445" s="440"/>
      <c r="BK1445" s="436"/>
      <c r="BM1445" s="448"/>
      <c r="BN1445" s="447"/>
      <c r="BO1445"/>
      <c r="BP1445"/>
      <c r="BQ1445" s="436"/>
      <c r="BR1445" s="436"/>
      <c r="BS1445" s="436"/>
      <c r="BT1445" s="436"/>
      <c r="BU1445" s="436"/>
      <c r="BV1445" s="436"/>
      <c r="BW1445" s="436"/>
      <c r="BX1445" s="436"/>
      <c r="BY1445" s="436"/>
      <c r="BZ1445" s="436"/>
      <c r="CA1445" s="436"/>
      <c r="CB1445" s="436"/>
      <c r="CC1445" s="436"/>
      <c r="CD1445" s="436"/>
      <c r="CE1445" s="436"/>
      <c r="CF1445" s="436"/>
      <c r="CG1445" s="436"/>
      <c r="CH1445" s="436"/>
      <c r="CI1445" s="436"/>
      <c r="CJ1445" s="436"/>
      <c r="CK1445" s="436"/>
      <c r="CL1445" s="436"/>
      <c r="CM1445" s="436"/>
      <c r="CN1445" s="436"/>
      <c r="CO1445" s="436"/>
      <c r="CP1445" s="436"/>
      <c r="CQ1445" s="436"/>
      <c r="CR1445" s="436"/>
      <c r="CS1445" s="436"/>
      <c r="CT1445" s="436"/>
      <c r="CU1445" s="436"/>
      <c r="CV1445" s="436"/>
      <c r="CW1445" s="436"/>
      <c r="CX1445" s="436"/>
      <c r="CY1445" s="436"/>
      <c r="CZ1445" s="436"/>
      <c r="DA1445" s="436"/>
      <c r="DB1445" s="436"/>
      <c r="DC1445" s="436"/>
      <c r="DD1445" s="436"/>
      <c r="DE1445" s="436"/>
      <c r="DF1445" s="436"/>
      <c r="DG1445" s="436"/>
      <c r="DH1445" s="436"/>
      <c r="DI1445" s="436"/>
      <c r="DJ1445" s="436"/>
      <c r="DK1445" s="436"/>
      <c r="DL1445" s="436"/>
      <c r="DM1445" s="436"/>
      <c r="DN1445" s="436"/>
      <c r="DO1445" s="436"/>
      <c r="DP1445" s="436"/>
      <c r="DQ1445" s="436"/>
      <c r="DR1445" s="436"/>
      <c r="DS1445" s="436"/>
      <c r="DT1445" s="436"/>
      <c r="DU1445" s="436"/>
      <c r="DV1445" s="436"/>
      <c r="DW1445" s="436"/>
      <c r="DX1445" s="436"/>
      <c r="DY1445" s="436"/>
      <c r="DZ1445" s="436"/>
      <c r="EA1445" s="436"/>
      <c r="EB1445" s="436"/>
      <c r="EC1445" s="436"/>
      <c r="ED1445" s="436"/>
      <c r="EE1445" s="436"/>
      <c r="EF1445" s="436"/>
      <c r="EG1445" s="436"/>
      <c r="EH1445" s="436"/>
      <c r="EI1445" s="436"/>
      <c r="EJ1445" s="436"/>
      <c r="EK1445" s="436"/>
      <c r="EL1445" s="436"/>
      <c r="EM1445" s="436"/>
      <c r="EN1445" s="436"/>
      <c r="EO1445" s="436"/>
      <c r="EP1445" s="436"/>
      <c r="EQ1445" s="436"/>
      <c r="ER1445" s="436"/>
      <c r="ES1445" s="436"/>
      <c r="ET1445" s="436"/>
      <c r="EU1445" s="436"/>
      <c r="EV1445" s="436"/>
      <c r="EW1445" s="436"/>
      <c r="EX1445" s="436"/>
      <c r="EY1445" s="436"/>
      <c r="EZ1445" s="436"/>
      <c r="FA1445" s="436"/>
      <c r="FB1445" s="436"/>
      <c r="FC1445" s="436"/>
      <c r="FD1445" s="436"/>
      <c r="FE1445" s="436"/>
      <c r="FF1445" s="436"/>
      <c r="FG1445" s="436"/>
      <c r="FH1445" s="436"/>
      <c r="FI1445" s="436"/>
      <c r="FJ1445" s="436"/>
      <c r="FK1445" s="436"/>
      <c r="FL1445" s="436"/>
      <c r="FM1445" s="436"/>
      <c r="FN1445" s="436"/>
      <c r="FO1445" s="436"/>
      <c r="FP1445" s="436"/>
      <c r="FQ1445" s="436"/>
      <c r="FR1445" s="436"/>
      <c r="FS1445" s="436"/>
      <c r="FT1445" s="436"/>
      <c r="FU1445" s="436"/>
      <c r="FV1445" s="436"/>
      <c r="FW1445" s="436"/>
      <c r="FX1445" s="436"/>
      <c r="FY1445" s="436"/>
      <c r="FZ1445" s="436"/>
      <c r="GA1445" s="436"/>
      <c r="GB1445" s="436"/>
    </row>
    <row r="1446" spans="1:184" s="431" customFormat="1" ht="15.75" customHeight="1">
      <c r="A1446" s="436"/>
      <c r="B1446" s="453"/>
      <c r="C1446" s="436"/>
      <c r="D1446" s="454"/>
      <c r="E1446" s="436"/>
      <c r="F1446" s="436"/>
      <c r="G1446" s="436"/>
      <c r="H1446" s="430"/>
      <c r="I1446" s="436"/>
      <c r="J1446" s="436"/>
      <c r="K1446" s="436"/>
      <c r="L1446" s="430"/>
      <c r="M1446" s="430"/>
      <c r="N1446" s="427"/>
      <c r="O1446" s="427"/>
      <c r="P1446" s="448"/>
      <c r="Q1446" s="428"/>
      <c r="R1446" s="7"/>
      <c r="S1446" s="459"/>
      <c r="T1446" s="429"/>
      <c r="U1446" s="429"/>
      <c r="V1446" s="429"/>
      <c r="W1446" s="429"/>
      <c r="X1446" s="429"/>
      <c r="Y1446" s="429"/>
      <c r="Z1446" s="439"/>
      <c r="AA1446" s="439"/>
      <c r="AB1446" s="439"/>
      <c r="AC1446" s="439"/>
      <c r="AD1446" s="429"/>
      <c r="AE1446" s="439"/>
      <c r="AF1446" s="7"/>
      <c r="AG1446" s="439"/>
      <c r="AH1446" s="7"/>
      <c r="AI1446" s="439"/>
      <c r="AJ1446" s="439"/>
      <c r="AK1446" s="439"/>
      <c r="AL1446" s="429" t="s">
        <v>139</v>
      </c>
      <c r="AM1446" s="433" t="s">
        <v>139</v>
      </c>
      <c r="AN1446" s="434"/>
      <c r="AO1446" s="438"/>
      <c r="AP1446" s="439" t="s">
        <v>139</v>
      </c>
      <c r="AQ1446" s="431" t="s">
        <v>139</v>
      </c>
      <c r="AR1446" s="440"/>
      <c r="AS1446" s="469" t="s">
        <v>139</v>
      </c>
      <c r="AT1446" s="431" t="s">
        <v>139</v>
      </c>
      <c r="AU1446" s="469" t="s">
        <v>139</v>
      </c>
      <c r="AV1446" s="431" t="s">
        <v>139</v>
      </c>
      <c r="AW1446" s="442" t="s">
        <v>139</v>
      </c>
      <c r="AX1446" s="431" t="s">
        <v>139</v>
      </c>
      <c r="AY1446" s="443"/>
      <c r="AZ1446" s="441"/>
      <c r="BA1446" s="435"/>
      <c r="BB1446" s="437"/>
      <c r="BC1446" s="441"/>
      <c r="BD1446" s="460"/>
      <c r="BE1446" s="441"/>
      <c r="BF1446" s="461"/>
      <c r="BG1446" s="461"/>
      <c r="BH1446" s="469" t="s">
        <v>139</v>
      </c>
      <c r="BI1446" s="431" t="s">
        <v>139</v>
      </c>
      <c r="BJ1446" s="440"/>
      <c r="BK1446" s="436"/>
      <c r="BM1446" s="448"/>
      <c r="BN1446" s="447"/>
      <c r="BO1446"/>
      <c r="BP1446"/>
      <c r="BQ1446" s="436"/>
      <c r="BR1446" s="436"/>
      <c r="BS1446" s="436"/>
      <c r="BT1446" s="436"/>
      <c r="BU1446" s="436"/>
      <c r="BV1446" s="436"/>
      <c r="BW1446" s="436"/>
      <c r="BX1446" s="436"/>
      <c r="BY1446" s="436"/>
      <c r="BZ1446" s="436"/>
      <c r="CA1446" s="436"/>
      <c r="CB1446" s="436"/>
      <c r="CC1446" s="436"/>
      <c r="CD1446" s="436"/>
      <c r="CE1446" s="436"/>
      <c r="CF1446" s="436"/>
      <c r="CG1446" s="436"/>
      <c r="CH1446" s="436"/>
      <c r="CI1446" s="436"/>
      <c r="CJ1446" s="436"/>
      <c r="CK1446" s="436"/>
      <c r="CL1446" s="436"/>
      <c r="CM1446" s="436"/>
      <c r="CN1446" s="436"/>
      <c r="CO1446" s="436"/>
      <c r="CP1446" s="436"/>
      <c r="CQ1446" s="436"/>
      <c r="CR1446" s="436"/>
      <c r="CS1446" s="436"/>
      <c r="CT1446" s="436"/>
      <c r="CU1446" s="436"/>
      <c r="CV1446" s="436"/>
      <c r="CW1446" s="436"/>
      <c r="CX1446" s="436"/>
      <c r="CY1446" s="436"/>
      <c r="CZ1446" s="436"/>
      <c r="DA1446" s="436"/>
      <c r="DB1446" s="436"/>
      <c r="DC1446" s="436"/>
      <c r="DD1446" s="436"/>
      <c r="DE1446" s="436"/>
      <c r="DF1446" s="436"/>
      <c r="DG1446" s="436"/>
      <c r="DH1446" s="436"/>
      <c r="DI1446" s="436"/>
      <c r="DJ1446" s="436"/>
      <c r="DK1446" s="436"/>
      <c r="DL1446" s="436"/>
      <c r="DM1446" s="436"/>
      <c r="DN1446" s="436"/>
      <c r="DO1446" s="436"/>
      <c r="DP1446" s="436"/>
      <c r="DQ1446" s="436"/>
      <c r="DR1446" s="436"/>
      <c r="DS1446" s="436"/>
      <c r="DT1446" s="436"/>
      <c r="DU1446" s="436"/>
      <c r="DV1446" s="436"/>
      <c r="DW1446" s="436"/>
      <c r="DX1446" s="436"/>
      <c r="DY1446" s="436"/>
      <c r="DZ1446" s="436"/>
      <c r="EA1446" s="436"/>
      <c r="EB1446" s="436"/>
      <c r="EC1446" s="436"/>
      <c r="ED1446" s="436"/>
      <c r="EE1446" s="436"/>
      <c r="EF1446" s="436"/>
      <c r="EG1446" s="436"/>
      <c r="EH1446" s="436"/>
      <c r="EI1446" s="436"/>
      <c r="EJ1446" s="436"/>
      <c r="EK1446" s="436"/>
      <c r="EL1446" s="436"/>
      <c r="EM1446" s="436"/>
      <c r="EN1446" s="436"/>
      <c r="EO1446" s="436"/>
      <c r="EP1446" s="436"/>
      <c r="EQ1446" s="436"/>
      <c r="ER1446" s="436"/>
      <c r="ES1446" s="436"/>
      <c r="ET1446" s="436"/>
      <c r="EU1446" s="436"/>
      <c r="EV1446" s="436"/>
      <c r="EW1446" s="436"/>
      <c r="EX1446" s="436"/>
      <c r="EY1446" s="436"/>
      <c r="EZ1446" s="436"/>
      <c r="FA1446" s="436"/>
      <c r="FB1446" s="436"/>
      <c r="FC1446" s="436"/>
      <c r="FD1446" s="436"/>
      <c r="FE1446" s="436"/>
      <c r="FF1446" s="436"/>
      <c r="FG1446" s="436"/>
      <c r="FH1446" s="436"/>
      <c r="FI1446" s="436"/>
      <c r="FJ1446" s="436"/>
      <c r="FK1446" s="436"/>
      <c r="FL1446" s="436"/>
      <c r="FM1446" s="436"/>
      <c r="FN1446" s="436"/>
      <c r="FO1446" s="436"/>
      <c r="FP1446" s="436"/>
      <c r="FQ1446" s="436"/>
      <c r="FR1446" s="436"/>
      <c r="FS1446" s="436"/>
      <c r="FT1446" s="436"/>
      <c r="FU1446" s="436"/>
      <c r="FV1446" s="436"/>
      <c r="FW1446" s="436"/>
      <c r="FX1446" s="436"/>
      <c r="FY1446" s="436"/>
      <c r="FZ1446" s="436"/>
      <c r="GA1446" s="436"/>
      <c r="GB1446" s="436"/>
    </row>
    <row r="1447" spans="1:184" s="431" customFormat="1" ht="15.75" customHeight="1">
      <c r="A1447" s="436"/>
      <c r="B1447" s="453"/>
      <c r="C1447" s="436"/>
      <c r="D1447" s="454"/>
      <c r="E1447" s="436"/>
      <c r="F1447" s="436"/>
      <c r="G1447" s="436"/>
      <c r="H1447" s="430"/>
      <c r="I1447" s="436"/>
      <c r="J1447" s="436"/>
      <c r="K1447" s="436"/>
      <c r="L1447" s="430"/>
      <c r="M1447" s="430"/>
      <c r="N1447" s="427"/>
      <c r="O1447" s="427"/>
      <c r="P1447" s="448"/>
      <c r="Q1447" s="428"/>
      <c r="R1447" s="7"/>
      <c r="S1447" s="459"/>
      <c r="T1447" s="429"/>
      <c r="U1447" s="429"/>
      <c r="V1447" s="429"/>
      <c r="W1447" s="429"/>
      <c r="X1447" s="429"/>
      <c r="Y1447" s="429"/>
      <c r="Z1447" s="439"/>
      <c r="AA1447" s="439"/>
      <c r="AB1447" s="439"/>
      <c r="AC1447" s="439"/>
      <c r="AD1447" s="429"/>
      <c r="AE1447" s="439"/>
      <c r="AF1447" s="7"/>
      <c r="AG1447" s="439"/>
      <c r="AH1447" s="7"/>
      <c r="AI1447" s="439"/>
      <c r="AJ1447" s="439"/>
      <c r="AK1447" s="439"/>
      <c r="AL1447" s="429" t="s">
        <v>139</v>
      </c>
      <c r="AM1447" s="433" t="s">
        <v>139</v>
      </c>
      <c r="AN1447" s="434"/>
      <c r="AO1447" s="438"/>
      <c r="AP1447" s="439" t="s">
        <v>139</v>
      </c>
      <c r="AQ1447" s="431" t="s">
        <v>139</v>
      </c>
      <c r="AR1447" s="440"/>
      <c r="AS1447" s="469" t="s">
        <v>139</v>
      </c>
      <c r="AT1447" s="431" t="s">
        <v>139</v>
      </c>
      <c r="AU1447" s="469" t="s">
        <v>139</v>
      </c>
      <c r="AV1447" s="431" t="s">
        <v>139</v>
      </c>
      <c r="AW1447" s="442" t="s">
        <v>139</v>
      </c>
      <c r="AX1447" s="431" t="s">
        <v>139</v>
      </c>
      <c r="AY1447" s="443"/>
      <c r="AZ1447" s="441"/>
      <c r="BA1447" s="435"/>
      <c r="BB1447" s="437"/>
      <c r="BC1447" s="441"/>
      <c r="BD1447" s="460"/>
      <c r="BE1447" s="441"/>
      <c r="BF1447" s="461"/>
      <c r="BG1447" s="461"/>
      <c r="BH1447" s="469" t="s">
        <v>139</v>
      </c>
      <c r="BI1447" s="431" t="s">
        <v>139</v>
      </c>
      <c r="BJ1447" s="440"/>
      <c r="BK1447" s="436"/>
      <c r="BM1447" s="448"/>
      <c r="BN1447" s="447"/>
      <c r="BO1447"/>
      <c r="BP1447"/>
      <c r="BQ1447" s="436"/>
      <c r="BR1447" s="436"/>
      <c r="BS1447" s="436"/>
      <c r="BT1447" s="436"/>
      <c r="BU1447" s="436"/>
      <c r="BV1447" s="436"/>
      <c r="BW1447" s="436"/>
      <c r="BX1447" s="436"/>
      <c r="BY1447" s="436"/>
      <c r="BZ1447" s="436"/>
      <c r="CA1447" s="436"/>
      <c r="CB1447" s="436"/>
      <c r="CC1447" s="436"/>
      <c r="CD1447" s="436"/>
      <c r="CE1447" s="436"/>
      <c r="CF1447" s="436"/>
      <c r="CG1447" s="436"/>
      <c r="CH1447" s="436"/>
      <c r="CI1447" s="436"/>
      <c r="CJ1447" s="436"/>
      <c r="CK1447" s="436"/>
      <c r="CL1447" s="436"/>
      <c r="CM1447" s="436"/>
      <c r="CN1447" s="436"/>
      <c r="CO1447" s="436"/>
      <c r="CP1447" s="436"/>
      <c r="CQ1447" s="436"/>
      <c r="CR1447" s="436"/>
      <c r="CS1447" s="436"/>
      <c r="CT1447" s="436"/>
      <c r="CU1447" s="436"/>
      <c r="CV1447" s="436"/>
      <c r="CW1447" s="436"/>
      <c r="CX1447" s="436"/>
      <c r="CY1447" s="436"/>
      <c r="CZ1447" s="436"/>
      <c r="DA1447" s="436"/>
      <c r="DB1447" s="436"/>
      <c r="DC1447" s="436"/>
      <c r="DD1447" s="436"/>
      <c r="DE1447" s="436"/>
      <c r="DF1447" s="436"/>
      <c r="DG1447" s="436"/>
      <c r="DH1447" s="436"/>
      <c r="DI1447" s="436"/>
      <c r="DJ1447" s="436"/>
      <c r="DK1447" s="436"/>
      <c r="DL1447" s="436"/>
      <c r="DM1447" s="436"/>
      <c r="DN1447" s="436"/>
      <c r="DO1447" s="436"/>
      <c r="DP1447" s="436"/>
      <c r="DQ1447" s="436"/>
      <c r="DR1447" s="436"/>
      <c r="DS1447" s="436"/>
      <c r="DT1447" s="436"/>
      <c r="DU1447" s="436"/>
      <c r="DV1447" s="436"/>
      <c r="DW1447" s="436"/>
      <c r="DX1447" s="436"/>
      <c r="DY1447" s="436"/>
      <c r="DZ1447" s="436"/>
      <c r="EA1447" s="436"/>
      <c r="EB1447" s="436"/>
      <c r="EC1447" s="436"/>
      <c r="ED1447" s="436"/>
      <c r="EE1447" s="436"/>
      <c r="EF1447" s="436"/>
      <c r="EG1447" s="436"/>
      <c r="EH1447" s="436"/>
      <c r="EI1447" s="436"/>
      <c r="EJ1447" s="436"/>
      <c r="EK1447" s="436"/>
      <c r="EL1447" s="436"/>
      <c r="EM1447" s="436"/>
      <c r="EN1447" s="436"/>
      <c r="EO1447" s="436"/>
      <c r="EP1447" s="436"/>
      <c r="EQ1447" s="436"/>
      <c r="ER1447" s="436"/>
      <c r="ES1447" s="436"/>
      <c r="ET1447" s="436"/>
      <c r="EU1447" s="436"/>
      <c r="EV1447" s="436"/>
      <c r="EW1447" s="436"/>
      <c r="EX1447" s="436"/>
      <c r="EY1447" s="436"/>
      <c r="EZ1447" s="436"/>
      <c r="FA1447" s="436"/>
      <c r="FB1447" s="436"/>
      <c r="FC1447" s="436"/>
      <c r="FD1447" s="436"/>
      <c r="FE1447" s="436"/>
      <c r="FF1447" s="436"/>
      <c r="FG1447" s="436"/>
      <c r="FH1447" s="436"/>
      <c r="FI1447" s="436"/>
      <c r="FJ1447" s="436"/>
      <c r="FK1447" s="436"/>
      <c r="FL1447" s="436"/>
      <c r="FM1447" s="436"/>
      <c r="FN1447" s="436"/>
      <c r="FO1447" s="436"/>
      <c r="FP1447" s="436"/>
      <c r="FQ1447" s="436"/>
      <c r="FR1447" s="436"/>
      <c r="FS1447" s="436"/>
      <c r="FT1447" s="436"/>
      <c r="FU1447" s="436"/>
      <c r="FV1447" s="436"/>
      <c r="FW1447" s="436"/>
      <c r="FX1447" s="436"/>
      <c r="FY1447" s="436"/>
      <c r="FZ1447" s="436"/>
      <c r="GA1447" s="436"/>
      <c r="GB1447" s="436"/>
    </row>
    <row r="1448" spans="1:184" s="431" customFormat="1" ht="15.75" customHeight="1">
      <c r="A1448" s="436"/>
      <c r="B1448" s="453"/>
      <c r="C1448" s="436"/>
      <c r="D1448" s="454"/>
      <c r="E1448" s="436"/>
      <c r="F1448" s="436"/>
      <c r="G1448" s="436"/>
      <c r="H1448" s="430"/>
      <c r="I1448" s="436"/>
      <c r="J1448" s="436"/>
      <c r="K1448" s="436"/>
      <c r="L1448" s="430"/>
      <c r="M1448" s="430"/>
      <c r="N1448" s="427"/>
      <c r="O1448" s="427"/>
      <c r="P1448" s="448"/>
      <c r="Q1448" s="428"/>
      <c r="R1448" s="7"/>
      <c r="S1448" s="459"/>
      <c r="T1448" s="429"/>
      <c r="U1448" s="429"/>
      <c r="V1448" s="429"/>
      <c r="W1448" s="429"/>
      <c r="X1448" s="429"/>
      <c r="Y1448" s="429"/>
      <c r="Z1448" s="439"/>
      <c r="AA1448" s="439"/>
      <c r="AB1448" s="439"/>
      <c r="AC1448" s="439"/>
      <c r="AD1448" s="429"/>
      <c r="AE1448" s="439"/>
      <c r="AF1448" s="7"/>
      <c r="AG1448" s="439"/>
      <c r="AH1448" s="7"/>
      <c r="AI1448" s="439"/>
      <c r="AJ1448" s="439"/>
      <c r="AK1448" s="439"/>
      <c r="AL1448" s="429" t="s">
        <v>139</v>
      </c>
      <c r="AM1448" s="433" t="s">
        <v>139</v>
      </c>
      <c r="AN1448" s="434"/>
      <c r="AO1448" s="438"/>
      <c r="AP1448" s="439" t="s">
        <v>139</v>
      </c>
      <c r="AQ1448" s="431" t="s">
        <v>139</v>
      </c>
      <c r="AR1448" s="440"/>
      <c r="AS1448" s="469" t="s">
        <v>139</v>
      </c>
      <c r="AT1448" s="431" t="s">
        <v>139</v>
      </c>
      <c r="AU1448" s="469" t="s">
        <v>139</v>
      </c>
      <c r="AV1448" s="431" t="s">
        <v>139</v>
      </c>
      <c r="AW1448" s="442" t="s">
        <v>139</v>
      </c>
      <c r="AX1448" s="431" t="s">
        <v>139</v>
      </c>
      <c r="AY1448" s="443"/>
      <c r="AZ1448" s="441"/>
      <c r="BA1448" s="435"/>
      <c r="BB1448" s="437"/>
      <c r="BC1448" s="441"/>
      <c r="BD1448" s="460"/>
      <c r="BE1448" s="441"/>
      <c r="BF1448" s="461"/>
      <c r="BG1448" s="461"/>
      <c r="BH1448" s="469" t="s">
        <v>139</v>
      </c>
      <c r="BI1448" s="431" t="s">
        <v>139</v>
      </c>
      <c r="BJ1448" s="440"/>
      <c r="BK1448" s="436"/>
      <c r="BM1448" s="448"/>
      <c r="BN1448" s="447"/>
      <c r="BO1448"/>
      <c r="BP1448"/>
      <c r="BQ1448" s="436"/>
      <c r="BR1448" s="436"/>
      <c r="BS1448" s="436"/>
      <c r="BT1448" s="436"/>
      <c r="BU1448" s="436"/>
      <c r="BV1448" s="436"/>
      <c r="BW1448" s="436"/>
      <c r="BX1448" s="436"/>
      <c r="BY1448" s="436"/>
      <c r="BZ1448" s="436"/>
      <c r="CA1448" s="436"/>
      <c r="CB1448" s="436"/>
      <c r="CC1448" s="436"/>
      <c r="CD1448" s="436"/>
      <c r="CE1448" s="436"/>
      <c r="CF1448" s="436"/>
      <c r="CG1448" s="436"/>
      <c r="CH1448" s="436"/>
      <c r="CI1448" s="436"/>
      <c r="CJ1448" s="436"/>
      <c r="CK1448" s="436"/>
      <c r="CL1448" s="436"/>
      <c r="CM1448" s="436"/>
      <c r="CN1448" s="436"/>
      <c r="CO1448" s="436"/>
      <c r="CP1448" s="436"/>
      <c r="CQ1448" s="436"/>
      <c r="CR1448" s="436"/>
      <c r="CS1448" s="436"/>
      <c r="CT1448" s="436"/>
      <c r="CU1448" s="436"/>
      <c r="CV1448" s="436"/>
      <c r="CW1448" s="436"/>
      <c r="CX1448" s="436"/>
      <c r="CY1448" s="436"/>
      <c r="CZ1448" s="436"/>
      <c r="DA1448" s="436"/>
      <c r="DB1448" s="436"/>
      <c r="DC1448" s="436"/>
      <c r="DD1448" s="436"/>
      <c r="DE1448" s="436"/>
      <c r="DF1448" s="436"/>
      <c r="DG1448" s="436"/>
      <c r="DH1448" s="436"/>
      <c r="DI1448" s="436"/>
      <c r="DJ1448" s="436"/>
      <c r="DK1448" s="436"/>
      <c r="DL1448" s="436"/>
      <c r="DM1448" s="436"/>
      <c r="DN1448" s="436"/>
      <c r="DO1448" s="436"/>
      <c r="DP1448" s="436"/>
      <c r="DQ1448" s="436"/>
      <c r="DR1448" s="436"/>
      <c r="DS1448" s="436"/>
      <c r="DT1448" s="436"/>
      <c r="DU1448" s="436"/>
      <c r="DV1448" s="436"/>
      <c r="DW1448" s="436"/>
      <c r="DX1448" s="436"/>
      <c r="DY1448" s="436"/>
      <c r="DZ1448" s="436"/>
      <c r="EA1448" s="436"/>
      <c r="EB1448" s="436"/>
      <c r="EC1448" s="436"/>
      <c r="ED1448" s="436"/>
      <c r="EE1448" s="436"/>
      <c r="EF1448" s="436"/>
      <c r="EG1448" s="436"/>
      <c r="EH1448" s="436"/>
      <c r="EI1448" s="436"/>
      <c r="EJ1448" s="436"/>
      <c r="EK1448" s="436"/>
      <c r="EL1448" s="436"/>
      <c r="EM1448" s="436"/>
      <c r="EN1448" s="436"/>
      <c r="EO1448" s="436"/>
      <c r="EP1448" s="436"/>
      <c r="EQ1448" s="436"/>
      <c r="ER1448" s="436"/>
      <c r="ES1448" s="436"/>
      <c r="ET1448" s="436"/>
      <c r="EU1448" s="436"/>
      <c r="EV1448" s="436"/>
      <c r="EW1448" s="436"/>
      <c r="EX1448" s="436"/>
      <c r="EY1448" s="436"/>
      <c r="EZ1448" s="436"/>
      <c r="FA1448" s="436"/>
      <c r="FB1448" s="436"/>
      <c r="FC1448" s="436"/>
      <c r="FD1448" s="436"/>
      <c r="FE1448" s="436"/>
      <c r="FF1448" s="436"/>
      <c r="FG1448" s="436"/>
      <c r="FH1448" s="436"/>
      <c r="FI1448" s="436"/>
      <c r="FJ1448" s="436"/>
      <c r="FK1448" s="436"/>
      <c r="FL1448" s="436"/>
      <c r="FM1448" s="436"/>
      <c r="FN1448" s="436"/>
      <c r="FO1448" s="436"/>
      <c r="FP1448" s="436"/>
      <c r="FQ1448" s="436"/>
      <c r="FR1448" s="436"/>
      <c r="FS1448" s="436"/>
      <c r="FT1448" s="436"/>
      <c r="FU1448" s="436"/>
      <c r="FV1448" s="436"/>
      <c r="FW1448" s="436"/>
      <c r="FX1448" s="436"/>
      <c r="FY1448" s="436"/>
      <c r="FZ1448" s="436"/>
      <c r="GA1448" s="436"/>
      <c r="GB1448" s="436"/>
    </row>
    <row r="1449" spans="1:184" s="431" customFormat="1" ht="15.75" customHeight="1">
      <c r="A1449" s="436"/>
      <c r="B1449" s="453"/>
      <c r="C1449" s="436"/>
      <c r="D1449" s="454"/>
      <c r="E1449" s="436"/>
      <c r="F1449" s="436"/>
      <c r="G1449" s="436"/>
      <c r="H1449" s="430"/>
      <c r="I1449" s="436"/>
      <c r="J1449" s="436"/>
      <c r="K1449" s="436"/>
      <c r="L1449" s="430"/>
      <c r="M1449" s="430"/>
      <c r="N1449" s="427"/>
      <c r="O1449" s="427"/>
      <c r="P1449" s="448"/>
      <c r="Q1449" s="428"/>
      <c r="R1449" s="7"/>
      <c r="S1449" s="459"/>
      <c r="T1449" s="429"/>
      <c r="U1449" s="429"/>
      <c r="V1449" s="429"/>
      <c r="W1449" s="429"/>
      <c r="X1449" s="429"/>
      <c r="Y1449" s="429"/>
      <c r="Z1449" s="439"/>
      <c r="AA1449" s="439"/>
      <c r="AB1449" s="439"/>
      <c r="AC1449" s="439"/>
      <c r="AD1449" s="429"/>
      <c r="AE1449" s="439"/>
      <c r="AF1449" s="7"/>
      <c r="AG1449" s="439"/>
      <c r="AH1449" s="7"/>
      <c r="AI1449" s="439"/>
      <c r="AJ1449" s="439"/>
      <c r="AK1449" s="439"/>
      <c r="AL1449" s="429" t="s">
        <v>139</v>
      </c>
      <c r="AM1449" s="433" t="s">
        <v>139</v>
      </c>
      <c r="AN1449" s="434"/>
      <c r="AO1449" s="438"/>
      <c r="AP1449" s="439" t="s">
        <v>139</v>
      </c>
      <c r="AQ1449" s="431" t="s">
        <v>139</v>
      </c>
      <c r="AR1449" s="440"/>
      <c r="AS1449" s="469" t="s">
        <v>139</v>
      </c>
      <c r="AT1449" s="431" t="s">
        <v>139</v>
      </c>
      <c r="AU1449" s="469" t="s">
        <v>139</v>
      </c>
      <c r="AV1449" s="431" t="s">
        <v>139</v>
      </c>
      <c r="AW1449" s="442" t="s">
        <v>139</v>
      </c>
      <c r="AX1449" s="431" t="s">
        <v>139</v>
      </c>
      <c r="AY1449" s="443"/>
      <c r="AZ1449" s="441"/>
      <c r="BA1449" s="435"/>
      <c r="BB1449" s="437"/>
      <c r="BC1449" s="441"/>
      <c r="BD1449" s="460"/>
      <c r="BE1449" s="441"/>
      <c r="BF1449" s="461"/>
      <c r="BG1449" s="461"/>
      <c r="BH1449" s="469" t="s">
        <v>139</v>
      </c>
      <c r="BI1449" s="431" t="s">
        <v>139</v>
      </c>
      <c r="BJ1449" s="440"/>
      <c r="BK1449" s="436"/>
      <c r="BM1449" s="448"/>
      <c r="BN1449" s="447"/>
      <c r="BO1449"/>
      <c r="BP1449"/>
      <c r="BQ1449" s="436"/>
      <c r="BR1449" s="436"/>
      <c r="BS1449" s="436"/>
      <c r="BT1449" s="436"/>
      <c r="BU1449" s="436"/>
      <c r="BV1449" s="436"/>
      <c r="BW1449" s="436"/>
      <c r="BX1449" s="436"/>
      <c r="BY1449" s="436"/>
      <c r="BZ1449" s="436"/>
      <c r="CA1449" s="436"/>
      <c r="CB1449" s="436"/>
      <c r="CC1449" s="436"/>
      <c r="CD1449" s="436"/>
      <c r="CE1449" s="436"/>
      <c r="CF1449" s="436"/>
      <c r="CG1449" s="436"/>
      <c r="CH1449" s="436"/>
      <c r="CI1449" s="436"/>
      <c r="CJ1449" s="436"/>
      <c r="CK1449" s="436"/>
      <c r="CL1449" s="436"/>
      <c r="CM1449" s="436"/>
      <c r="CN1449" s="436"/>
      <c r="CO1449" s="436"/>
      <c r="CP1449" s="436"/>
      <c r="CQ1449" s="436"/>
      <c r="CR1449" s="436"/>
      <c r="CS1449" s="436"/>
      <c r="CT1449" s="436"/>
      <c r="CU1449" s="436"/>
      <c r="CV1449" s="436"/>
      <c r="CW1449" s="436"/>
      <c r="CX1449" s="436"/>
      <c r="CY1449" s="436"/>
      <c r="CZ1449" s="436"/>
      <c r="DA1449" s="436"/>
      <c r="DB1449" s="436"/>
      <c r="DC1449" s="436"/>
      <c r="DD1449" s="436"/>
      <c r="DE1449" s="436"/>
      <c r="DF1449" s="436"/>
      <c r="DG1449" s="436"/>
      <c r="DH1449" s="436"/>
      <c r="DI1449" s="436"/>
      <c r="DJ1449" s="436"/>
      <c r="DK1449" s="436"/>
      <c r="DL1449" s="436"/>
      <c r="DM1449" s="436"/>
      <c r="DN1449" s="436"/>
      <c r="DO1449" s="436"/>
      <c r="DP1449" s="436"/>
      <c r="DQ1449" s="436"/>
      <c r="DR1449" s="436"/>
      <c r="DS1449" s="436"/>
      <c r="DT1449" s="436"/>
      <c r="DU1449" s="436"/>
      <c r="DV1449" s="436"/>
      <c r="DW1449" s="436"/>
      <c r="DX1449" s="436"/>
      <c r="DY1449" s="436"/>
      <c r="DZ1449" s="436"/>
      <c r="EA1449" s="436"/>
      <c r="EB1449" s="436"/>
      <c r="EC1449" s="436"/>
      <c r="ED1449" s="436"/>
      <c r="EE1449" s="436"/>
      <c r="EF1449" s="436"/>
      <c r="EG1449" s="436"/>
      <c r="EH1449" s="436"/>
      <c r="EI1449" s="436"/>
      <c r="EJ1449" s="436"/>
      <c r="EK1449" s="436"/>
      <c r="EL1449" s="436"/>
      <c r="EM1449" s="436"/>
      <c r="EN1449" s="436"/>
      <c r="EO1449" s="436"/>
      <c r="EP1449" s="436"/>
      <c r="EQ1449" s="436"/>
      <c r="ER1449" s="436"/>
      <c r="ES1449" s="436"/>
      <c r="ET1449" s="436"/>
      <c r="EU1449" s="436"/>
      <c r="EV1449" s="436"/>
      <c r="EW1449" s="436"/>
      <c r="EX1449" s="436"/>
      <c r="EY1449" s="436"/>
      <c r="EZ1449" s="436"/>
      <c r="FA1449" s="436"/>
      <c r="FB1449" s="436"/>
      <c r="FC1449" s="436"/>
      <c r="FD1449" s="436"/>
      <c r="FE1449" s="436"/>
      <c r="FF1449" s="436"/>
      <c r="FG1449" s="436"/>
      <c r="FH1449" s="436"/>
      <c r="FI1449" s="436"/>
      <c r="FJ1449" s="436"/>
      <c r="FK1449" s="436"/>
      <c r="FL1449" s="436"/>
      <c r="FM1449" s="436"/>
      <c r="FN1449" s="436"/>
      <c r="FO1449" s="436"/>
      <c r="FP1449" s="436"/>
      <c r="FQ1449" s="436"/>
      <c r="FR1449" s="436"/>
      <c r="FS1449" s="436"/>
      <c r="FT1449" s="436"/>
      <c r="FU1449" s="436"/>
      <c r="FV1449" s="436"/>
      <c r="FW1449" s="436"/>
      <c r="FX1449" s="436"/>
      <c r="FY1449" s="436"/>
      <c r="FZ1449" s="436"/>
      <c r="GA1449" s="436"/>
      <c r="GB1449" s="436"/>
    </row>
    <row r="1450" spans="1:184" s="431" customFormat="1" ht="15.75" customHeight="1">
      <c r="A1450" s="436"/>
      <c r="B1450" s="453"/>
      <c r="C1450" s="436"/>
      <c r="D1450" s="454"/>
      <c r="E1450" s="436"/>
      <c r="F1450" s="436"/>
      <c r="G1450" s="436"/>
      <c r="H1450" s="430"/>
      <c r="I1450" s="436"/>
      <c r="J1450" s="436"/>
      <c r="K1450" s="436"/>
      <c r="L1450" s="430"/>
      <c r="M1450" s="430"/>
      <c r="N1450" s="427"/>
      <c r="O1450" s="427"/>
      <c r="P1450" s="448"/>
      <c r="Q1450" s="428"/>
      <c r="R1450" s="7"/>
      <c r="S1450" s="459"/>
      <c r="T1450" s="429"/>
      <c r="U1450" s="429"/>
      <c r="V1450" s="429"/>
      <c r="W1450" s="429"/>
      <c r="X1450" s="429"/>
      <c r="Y1450" s="429"/>
      <c r="Z1450" s="439"/>
      <c r="AA1450" s="439"/>
      <c r="AB1450" s="439"/>
      <c r="AC1450" s="439"/>
      <c r="AD1450" s="429"/>
      <c r="AE1450" s="439"/>
      <c r="AF1450" s="7"/>
      <c r="AG1450" s="439"/>
      <c r="AH1450" s="7"/>
      <c r="AI1450" s="439"/>
      <c r="AJ1450" s="439"/>
      <c r="AK1450" s="439"/>
      <c r="AL1450" s="429" t="s">
        <v>139</v>
      </c>
      <c r="AM1450" s="433" t="s">
        <v>139</v>
      </c>
      <c r="AN1450" s="434"/>
      <c r="AO1450" s="438"/>
      <c r="AP1450" s="439" t="s">
        <v>139</v>
      </c>
      <c r="AQ1450" s="431" t="s">
        <v>139</v>
      </c>
      <c r="AR1450" s="440"/>
      <c r="AS1450" s="469" t="s">
        <v>139</v>
      </c>
      <c r="AT1450" s="431" t="s">
        <v>139</v>
      </c>
      <c r="AU1450" s="469" t="s">
        <v>139</v>
      </c>
      <c r="AV1450" s="431" t="s">
        <v>139</v>
      </c>
      <c r="AW1450" s="442" t="s">
        <v>139</v>
      </c>
      <c r="AX1450" s="431" t="s">
        <v>139</v>
      </c>
      <c r="AY1450" s="443"/>
      <c r="AZ1450" s="441"/>
      <c r="BA1450" s="435"/>
      <c r="BB1450" s="437"/>
      <c r="BC1450" s="441"/>
      <c r="BD1450" s="460"/>
      <c r="BE1450" s="441"/>
      <c r="BF1450" s="461"/>
      <c r="BG1450" s="461"/>
      <c r="BH1450" s="469" t="s">
        <v>139</v>
      </c>
      <c r="BI1450" s="431" t="s">
        <v>139</v>
      </c>
      <c r="BJ1450" s="440"/>
      <c r="BK1450" s="436"/>
      <c r="BM1450" s="448"/>
      <c r="BN1450" s="447"/>
      <c r="BO1450"/>
      <c r="BP1450"/>
      <c r="BQ1450" s="436"/>
      <c r="BR1450" s="436"/>
      <c r="BS1450" s="436"/>
      <c r="BT1450" s="436"/>
      <c r="BU1450" s="436"/>
      <c r="BV1450" s="436"/>
      <c r="BW1450" s="436"/>
      <c r="BX1450" s="436"/>
      <c r="BY1450" s="436"/>
      <c r="BZ1450" s="436"/>
      <c r="CA1450" s="436"/>
      <c r="CB1450" s="436"/>
      <c r="CC1450" s="436"/>
      <c r="CD1450" s="436"/>
      <c r="CE1450" s="436"/>
      <c r="CF1450" s="436"/>
      <c r="CG1450" s="436"/>
      <c r="CH1450" s="436"/>
      <c r="CI1450" s="436"/>
      <c r="CJ1450" s="436"/>
      <c r="CK1450" s="436"/>
      <c r="CL1450" s="436"/>
      <c r="CM1450" s="436"/>
      <c r="CN1450" s="436"/>
      <c r="CO1450" s="436"/>
      <c r="CP1450" s="436"/>
      <c r="CQ1450" s="436"/>
      <c r="CR1450" s="436"/>
      <c r="CS1450" s="436"/>
      <c r="CT1450" s="436"/>
      <c r="CU1450" s="436"/>
      <c r="CV1450" s="436"/>
      <c r="CW1450" s="436"/>
      <c r="CX1450" s="436"/>
      <c r="CY1450" s="436"/>
      <c r="CZ1450" s="436"/>
      <c r="DA1450" s="436"/>
      <c r="DB1450" s="436"/>
      <c r="DC1450" s="436"/>
      <c r="DD1450" s="436"/>
      <c r="DE1450" s="436"/>
      <c r="DF1450" s="436"/>
      <c r="DG1450" s="436"/>
      <c r="DH1450" s="436"/>
      <c r="DI1450" s="436"/>
      <c r="DJ1450" s="436"/>
      <c r="DK1450" s="436"/>
      <c r="DL1450" s="436"/>
      <c r="DM1450" s="436"/>
      <c r="DN1450" s="436"/>
      <c r="DO1450" s="436"/>
      <c r="DP1450" s="436"/>
      <c r="DQ1450" s="436"/>
      <c r="DR1450" s="436"/>
      <c r="DS1450" s="436"/>
      <c r="DT1450" s="436"/>
      <c r="DU1450" s="436"/>
      <c r="DV1450" s="436"/>
      <c r="DW1450" s="436"/>
      <c r="DX1450" s="436"/>
      <c r="DY1450" s="436"/>
      <c r="DZ1450" s="436"/>
      <c r="EA1450" s="436"/>
      <c r="EB1450" s="436"/>
      <c r="EC1450" s="436"/>
      <c r="ED1450" s="436"/>
      <c r="EE1450" s="436"/>
      <c r="EF1450" s="436"/>
      <c r="EG1450" s="436"/>
      <c r="EH1450" s="436"/>
      <c r="EI1450" s="436"/>
      <c r="EJ1450" s="436"/>
      <c r="EK1450" s="436"/>
      <c r="EL1450" s="436"/>
      <c r="EM1450" s="436"/>
      <c r="EN1450" s="436"/>
      <c r="EO1450" s="436"/>
      <c r="EP1450" s="436"/>
      <c r="EQ1450" s="436"/>
      <c r="ER1450" s="436"/>
      <c r="ES1450" s="436"/>
      <c r="ET1450" s="436"/>
      <c r="EU1450" s="436"/>
      <c r="EV1450" s="436"/>
      <c r="EW1450" s="436"/>
      <c r="EX1450" s="436"/>
      <c r="EY1450" s="436"/>
      <c r="EZ1450" s="436"/>
      <c r="FA1450" s="436"/>
      <c r="FB1450" s="436"/>
      <c r="FC1450" s="436"/>
      <c r="FD1450" s="436"/>
      <c r="FE1450" s="436"/>
      <c r="FF1450" s="436"/>
      <c r="FG1450" s="436"/>
      <c r="FH1450" s="436"/>
      <c r="FI1450" s="436"/>
      <c r="FJ1450" s="436"/>
      <c r="FK1450" s="436"/>
      <c r="FL1450" s="436"/>
      <c r="FM1450" s="436"/>
      <c r="FN1450" s="436"/>
      <c r="FO1450" s="436"/>
      <c r="FP1450" s="436"/>
      <c r="FQ1450" s="436"/>
      <c r="FR1450" s="436"/>
      <c r="FS1450" s="436"/>
      <c r="FT1450" s="436"/>
      <c r="FU1450" s="436"/>
      <c r="FV1450" s="436"/>
      <c r="FW1450" s="436"/>
      <c r="FX1450" s="436"/>
      <c r="FY1450" s="436"/>
      <c r="FZ1450" s="436"/>
      <c r="GA1450" s="436"/>
      <c r="GB1450" s="436"/>
    </row>
    <row r="1451" spans="1:184" s="431" customFormat="1" ht="15.75" customHeight="1">
      <c r="A1451" s="436"/>
      <c r="B1451" s="453"/>
      <c r="C1451" s="436"/>
      <c r="D1451" s="454"/>
      <c r="E1451" s="436"/>
      <c r="F1451" s="436"/>
      <c r="G1451" s="436"/>
      <c r="H1451" s="430"/>
      <c r="I1451" s="436"/>
      <c r="J1451" s="436"/>
      <c r="K1451" s="436"/>
      <c r="L1451" s="430"/>
      <c r="M1451" s="430"/>
      <c r="N1451" s="427"/>
      <c r="O1451" s="427"/>
      <c r="P1451" s="448"/>
      <c r="Q1451" s="428"/>
      <c r="R1451" s="7"/>
      <c r="S1451" s="459"/>
      <c r="T1451" s="429"/>
      <c r="U1451" s="429"/>
      <c r="V1451" s="429"/>
      <c r="W1451" s="429"/>
      <c r="X1451" s="429"/>
      <c r="Y1451" s="429"/>
      <c r="Z1451" s="439"/>
      <c r="AA1451" s="439"/>
      <c r="AB1451" s="439"/>
      <c r="AC1451" s="439"/>
      <c r="AD1451" s="429"/>
      <c r="AE1451" s="439"/>
      <c r="AF1451" s="7"/>
      <c r="AG1451" s="439"/>
      <c r="AH1451" s="7"/>
      <c r="AI1451" s="439"/>
      <c r="AJ1451" s="439"/>
      <c r="AK1451" s="439"/>
      <c r="AL1451" s="429" t="s">
        <v>139</v>
      </c>
      <c r="AM1451" s="433" t="s">
        <v>139</v>
      </c>
      <c r="AN1451" s="434"/>
      <c r="AO1451" s="438"/>
      <c r="AP1451" s="439" t="s">
        <v>139</v>
      </c>
      <c r="AQ1451" s="431" t="s">
        <v>139</v>
      </c>
      <c r="AR1451" s="440"/>
      <c r="AS1451" s="469" t="s">
        <v>139</v>
      </c>
      <c r="AT1451" s="431" t="s">
        <v>139</v>
      </c>
      <c r="AU1451" s="469" t="s">
        <v>139</v>
      </c>
      <c r="AV1451" s="431" t="s">
        <v>139</v>
      </c>
      <c r="AW1451" s="442" t="s">
        <v>139</v>
      </c>
      <c r="AX1451" s="431" t="s">
        <v>139</v>
      </c>
      <c r="AY1451" s="443"/>
      <c r="AZ1451" s="441"/>
      <c r="BA1451" s="435"/>
      <c r="BB1451" s="437"/>
      <c r="BC1451" s="441"/>
      <c r="BD1451" s="460"/>
      <c r="BE1451" s="441"/>
      <c r="BF1451" s="461"/>
      <c r="BG1451" s="461"/>
      <c r="BH1451" s="469" t="s">
        <v>139</v>
      </c>
      <c r="BI1451" s="431" t="s">
        <v>139</v>
      </c>
      <c r="BJ1451" s="440"/>
      <c r="BK1451" s="436"/>
      <c r="BM1451" s="448"/>
      <c r="BN1451" s="447"/>
      <c r="BO1451"/>
      <c r="BP1451"/>
      <c r="BQ1451" s="436"/>
      <c r="BR1451" s="436"/>
      <c r="BS1451" s="436"/>
      <c r="BT1451" s="436"/>
      <c r="BU1451" s="436"/>
      <c r="BV1451" s="436"/>
      <c r="BW1451" s="436"/>
      <c r="BX1451" s="436"/>
      <c r="BY1451" s="436"/>
      <c r="BZ1451" s="436"/>
      <c r="CA1451" s="436"/>
      <c r="CB1451" s="436"/>
      <c r="CC1451" s="436"/>
      <c r="CD1451" s="436"/>
      <c r="CE1451" s="436"/>
      <c r="CF1451" s="436"/>
      <c r="CG1451" s="436"/>
      <c r="CH1451" s="436"/>
      <c r="CI1451" s="436"/>
      <c r="CJ1451" s="436"/>
      <c r="CK1451" s="436"/>
      <c r="CL1451" s="436"/>
      <c r="CM1451" s="436"/>
      <c r="CN1451" s="436"/>
      <c r="CO1451" s="436"/>
      <c r="CP1451" s="436"/>
      <c r="CQ1451" s="436"/>
      <c r="CR1451" s="436"/>
      <c r="CS1451" s="436"/>
      <c r="CT1451" s="436"/>
      <c r="CU1451" s="436"/>
      <c r="CV1451" s="436"/>
      <c r="CW1451" s="436"/>
      <c r="CX1451" s="436"/>
      <c r="CY1451" s="436"/>
      <c r="CZ1451" s="436"/>
      <c r="DA1451" s="436"/>
      <c r="DB1451" s="436"/>
      <c r="DC1451" s="436"/>
      <c r="DD1451" s="436"/>
      <c r="DE1451" s="436"/>
      <c r="DF1451" s="436"/>
      <c r="DG1451" s="436"/>
      <c r="DH1451" s="436"/>
      <c r="DI1451" s="436"/>
      <c r="DJ1451" s="436"/>
      <c r="DK1451" s="436"/>
      <c r="DL1451" s="436"/>
      <c r="DM1451" s="436"/>
      <c r="DN1451" s="436"/>
      <c r="DO1451" s="436"/>
      <c r="DP1451" s="436"/>
      <c r="DQ1451" s="436"/>
      <c r="DR1451" s="436"/>
      <c r="DS1451" s="436"/>
      <c r="DT1451" s="436"/>
      <c r="DU1451" s="436"/>
      <c r="DV1451" s="436"/>
      <c r="DW1451" s="436"/>
      <c r="DX1451" s="436"/>
      <c r="DY1451" s="436"/>
      <c r="DZ1451" s="436"/>
      <c r="EA1451" s="436"/>
      <c r="EB1451" s="436"/>
      <c r="EC1451" s="436"/>
      <c r="ED1451" s="436"/>
      <c r="EE1451" s="436"/>
      <c r="EF1451" s="436"/>
      <c r="EG1451" s="436"/>
      <c r="EH1451" s="436"/>
      <c r="EI1451" s="436"/>
      <c r="EJ1451" s="436"/>
      <c r="EK1451" s="436"/>
      <c r="EL1451" s="436"/>
      <c r="EM1451" s="436"/>
      <c r="EN1451" s="436"/>
      <c r="EO1451" s="436"/>
      <c r="EP1451" s="436"/>
      <c r="EQ1451" s="436"/>
      <c r="ER1451" s="436"/>
      <c r="ES1451" s="436"/>
      <c r="ET1451" s="436"/>
      <c r="EU1451" s="436"/>
      <c r="EV1451" s="436"/>
      <c r="EW1451" s="436"/>
      <c r="EX1451" s="436"/>
      <c r="EY1451" s="436"/>
      <c r="EZ1451" s="436"/>
      <c r="FA1451" s="436"/>
      <c r="FB1451" s="436"/>
      <c r="FC1451" s="436"/>
      <c r="FD1451" s="436"/>
      <c r="FE1451" s="436"/>
      <c r="FF1451" s="436"/>
      <c r="FG1451" s="436"/>
      <c r="FH1451" s="436"/>
      <c r="FI1451" s="436"/>
      <c r="FJ1451" s="436"/>
      <c r="FK1451" s="436"/>
      <c r="FL1451" s="436"/>
      <c r="FM1451" s="436"/>
      <c r="FN1451" s="436"/>
      <c r="FO1451" s="436"/>
      <c r="FP1451" s="436"/>
      <c r="FQ1451" s="436"/>
      <c r="FR1451" s="436"/>
      <c r="FS1451" s="436"/>
      <c r="FT1451" s="436"/>
      <c r="FU1451" s="436"/>
      <c r="FV1451" s="436"/>
      <c r="FW1451" s="436"/>
      <c r="FX1451" s="436"/>
      <c r="FY1451" s="436"/>
      <c r="FZ1451" s="436"/>
      <c r="GA1451" s="436"/>
      <c r="GB1451" s="436"/>
    </row>
    <row r="1452" spans="1:184" s="431" customFormat="1" ht="15.75" customHeight="1">
      <c r="A1452" s="436"/>
      <c r="B1452" s="453"/>
      <c r="C1452" s="436"/>
      <c r="D1452" s="454"/>
      <c r="E1452" s="436"/>
      <c r="F1452" s="436"/>
      <c r="G1452" s="436"/>
      <c r="H1452" s="430"/>
      <c r="I1452" s="436"/>
      <c r="J1452" s="436"/>
      <c r="K1452" s="436"/>
      <c r="L1452" s="430"/>
      <c r="M1452" s="430"/>
      <c r="N1452" s="427"/>
      <c r="O1452" s="427"/>
      <c r="P1452" s="448"/>
      <c r="Q1452" s="428"/>
      <c r="R1452" s="7"/>
      <c r="S1452" s="459"/>
      <c r="T1452" s="429"/>
      <c r="U1452" s="429"/>
      <c r="V1452" s="429"/>
      <c r="W1452" s="429"/>
      <c r="X1452" s="429"/>
      <c r="Y1452" s="429"/>
      <c r="Z1452" s="439"/>
      <c r="AA1452" s="439"/>
      <c r="AB1452" s="439"/>
      <c r="AC1452" s="439"/>
      <c r="AD1452" s="429"/>
      <c r="AE1452" s="439"/>
      <c r="AF1452" s="7"/>
      <c r="AG1452" s="439"/>
      <c r="AH1452" s="7"/>
      <c r="AI1452" s="439"/>
      <c r="AJ1452" s="439"/>
      <c r="AK1452" s="439"/>
      <c r="AL1452" s="429" t="s">
        <v>139</v>
      </c>
      <c r="AM1452" s="433" t="s">
        <v>139</v>
      </c>
      <c r="AN1452" s="434"/>
      <c r="AO1452" s="438"/>
      <c r="AP1452" s="439" t="s">
        <v>139</v>
      </c>
      <c r="AQ1452" s="431" t="s">
        <v>139</v>
      </c>
      <c r="AR1452" s="440"/>
      <c r="AS1452" s="469" t="s">
        <v>139</v>
      </c>
      <c r="AT1452" s="431" t="s">
        <v>139</v>
      </c>
      <c r="AU1452" s="469" t="s">
        <v>139</v>
      </c>
      <c r="AV1452" s="431" t="s">
        <v>139</v>
      </c>
      <c r="AW1452" s="442" t="s">
        <v>139</v>
      </c>
      <c r="AX1452" s="431" t="s">
        <v>139</v>
      </c>
      <c r="AY1452" s="443"/>
      <c r="AZ1452" s="441"/>
      <c r="BA1452" s="435"/>
      <c r="BB1452" s="437"/>
      <c r="BC1452" s="441"/>
      <c r="BD1452" s="460"/>
      <c r="BE1452" s="441"/>
      <c r="BF1452" s="461"/>
      <c r="BG1452" s="461"/>
      <c r="BH1452" s="469" t="s">
        <v>139</v>
      </c>
      <c r="BI1452" s="431" t="s">
        <v>139</v>
      </c>
      <c r="BJ1452" s="440"/>
      <c r="BK1452" s="436"/>
      <c r="BM1452" s="448"/>
      <c r="BN1452" s="447"/>
      <c r="BO1452"/>
      <c r="BP1452"/>
      <c r="BQ1452" s="436"/>
      <c r="BR1452" s="436"/>
      <c r="BS1452" s="436"/>
      <c r="BT1452" s="436"/>
      <c r="BU1452" s="436"/>
      <c r="BV1452" s="436"/>
      <c r="BW1452" s="436"/>
      <c r="BX1452" s="436"/>
      <c r="BY1452" s="436"/>
      <c r="BZ1452" s="436"/>
      <c r="CA1452" s="436"/>
      <c r="CB1452" s="436"/>
      <c r="CC1452" s="436"/>
      <c r="CD1452" s="436"/>
      <c r="CE1452" s="436"/>
      <c r="CF1452" s="436"/>
      <c r="CG1452" s="436"/>
      <c r="CH1452" s="436"/>
      <c r="CI1452" s="436"/>
      <c r="CJ1452" s="436"/>
      <c r="CK1452" s="436"/>
      <c r="CL1452" s="436"/>
      <c r="CM1452" s="436"/>
      <c r="CN1452" s="436"/>
      <c r="CO1452" s="436"/>
      <c r="CP1452" s="436"/>
      <c r="CQ1452" s="436"/>
      <c r="CR1452" s="436"/>
      <c r="CS1452" s="436"/>
      <c r="CT1452" s="436"/>
      <c r="CU1452" s="436"/>
      <c r="CV1452" s="436"/>
      <c r="CW1452" s="436"/>
      <c r="CX1452" s="436"/>
      <c r="CY1452" s="436"/>
      <c r="CZ1452" s="436"/>
      <c r="DA1452" s="436"/>
      <c r="DB1452" s="436"/>
      <c r="DC1452" s="436"/>
      <c r="DD1452" s="436"/>
      <c r="DE1452" s="436"/>
      <c r="DF1452" s="436"/>
      <c r="DG1452" s="436"/>
      <c r="DH1452" s="436"/>
      <c r="DI1452" s="436"/>
      <c r="DJ1452" s="436"/>
      <c r="DK1452" s="436"/>
      <c r="DL1452" s="436"/>
      <c r="DM1452" s="436"/>
      <c r="DN1452" s="436"/>
      <c r="DO1452" s="436"/>
      <c r="DP1452" s="436"/>
      <c r="DQ1452" s="436"/>
      <c r="DR1452" s="436"/>
      <c r="DS1452" s="436"/>
      <c r="DT1452" s="436"/>
      <c r="DU1452" s="436"/>
      <c r="DV1452" s="436"/>
      <c r="DW1452" s="436"/>
      <c r="DX1452" s="436"/>
      <c r="DY1452" s="436"/>
      <c r="DZ1452" s="436"/>
      <c r="EA1452" s="436"/>
      <c r="EB1452" s="436"/>
      <c r="EC1452" s="436"/>
      <c r="ED1452" s="436"/>
      <c r="EE1452" s="436"/>
      <c r="EF1452" s="436"/>
      <c r="EG1452" s="436"/>
      <c r="EH1452" s="436"/>
      <c r="EI1452" s="436"/>
      <c r="EJ1452" s="436"/>
      <c r="EK1452" s="436"/>
      <c r="EL1452" s="436"/>
      <c r="EM1452" s="436"/>
      <c r="EN1452" s="436"/>
      <c r="EO1452" s="436"/>
      <c r="EP1452" s="436"/>
      <c r="EQ1452" s="436"/>
      <c r="ER1452" s="436"/>
      <c r="ES1452" s="436"/>
      <c r="ET1452" s="436"/>
      <c r="EU1452" s="436"/>
      <c r="EV1452" s="436"/>
      <c r="EW1452" s="436"/>
      <c r="EX1452" s="436"/>
      <c r="EY1452" s="436"/>
      <c r="EZ1452" s="436"/>
      <c r="FA1452" s="436"/>
      <c r="FB1452" s="436"/>
      <c r="FC1452" s="436"/>
      <c r="FD1452" s="436"/>
      <c r="FE1452" s="436"/>
      <c r="FF1452" s="436"/>
      <c r="FG1452" s="436"/>
      <c r="FH1452" s="436"/>
      <c r="FI1452" s="436"/>
      <c r="FJ1452" s="436"/>
      <c r="FK1452" s="436"/>
      <c r="FL1452" s="436"/>
      <c r="FM1452" s="436"/>
      <c r="FN1452" s="436"/>
      <c r="FO1452" s="436"/>
      <c r="FP1452" s="436"/>
      <c r="FQ1452" s="436"/>
      <c r="FR1452" s="436"/>
      <c r="FS1452" s="436"/>
      <c r="FT1452" s="436"/>
      <c r="FU1452" s="436"/>
      <c r="FV1452" s="436"/>
      <c r="FW1452" s="436"/>
      <c r="FX1452" s="436"/>
      <c r="FY1452" s="436"/>
      <c r="FZ1452" s="436"/>
      <c r="GA1452" s="436"/>
      <c r="GB1452" s="436"/>
    </row>
    <row r="1453" spans="1:184" s="431" customFormat="1" ht="15.75" customHeight="1">
      <c r="A1453" s="436"/>
      <c r="B1453" s="453"/>
      <c r="C1453" s="436"/>
      <c r="D1453" s="454"/>
      <c r="E1453" s="436"/>
      <c r="F1453" s="436"/>
      <c r="G1453" s="436"/>
      <c r="H1453" s="430"/>
      <c r="I1453" s="436"/>
      <c r="J1453" s="436"/>
      <c r="K1453" s="436"/>
      <c r="L1453" s="430"/>
      <c r="M1453" s="430"/>
      <c r="N1453" s="427"/>
      <c r="O1453" s="427"/>
      <c r="P1453" s="448"/>
      <c r="Q1453" s="428"/>
      <c r="R1453" s="7"/>
      <c r="S1453" s="459"/>
      <c r="T1453" s="429"/>
      <c r="U1453" s="429"/>
      <c r="V1453" s="429"/>
      <c r="W1453" s="429"/>
      <c r="X1453" s="429"/>
      <c r="Y1453" s="429"/>
      <c r="Z1453" s="439"/>
      <c r="AA1453" s="439"/>
      <c r="AB1453" s="439"/>
      <c r="AC1453" s="439"/>
      <c r="AD1453" s="429"/>
      <c r="AE1453" s="439"/>
      <c r="AF1453" s="7"/>
      <c r="AG1453" s="439"/>
      <c r="AH1453" s="7"/>
      <c r="AI1453" s="439"/>
      <c r="AJ1453" s="439"/>
      <c r="AK1453" s="439"/>
      <c r="AL1453" s="429" t="s">
        <v>139</v>
      </c>
      <c r="AM1453" s="433" t="s">
        <v>139</v>
      </c>
      <c r="AN1453" s="434"/>
      <c r="AO1453" s="438"/>
      <c r="AP1453" s="439" t="s">
        <v>139</v>
      </c>
      <c r="AQ1453" s="431" t="s">
        <v>139</v>
      </c>
      <c r="AR1453" s="440"/>
      <c r="AS1453" s="469" t="s">
        <v>139</v>
      </c>
      <c r="AT1453" s="431" t="s">
        <v>139</v>
      </c>
      <c r="AU1453" s="469" t="s">
        <v>139</v>
      </c>
      <c r="AV1453" s="431" t="s">
        <v>139</v>
      </c>
      <c r="AW1453" s="442" t="s">
        <v>139</v>
      </c>
      <c r="AX1453" s="431" t="s">
        <v>139</v>
      </c>
      <c r="AY1453" s="443"/>
      <c r="AZ1453" s="441"/>
      <c r="BA1453" s="435"/>
      <c r="BB1453" s="437"/>
      <c r="BC1453" s="441"/>
      <c r="BD1453" s="460"/>
      <c r="BE1453" s="441"/>
      <c r="BF1453" s="461"/>
      <c r="BG1453" s="461"/>
      <c r="BH1453" s="469" t="s">
        <v>139</v>
      </c>
      <c r="BI1453" s="431" t="s">
        <v>139</v>
      </c>
      <c r="BJ1453" s="440"/>
      <c r="BK1453" s="436"/>
      <c r="BM1453" s="448"/>
      <c r="BN1453" s="447"/>
      <c r="BO1453"/>
      <c r="BP1453"/>
      <c r="BQ1453" s="436"/>
      <c r="BR1453" s="436"/>
      <c r="BS1453" s="436"/>
      <c r="BT1453" s="436"/>
      <c r="BU1453" s="436"/>
      <c r="BV1453" s="436"/>
      <c r="BW1453" s="436"/>
      <c r="BX1453" s="436"/>
      <c r="BY1453" s="436"/>
      <c r="BZ1453" s="436"/>
      <c r="CA1453" s="436"/>
      <c r="CB1453" s="436"/>
      <c r="CC1453" s="436"/>
      <c r="CD1453" s="436"/>
      <c r="CE1453" s="436"/>
      <c r="CF1453" s="436"/>
      <c r="CG1453" s="436"/>
      <c r="CH1453" s="436"/>
      <c r="CI1453" s="436"/>
      <c r="CJ1453" s="436"/>
      <c r="CK1453" s="436"/>
      <c r="CL1453" s="436"/>
      <c r="CM1453" s="436"/>
      <c r="CN1453" s="436"/>
      <c r="CO1453" s="436"/>
      <c r="CP1453" s="436"/>
      <c r="CQ1453" s="436"/>
      <c r="CR1453" s="436"/>
      <c r="CS1453" s="436"/>
      <c r="CT1453" s="436"/>
      <c r="CU1453" s="436"/>
      <c r="CV1453" s="436"/>
      <c r="CW1453" s="436"/>
      <c r="CX1453" s="436"/>
      <c r="CY1453" s="436"/>
      <c r="CZ1453" s="436"/>
      <c r="DA1453" s="436"/>
      <c r="DB1453" s="436"/>
      <c r="DC1453" s="436"/>
      <c r="DD1453" s="436"/>
      <c r="DE1453" s="436"/>
      <c r="DF1453" s="436"/>
      <c r="DG1453" s="436"/>
      <c r="DH1453" s="436"/>
      <c r="DI1453" s="436"/>
      <c r="DJ1453" s="436"/>
      <c r="DK1453" s="436"/>
      <c r="DL1453" s="436"/>
      <c r="DM1453" s="436"/>
      <c r="DN1453" s="436"/>
      <c r="DO1453" s="436"/>
      <c r="DP1453" s="436"/>
      <c r="DQ1453" s="436"/>
      <c r="DR1453" s="436"/>
      <c r="DS1453" s="436"/>
      <c r="DT1453" s="436"/>
      <c r="DU1453" s="436"/>
      <c r="DV1453" s="436"/>
      <c r="DW1453" s="436"/>
      <c r="DX1453" s="436"/>
      <c r="DY1453" s="436"/>
      <c r="DZ1453" s="436"/>
      <c r="EA1453" s="436"/>
      <c r="EB1453" s="436"/>
      <c r="EC1453" s="436"/>
      <c r="ED1453" s="436"/>
      <c r="EE1453" s="436"/>
      <c r="EF1453" s="436"/>
      <c r="EG1453" s="436"/>
      <c r="EH1453" s="436"/>
      <c r="EI1453" s="436"/>
      <c r="EJ1453" s="436"/>
      <c r="EK1453" s="436"/>
      <c r="EL1453" s="436"/>
      <c r="EM1453" s="436"/>
      <c r="EN1453" s="436"/>
      <c r="EO1453" s="436"/>
      <c r="EP1453" s="436"/>
      <c r="EQ1453" s="436"/>
      <c r="ER1453" s="436"/>
      <c r="ES1453" s="436"/>
      <c r="ET1453" s="436"/>
      <c r="EU1453" s="436"/>
      <c r="EV1453" s="436"/>
      <c r="EW1453" s="436"/>
      <c r="EX1453" s="436"/>
      <c r="EY1453" s="436"/>
      <c r="EZ1453" s="436"/>
      <c r="FA1453" s="436"/>
      <c r="FB1453" s="436"/>
      <c r="FC1453" s="436"/>
      <c r="FD1453" s="436"/>
      <c r="FE1453" s="436"/>
      <c r="FF1453" s="436"/>
      <c r="FG1453" s="436"/>
      <c r="FH1453" s="436"/>
      <c r="FI1453" s="436"/>
      <c r="FJ1453" s="436"/>
      <c r="FK1453" s="436"/>
      <c r="FL1453" s="436"/>
      <c r="FM1453" s="436"/>
      <c r="FN1453" s="436"/>
      <c r="FO1453" s="436"/>
      <c r="FP1453" s="436"/>
      <c r="FQ1453" s="436"/>
      <c r="FR1453" s="436"/>
      <c r="FS1453" s="436"/>
      <c r="FT1453" s="436"/>
      <c r="FU1453" s="436"/>
      <c r="FV1453" s="436"/>
      <c r="FW1453" s="436"/>
      <c r="FX1453" s="436"/>
      <c r="FY1453" s="436"/>
      <c r="FZ1453" s="436"/>
      <c r="GA1453" s="436"/>
      <c r="GB1453" s="436"/>
    </row>
    <row r="1454" spans="1:184" s="431" customFormat="1" ht="15.75" customHeight="1">
      <c r="A1454" s="436"/>
      <c r="B1454" s="453"/>
      <c r="C1454" s="436"/>
      <c r="D1454" s="454"/>
      <c r="E1454" s="436"/>
      <c r="F1454" s="436"/>
      <c r="G1454" s="436"/>
      <c r="H1454" s="430"/>
      <c r="I1454" s="436"/>
      <c r="J1454" s="436"/>
      <c r="K1454" s="436"/>
      <c r="L1454" s="430"/>
      <c r="M1454" s="430"/>
      <c r="N1454" s="427"/>
      <c r="O1454" s="427"/>
      <c r="P1454" s="448"/>
      <c r="Q1454" s="428"/>
      <c r="R1454" s="7"/>
      <c r="S1454" s="459"/>
      <c r="T1454" s="429"/>
      <c r="U1454" s="429"/>
      <c r="V1454" s="429"/>
      <c r="W1454" s="429"/>
      <c r="X1454" s="429"/>
      <c r="Y1454" s="429"/>
      <c r="Z1454" s="439"/>
      <c r="AA1454" s="439"/>
      <c r="AB1454" s="439"/>
      <c r="AC1454" s="439"/>
      <c r="AD1454" s="429"/>
      <c r="AE1454" s="439"/>
      <c r="AF1454" s="7"/>
      <c r="AG1454" s="439"/>
      <c r="AH1454" s="7"/>
      <c r="AI1454" s="439"/>
      <c r="AJ1454" s="439"/>
      <c r="AK1454" s="439"/>
      <c r="AL1454" s="429" t="s">
        <v>139</v>
      </c>
      <c r="AM1454" s="433" t="s">
        <v>139</v>
      </c>
      <c r="AN1454" s="434"/>
      <c r="AO1454" s="438"/>
      <c r="AP1454" s="439" t="s">
        <v>139</v>
      </c>
      <c r="AQ1454" s="431" t="s">
        <v>139</v>
      </c>
      <c r="AR1454" s="440"/>
      <c r="AS1454" s="469" t="s">
        <v>139</v>
      </c>
      <c r="AT1454" s="431" t="s">
        <v>139</v>
      </c>
      <c r="AU1454" s="469" t="s">
        <v>139</v>
      </c>
      <c r="AV1454" s="431" t="s">
        <v>139</v>
      </c>
      <c r="AW1454" s="442" t="s">
        <v>139</v>
      </c>
      <c r="AX1454" s="431" t="s">
        <v>139</v>
      </c>
      <c r="AY1454" s="443"/>
      <c r="AZ1454" s="441"/>
      <c r="BA1454" s="435"/>
      <c r="BB1454" s="437"/>
      <c r="BC1454" s="441"/>
      <c r="BD1454" s="460"/>
      <c r="BE1454" s="441"/>
      <c r="BF1454" s="461"/>
      <c r="BG1454" s="461"/>
      <c r="BH1454" s="469" t="s">
        <v>139</v>
      </c>
      <c r="BI1454" s="431" t="s">
        <v>139</v>
      </c>
      <c r="BJ1454" s="440"/>
      <c r="BK1454" s="436"/>
      <c r="BM1454" s="448"/>
      <c r="BN1454" s="447"/>
      <c r="BO1454"/>
      <c r="BP1454"/>
      <c r="BQ1454" s="436"/>
      <c r="BR1454" s="436"/>
      <c r="BS1454" s="436"/>
      <c r="BT1454" s="436"/>
      <c r="BU1454" s="436"/>
      <c r="BV1454" s="436"/>
      <c r="BW1454" s="436"/>
      <c r="BX1454" s="436"/>
      <c r="BY1454" s="436"/>
      <c r="BZ1454" s="436"/>
      <c r="CA1454" s="436"/>
      <c r="CB1454" s="436"/>
      <c r="CC1454" s="436"/>
      <c r="CD1454" s="436"/>
      <c r="CE1454" s="436"/>
      <c r="CF1454" s="436"/>
      <c r="CG1454" s="436"/>
      <c r="CH1454" s="436"/>
      <c r="CI1454" s="436"/>
      <c r="CJ1454" s="436"/>
      <c r="CK1454" s="436"/>
      <c r="CL1454" s="436"/>
      <c r="CM1454" s="436"/>
      <c r="CN1454" s="436"/>
      <c r="CO1454" s="436"/>
      <c r="CP1454" s="436"/>
      <c r="CQ1454" s="436"/>
      <c r="CR1454" s="436"/>
      <c r="CS1454" s="436"/>
      <c r="CT1454" s="436"/>
      <c r="CU1454" s="436"/>
      <c r="CV1454" s="436"/>
      <c r="CW1454" s="436"/>
      <c r="CX1454" s="436"/>
      <c r="CY1454" s="436"/>
      <c r="CZ1454" s="436"/>
      <c r="DA1454" s="436"/>
      <c r="DB1454" s="436"/>
      <c r="DC1454" s="436"/>
      <c r="DD1454" s="436"/>
      <c r="DE1454" s="436"/>
      <c r="DF1454" s="436"/>
      <c r="DG1454" s="436"/>
      <c r="DH1454" s="436"/>
      <c r="DI1454" s="436"/>
      <c r="DJ1454" s="436"/>
      <c r="DK1454" s="436"/>
      <c r="DL1454" s="436"/>
      <c r="DM1454" s="436"/>
      <c r="DN1454" s="436"/>
      <c r="DO1454" s="436"/>
      <c r="DP1454" s="436"/>
      <c r="DQ1454" s="436"/>
      <c r="DR1454" s="436"/>
      <c r="DS1454" s="436"/>
      <c r="DT1454" s="436"/>
      <c r="DU1454" s="436"/>
      <c r="DV1454" s="436"/>
      <c r="DW1454" s="436"/>
      <c r="DX1454" s="436"/>
      <c r="DY1454" s="436"/>
      <c r="DZ1454" s="436"/>
      <c r="EA1454" s="436"/>
      <c r="EB1454" s="436"/>
      <c r="EC1454" s="436"/>
      <c r="ED1454" s="436"/>
      <c r="EE1454" s="436"/>
      <c r="EF1454" s="436"/>
      <c r="EG1454" s="436"/>
      <c r="EH1454" s="436"/>
      <c r="EI1454" s="436"/>
      <c r="EJ1454" s="436"/>
      <c r="EK1454" s="436"/>
      <c r="EL1454" s="436"/>
      <c r="EM1454" s="436"/>
      <c r="EN1454" s="436"/>
      <c r="EO1454" s="436"/>
      <c r="EP1454" s="436"/>
      <c r="EQ1454" s="436"/>
      <c r="ER1454" s="436"/>
      <c r="ES1454" s="436"/>
      <c r="ET1454" s="436"/>
      <c r="EU1454" s="436"/>
      <c r="EV1454" s="436"/>
      <c r="EW1454" s="436"/>
      <c r="EX1454" s="436"/>
      <c r="EY1454" s="436"/>
      <c r="EZ1454" s="436"/>
      <c r="FA1454" s="436"/>
      <c r="FB1454" s="436"/>
      <c r="FC1454" s="436"/>
      <c r="FD1454" s="436"/>
      <c r="FE1454" s="436"/>
      <c r="FF1454" s="436"/>
      <c r="FG1454" s="436"/>
      <c r="FH1454" s="436"/>
      <c r="FI1454" s="436"/>
      <c r="FJ1454" s="436"/>
      <c r="FK1454" s="436"/>
      <c r="FL1454" s="436"/>
      <c r="FM1454" s="436"/>
      <c r="FN1454" s="436"/>
      <c r="FO1454" s="436"/>
      <c r="FP1454" s="436"/>
      <c r="FQ1454" s="436"/>
      <c r="FR1454" s="436"/>
      <c r="FS1454" s="436"/>
      <c r="FT1454" s="436"/>
      <c r="FU1454" s="436"/>
      <c r="FV1454" s="436"/>
      <c r="FW1454" s="436"/>
      <c r="FX1454" s="436"/>
      <c r="FY1454" s="436"/>
      <c r="FZ1454" s="436"/>
      <c r="GA1454" s="436"/>
      <c r="GB1454" s="436"/>
    </row>
    <row r="1455" spans="1:184" s="431" customFormat="1" ht="15.75" customHeight="1">
      <c r="A1455" s="436"/>
      <c r="B1455" s="453"/>
      <c r="C1455" s="436"/>
      <c r="D1455" s="454"/>
      <c r="E1455" s="436"/>
      <c r="F1455" s="436"/>
      <c r="G1455" s="436"/>
      <c r="H1455" s="430"/>
      <c r="I1455" s="436"/>
      <c r="J1455" s="436"/>
      <c r="K1455" s="436"/>
      <c r="L1455" s="430"/>
      <c r="M1455" s="430"/>
      <c r="N1455" s="427"/>
      <c r="O1455" s="427"/>
      <c r="P1455" s="448"/>
      <c r="Q1455" s="428"/>
      <c r="R1455" s="7"/>
      <c r="S1455" s="459"/>
      <c r="T1455" s="429"/>
      <c r="U1455" s="429"/>
      <c r="V1455" s="429"/>
      <c r="W1455" s="429"/>
      <c r="X1455" s="429"/>
      <c r="Y1455" s="429"/>
      <c r="Z1455" s="439"/>
      <c r="AA1455" s="439"/>
      <c r="AB1455" s="439"/>
      <c r="AC1455" s="439"/>
      <c r="AD1455" s="429"/>
      <c r="AE1455" s="439"/>
      <c r="AF1455" s="7"/>
      <c r="AG1455" s="439"/>
      <c r="AH1455" s="7"/>
      <c r="AI1455" s="439"/>
      <c r="AJ1455" s="439"/>
      <c r="AK1455" s="439"/>
      <c r="AL1455" s="429" t="s">
        <v>139</v>
      </c>
      <c r="AM1455" s="433" t="s">
        <v>139</v>
      </c>
      <c r="AN1455" s="434"/>
      <c r="AO1455" s="438"/>
      <c r="AP1455" s="439" t="s">
        <v>139</v>
      </c>
      <c r="AQ1455" s="431" t="s">
        <v>139</v>
      </c>
      <c r="AR1455" s="440"/>
      <c r="AS1455" s="469" t="s">
        <v>139</v>
      </c>
      <c r="AT1455" s="431" t="s">
        <v>139</v>
      </c>
      <c r="AU1455" s="469" t="s">
        <v>139</v>
      </c>
      <c r="AV1455" s="431" t="s">
        <v>139</v>
      </c>
      <c r="AW1455" s="442" t="s">
        <v>139</v>
      </c>
      <c r="AX1455" s="431" t="s">
        <v>139</v>
      </c>
      <c r="AY1455" s="443"/>
      <c r="AZ1455" s="441"/>
      <c r="BA1455" s="435"/>
      <c r="BB1455" s="437"/>
      <c r="BC1455" s="441"/>
      <c r="BD1455" s="460"/>
      <c r="BE1455" s="441"/>
      <c r="BF1455" s="461"/>
      <c r="BG1455" s="461"/>
      <c r="BH1455" s="469" t="s">
        <v>139</v>
      </c>
      <c r="BI1455" s="431" t="s">
        <v>139</v>
      </c>
      <c r="BJ1455" s="440"/>
      <c r="BK1455" s="436"/>
      <c r="BM1455" s="448"/>
      <c r="BN1455" s="447"/>
      <c r="BO1455"/>
      <c r="BP1455"/>
      <c r="BQ1455" s="436"/>
      <c r="BR1455" s="436"/>
      <c r="BS1455" s="436"/>
      <c r="BT1455" s="436"/>
      <c r="BU1455" s="436"/>
      <c r="BV1455" s="436"/>
      <c r="BW1455" s="436"/>
      <c r="BX1455" s="436"/>
      <c r="BY1455" s="436"/>
      <c r="BZ1455" s="436"/>
      <c r="CA1455" s="436"/>
      <c r="CB1455" s="436"/>
      <c r="CC1455" s="436"/>
      <c r="CD1455" s="436"/>
      <c r="CE1455" s="436"/>
      <c r="CF1455" s="436"/>
      <c r="CG1455" s="436"/>
      <c r="CH1455" s="436"/>
      <c r="CI1455" s="436"/>
      <c r="CJ1455" s="436"/>
      <c r="CK1455" s="436"/>
      <c r="CL1455" s="436"/>
      <c r="CM1455" s="436"/>
      <c r="CN1455" s="436"/>
      <c r="CO1455" s="436"/>
      <c r="CP1455" s="436"/>
      <c r="CQ1455" s="436"/>
      <c r="CR1455" s="436"/>
      <c r="CS1455" s="436"/>
      <c r="CT1455" s="436"/>
      <c r="CU1455" s="436"/>
      <c r="CV1455" s="436"/>
      <c r="CW1455" s="436"/>
      <c r="CX1455" s="436"/>
      <c r="CY1455" s="436"/>
      <c r="CZ1455" s="436"/>
      <c r="DA1455" s="436"/>
      <c r="DB1455" s="436"/>
      <c r="DC1455" s="436"/>
      <c r="DD1455" s="436"/>
      <c r="DE1455" s="436"/>
      <c r="DF1455" s="436"/>
      <c r="DG1455" s="436"/>
      <c r="DH1455" s="436"/>
      <c r="DI1455" s="436"/>
      <c r="DJ1455" s="436"/>
      <c r="DK1455" s="436"/>
      <c r="DL1455" s="436"/>
      <c r="DM1455" s="436"/>
      <c r="DN1455" s="436"/>
      <c r="DO1455" s="436"/>
      <c r="DP1455" s="436"/>
      <c r="DQ1455" s="436"/>
      <c r="DR1455" s="436"/>
      <c r="DS1455" s="436"/>
      <c r="DT1455" s="436"/>
      <c r="DU1455" s="436"/>
      <c r="DV1455" s="436"/>
      <c r="DW1455" s="436"/>
      <c r="DX1455" s="436"/>
      <c r="DY1455" s="436"/>
      <c r="DZ1455" s="436"/>
      <c r="EA1455" s="436"/>
      <c r="EB1455" s="436"/>
      <c r="EC1455" s="436"/>
      <c r="ED1455" s="436"/>
      <c r="EE1455" s="436"/>
      <c r="EF1455" s="436"/>
      <c r="EG1455" s="436"/>
      <c r="EH1455" s="436"/>
      <c r="EI1455" s="436"/>
      <c r="EJ1455" s="436"/>
      <c r="EK1455" s="436"/>
      <c r="EL1455" s="436"/>
      <c r="EM1455" s="436"/>
      <c r="EN1455" s="436"/>
      <c r="EO1455" s="436"/>
      <c r="EP1455" s="436"/>
      <c r="EQ1455" s="436"/>
      <c r="ER1455" s="436"/>
      <c r="ES1455" s="436"/>
      <c r="ET1455" s="436"/>
      <c r="EU1455" s="436"/>
      <c r="EV1455" s="436"/>
      <c r="EW1455" s="436"/>
      <c r="EX1455" s="436"/>
      <c r="EY1455" s="436"/>
      <c r="EZ1455" s="436"/>
      <c r="FA1455" s="436"/>
      <c r="FB1455" s="436"/>
      <c r="FC1455" s="436"/>
      <c r="FD1455" s="436"/>
      <c r="FE1455" s="436"/>
      <c r="FF1455" s="436"/>
      <c r="FG1455" s="436"/>
      <c r="FH1455" s="436"/>
      <c r="FI1455" s="436"/>
      <c r="FJ1455" s="436"/>
      <c r="FK1455" s="436"/>
      <c r="FL1455" s="436"/>
      <c r="FM1455" s="436"/>
      <c r="FN1455" s="436"/>
      <c r="FO1455" s="436"/>
      <c r="FP1455" s="436"/>
      <c r="FQ1455" s="436"/>
      <c r="FR1455" s="436"/>
      <c r="FS1455" s="436"/>
      <c r="FT1455" s="436"/>
      <c r="FU1455" s="436"/>
      <c r="FV1455" s="436"/>
      <c r="FW1455" s="436"/>
      <c r="FX1455" s="436"/>
      <c r="FY1455" s="436"/>
      <c r="FZ1455" s="436"/>
      <c r="GA1455" s="436"/>
      <c r="GB1455" s="436"/>
    </row>
    <row r="1456" spans="1:184" s="431" customFormat="1" ht="15.75" customHeight="1">
      <c r="A1456" s="436"/>
      <c r="B1456" s="453"/>
      <c r="C1456" s="436"/>
      <c r="D1456" s="454"/>
      <c r="E1456" s="436"/>
      <c r="F1456" s="436"/>
      <c r="G1456" s="436"/>
      <c r="H1456" s="430"/>
      <c r="I1456" s="436"/>
      <c r="J1456" s="436"/>
      <c r="K1456" s="436"/>
      <c r="L1456" s="430"/>
      <c r="M1456" s="430"/>
      <c r="N1456" s="427"/>
      <c r="O1456" s="427"/>
      <c r="P1456" s="448"/>
      <c r="Q1456" s="428"/>
      <c r="R1456" s="7"/>
      <c r="S1456" s="459"/>
      <c r="T1456" s="429"/>
      <c r="U1456" s="429"/>
      <c r="V1456" s="429"/>
      <c r="W1456" s="429"/>
      <c r="X1456" s="429"/>
      <c r="Y1456" s="429"/>
      <c r="Z1456" s="439"/>
      <c r="AA1456" s="439"/>
      <c r="AB1456" s="439"/>
      <c r="AC1456" s="439"/>
      <c r="AD1456" s="429"/>
      <c r="AE1456" s="439"/>
      <c r="AF1456" s="7"/>
      <c r="AG1456" s="439"/>
      <c r="AH1456" s="7"/>
      <c r="AI1456" s="439"/>
      <c r="AJ1456" s="439"/>
      <c r="AK1456" s="439"/>
      <c r="AL1456" s="429" t="s">
        <v>139</v>
      </c>
      <c r="AM1456" s="433" t="s">
        <v>139</v>
      </c>
      <c r="AN1456" s="434"/>
      <c r="AO1456" s="438"/>
      <c r="AP1456" s="439"/>
      <c r="AR1456" s="440"/>
      <c r="AS1456" s="469" t="s">
        <v>139</v>
      </c>
      <c r="AT1456" s="431" t="s">
        <v>139</v>
      </c>
      <c r="AU1456" s="469" t="s">
        <v>139</v>
      </c>
      <c r="AV1456" s="431" t="s">
        <v>139</v>
      </c>
      <c r="AW1456" s="442" t="s">
        <v>139</v>
      </c>
      <c r="AX1456" s="431" t="s">
        <v>139</v>
      </c>
      <c r="AY1456" s="443"/>
      <c r="AZ1456" s="441"/>
      <c r="BA1456" s="435"/>
      <c r="BB1456" s="437"/>
      <c r="BC1456" s="441"/>
      <c r="BD1456" s="460"/>
      <c r="BE1456" s="441"/>
      <c r="BF1456" s="461"/>
      <c r="BG1456" s="461"/>
      <c r="BH1456" s="469" t="s">
        <v>139</v>
      </c>
      <c r="BI1456" s="431" t="s">
        <v>139</v>
      </c>
      <c r="BJ1456" s="440"/>
      <c r="BK1456" s="436"/>
      <c r="BM1456" s="448"/>
      <c r="BN1456" s="447"/>
      <c r="BO1456"/>
      <c r="BP1456"/>
      <c r="BQ1456" s="436"/>
      <c r="BR1456" s="436"/>
      <c r="BS1456" s="436"/>
      <c r="BT1456" s="436"/>
      <c r="BU1456" s="436"/>
      <c r="BV1456" s="436"/>
      <c r="BW1456" s="436"/>
      <c r="BX1456" s="436"/>
      <c r="BY1456" s="436"/>
      <c r="BZ1456" s="436"/>
      <c r="CA1456" s="436"/>
      <c r="CB1456" s="436"/>
      <c r="CC1456" s="436"/>
      <c r="CD1456" s="436"/>
      <c r="CE1456" s="436"/>
      <c r="CF1456" s="436"/>
      <c r="CG1456" s="436"/>
      <c r="CH1456" s="436"/>
      <c r="CI1456" s="436"/>
      <c r="CJ1456" s="436"/>
      <c r="CK1456" s="436"/>
      <c r="CL1456" s="436"/>
      <c r="CM1456" s="436"/>
      <c r="CN1456" s="436"/>
      <c r="CO1456" s="436"/>
      <c r="CP1456" s="436"/>
      <c r="CQ1456" s="436"/>
      <c r="CR1456" s="436"/>
      <c r="CS1456" s="436"/>
      <c r="CT1456" s="436"/>
      <c r="CU1456" s="436"/>
      <c r="CV1456" s="436"/>
      <c r="CW1456" s="436"/>
      <c r="CX1456" s="436"/>
      <c r="CY1456" s="436"/>
      <c r="CZ1456" s="436"/>
      <c r="DA1456" s="436"/>
      <c r="DB1456" s="436"/>
      <c r="DC1456" s="436"/>
      <c r="DD1456" s="436"/>
      <c r="DE1456" s="436"/>
      <c r="DF1456" s="436"/>
      <c r="DG1456" s="436"/>
      <c r="DH1456" s="436"/>
      <c r="DI1456" s="436"/>
      <c r="DJ1456" s="436"/>
      <c r="DK1456" s="436"/>
      <c r="DL1456" s="436"/>
      <c r="DM1456" s="436"/>
      <c r="DN1456" s="436"/>
      <c r="DO1456" s="436"/>
      <c r="DP1456" s="436"/>
      <c r="DQ1456" s="436"/>
      <c r="DR1456" s="436"/>
      <c r="DS1456" s="436"/>
      <c r="DT1456" s="436"/>
      <c r="DU1456" s="436"/>
      <c r="DV1456" s="436"/>
      <c r="DW1456" s="436"/>
      <c r="DX1456" s="436"/>
      <c r="DY1456" s="436"/>
      <c r="DZ1456" s="436"/>
      <c r="EA1456" s="436"/>
      <c r="EB1456" s="436"/>
      <c r="EC1456" s="436"/>
      <c r="ED1456" s="436"/>
      <c r="EE1456" s="436"/>
      <c r="EF1456" s="436"/>
      <c r="EG1456" s="436"/>
      <c r="EH1456" s="436"/>
      <c r="EI1456" s="436"/>
      <c r="EJ1456" s="436"/>
      <c r="EK1456" s="436"/>
      <c r="EL1456" s="436"/>
      <c r="EM1456" s="436"/>
      <c r="EN1456" s="436"/>
      <c r="EO1456" s="436"/>
      <c r="EP1456" s="436"/>
      <c r="EQ1456" s="436"/>
      <c r="ER1456" s="436"/>
      <c r="ES1456" s="436"/>
      <c r="ET1456" s="436"/>
      <c r="EU1456" s="436"/>
      <c r="EV1456" s="436"/>
      <c r="EW1456" s="436"/>
      <c r="EX1456" s="436"/>
      <c r="EY1456" s="436"/>
      <c r="EZ1456" s="436"/>
      <c r="FA1456" s="436"/>
      <c r="FB1456" s="436"/>
      <c r="FC1456" s="436"/>
      <c r="FD1456" s="436"/>
      <c r="FE1456" s="436"/>
      <c r="FF1456" s="436"/>
      <c r="FG1456" s="436"/>
      <c r="FH1456" s="436"/>
      <c r="FI1456" s="436"/>
      <c r="FJ1456" s="436"/>
      <c r="FK1456" s="436"/>
      <c r="FL1456" s="436"/>
      <c r="FM1456" s="436"/>
      <c r="FN1456" s="436"/>
      <c r="FO1456" s="436"/>
      <c r="FP1456" s="436"/>
      <c r="FQ1456" s="436"/>
      <c r="FR1456" s="436"/>
      <c r="FS1456" s="436"/>
      <c r="FT1456" s="436"/>
      <c r="FU1456" s="436"/>
      <c r="FV1456" s="436"/>
      <c r="FW1456" s="436"/>
      <c r="FX1456" s="436"/>
      <c r="FY1456" s="436"/>
      <c r="FZ1456" s="436"/>
      <c r="GA1456" s="436"/>
      <c r="GB1456" s="436"/>
    </row>
    <row r="1457" spans="1:184" s="431" customFormat="1" ht="15.75" customHeight="1">
      <c r="A1457" s="436"/>
      <c r="B1457" s="453"/>
      <c r="C1457" s="436"/>
      <c r="D1457" s="454"/>
      <c r="E1457" s="436"/>
      <c r="F1457" s="436"/>
      <c r="G1457" s="436"/>
      <c r="H1457" s="430"/>
      <c r="I1457" s="436"/>
      <c r="J1457" s="436"/>
      <c r="K1457" s="436"/>
      <c r="L1457" s="430"/>
      <c r="M1457" s="430"/>
      <c r="N1457" s="427"/>
      <c r="O1457" s="427"/>
      <c r="P1457" s="448"/>
      <c r="Q1457" s="428"/>
      <c r="R1457" s="7"/>
      <c r="S1457" s="459"/>
      <c r="T1457" s="429"/>
      <c r="U1457" s="429"/>
      <c r="V1457" s="429"/>
      <c r="W1457" s="429"/>
      <c r="X1457" s="429"/>
      <c r="Y1457" s="429"/>
      <c r="Z1457" s="439"/>
      <c r="AA1457" s="439"/>
      <c r="AB1457" s="439"/>
      <c r="AC1457" s="439"/>
      <c r="AD1457" s="429"/>
      <c r="AE1457" s="439"/>
      <c r="AF1457" s="7"/>
      <c r="AG1457" s="439"/>
      <c r="AH1457" s="7"/>
      <c r="AI1457" s="439"/>
      <c r="AJ1457" s="439"/>
      <c r="AK1457" s="439"/>
      <c r="AL1457" s="429" t="s">
        <v>139</v>
      </c>
      <c r="AM1457" s="433" t="s">
        <v>139</v>
      </c>
      <c r="AN1457" s="434"/>
      <c r="AO1457" s="438"/>
      <c r="AP1457" s="439"/>
      <c r="AR1457" s="440"/>
      <c r="AS1457" s="469" t="s">
        <v>139</v>
      </c>
      <c r="AT1457" s="431" t="s">
        <v>139</v>
      </c>
      <c r="AU1457" s="469" t="s">
        <v>139</v>
      </c>
      <c r="AV1457" s="431" t="s">
        <v>139</v>
      </c>
      <c r="AW1457" s="442" t="s">
        <v>139</v>
      </c>
      <c r="AX1457" s="431" t="s">
        <v>139</v>
      </c>
      <c r="AY1457" s="443"/>
      <c r="AZ1457" s="441"/>
      <c r="BA1457" s="435"/>
      <c r="BB1457" s="437"/>
      <c r="BC1457" s="441"/>
      <c r="BD1457" s="460"/>
      <c r="BE1457" s="441"/>
      <c r="BF1457" s="461"/>
      <c r="BG1457" s="461"/>
      <c r="BH1457" s="469" t="s">
        <v>139</v>
      </c>
      <c r="BI1457" s="431" t="s">
        <v>139</v>
      </c>
      <c r="BJ1457" s="440"/>
      <c r="BK1457" s="436"/>
      <c r="BM1457" s="448"/>
      <c r="BN1457" s="447"/>
      <c r="BO1457"/>
      <c r="BP1457"/>
      <c r="BQ1457" s="436"/>
      <c r="BR1457" s="436"/>
      <c r="BS1457" s="436"/>
      <c r="BT1457" s="436"/>
      <c r="BU1457" s="436"/>
      <c r="BV1457" s="436"/>
      <c r="BW1457" s="436"/>
      <c r="BX1457" s="436"/>
      <c r="BY1457" s="436"/>
      <c r="BZ1457" s="436"/>
      <c r="CA1457" s="436"/>
      <c r="CB1457" s="436"/>
      <c r="CC1457" s="436"/>
      <c r="CD1457" s="436"/>
      <c r="CE1457" s="436"/>
      <c r="CF1457" s="436"/>
      <c r="CG1457" s="436"/>
      <c r="CH1457" s="436"/>
      <c r="CI1457" s="436"/>
      <c r="CJ1457" s="436"/>
      <c r="CK1457" s="436"/>
      <c r="CL1457" s="436"/>
      <c r="CM1457" s="436"/>
      <c r="CN1457" s="436"/>
      <c r="CO1457" s="436"/>
      <c r="CP1457" s="436"/>
      <c r="CQ1457" s="436"/>
      <c r="CR1457" s="436"/>
      <c r="CS1457" s="436"/>
      <c r="CT1457" s="436"/>
      <c r="CU1457" s="436"/>
      <c r="CV1457" s="436"/>
      <c r="CW1457" s="436"/>
      <c r="CX1457" s="436"/>
      <c r="CY1457" s="436"/>
      <c r="CZ1457" s="436"/>
      <c r="DA1457" s="436"/>
      <c r="DB1457" s="436"/>
      <c r="DC1457" s="436"/>
      <c r="DD1457" s="436"/>
      <c r="DE1457" s="436"/>
      <c r="DF1457" s="436"/>
      <c r="DG1457" s="436"/>
      <c r="DH1457" s="436"/>
      <c r="DI1457" s="436"/>
      <c r="DJ1457" s="436"/>
      <c r="DK1457" s="436"/>
      <c r="DL1457" s="436"/>
      <c r="DM1457" s="436"/>
      <c r="DN1457" s="436"/>
      <c r="DO1457" s="436"/>
      <c r="DP1457" s="436"/>
      <c r="DQ1457" s="436"/>
      <c r="DR1457" s="436"/>
      <c r="DS1457" s="436"/>
      <c r="DT1457" s="436"/>
      <c r="DU1457" s="436"/>
      <c r="DV1457" s="436"/>
      <c r="DW1457" s="436"/>
      <c r="DX1457" s="436"/>
      <c r="DY1457" s="436"/>
      <c r="DZ1457" s="436"/>
      <c r="EA1457" s="436"/>
      <c r="EB1457" s="436"/>
      <c r="EC1457" s="436"/>
      <c r="ED1457" s="436"/>
      <c r="EE1457" s="436"/>
      <c r="EF1457" s="436"/>
      <c r="EG1457" s="436"/>
      <c r="EH1457" s="436"/>
      <c r="EI1457" s="436"/>
      <c r="EJ1457" s="436"/>
      <c r="EK1457" s="436"/>
      <c r="EL1457" s="436"/>
      <c r="EM1457" s="436"/>
      <c r="EN1457" s="436"/>
      <c r="EO1457" s="436"/>
      <c r="EP1457" s="436"/>
      <c r="EQ1457" s="436"/>
      <c r="ER1457" s="436"/>
      <c r="ES1457" s="436"/>
      <c r="ET1457" s="436"/>
      <c r="EU1457" s="436"/>
      <c r="EV1457" s="436"/>
      <c r="EW1457" s="436"/>
      <c r="EX1457" s="436"/>
      <c r="EY1457" s="436"/>
      <c r="EZ1457" s="436"/>
      <c r="FA1457" s="436"/>
      <c r="FB1457" s="436"/>
      <c r="FC1457" s="436"/>
      <c r="FD1457" s="436"/>
      <c r="FE1457" s="436"/>
      <c r="FF1457" s="436"/>
      <c r="FG1457" s="436"/>
      <c r="FH1457" s="436"/>
      <c r="FI1457" s="436"/>
      <c r="FJ1457" s="436"/>
      <c r="FK1457" s="436"/>
      <c r="FL1457" s="436"/>
      <c r="FM1457" s="436"/>
      <c r="FN1457" s="436"/>
      <c r="FO1457" s="436"/>
      <c r="FP1457" s="436"/>
      <c r="FQ1457" s="436"/>
      <c r="FR1457" s="436"/>
      <c r="FS1457" s="436"/>
      <c r="FT1457" s="436"/>
      <c r="FU1457" s="436"/>
      <c r="FV1457" s="436"/>
      <c r="FW1457" s="436"/>
      <c r="FX1457" s="436"/>
      <c r="FY1457" s="436"/>
      <c r="FZ1457" s="436"/>
      <c r="GA1457" s="436"/>
      <c r="GB1457" s="436"/>
    </row>
    <row r="1458" spans="1:184" s="431" customFormat="1" ht="15.75" customHeight="1">
      <c r="A1458" s="436"/>
      <c r="B1458" s="453"/>
      <c r="C1458" s="436"/>
      <c r="D1458" s="454"/>
      <c r="E1458" s="436"/>
      <c r="F1458" s="436"/>
      <c r="G1458" s="436"/>
      <c r="H1458" s="430"/>
      <c r="I1458" s="436"/>
      <c r="J1458" s="436"/>
      <c r="K1458" s="436"/>
      <c r="L1458" s="430"/>
      <c r="M1458" s="430"/>
      <c r="N1458" s="427"/>
      <c r="O1458" s="427"/>
      <c r="P1458" s="448"/>
      <c r="Q1458" s="428"/>
      <c r="R1458" s="7"/>
      <c r="S1458" s="459"/>
      <c r="T1458" s="429"/>
      <c r="U1458" s="429"/>
      <c r="V1458" s="429"/>
      <c r="W1458" s="429"/>
      <c r="X1458" s="429"/>
      <c r="Y1458" s="429"/>
      <c r="Z1458" s="439"/>
      <c r="AA1458" s="439"/>
      <c r="AB1458" s="439"/>
      <c r="AC1458" s="439"/>
      <c r="AD1458" s="429"/>
      <c r="AE1458" s="439"/>
      <c r="AF1458" s="7"/>
      <c r="AG1458" s="439"/>
      <c r="AH1458" s="7"/>
      <c r="AI1458" s="439"/>
      <c r="AJ1458" s="439"/>
      <c r="AK1458" s="439"/>
      <c r="AL1458" s="429" t="s">
        <v>139</v>
      </c>
      <c r="AM1458" s="433" t="s">
        <v>139</v>
      </c>
      <c r="AN1458" s="434"/>
      <c r="AO1458" s="438"/>
      <c r="AP1458" s="439"/>
      <c r="AR1458" s="440"/>
      <c r="AS1458" s="469" t="s">
        <v>139</v>
      </c>
      <c r="AT1458" s="431" t="s">
        <v>139</v>
      </c>
      <c r="AU1458" s="469" t="s">
        <v>139</v>
      </c>
      <c r="AV1458" s="431" t="s">
        <v>139</v>
      </c>
      <c r="AW1458" s="442" t="s">
        <v>139</v>
      </c>
      <c r="AX1458" s="431" t="s">
        <v>139</v>
      </c>
      <c r="AY1458" s="443"/>
      <c r="AZ1458" s="441"/>
      <c r="BA1458" s="435"/>
      <c r="BB1458" s="437"/>
      <c r="BC1458" s="441"/>
      <c r="BD1458" s="460"/>
      <c r="BE1458" s="441"/>
      <c r="BF1458" s="461"/>
      <c r="BG1458" s="461"/>
      <c r="BH1458" s="469" t="s">
        <v>139</v>
      </c>
      <c r="BI1458" s="431" t="s">
        <v>139</v>
      </c>
      <c r="BJ1458" s="440"/>
      <c r="BK1458" s="436"/>
      <c r="BM1458" s="448"/>
      <c r="BN1458" s="447"/>
      <c r="BO1458"/>
      <c r="BP1458"/>
      <c r="BQ1458" s="436"/>
      <c r="BR1458" s="436"/>
      <c r="BS1458" s="436"/>
      <c r="BT1458" s="436"/>
      <c r="BU1458" s="436"/>
      <c r="BV1458" s="436"/>
      <c r="BW1458" s="436"/>
      <c r="BX1458" s="436"/>
      <c r="BY1458" s="436"/>
      <c r="BZ1458" s="436"/>
      <c r="CA1458" s="436"/>
      <c r="CB1458" s="436"/>
      <c r="CC1458" s="436"/>
      <c r="CD1458" s="436"/>
      <c r="CE1458" s="436"/>
      <c r="CF1458" s="436"/>
      <c r="CG1458" s="436"/>
      <c r="CH1458" s="436"/>
      <c r="CI1458" s="436"/>
      <c r="CJ1458" s="436"/>
      <c r="CK1458" s="436"/>
      <c r="CL1458" s="436"/>
      <c r="CM1458" s="436"/>
      <c r="CN1458" s="436"/>
      <c r="CO1458" s="436"/>
      <c r="CP1458" s="436"/>
      <c r="CQ1458" s="436"/>
      <c r="CR1458" s="436"/>
      <c r="CS1458" s="436"/>
      <c r="CT1458" s="436"/>
      <c r="CU1458" s="436"/>
      <c r="CV1458" s="436"/>
      <c r="CW1458" s="436"/>
      <c r="CX1458" s="436"/>
      <c r="CY1458" s="436"/>
      <c r="CZ1458" s="436"/>
      <c r="DA1458" s="436"/>
      <c r="DB1458" s="436"/>
      <c r="DC1458" s="436"/>
      <c r="DD1458" s="436"/>
      <c r="DE1458" s="436"/>
      <c r="DF1458" s="436"/>
      <c r="DG1458" s="436"/>
      <c r="DH1458" s="436"/>
      <c r="DI1458" s="436"/>
      <c r="DJ1458" s="436"/>
      <c r="DK1458" s="436"/>
      <c r="DL1458" s="436"/>
      <c r="DM1458" s="436"/>
      <c r="DN1458" s="436"/>
      <c r="DO1458" s="436"/>
      <c r="DP1458" s="436"/>
      <c r="DQ1458" s="436"/>
      <c r="DR1458" s="436"/>
      <c r="DS1458" s="436"/>
      <c r="DT1458" s="436"/>
      <c r="DU1458" s="436"/>
      <c r="DV1458" s="436"/>
      <c r="DW1458" s="436"/>
      <c r="DX1458" s="436"/>
      <c r="DY1458" s="436"/>
      <c r="DZ1458" s="436"/>
      <c r="EA1458" s="436"/>
      <c r="EB1458" s="436"/>
      <c r="EC1458" s="436"/>
      <c r="ED1458" s="436"/>
      <c r="EE1458" s="436"/>
      <c r="EF1458" s="436"/>
      <c r="EG1458" s="436"/>
      <c r="EH1458" s="436"/>
      <c r="EI1458" s="436"/>
      <c r="EJ1458" s="436"/>
      <c r="EK1458" s="436"/>
      <c r="EL1458" s="436"/>
      <c r="EM1458" s="436"/>
      <c r="EN1458" s="436"/>
      <c r="EO1458" s="436"/>
      <c r="EP1458" s="436"/>
      <c r="EQ1458" s="436"/>
      <c r="ER1458" s="436"/>
      <c r="ES1458" s="436"/>
      <c r="ET1458" s="436"/>
      <c r="EU1458" s="436"/>
      <c r="EV1458" s="436"/>
      <c r="EW1458" s="436"/>
      <c r="EX1458" s="436"/>
      <c r="EY1458" s="436"/>
      <c r="EZ1458" s="436"/>
      <c r="FA1458" s="436"/>
      <c r="FB1458" s="436"/>
      <c r="FC1458" s="436"/>
      <c r="FD1458" s="436"/>
      <c r="FE1458" s="436"/>
      <c r="FF1458" s="436"/>
      <c r="FG1458" s="436"/>
      <c r="FH1458" s="436"/>
      <c r="FI1458" s="436"/>
      <c r="FJ1458" s="436"/>
      <c r="FK1458" s="436"/>
      <c r="FL1458" s="436"/>
      <c r="FM1458" s="436"/>
      <c r="FN1458" s="436"/>
      <c r="FO1458" s="436"/>
      <c r="FP1458" s="436"/>
      <c r="FQ1458" s="436"/>
      <c r="FR1458" s="436"/>
      <c r="FS1458" s="436"/>
      <c r="FT1458" s="436"/>
      <c r="FU1458" s="436"/>
      <c r="FV1458" s="436"/>
      <c r="FW1458" s="436"/>
      <c r="FX1458" s="436"/>
      <c r="FY1458" s="436"/>
      <c r="FZ1458" s="436"/>
      <c r="GA1458" s="436"/>
      <c r="GB1458" s="436"/>
    </row>
    <row r="1459" spans="1:184" s="431" customFormat="1" ht="15.75" customHeight="1">
      <c r="A1459" s="436"/>
      <c r="B1459" s="453"/>
      <c r="C1459" s="436"/>
      <c r="D1459" s="454"/>
      <c r="E1459" s="436"/>
      <c r="F1459" s="436"/>
      <c r="G1459" s="436"/>
      <c r="H1459" s="430"/>
      <c r="I1459" s="436"/>
      <c r="J1459" s="436"/>
      <c r="K1459" s="436"/>
      <c r="L1459" s="430"/>
      <c r="M1459" s="430"/>
      <c r="N1459" s="427"/>
      <c r="O1459" s="427"/>
      <c r="P1459" s="448"/>
      <c r="Q1459" s="428"/>
      <c r="R1459" s="7"/>
      <c r="S1459" s="459"/>
      <c r="T1459" s="429"/>
      <c r="U1459" s="429"/>
      <c r="V1459" s="429"/>
      <c r="W1459" s="429"/>
      <c r="X1459" s="429"/>
      <c r="Y1459" s="429"/>
      <c r="Z1459" s="439"/>
      <c r="AA1459" s="439"/>
      <c r="AB1459" s="439"/>
      <c r="AC1459" s="439"/>
      <c r="AD1459" s="429"/>
      <c r="AE1459" s="439"/>
      <c r="AF1459" s="7"/>
      <c r="AG1459" s="439"/>
      <c r="AH1459" s="7"/>
      <c r="AI1459" s="439"/>
      <c r="AJ1459" s="439"/>
      <c r="AK1459" s="439"/>
      <c r="AL1459" s="429" t="s">
        <v>139</v>
      </c>
      <c r="AM1459" s="433" t="s">
        <v>139</v>
      </c>
      <c r="AN1459" s="434"/>
      <c r="AO1459" s="438"/>
      <c r="AP1459" s="439"/>
      <c r="AR1459" s="440"/>
      <c r="AS1459" s="469" t="s">
        <v>139</v>
      </c>
      <c r="AT1459" s="431" t="s">
        <v>139</v>
      </c>
      <c r="AU1459" s="469" t="s">
        <v>139</v>
      </c>
      <c r="AV1459" s="431" t="s">
        <v>139</v>
      </c>
      <c r="AW1459" s="442" t="s">
        <v>139</v>
      </c>
      <c r="AX1459" s="431" t="s">
        <v>139</v>
      </c>
      <c r="AY1459" s="443"/>
      <c r="AZ1459" s="441"/>
      <c r="BA1459" s="435"/>
      <c r="BB1459" s="437"/>
      <c r="BC1459" s="441"/>
      <c r="BD1459" s="460"/>
      <c r="BE1459" s="441"/>
      <c r="BF1459" s="461"/>
      <c r="BG1459" s="461"/>
      <c r="BH1459" s="469" t="s">
        <v>139</v>
      </c>
      <c r="BI1459" s="431" t="s">
        <v>139</v>
      </c>
      <c r="BJ1459" s="440"/>
      <c r="BK1459" s="436"/>
      <c r="BM1459" s="448"/>
      <c r="BN1459" s="447"/>
      <c r="BO1459"/>
      <c r="BP1459"/>
      <c r="BQ1459" s="436"/>
      <c r="BR1459" s="436"/>
      <c r="BS1459" s="436"/>
      <c r="BT1459" s="436"/>
      <c r="BU1459" s="436"/>
      <c r="BV1459" s="436"/>
      <c r="BW1459" s="436"/>
      <c r="BX1459" s="436"/>
      <c r="BY1459" s="436"/>
      <c r="BZ1459" s="436"/>
      <c r="CA1459" s="436"/>
      <c r="CB1459" s="436"/>
      <c r="CC1459" s="436"/>
      <c r="CD1459" s="436"/>
      <c r="CE1459" s="436"/>
      <c r="CF1459" s="436"/>
      <c r="CG1459" s="436"/>
      <c r="CH1459" s="436"/>
      <c r="CI1459" s="436"/>
      <c r="CJ1459" s="436"/>
      <c r="CK1459" s="436"/>
      <c r="CL1459" s="436"/>
      <c r="CM1459" s="436"/>
      <c r="CN1459" s="436"/>
      <c r="CO1459" s="436"/>
      <c r="CP1459" s="436"/>
      <c r="CQ1459" s="436"/>
      <c r="CR1459" s="436"/>
      <c r="CS1459" s="436"/>
      <c r="CT1459" s="436"/>
      <c r="CU1459" s="436"/>
      <c r="CV1459" s="436"/>
      <c r="CW1459" s="436"/>
      <c r="CX1459" s="436"/>
      <c r="CY1459" s="436"/>
      <c r="CZ1459" s="436"/>
      <c r="DA1459" s="436"/>
      <c r="DB1459" s="436"/>
      <c r="DC1459" s="436"/>
      <c r="DD1459" s="436"/>
      <c r="DE1459" s="436"/>
      <c r="DF1459" s="436"/>
      <c r="DG1459" s="436"/>
      <c r="DH1459" s="436"/>
      <c r="DI1459" s="436"/>
      <c r="DJ1459" s="436"/>
      <c r="DK1459" s="436"/>
      <c r="DL1459" s="436"/>
      <c r="DM1459" s="436"/>
      <c r="DN1459" s="436"/>
      <c r="DO1459" s="436"/>
      <c r="DP1459" s="436"/>
      <c r="DQ1459" s="436"/>
      <c r="DR1459" s="436"/>
      <c r="DS1459" s="436"/>
      <c r="DT1459" s="436"/>
      <c r="DU1459" s="436"/>
      <c r="DV1459" s="436"/>
      <c r="DW1459" s="436"/>
      <c r="DX1459" s="436"/>
      <c r="DY1459" s="436"/>
      <c r="DZ1459" s="436"/>
      <c r="EA1459" s="436"/>
      <c r="EB1459" s="436"/>
      <c r="EC1459" s="436"/>
      <c r="ED1459" s="436"/>
      <c r="EE1459" s="436"/>
      <c r="EF1459" s="436"/>
      <c r="EG1459" s="436"/>
      <c r="EH1459" s="436"/>
      <c r="EI1459" s="436"/>
      <c r="EJ1459" s="436"/>
      <c r="EK1459" s="436"/>
      <c r="EL1459" s="436"/>
      <c r="EM1459" s="436"/>
      <c r="EN1459" s="436"/>
      <c r="EO1459" s="436"/>
      <c r="EP1459" s="436"/>
      <c r="EQ1459" s="436"/>
      <c r="ER1459" s="436"/>
      <c r="ES1459" s="436"/>
      <c r="ET1459" s="436"/>
      <c r="EU1459" s="436"/>
      <c r="EV1459" s="436"/>
      <c r="EW1459" s="436"/>
      <c r="EX1459" s="436"/>
      <c r="EY1459" s="436"/>
      <c r="EZ1459" s="436"/>
      <c r="FA1459" s="436"/>
      <c r="FB1459" s="436"/>
      <c r="FC1459" s="436"/>
      <c r="FD1459" s="436"/>
      <c r="FE1459" s="436"/>
      <c r="FF1459" s="436"/>
      <c r="FG1459" s="436"/>
      <c r="FH1459" s="436"/>
      <c r="FI1459" s="436"/>
      <c r="FJ1459" s="436"/>
      <c r="FK1459" s="436"/>
      <c r="FL1459" s="436"/>
      <c r="FM1459" s="436"/>
      <c r="FN1459" s="436"/>
      <c r="FO1459" s="436"/>
      <c r="FP1459" s="436"/>
      <c r="FQ1459" s="436"/>
      <c r="FR1459" s="436"/>
      <c r="FS1459" s="436"/>
      <c r="FT1459" s="436"/>
      <c r="FU1459" s="436"/>
      <c r="FV1459" s="436"/>
      <c r="FW1459" s="436"/>
      <c r="FX1459" s="436"/>
      <c r="FY1459" s="436"/>
      <c r="FZ1459" s="436"/>
      <c r="GA1459" s="436"/>
      <c r="GB1459" s="436"/>
    </row>
    <row r="1460" spans="1:184" s="431" customFormat="1" ht="15.75" customHeight="1">
      <c r="A1460" s="436"/>
      <c r="B1460" s="453"/>
      <c r="C1460" s="436"/>
      <c r="D1460" s="454"/>
      <c r="E1460" s="436"/>
      <c r="F1460" s="436"/>
      <c r="G1460" s="436"/>
      <c r="H1460" s="430"/>
      <c r="I1460" s="436"/>
      <c r="J1460" s="436"/>
      <c r="K1460" s="436"/>
      <c r="L1460" s="430"/>
      <c r="M1460" s="430"/>
      <c r="N1460" s="427"/>
      <c r="O1460" s="427"/>
      <c r="P1460" s="448"/>
      <c r="Q1460" s="428"/>
      <c r="R1460" s="7"/>
      <c r="S1460" s="459"/>
      <c r="T1460" s="429"/>
      <c r="U1460" s="429"/>
      <c r="V1460" s="429"/>
      <c r="W1460" s="429"/>
      <c r="X1460" s="429"/>
      <c r="Y1460" s="429"/>
      <c r="Z1460" s="439"/>
      <c r="AA1460" s="439"/>
      <c r="AB1460" s="439"/>
      <c r="AC1460" s="439"/>
      <c r="AD1460" s="429"/>
      <c r="AE1460" s="439"/>
      <c r="AF1460" s="7"/>
      <c r="AG1460" s="439"/>
      <c r="AH1460" s="7"/>
      <c r="AI1460" s="439"/>
      <c r="AJ1460" s="439"/>
      <c r="AK1460" s="439"/>
      <c r="AL1460" s="429" t="s">
        <v>139</v>
      </c>
      <c r="AM1460" s="433" t="s">
        <v>139</v>
      </c>
      <c r="AN1460" s="434"/>
      <c r="AO1460" s="438"/>
      <c r="AP1460" s="439"/>
      <c r="AR1460" s="440"/>
      <c r="AS1460" s="469" t="s">
        <v>139</v>
      </c>
      <c r="AT1460" s="431" t="s">
        <v>139</v>
      </c>
      <c r="AU1460" s="469" t="s">
        <v>139</v>
      </c>
      <c r="AV1460" s="431" t="s">
        <v>139</v>
      </c>
      <c r="AW1460" s="442" t="s">
        <v>139</v>
      </c>
      <c r="AX1460" s="431" t="s">
        <v>139</v>
      </c>
      <c r="AY1460" s="443"/>
      <c r="AZ1460" s="441"/>
      <c r="BA1460" s="435"/>
      <c r="BB1460" s="437"/>
      <c r="BC1460" s="441"/>
      <c r="BD1460" s="460"/>
      <c r="BE1460" s="441"/>
      <c r="BF1460" s="461"/>
      <c r="BG1460" s="461"/>
      <c r="BH1460" s="469" t="s">
        <v>139</v>
      </c>
      <c r="BI1460" s="431" t="s">
        <v>139</v>
      </c>
      <c r="BJ1460" s="440"/>
      <c r="BK1460" s="436"/>
      <c r="BM1460" s="448"/>
      <c r="BN1460" s="447"/>
      <c r="BO1460"/>
      <c r="BP1460"/>
      <c r="BQ1460" s="436"/>
      <c r="BR1460" s="436"/>
      <c r="BS1460" s="436"/>
      <c r="BT1460" s="436"/>
      <c r="BU1460" s="436"/>
      <c r="BV1460" s="436"/>
      <c r="BW1460" s="436"/>
      <c r="BX1460" s="436"/>
      <c r="BY1460" s="436"/>
      <c r="BZ1460" s="436"/>
      <c r="CA1460" s="436"/>
      <c r="CB1460" s="436"/>
      <c r="CC1460" s="436"/>
      <c r="CD1460" s="436"/>
      <c r="CE1460" s="436"/>
      <c r="CF1460" s="436"/>
      <c r="CG1460" s="436"/>
      <c r="CH1460" s="436"/>
      <c r="CI1460" s="436"/>
      <c r="CJ1460" s="436"/>
      <c r="CK1460" s="436"/>
      <c r="CL1460" s="436"/>
      <c r="CM1460" s="436"/>
      <c r="CN1460" s="436"/>
      <c r="CO1460" s="436"/>
      <c r="CP1460" s="436"/>
      <c r="CQ1460" s="436"/>
      <c r="CR1460" s="436"/>
      <c r="CS1460" s="436"/>
      <c r="CT1460" s="436"/>
      <c r="CU1460" s="436"/>
      <c r="CV1460" s="436"/>
      <c r="CW1460" s="436"/>
      <c r="CX1460" s="436"/>
      <c r="CY1460" s="436"/>
      <c r="CZ1460" s="436"/>
      <c r="DA1460" s="436"/>
      <c r="DB1460" s="436"/>
      <c r="DC1460" s="436"/>
      <c r="DD1460" s="436"/>
      <c r="DE1460" s="436"/>
      <c r="DF1460" s="436"/>
      <c r="DG1460" s="436"/>
      <c r="DH1460" s="436"/>
      <c r="DI1460" s="436"/>
      <c r="DJ1460" s="436"/>
      <c r="DK1460" s="436"/>
      <c r="DL1460" s="436"/>
      <c r="DM1460" s="436"/>
      <c r="DN1460" s="436"/>
      <c r="DO1460" s="436"/>
      <c r="DP1460" s="436"/>
      <c r="DQ1460" s="436"/>
      <c r="DR1460" s="436"/>
      <c r="DS1460" s="436"/>
      <c r="DT1460" s="436"/>
      <c r="DU1460" s="436"/>
      <c r="DV1460" s="436"/>
      <c r="DW1460" s="436"/>
      <c r="DX1460" s="436"/>
      <c r="DY1460" s="436"/>
      <c r="DZ1460" s="436"/>
      <c r="EA1460" s="436"/>
      <c r="EB1460" s="436"/>
      <c r="EC1460" s="436"/>
      <c r="ED1460" s="436"/>
      <c r="EE1460" s="436"/>
      <c r="EF1460" s="436"/>
      <c r="EG1460" s="436"/>
      <c r="EH1460" s="436"/>
      <c r="EI1460" s="436"/>
      <c r="EJ1460" s="436"/>
      <c r="EK1460" s="436"/>
      <c r="EL1460" s="436"/>
      <c r="EM1460" s="436"/>
      <c r="EN1460" s="436"/>
      <c r="EO1460" s="436"/>
      <c r="EP1460" s="436"/>
      <c r="EQ1460" s="436"/>
      <c r="ER1460" s="436"/>
      <c r="ES1460" s="436"/>
      <c r="ET1460" s="436"/>
      <c r="EU1460" s="436"/>
      <c r="EV1460" s="436"/>
      <c r="EW1460" s="436"/>
      <c r="EX1460" s="436"/>
      <c r="EY1460" s="436"/>
      <c r="EZ1460" s="436"/>
      <c r="FA1460" s="436"/>
      <c r="FB1460" s="436"/>
      <c r="FC1460" s="436"/>
      <c r="FD1460" s="436"/>
      <c r="FE1460" s="436"/>
      <c r="FF1460" s="436"/>
      <c r="FG1460" s="436"/>
      <c r="FH1460" s="436"/>
      <c r="FI1460" s="436"/>
      <c r="FJ1460" s="436"/>
      <c r="FK1460" s="436"/>
      <c r="FL1460" s="436"/>
      <c r="FM1460" s="436"/>
      <c r="FN1460" s="436"/>
      <c r="FO1460" s="436"/>
      <c r="FP1460" s="436"/>
      <c r="FQ1460" s="436"/>
      <c r="FR1460" s="436"/>
      <c r="FS1460" s="436"/>
      <c r="FT1460" s="436"/>
      <c r="FU1460" s="436"/>
      <c r="FV1460" s="436"/>
      <c r="FW1460" s="436"/>
      <c r="FX1460" s="436"/>
      <c r="FY1460" s="436"/>
      <c r="FZ1460" s="436"/>
      <c r="GA1460" s="436"/>
      <c r="GB1460" s="436"/>
    </row>
    <row r="1461" spans="1:184" s="431" customFormat="1" ht="15.75" customHeight="1">
      <c r="A1461" s="436"/>
      <c r="B1461" s="453"/>
      <c r="C1461" s="436"/>
      <c r="D1461" s="454"/>
      <c r="E1461" s="436"/>
      <c r="F1461" s="436"/>
      <c r="G1461" s="436"/>
      <c r="H1461" s="430"/>
      <c r="I1461" s="436"/>
      <c r="J1461" s="436"/>
      <c r="K1461" s="436"/>
      <c r="L1461" s="430"/>
      <c r="M1461" s="430"/>
      <c r="N1461" s="427"/>
      <c r="O1461" s="427"/>
      <c r="P1461" s="448"/>
      <c r="Q1461" s="428"/>
      <c r="R1461" s="7"/>
      <c r="S1461" s="459"/>
      <c r="T1461" s="429"/>
      <c r="U1461" s="429"/>
      <c r="V1461" s="429"/>
      <c r="W1461" s="429"/>
      <c r="X1461" s="429"/>
      <c r="Y1461" s="429"/>
      <c r="Z1461" s="439"/>
      <c r="AA1461" s="439"/>
      <c r="AB1461" s="439"/>
      <c r="AC1461" s="439"/>
      <c r="AD1461" s="429"/>
      <c r="AE1461" s="439"/>
      <c r="AF1461" s="7"/>
      <c r="AG1461" s="439"/>
      <c r="AH1461" s="7"/>
      <c r="AI1461" s="439"/>
      <c r="AJ1461" s="439"/>
      <c r="AK1461" s="439"/>
      <c r="AL1461" s="429" t="s">
        <v>139</v>
      </c>
      <c r="AM1461" s="433" t="s">
        <v>139</v>
      </c>
      <c r="AN1461" s="434"/>
      <c r="AO1461" s="438"/>
      <c r="AP1461" s="439"/>
      <c r="AR1461" s="440"/>
      <c r="AS1461" s="469" t="s">
        <v>139</v>
      </c>
      <c r="AT1461" s="431" t="s">
        <v>139</v>
      </c>
      <c r="AU1461" s="469" t="s">
        <v>139</v>
      </c>
      <c r="AV1461" s="431" t="s">
        <v>139</v>
      </c>
      <c r="AW1461" s="442" t="s">
        <v>139</v>
      </c>
      <c r="AX1461" s="431" t="s">
        <v>139</v>
      </c>
      <c r="AY1461" s="443"/>
      <c r="AZ1461" s="441"/>
      <c r="BA1461" s="435"/>
      <c r="BB1461" s="437"/>
      <c r="BC1461" s="441"/>
      <c r="BD1461" s="460"/>
      <c r="BE1461" s="441"/>
      <c r="BF1461" s="461"/>
      <c r="BG1461" s="461"/>
      <c r="BH1461" s="469" t="s">
        <v>139</v>
      </c>
      <c r="BI1461" s="431" t="s">
        <v>139</v>
      </c>
      <c r="BJ1461" s="440"/>
      <c r="BK1461" s="436"/>
      <c r="BM1461" s="448"/>
      <c r="BN1461" s="447"/>
      <c r="BO1461"/>
      <c r="BP1461"/>
      <c r="BQ1461" s="436"/>
      <c r="BR1461" s="436"/>
      <c r="BS1461" s="436"/>
      <c r="BT1461" s="436"/>
      <c r="BU1461" s="436"/>
      <c r="BV1461" s="436"/>
      <c r="BW1461" s="436"/>
      <c r="BX1461" s="436"/>
      <c r="BY1461" s="436"/>
      <c r="BZ1461" s="436"/>
      <c r="CA1461" s="436"/>
      <c r="CB1461" s="436"/>
      <c r="CC1461" s="436"/>
      <c r="CD1461" s="436"/>
      <c r="CE1461" s="436"/>
      <c r="CF1461" s="436"/>
      <c r="CG1461" s="436"/>
      <c r="CH1461" s="436"/>
      <c r="CI1461" s="436"/>
      <c r="CJ1461" s="436"/>
      <c r="CK1461" s="436"/>
      <c r="CL1461" s="436"/>
      <c r="CM1461" s="436"/>
      <c r="CN1461" s="436"/>
      <c r="CO1461" s="436"/>
      <c r="CP1461" s="436"/>
      <c r="CQ1461" s="436"/>
      <c r="CR1461" s="436"/>
      <c r="CS1461" s="436"/>
      <c r="CT1461" s="436"/>
      <c r="CU1461" s="436"/>
      <c r="CV1461" s="436"/>
      <c r="CW1461" s="436"/>
      <c r="CX1461" s="436"/>
      <c r="CY1461" s="436"/>
      <c r="CZ1461" s="436"/>
      <c r="DA1461" s="436"/>
      <c r="DB1461" s="436"/>
      <c r="DC1461" s="436"/>
      <c r="DD1461" s="436"/>
      <c r="DE1461" s="436"/>
      <c r="DF1461" s="436"/>
      <c r="DG1461" s="436"/>
      <c r="DH1461" s="436"/>
      <c r="DI1461" s="436"/>
      <c r="DJ1461" s="436"/>
      <c r="DK1461" s="436"/>
      <c r="DL1461" s="436"/>
      <c r="DM1461" s="436"/>
      <c r="DN1461" s="436"/>
      <c r="DO1461" s="436"/>
      <c r="DP1461" s="436"/>
      <c r="DQ1461" s="436"/>
      <c r="DR1461" s="436"/>
      <c r="DS1461" s="436"/>
      <c r="DT1461" s="436"/>
      <c r="DU1461" s="436"/>
      <c r="DV1461" s="436"/>
      <c r="DW1461" s="436"/>
      <c r="DX1461" s="436"/>
      <c r="DY1461" s="436"/>
      <c r="DZ1461" s="436"/>
      <c r="EA1461" s="436"/>
      <c r="EB1461" s="436"/>
      <c r="EC1461" s="436"/>
      <c r="ED1461" s="436"/>
      <c r="EE1461" s="436"/>
      <c r="EF1461" s="436"/>
      <c r="EG1461" s="436"/>
      <c r="EH1461" s="436"/>
      <c r="EI1461" s="436"/>
      <c r="EJ1461" s="436"/>
      <c r="EK1461" s="436"/>
      <c r="EL1461" s="436"/>
      <c r="EM1461" s="436"/>
      <c r="EN1461" s="436"/>
      <c r="EO1461" s="436"/>
      <c r="EP1461" s="436"/>
      <c r="EQ1461" s="436"/>
      <c r="ER1461" s="436"/>
      <c r="ES1461" s="436"/>
      <c r="ET1461" s="436"/>
      <c r="EU1461" s="436"/>
      <c r="EV1461" s="436"/>
      <c r="EW1461" s="436"/>
      <c r="EX1461" s="436"/>
      <c r="EY1461" s="436"/>
      <c r="EZ1461" s="436"/>
      <c r="FA1461" s="436"/>
      <c r="FB1461" s="436"/>
      <c r="FC1461" s="436"/>
      <c r="FD1461" s="436"/>
      <c r="FE1461" s="436"/>
      <c r="FF1461" s="436"/>
      <c r="FG1461" s="436"/>
      <c r="FH1461" s="436"/>
      <c r="FI1461" s="436"/>
      <c r="FJ1461" s="436"/>
      <c r="FK1461" s="436"/>
      <c r="FL1461" s="436"/>
      <c r="FM1461" s="436"/>
      <c r="FN1461" s="436"/>
      <c r="FO1461" s="436"/>
      <c r="FP1461" s="436"/>
      <c r="FQ1461" s="436"/>
      <c r="FR1461" s="436"/>
      <c r="FS1461" s="436"/>
      <c r="FT1461" s="436"/>
      <c r="FU1461" s="436"/>
      <c r="FV1461" s="436"/>
      <c r="FW1461" s="436"/>
      <c r="FX1461" s="436"/>
      <c r="FY1461" s="436"/>
      <c r="FZ1461" s="436"/>
      <c r="GA1461" s="436"/>
      <c r="GB1461" s="436"/>
    </row>
    <row r="1462" spans="1:184" s="431" customFormat="1" ht="15.75" customHeight="1">
      <c r="A1462" s="436"/>
      <c r="B1462" s="453"/>
      <c r="C1462" s="436"/>
      <c r="D1462" s="454"/>
      <c r="E1462" s="436"/>
      <c r="F1462" s="436"/>
      <c r="G1462" s="436"/>
      <c r="H1462" s="430"/>
      <c r="I1462" s="436"/>
      <c r="J1462" s="436"/>
      <c r="K1462" s="436"/>
      <c r="L1462" s="430"/>
      <c r="M1462" s="430"/>
      <c r="N1462" s="427"/>
      <c r="O1462" s="427"/>
      <c r="P1462" s="448"/>
      <c r="Q1462" s="428"/>
      <c r="R1462" s="7"/>
      <c r="S1462" s="459"/>
      <c r="T1462" s="429"/>
      <c r="U1462" s="429"/>
      <c r="V1462" s="429"/>
      <c r="W1462" s="429"/>
      <c r="X1462" s="429"/>
      <c r="Y1462" s="429"/>
      <c r="Z1462" s="439"/>
      <c r="AA1462" s="439"/>
      <c r="AB1462" s="439"/>
      <c r="AC1462" s="439"/>
      <c r="AD1462" s="429"/>
      <c r="AE1462" s="439"/>
      <c r="AF1462" s="7"/>
      <c r="AG1462" s="439"/>
      <c r="AH1462" s="7"/>
      <c r="AI1462" s="439"/>
      <c r="AJ1462" s="439"/>
      <c r="AK1462" s="439"/>
      <c r="AL1462" s="429" t="s">
        <v>139</v>
      </c>
      <c r="AM1462" s="433" t="s">
        <v>139</v>
      </c>
      <c r="AN1462" s="434"/>
      <c r="AO1462" s="438"/>
      <c r="AP1462" s="439" t="s">
        <v>139</v>
      </c>
      <c r="AQ1462" s="431" t="s">
        <v>139</v>
      </c>
      <c r="AR1462" s="440"/>
      <c r="AS1462" s="441"/>
      <c r="AT1462" s="438"/>
      <c r="AU1462" s="446"/>
      <c r="AV1462" s="441"/>
      <c r="AX1462" s="444"/>
      <c r="AY1462" s="462"/>
      <c r="AZ1462" s="441"/>
      <c r="BA1462" s="435"/>
      <c r="BB1462" s="437"/>
      <c r="BC1462" s="441"/>
      <c r="BD1462" s="460"/>
      <c r="BE1462" s="441"/>
      <c r="BF1462" s="461"/>
      <c r="BG1462" s="461"/>
      <c r="BH1462" s="469" t="s">
        <v>139</v>
      </c>
      <c r="BI1462" s="431" t="s">
        <v>139</v>
      </c>
      <c r="BJ1462" s="440"/>
      <c r="BK1462" s="436"/>
      <c r="BM1462" s="448"/>
      <c r="BN1462" s="447"/>
      <c r="BO1462"/>
      <c r="BP1462"/>
      <c r="BQ1462" s="436"/>
      <c r="BR1462" s="436"/>
      <c r="BS1462" s="436"/>
      <c r="BT1462" s="436"/>
      <c r="BU1462" s="436"/>
      <c r="BV1462" s="436"/>
      <c r="BW1462" s="436"/>
      <c r="BX1462" s="436"/>
      <c r="BY1462" s="436"/>
      <c r="BZ1462" s="436"/>
      <c r="CA1462" s="436"/>
      <c r="CB1462" s="436"/>
      <c r="CC1462" s="436"/>
      <c r="CD1462" s="436"/>
      <c r="CE1462" s="436"/>
      <c r="CF1462" s="436"/>
      <c r="CG1462" s="436"/>
      <c r="CH1462" s="436"/>
      <c r="CI1462" s="436"/>
      <c r="CJ1462" s="436"/>
      <c r="CK1462" s="436"/>
      <c r="CL1462" s="436"/>
      <c r="CM1462" s="436"/>
      <c r="CN1462" s="436"/>
      <c r="CO1462" s="436"/>
      <c r="CP1462" s="436"/>
      <c r="CQ1462" s="436"/>
      <c r="CR1462" s="436"/>
      <c r="CS1462" s="436"/>
      <c r="CT1462" s="436"/>
      <c r="CU1462" s="436"/>
      <c r="CV1462" s="436"/>
      <c r="CW1462" s="436"/>
      <c r="CX1462" s="436"/>
      <c r="CY1462" s="436"/>
      <c r="CZ1462" s="436"/>
      <c r="DA1462" s="436"/>
      <c r="DB1462" s="436"/>
      <c r="DC1462" s="436"/>
      <c r="DD1462" s="436"/>
      <c r="DE1462" s="436"/>
      <c r="DF1462" s="436"/>
      <c r="DG1462" s="436"/>
      <c r="DH1462" s="436"/>
      <c r="DI1462" s="436"/>
      <c r="DJ1462" s="436"/>
      <c r="DK1462" s="436"/>
      <c r="DL1462" s="436"/>
      <c r="DM1462" s="436"/>
      <c r="DN1462" s="436"/>
      <c r="DO1462" s="436"/>
      <c r="DP1462" s="436"/>
      <c r="DQ1462" s="436"/>
      <c r="DR1462" s="436"/>
      <c r="DS1462" s="436"/>
      <c r="DT1462" s="436"/>
      <c r="DU1462" s="436"/>
      <c r="DV1462" s="436"/>
      <c r="DW1462" s="436"/>
      <c r="DX1462" s="436"/>
      <c r="DY1462" s="436"/>
      <c r="DZ1462" s="436"/>
      <c r="EA1462" s="436"/>
      <c r="EB1462" s="436"/>
      <c r="EC1462" s="436"/>
      <c r="ED1462" s="436"/>
      <c r="EE1462" s="436"/>
      <c r="EF1462" s="436"/>
      <c r="EG1462" s="436"/>
      <c r="EH1462" s="436"/>
      <c r="EI1462" s="436"/>
      <c r="EJ1462" s="436"/>
      <c r="EK1462" s="436"/>
      <c r="EL1462" s="436"/>
      <c r="EM1462" s="436"/>
      <c r="EN1462" s="436"/>
      <c r="EO1462" s="436"/>
      <c r="EP1462" s="436"/>
      <c r="EQ1462" s="436"/>
      <c r="ER1462" s="436"/>
      <c r="ES1462" s="436"/>
      <c r="ET1462" s="436"/>
      <c r="EU1462" s="436"/>
      <c r="EV1462" s="436"/>
      <c r="EW1462" s="436"/>
      <c r="EX1462" s="436"/>
      <c r="EY1462" s="436"/>
      <c r="EZ1462" s="436"/>
      <c r="FA1462" s="436"/>
      <c r="FB1462" s="436"/>
      <c r="FC1462" s="436"/>
      <c r="FD1462" s="436"/>
      <c r="FE1462" s="436"/>
      <c r="FF1462" s="436"/>
      <c r="FG1462" s="436"/>
      <c r="FH1462" s="436"/>
      <c r="FI1462" s="436"/>
      <c r="FJ1462" s="436"/>
      <c r="FK1462" s="436"/>
      <c r="FL1462" s="436"/>
      <c r="FM1462" s="436"/>
      <c r="FN1462" s="436"/>
      <c r="FO1462" s="436"/>
      <c r="FP1462" s="436"/>
      <c r="FQ1462" s="436"/>
      <c r="FR1462" s="436"/>
      <c r="FS1462" s="436"/>
      <c r="FT1462" s="436"/>
      <c r="FU1462" s="436"/>
      <c r="FV1462" s="436"/>
      <c r="FW1462" s="436"/>
      <c r="FX1462" s="436"/>
      <c r="FY1462" s="436"/>
      <c r="FZ1462" s="436"/>
      <c r="GA1462" s="436"/>
      <c r="GB1462" s="436"/>
    </row>
  </sheetData>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521"/>
  <sheetViews>
    <sheetView zoomScaleNormal="130" zoomScalePageLayoutView="130" workbookViewId="0">
      <pane xSplit="7" ySplit="4" topLeftCell="H1268" activePane="bottomRight" state="frozen"/>
      <selection pane="topRight" activeCell="F1" sqref="F1"/>
      <selection pane="bottomLeft" activeCell="A3" sqref="A3"/>
      <selection pane="bottomRight" activeCell="G1278" sqref="G1278"/>
    </sheetView>
  </sheetViews>
  <sheetFormatPr defaultColWidth="9.109375" defaultRowHeight="15" customHeight="1"/>
  <cols>
    <col min="1" max="1" width="13.88671875" style="144" customWidth="1"/>
    <col min="2" max="2" width="14.44140625" style="144" customWidth="1"/>
    <col min="3" max="3" width="8.44140625" style="131" customWidth="1"/>
    <col min="4" max="4" width="8.44140625" style="146" customWidth="1"/>
    <col min="5" max="5" width="10.88671875" style="115" customWidth="1"/>
    <col min="6" max="6" width="8.44140625" style="114" customWidth="1"/>
    <col min="7" max="7" width="9.6640625" style="148" bestFit="1" customWidth="1"/>
    <col min="8" max="8" width="21.6640625" style="126" bestFit="1" customWidth="1"/>
    <col min="9" max="9" width="8.44140625" style="63" customWidth="1"/>
    <col min="10" max="10" width="7.33203125" style="69" customWidth="1"/>
    <col min="11" max="13" width="6" style="144" customWidth="1"/>
    <col min="14" max="15" width="6" style="145" customWidth="1"/>
    <col min="16" max="16" width="6" style="69" customWidth="1"/>
    <col min="17" max="21" width="6" style="144" customWidth="1"/>
    <col min="22" max="29" width="6" style="110" customWidth="1"/>
    <col min="30" max="30" width="6" style="63" customWidth="1"/>
    <col min="31" max="31" width="37.44140625" style="112" customWidth="1"/>
    <col min="32" max="16384" width="9.109375" style="113"/>
  </cols>
  <sheetData>
    <row r="1" spans="1:31" s="69" customFormat="1" ht="15" customHeight="1">
      <c r="A1" s="57"/>
      <c r="B1" s="57"/>
      <c r="C1" s="58"/>
      <c r="D1" s="59"/>
      <c r="E1" s="60"/>
      <c r="F1" s="59"/>
      <c r="G1" s="61"/>
      <c r="H1" s="62"/>
      <c r="I1" s="63"/>
      <c r="J1" s="64"/>
      <c r="K1" s="65"/>
      <c r="L1" s="65"/>
      <c r="M1" s="65"/>
      <c r="N1" s="66"/>
      <c r="O1" s="66"/>
      <c r="P1" s="64"/>
      <c r="Q1" s="65"/>
      <c r="R1" s="65"/>
      <c r="S1" s="65"/>
      <c r="T1" s="65"/>
      <c r="U1" s="65"/>
      <c r="V1" s="65"/>
      <c r="W1" s="65"/>
      <c r="X1" s="65"/>
      <c r="Y1" s="65"/>
      <c r="Z1" s="65"/>
      <c r="AA1" s="65"/>
      <c r="AB1" s="65"/>
      <c r="AC1" s="65"/>
      <c r="AD1" s="67"/>
      <c r="AE1" s="68"/>
    </row>
    <row r="2" spans="1:31" s="69" customFormat="1" ht="15" customHeight="1">
      <c r="A2" s="57" t="s">
        <v>293</v>
      </c>
      <c r="B2" s="57"/>
      <c r="C2" s="58"/>
      <c r="D2" s="59"/>
      <c r="E2" s="60"/>
      <c r="F2" s="59"/>
      <c r="G2" s="61"/>
      <c r="H2" s="70" t="s">
        <v>294</v>
      </c>
      <c r="I2" s="63"/>
      <c r="J2" s="64"/>
      <c r="K2" s="66" t="s">
        <v>295</v>
      </c>
      <c r="L2" s="66"/>
      <c r="M2" s="65"/>
      <c r="N2" s="66"/>
      <c r="O2" s="66"/>
      <c r="P2" s="64"/>
      <c r="Q2" s="65"/>
      <c r="R2" s="65"/>
      <c r="S2" s="65"/>
      <c r="T2" s="65"/>
      <c r="U2" s="65"/>
      <c r="V2" s="65"/>
      <c r="W2" s="65"/>
      <c r="X2" s="65"/>
      <c r="Y2" s="65"/>
      <c r="Z2" s="65"/>
      <c r="AA2" s="65"/>
      <c r="AB2" s="65"/>
      <c r="AC2" s="65"/>
      <c r="AD2" s="67"/>
      <c r="AE2" s="71" t="s">
        <v>294</v>
      </c>
    </row>
    <row r="3" spans="1:31" s="69" customFormat="1" ht="15" customHeight="1" thickBot="1">
      <c r="A3" s="57"/>
      <c r="B3" s="57"/>
      <c r="C3" s="58"/>
      <c r="D3" s="59"/>
      <c r="E3" s="60"/>
      <c r="F3" s="59"/>
      <c r="G3" s="61"/>
      <c r="H3" s="62"/>
      <c r="I3" s="63"/>
      <c r="J3" s="64"/>
      <c r="K3" s="65"/>
      <c r="L3" s="65"/>
      <c r="M3" s="65"/>
      <c r="N3" s="66"/>
      <c r="O3" s="66"/>
      <c r="P3" s="64"/>
      <c r="Q3" s="65"/>
      <c r="R3" s="65"/>
      <c r="S3" s="65"/>
      <c r="T3" s="65"/>
      <c r="U3" s="65"/>
      <c r="V3" s="65"/>
      <c r="W3" s="65"/>
      <c r="X3" s="65"/>
      <c r="Y3" s="65"/>
      <c r="Z3" s="65"/>
      <c r="AA3" s="65"/>
      <c r="AB3" s="65"/>
      <c r="AC3" s="65"/>
      <c r="AD3" s="67"/>
      <c r="AE3" s="68"/>
    </row>
    <row r="4" spans="1:31" s="88" customFormat="1" ht="125.4" thickBot="1">
      <c r="A4" s="72" t="s">
        <v>296</v>
      </c>
      <c r="B4" s="73" t="s">
        <v>297</v>
      </c>
      <c r="C4" s="74" t="s">
        <v>298</v>
      </c>
      <c r="D4" s="75" t="s">
        <v>299</v>
      </c>
      <c r="E4" s="76" t="s">
        <v>300</v>
      </c>
      <c r="F4" s="77" t="s">
        <v>301</v>
      </c>
      <c r="G4" s="78" t="s">
        <v>134</v>
      </c>
      <c r="H4" s="79" t="s">
        <v>302</v>
      </c>
      <c r="I4" s="80" t="s">
        <v>303</v>
      </c>
      <c r="J4" s="81" t="s">
        <v>134</v>
      </c>
      <c r="K4" s="82" t="s">
        <v>124</v>
      </c>
      <c r="L4" s="82" t="s">
        <v>304</v>
      </c>
      <c r="M4" s="83" t="s">
        <v>305</v>
      </c>
      <c r="N4" s="84" t="s">
        <v>105</v>
      </c>
      <c r="O4" s="84" t="s">
        <v>306</v>
      </c>
      <c r="P4" s="84" t="s">
        <v>0</v>
      </c>
      <c r="Q4" s="84" t="s">
        <v>307</v>
      </c>
      <c r="R4" s="84" t="s">
        <v>20</v>
      </c>
      <c r="S4" s="83" t="s">
        <v>19</v>
      </c>
      <c r="T4" s="83" t="s">
        <v>104</v>
      </c>
      <c r="U4" s="83" t="s">
        <v>103</v>
      </c>
      <c r="V4" s="85" t="s">
        <v>308</v>
      </c>
      <c r="W4" s="86" t="s">
        <v>309</v>
      </c>
      <c r="X4" s="86" t="s">
        <v>310</v>
      </c>
      <c r="Y4" s="86" t="s">
        <v>311</v>
      </c>
      <c r="Z4" s="86" t="s">
        <v>312</v>
      </c>
      <c r="AA4" s="86" t="s">
        <v>313</v>
      </c>
      <c r="AB4" s="86" t="s">
        <v>314</v>
      </c>
      <c r="AC4" s="86" t="s">
        <v>315</v>
      </c>
      <c r="AD4" s="81" t="s">
        <v>316</v>
      </c>
      <c r="AE4" s="87" t="s">
        <v>317</v>
      </c>
    </row>
    <row r="5" spans="1:31" s="69" customFormat="1" ht="15" customHeight="1">
      <c r="A5" s="89">
        <v>1</v>
      </c>
      <c r="B5" s="89" t="s">
        <v>135</v>
      </c>
      <c r="C5" s="89">
        <v>1</v>
      </c>
      <c r="D5" s="90">
        <v>1123.296</v>
      </c>
      <c r="E5" s="91" t="s">
        <v>318</v>
      </c>
      <c r="F5" s="92">
        <v>1123</v>
      </c>
      <c r="G5" s="93">
        <v>1</v>
      </c>
      <c r="H5" s="94">
        <v>0</v>
      </c>
      <c r="I5" s="95" t="s">
        <v>156</v>
      </c>
      <c r="J5" s="96">
        <v>1</v>
      </c>
      <c r="K5" t="s">
        <v>319</v>
      </c>
      <c r="L5"/>
      <c r="M5"/>
      <c r="N5" t="s">
        <v>281</v>
      </c>
      <c r="O5"/>
      <c r="P5" t="s">
        <v>281</v>
      </c>
      <c r="Q5" t="s">
        <v>155</v>
      </c>
      <c r="R5"/>
      <c r="S5" t="s">
        <v>281</v>
      </c>
      <c r="T5"/>
      <c r="U5"/>
      <c r="V5"/>
      <c r="W5"/>
      <c r="X5" s="97"/>
      <c r="Y5" s="97"/>
      <c r="Z5" s="97"/>
      <c r="AA5" s="97"/>
      <c r="AB5" s="97"/>
      <c r="AC5" s="97"/>
      <c r="AD5" s="98"/>
      <c r="AE5" s="99"/>
    </row>
    <row r="6" spans="1:31" s="69" customFormat="1" ht="15" customHeight="1">
      <c r="A6" s="89">
        <v>1</v>
      </c>
      <c r="B6" s="89" t="s">
        <v>135</v>
      </c>
      <c r="C6" s="89">
        <v>2</v>
      </c>
      <c r="D6" s="90">
        <v>902.47500000000002</v>
      </c>
      <c r="E6" s="91"/>
      <c r="F6" s="92">
        <v>900</v>
      </c>
      <c r="G6" s="93">
        <v>2</v>
      </c>
      <c r="H6" s="94" t="s">
        <v>154</v>
      </c>
      <c r="I6" s="95" t="s">
        <v>156</v>
      </c>
      <c r="J6" s="96">
        <v>2</v>
      </c>
      <c r="K6"/>
      <c r="L6"/>
      <c r="M6"/>
      <c r="N6"/>
      <c r="O6"/>
      <c r="P6"/>
      <c r="Q6"/>
      <c r="R6"/>
      <c r="S6"/>
      <c r="T6"/>
      <c r="U6"/>
      <c r="V6"/>
      <c r="W6"/>
      <c r="X6" s="97"/>
      <c r="Y6" s="97"/>
      <c r="Z6" s="97"/>
      <c r="AA6" s="97"/>
      <c r="AB6" s="97"/>
      <c r="AC6" s="97"/>
      <c r="AD6" s="98"/>
      <c r="AE6" s="99"/>
    </row>
    <row r="7" spans="1:31" s="69" customFormat="1" ht="15" customHeight="1">
      <c r="A7" s="89">
        <v>1</v>
      </c>
      <c r="B7" s="89" t="s">
        <v>135</v>
      </c>
      <c r="C7" s="89">
        <v>3</v>
      </c>
      <c r="D7" s="90">
        <v>802.31299999999999</v>
      </c>
      <c r="E7" s="91"/>
      <c r="F7" s="92">
        <v>800</v>
      </c>
      <c r="G7" s="93">
        <v>3</v>
      </c>
      <c r="H7" s="94">
        <v>1</v>
      </c>
      <c r="I7" s="95" t="s">
        <v>156</v>
      </c>
      <c r="J7" s="96">
        <v>3</v>
      </c>
      <c r="K7" t="s">
        <v>281</v>
      </c>
      <c r="L7"/>
      <c r="M7"/>
      <c r="N7" t="s">
        <v>281</v>
      </c>
      <c r="O7"/>
      <c r="P7" t="s">
        <v>281</v>
      </c>
      <c r="Q7" t="s">
        <v>155</v>
      </c>
      <c r="R7"/>
      <c r="S7" t="s">
        <v>155</v>
      </c>
      <c r="T7"/>
      <c r="U7"/>
      <c r="V7"/>
      <c r="W7"/>
      <c r="X7" s="100"/>
      <c r="Y7" s="100"/>
      <c r="Z7" s="100"/>
      <c r="AA7" s="100"/>
      <c r="AB7" s="100"/>
      <c r="AC7" s="100"/>
      <c r="AD7" s="101"/>
      <c r="AE7" s="99"/>
    </row>
    <row r="8" spans="1:31" s="69" customFormat="1" ht="15" customHeight="1">
      <c r="A8" s="89">
        <v>1</v>
      </c>
      <c r="B8" s="89" t="s">
        <v>135</v>
      </c>
      <c r="C8" s="89">
        <v>4</v>
      </c>
      <c r="D8" s="90">
        <v>702.42899999999997</v>
      </c>
      <c r="E8" s="91"/>
      <c r="F8" s="92">
        <v>700</v>
      </c>
      <c r="G8" s="93">
        <v>4</v>
      </c>
      <c r="H8" s="94">
        <v>1</v>
      </c>
      <c r="I8" s="95" t="s">
        <v>156</v>
      </c>
      <c r="J8" s="96">
        <v>4</v>
      </c>
      <c r="K8" t="s">
        <v>281</v>
      </c>
      <c r="L8"/>
      <c r="M8"/>
      <c r="N8"/>
      <c r="O8"/>
      <c r="P8" t="s">
        <v>281</v>
      </c>
      <c r="Q8" t="s">
        <v>155</v>
      </c>
      <c r="R8"/>
      <c r="S8" t="s">
        <v>281</v>
      </c>
      <c r="T8"/>
      <c r="U8"/>
      <c r="V8"/>
      <c r="W8"/>
      <c r="X8" s="100"/>
      <c r="Y8" s="100"/>
      <c r="Z8" s="100"/>
      <c r="AA8" s="100"/>
      <c r="AB8" s="100"/>
      <c r="AC8" s="100"/>
      <c r="AD8" s="101"/>
      <c r="AE8" s="99"/>
    </row>
    <row r="9" spans="1:31" s="69" customFormat="1" ht="15" customHeight="1">
      <c r="A9" s="89">
        <v>1</v>
      </c>
      <c r="B9" s="89" t="s">
        <v>135</v>
      </c>
      <c r="C9" s="89">
        <v>5</v>
      </c>
      <c r="D9" s="90">
        <v>601.69899999999996</v>
      </c>
      <c r="E9" s="91"/>
      <c r="F9" s="92">
        <v>600</v>
      </c>
      <c r="G9" s="93">
        <v>5</v>
      </c>
      <c r="H9" s="94">
        <v>0</v>
      </c>
      <c r="I9" s="95" t="s">
        <v>156</v>
      </c>
      <c r="J9" s="96">
        <v>5</v>
      </c>
      <c r="K9" t="s">
        <v>155</v>
      </c>
      <c r="L9"/>
      <c r="M9"/>
      <c r="N9"/>
      <c r="O9"/>
      <c r="P9" t="s">
        <v>281</v>
      </c>
      <c r="Q9" t="s">
        <v>155</v>
      </c>
      <c r="R9"/>
      <c r="S9" t="s">
        <v>281</v>
      </c>
      <c r="T9"/>
      <c r="U9"/>
      <c r="V9"/>
      <c r="W9"/>
      <c r="X9" s="100"/>
      <c r="Y9" s="100"/>
      <c r="Z9" s="100"/>
      <c r="AA9" s="100"/>
      <c r="AB9" s="100"/>
      <c r="AC9" s="100"/>
      <c r="AD9" s="101"/>
      <c r="AE9" s="99"/>
    </row>
    <row r="10" spans="1:31" s="69" customFormat="1" ht="15" customHeight="1">
      <c r="A10" s="89">
        <v>1</v>
      </c>
      <c r="B10" s="89" t="s">
        <v>135</v>
      </c>
      <c r="C10" s="89">
        <v>6</v>
      </c>
      <c r="D10" s="90">
        <v>502.41800000000001</v>
      </c>
      <c r="E10" s="91"/>
      <c r="F10" s="92">
        <v>500</v>
      </c>
      <c r="G10" s="93">
        <v>6</v>
      </c>
      <c r="H10" s="94">
        <v>1</v>
      </c>
      <c r="I10" s="95" t="s">
        <v>156</v>
      </c>
      <c r="J10" s="96">
        <v>6</v>
      </c>
      <c r="K10" t="s">
        <v>281</v>
      </c>
      <c r="L10"/>
      <c r="M10"/>
      <c r="N10" t="s">
        <v>281</v>
      </c>
      <c r="O10"/>
      <c r="P10" t="s">
        <v>281</v>
      </c>
      <c r="Q10" t="s">
        <v>155</v>
      </c>
      <c r="R10"/>
      <c r="S10" t="s">
        <v>281</v>
      </c>
      <c r="T10"/>
      <c r="U10"/>
      <c r="V10"/>
      <c r="W10"/>
      <c r="X10" s="100"/>
      <c r="Y10" s="100"/>
      <c r="Z10" s="100"/>
      <c r="AA10" s="100"/>
      <c r="AB10" s="100"/>
      <c r="AC10" s="100"/>
      <c r="AD10" s="101"/>
      <c r="AE10" s="99"/>
    </row>
    <row r="11" spans="1:31" s="69" customFormat="1" ht="15" customHeight="1">
      <c r="A11" s="89">
        <v>1</v>
      </c>
      <c r="B11" s="89" t="s">
        <v>135</v>
      </c>
      <c r="C11" s="89">
        <v>7</v>
      </c>
      <c r="D11" s="90">
        <v>477.16899999999998</v>
      </c>
      <c r="E11" s="91"/>
      <c r="F11" s="92">
        <v>475</v>
      </c>
      <c r="G11" s="93">
        <v>7</v>
      </c>
      <c r="H11" s="94">
        <v>1</v>
      </c>
      <c r="I11" s="95" t="s">
        <v>156</v>
      </c>
      <c r="J11" s="96">
        <v>7</v>
      </c>
      <c r="K11" t="s">
        <v>281</v>
      </c>
      <c r="L11"/>
      <c r="M11"/>
      <c r="N11"/>
      <c r="O11"/>
      <c r="P11" t="s">
        <v>281</v>
      </c>
      <c r="Q11" t="s">
        <v>320</v>
      </c>
      <c r="R11"/>
      <c r="S11" t="s">
        <v>281</v>
      </c>
      <c r="T11"/>
      <c r="U11"/>
      <c r="V11"/>
      <c r="W11"/>
      <c r="X11" s="100"/>
      <c r="Y11" s="100"/>
      <c r="Z11" s="100"/>
      <c r="AA11" s="100"/>
      <c r="AB11" s="100"/>
      <c r="AC11" s="100"/>
      <c r="AD11" s="101"/>
      <c r="AE11" s="99"/>
    </row>
    <row r="12" spans="1:31" s="69" customFormat="1" ht="15" customHeight="1">
      <c r="A12" s="89">
        <v>1</v>
      </c>
      <c r="B12" s="89" t="s">
        <v>135</v>
      </c>
      <c r="C12" s="89">
        <v>8</v>
      </c>
      <c r="D12" s="90">
        <v>454.32299999999998</v>
      </c>
      <c r="E12" s="91" t="s">
        <v>321</v>
      </c>
      <c r="F12" s="102">
        <v>452</v>
      </c>
      <c r="G12" s="93">
        <v>8</v>
      </c>
      <c r="H12" s="94">
        <v>1</v>
      </c>
      <c r="I12" s="95" t="s">
        <v>156</v>
      </c>
      <c r="J12" s="96">
        <v>8</v>
      </c>
      <c r="K12" t="s">
        <v>281</v>
      </c>
      <c r="L12"/>
      <c r="M12" t="s">
        <v>155</v>
      </c>
      <c r="N12" t="s">
        <v>281</v>
      </c>
      <c r="O12"/>
      <c r="P12" t="s">
        <v>281</v>
      </c>
      <c r="Q12" t="s">
        <v>155</v>
      </c>
      <c r="R12"/>
      <c r="S12" t="s">
        <v>281</v>
      </c>
      <c r="T12" t="s">
        <v>281</v>
      </c>
      <c r="U12" t="s">
        <v>281</v>
      </c>
      <c r="V12"/>
      <c r="W12"/>
      <c r="X12" s="100"/>
      <c r="Y12" s="100"/>
      <c r="Z12" s="100"/>
      <c r="AA12" s="100"/>
      <c r="AB12" s="100"/>
      <c r="AC12" s="100"/>
      <c r="AD12" s="101"/>
      <c r="AE12" s="99"/>
    </row>
    <row r="13" spans="1:31" s="69" customFormat="1" ht="15" customHeight="1">
      <c r="A13" s="89">
        <v>1</v>
      </c>
      <c r="B13" s="89" t="s">
        <v>135</v>
      </c>
      <c r="C13" s="89">
        <v>9</v>
      </c>
      <c r="D13" s="90">
        <v>383.37400000000002</v>
      </c>
      <c r="E13" s="91">
        <v>34.78</v>
      </c>
      <c r="F13" s="102">
        <v>381</v>
      </c>
      <c r="G13" s="93">
        <v>9</v>
      </c>
      <c r="H13" s="94" t="s">
        <v>154</v>
      </c>
      <c r="I13" s="95" t="s">
        <v>156</v>
      </c>
      <c r="J13" s="96">
        <v>9</v>
      </c>
      <c r="K13"/>
      <c r="L13"/>
      <c r="M13"/>
      <c r="N13"/>
      <c r="O13"/>
      <c r="P13"/>
      <c r="Q13"/>
      <c r="R13"/>
      <c r="S13"/>
      <c r="T13"/>
      <c r="U13"/>
      <c r="V13"/>
      <c r="W13"/>
      <c r="X13" s="100"/>
      <c r="Y13" s="100"/>
      <c r="Z13" s="100"/>
      <c r="AA13" s="100"/>
      <c r="AB13" s="100"/>
      <c r="AC13" s="100"/>
      <c r="AD13" s="101"/>
      <c r="AE13" s="99"/>
    </row>
    <row r="14" spans="1:31" s="69" customFormat="1" ht="15" customHeight="1">
      <c r="A14" s="89">
        <v>1</v>
      </c>
      <c r="B14" s="89" t="s">
        <v>135</v>
      </c>
      <c r="C14" s="89">
        <v>10</v>
      </c>
      <c r="D14" s="90">
        <v>358.77499999999998</v>
      </c>
      <c r="E14" s="91">
        <v>34.76</v>
      </c>
      <c r="F14" s="102">
        <v>357</v>
      </c>
      <c r="G14" s="93">
        <v>10</v>
      </c>
      <c r="H14" s="94">
        <v>1</v>
      </c>
      <c r="I14" s="95" t="s">
        <v>156</v>
      </c>
      <c r="J14" s="96">
        <v>10</v>
      </c>
      <c r="K14" t="s">
        <v>281</v>
      </c>
      <c r="L14"/>
      <c r="M14" t="s">
        <v>281</v>
      </c>
      <c r="N14"/>
      <c r="O14"/>
      <c r="P14" t="s">
        <v>281</v>
      </c>
      <c r="Q14" t="s">
        <v>155</v>
      </c>
      <c r="R14"/>
      <c r="S14" t="s">
        <v>281</v>
      </c>
      <c r="T14" t="s">
        <v>281</v>
      </c>
      <c r="U14" t="s">
        <v>281</v>
      </c>
      <c r="V14"/>
      <c r="W14"/>
      <c r="X14" s="100"/>
      <c r="Y14" s="100"/>
      <c r="Z14" s="100"/>
      <c r="AA14" s="100"/>
      <c r="AB14" s="100"/>
      <c r="AC14" s="100"/>
      <c r="AD14" s="101"/>
      <c r="AE14" s="99"/>
    </row>
    <row r="15" spans="1:31" s="69" customFormat="1" ht="15" customHeight="1">
      <c r="A15" s="89">
        <v>1</v>
      </c>
      <c r="B15" s="89" t="s">
        <v>135</v>
      </c>
      <c r="C15" s="89">
        <v>11</v>
      </c>
      <c r="D15" s="90">
        <v>319.72300000000001</v>
      </c>
      <c r="E15" s="91">
        <v>34.700000000000003</v>
      </c>
      <c r="F15" s="102">
        <v>317</v>
      </c>
      <c r="G15" s="93">
        <v>11</v>
      </c>
      <c r="H15" s="94">
        <v>1</v>
      </c>
      <c r="I15" s="95" t="s">
        <v>156</v>
      </c>
      <c r="J15" s="96">
        <v>11</v>
      </c>
      <c r="K15" t="s">
        <v>281</v>
      </c>
      <c r="L15"/>
      <c r="M15" t="s">
        <v>281</v>
      </c>
      <c r="N15"/>
      <c r="O15"/>
      <c r="P15" t="s">
        <v>281</v>
      </c>
      <c r="Q15" t="s">
        <v>155</v>
      </c>
      <c r="R15"/>
      <c r="S15" t="s">
        <v>281</v>
      </c>
      <c r="T15" t="s">
        <v>155</v>
      </c>
      <c r="U15" t="s">
        <v>155</v>
      </c>
      <c r="V15"/>
      <c r="W15"/>
      <c r="X15" s="100"/>
      <c r="Y15" s="100"/>
      <c r="Z15" s="100"/>
      <c r="AA15" s="100"/>
      <c r="AB15" s="100"/>
      <c r="AC15" s="100"/>
      <c r="AD15" s="101"/>
      <c r="AE15" s="99"/>
    </row>
    <row r="16" spans="1:31" s="69" customFormat="1" ht="15" customHeight="1">
      <c r="A16" s="89">
        <v>1</v>
      </c>
      <c r="B16" s="89" t="s">
        <v>135</v>
      </c>
      <c r="C16" s="89">
        <v>12</v>
      </c>
      <c r="D16" s="90">
        <v>255.673</v>
      </c>
      <c r="E16" s="91">
        <v>34.4</v>
      </c>
      <c r="F16" s="102">
        <v>254</v>
      </c>
      <c r="G16" s="93">
        <v>12</v>
      </c>
      <c r="H16" s="94">
        <v>1</v>
      </c>
      <c r="I16" s="95" t="s">
        <v>156</v>
      </c>
      <c r="J16" s="96">
        <v>12</v>
      </c>
      <c r="K16" t="s">
        <v>281</v>
      </c>
      <c r="L16"/>
      <c r="M16" t="s">
        <v>281</v>
      </c>
      <c r="N16" t="s">
        <v>281</v>
      </c>
      <c r="O16"/>
      <c r="P16" t="s">
        <v>281</v>
      </c>
      <c r="Q16" t="s">
        <v>155</v>
      </c>
      <c r="R16"/>
      <c r="S16" t="s">
        <v>281</v>
      </c>
      <c r="T16" t="s">
        <v>281</v>
      </c>
      <c r="U16" t="s">
        <v>281</v>
      </c>
      <c r="V16"/>
      <c r="W16"/>
      <c r="X16" s="100"/>
      <c r="Y16" s="100"/>
      <c r="Z16" s="100"/>
      <c r="AA16" s="100"/>
      <c r="AB16" s="100"/>
      <c r="AC16" s="100"/>
      <c r="AD16" s="101"/>
      <c r="AE16" s="99"/>
    </row>
    <row r="17" spans="1:31" s="69" customFormat="1" ht="15" customHeight="1">
      <c r="A17" s="89">
        <v>1</v>
      </c>
      <c r="B17" s="89" t="s">
        <v>135</v>
      </c>
      <c r="C17" s="89">
        <v>13</v>
      </c>
      <c r="D17" s="90">
        <v>225.708</v>
      </c>
      <c r="E17" s="91">
        <v>34.1</v>
      </c>
      <c r="F17" s="102">
        <v>224</v>
      </c>
      <c r="G17" s="93">
        <v>13</v>
      </c>
      <c r="H17" s="94" t="s">
        <v>154</v>
      </c>
      <c r="I17" s="95" t="s">
        <v>156</v>
      </c>
      <c r="J17" s="96">
        <v>13</v>
      </c>
      <c r="K17"/>
      <c r="L17"/>
      <c r="M17"/>
      <c r="N17"/>
      <c r="O17"/>
      <c r="P17"/>
      <c r="Q17"/>
      <c r="R17"/>
      <c r="S17"/>
      <c r="T17"/>
      <c r="U17"/>
      <c r="V17"/>
      <c r="W17"/>
      <c r="X17" s="100"/>
      <c r="Y17" s="100"/>
      <c r="Z17" s="100"/>
      <c r="AA17" s="100"/>
      <c r="AB17" s="100"/>
      <c r="AC17" s="100"/>
      <c r="AD17" s="101"/>
      <c r="AE17" s="99"/>
    </row>
    <row r="18" spans="1:31" s="69" customFormat="1" ht="15" customHeight="1">
      <c r="A18" s="89">
        <v>1</v>
      </c>
      <c r="B18" s="89" t="s">
        <v>135</v>
      </c>
      <c r="C18" s="89">
        <v>14</v>
      </c>
      <c r="D18" s="90">
        <v>200.24199999999999</v>
      </c>
      <c r="E18" s="91">
        <v>33.6</v>
      </c>
      <c r="F18" s="102">
        <v>198</v>
      </c>
      <c r="G18" s="93">
        <v>14</v>
      </c>
      <c r="H18" s="94">
        <v>1</v>
      </c>
      <c r="I18" s="95" t="s">
        <v>156</v>
      </c>
      <c r="J18" s="96">
        <v>14</v>
      </c>
      <c r="K18" t="s">
        <v>281</v>
      </c>
      <c r="L18"/>
      <c r="M18" t="s">
        <v>155</v>
      </c>
      <c r="N18"/>
      <c r="O18"/>
      <c r="P18" t="s">
        <v>281</v>
      </c>
      <c r="Q18" t="s">
        <v>155</v>
      </c>
      <c r="R18"/>
      <c r="S18" t="s">
        <v>281</v>
      </c>
      <c r="T18" t="s">
        <v>281</v>
      </c>
      <c r="U18" t="s">
        <v>281</v>
      </c>
      <c r="V18"/>
      <c r="W18"/>
      <c r="X18" s="100"/>
      <c r="Y18" s="100"/>
      <c r="Z18" s="100"/>
      <c r="AA18" s="100"/>
      <c r="AB18" s="100"/>
      <c r="AC18" s="100"/>
      <c r="AD18" s="101"/>
      <c r="AE18" s="99"/>
    </row>
    <row r="19" spans="1:31" s="69" customFormat="1" ht="15" customHeight="1">
      <c r="A19" s="89">
        <v>1</v>
      </c>
      <c r="B19" s="89" t="s">
        <v>135</v>
      </c>
      <c r="C19" s="89">
        <v>15</v>
      </c>
      <c r="D19" s="90">
        <v>173.42400000000001</v>
      </c>
      <c r="E19" s="91">
        <v>33.1</v>
      </c>
      <c r="F19" s="102">
        <v>172</v>
      </c>
      <c r="G19" s="93">
        <v>15</v>
      </c>
      <c r="H19" s="94">
        <v>0</v>
      </c>
      <c r="I19" s="95" t="s">
        <v>156</v>
      </c>
      <c r="J19" s="96">
        <v>15</v>
      </c>
      <c r="K19" t="s">
        <v>155</v>
      </c>
      <c r="L19"/>
      <c r="M19" t="s">
        <v>281</v>
      </c>
      <c r="N19" t="s">
        <v>281</v>
      </c>
      <c r="O19"/>
      <c r="P19" t="s">
        <v>281</v>
      </c>
      <c r="Q19" t="s">
        <v>155</v>
      </c>
      <c r="R19"/>
      <c r="S19" t="s">
        <v>281</v>
      </c>
      <c r="T19" t="s">
        <v>281</v>
      </c>
      <c r="U19" t="s">
        <v>281</v>
      </c>
      <c r="V19"/>
      <c r="W19"/>
      <c r="X19" s="100"/>
      <c r="Y19" s="100"/>
      <c r="Z19" s="100"/>
      <c r="AA19" s="100"/>
      <c r="AB19" s="100"/>
      <c r="AC19" s="100"/>
      <c r="AD19" s="101"/>
      <c r="AE19" s="99"/>
    </row>
    <row r="20" spans="1:31" s="69" customFormat="1" ht="15" customHeight="1">
      <c r="A20" s="89">
        <v>1</v>
      </c>
      <c r="B20" s="89" t="s">
        <v>135</v>
      </c>
      <c r="C20" s="89">
        <v>16</v>
      </c>
      <c r="D20" s="90">
        <v>156.61600000000001</v>
      </c>
      <c r="E20" s="91">
        <v>32.9</v>
      </c>
      <c r="F20" s="102">
        <v>155</v>
      </c>
      <c r="G20" s="93">
        <v>16</v>
      </c>
      <c r="H20" s="94">
        <v>1</v>
      </c>
      <c r="I20" s="95" t="s">
        <v>156</v>
      </c>
      <c r="J20" s="96">
        <v>16</v>
      </c>
      <c r="K20" t="s">
        <v>281</v>
      </c>
      <c r="L20"/>
      <c r="M20" t="s">
        <v>281</v>
      </c>
      <c r="N20" t="s">
        <v>281</v>
      </c>
      <c r="O20"/>
      <c r="P20" t="s">
        <v>281</v>
      </c>
      <c r="Q20" t="s">
        <v>155</v>
      </c>
      <c r="R20"/>
      <c r="S20" t="s">
        <v>155</v>
      </c>
      <c r="T20" t="s">
        <v>281</v>
      </c>
      <c r="U20" t="s">
        <v>281</v>
      </c>
      <c r="V20"/>
      <c r="W20"/>
      <c r="X20" s="100"/>
      <c r="Y20" s="100"/>
      <c r="Z20" s="100"/>
      <c r="AA20" s="100"/>
      <c r="AB20" s="100"/>
      <c r="AC20" s="100"/>
      <c r="AD20" s="101"/>
      <c r="AE20" s="99"/>
    </row>
    <row r="21" spans="1:31" s="69" customFormat="1" ht="15" customHeight="1">
      <c r="A21" s="89">
        <v>1</v>
      </c>
      <c r="B21" s="89" t="s">
        <v>135</v>
      </c>
      <c r="C21" s="89">
        <v>17</v>
      </c>
      <c r="D21" s="90">
        <v>129.72900000000001</v>
      </c>
      <c r="E21" s="91">
        <v>32.6</v>
      </c>
      <c r="F21" s="102">
        <v>128</v>
      </c>
      <c r="G21" s="93">
        <v>17</v>
      </c>
      <c r="H21" s="94">
        <v>1</v>
      </c>
      <c r="I21" s="95" t="s">
        <v>156</v>
      </c>
      <c r="J21" s="96">
        <v>17</v>
      </c>
      <c r="K21" t="s">
        <v>281</v>
      </c>
      <c r="L21"/>
      <c r="M21" t="s">
        <v>281</v>
      </c>
      <c r="N21"/>
      <c r="O21"/>
      <c r="P21" t="s">
        <v>281</v>
      </c>
      <c r="Q21" t="s">
        <v>155</v>
      </c>
      <c r="R21"/>
      <c r="S21" t="s">
        <v>281</v>
      </c>
      <c r="T21" t="s">
        <v>281</v>
      </c>
      <c r="U21" t="s">
        <v>281</v>
      </c>
      <c r="V21"/>
      <c r="W21"/>
      <c r="X21" s="100"/>
      <c r="Y21" s="100"/>
      <c r="Z21" s="100"/>
      <c r="AA21" s="100"/>
      <c r="AB21" s="100"/>
      <c r="AC21" s="100"/>
      <c r="AD21" s="101"/>
      <c r="AE21" s="99"/>
    </row>
    <row r="22" spans="1:31" s="69" customFormat="1" ht="15" customHeight="1">
      <c r="A22" s="89">
        <v>1</v>
      </c>
      <c r="B22" s="89" t="s">
        <v>135</v>
      </c>
      <c r="C22" s="89">
        <v>18</v>
      </c>
      <c r="D22" s="90">
        <v>126.71899999999999</v>
      </c>
      <c r="E22" s="91"/>
      <c r="F22" s="102">
        <v>125</v>
      </c>
      <c r="G22" s="93">
        <v>18</v>
      </c>
      <c r="H22" s="94">
        <v>1</v>
      </c>
      <c r="I22" s="95" t="s">
        <v>156</v>
      </c>
      <c r="J22" s="96">
        <v>18</v>
      </c>
      <c r="K22" t="s">
        <v>281</v>
      </c>
      <c r="L22"/>
      <c r="M22" t="s">
        <v>281</v>
      </c>
      <c r="N22" t="s">
        <v>281</v>
      </c>
      <c r="O22"/>
      <c r="P22" t="s">
        <v>281</v>
      </c>
      <c r="Q22" t="s">
        <v>320</v>
      </c>
      <c r="R22"/>
      <c r="S22" t="s">
        <v>281</v>
      </c>
      <c r="T22" t="s">
        <v>155</v>
      </c>
      <c r="U22" t="s">
        <v>155</v>
      </c>
      <c r="V22"/>
      <c r="W22"/>
      <c r="X22" s="100"/>
      <c r="Y22" s="100"/>
      <c r="Z22" s="100"/>
      <c r="AA22" s="100"/>
      <c r="AB22" s="100"/>
      <c r="AC22" s="100"/>
      <c r="AD22" s="101"/>
      <c r="AE22" s="99"/>
    </row>
    <row r="23" spans="1:31" s="69" customFormat="1" ht="15" customHeight="1">
      <c r="A23" s="89">
        <v>1</v>
      </c>
      <c r="B23" s="89" t="s">
        <v>135</v>
      </c>
      <c r="C23" s="89">
        <v>19</v>
      </c>
      <c r="D23" s="90">
        <v>101.65900000000001</v>
      </c>
      <c r="E23" s="91"/>
      <c r="F23" s="102">
        <v>100</v>
      </c>
      <c r="G23" s="93">
        <v>19</v>
      </c>
      <c r="H23" s="94">
        <v>1</v>
      </c>
      <c r="I23" s="95" t="s">
        <v>156</v>
      </c>
      <c r="J23" s="96">
        <v>19</v>
      </c>
      <c r="K23" t="s">
        <v>281</v>
      </c>
      <c r="L23"/>
      <c r="M23" t="s">
        <v>281</v>
      </c>
      <c r="N23"/>
      <c r="O23" t="s">
        <v>155</v>
      </c>
      <c r="P23" t="s">
        <v>281</v>
      </c>
      <c r="Q23" t="s">
        <v>155</v>
      </c>
      <c r="R23"/>
      <c r="S23" t="s">
        <v>281</v>
      </c>
      <c r="T23" t="s">
        <v>281</v>
      </c>
      <c r="U23" t="s">
        <v>281</v>
      </c>
      <c r="V23"/>
      <c r="W23"/>
      <c r="X23" s="100"/>
      <c r="Y23" s="100"/>
      <c r="Z23" s="100"/>
      <c r="AA23" s="100"/>
      <c r="AB23" s="100"/>
      <c r="AC23" s="100"/>
      <c r="AD23" s="101"/>
      <c r="AE23" s="99"/>
    </row>
    <row r="24" spans="1:31" s="69" customFormat="1" ht="15" customHeight="1">
      <c r="A24" s="89">
        <v>1</v>
      </c>
      <c r="B24" s="89" t="s">
        <v>135</v>
      </c>
      <c r="C24" s="89">
        <v>20</v>
      </c>
      <c r="D24" s="90">
        <v>76.516000000000005</v>
      </c>
      <c r="E24" s="91"/>
      <c r="F24" s="102">
        <v>75</v>
      </c>
      <c r="G24" s="93">
        <v>20</v>
      </c>
      <c r="H24" s="94" t="s">
        <v>154</v>
      </c>
      <c r="I24" s="95" t="s">
        <v>156</v>
      </c>
      <c r="J24" s="96">
        <v>20</v>
      </c>
      <c r="K24"/>
      <c r="L24"/>
      <c r="M24"/>
      <c r="N24"/>
      <c r="O24"/>
      <c r="P24"/>
      <c r="Q24"/>
      <c r="R24"/>
      <c r="S24"/>
      <c r="T24"/>
      <c r="U24"/>
      <c r="V24"/>
      <c r="W24"/>
      <c r="X24" s="100"/>
      <c r="Y24" s="100"/>
      <c r="Z24" s="100"/>
      <c r="AA24" s="100"/>
      <c r="AB24" s="100"/>
      <c r="AC24" s="100"/>
      <c r="AD24" s="101"/>
      <c r="AE24" s="99"/>
    </row>
    <row r="25" spans="1:31" s="69" customFormat="1" ht="15" customHeight="1">
      <c r="A25" s="89">
        <v>1</v>
      </c>
      <c r="B25" s="89" t="s">
        <v>135</v>
      </c>
      <c r="C25" s="89">
        <v>21</v>
      </c>
      <c r="D25" s="90">
        <v>66.649000000000001</v>
      </c>
      <c r="E25" s="91" t="s">
        <v>322</v>
      </c>
      <c r="F25" s="102">
        <v>65</v>
      </c>
      <c r="G25" s="93">
        <v>21</v>
      </c>
      <c r="H25" s="94">
        <v>1</v>
      </c>
      <c r="I25" s="95" t="s">
        <v>156</v>
      </c>
      <c r="J25" s="96">
        <v>21</v>
      </c>
      <c r="K25" t="s">
        <v>281</v>
      </c>
      <c r="L25"/>
      <c r="M25" t="s">
        <v>281</v>
      </c>
      <c r="N25" t="s">
        <v>281</v>
      </c>
      <c r="O25" t="s">
        <v>155</v>
      </c>
      <c r="P25" t="s">
        <v>281</v>
      </c>
      <c r="Q25" t="s">
        <v>155</v>
      </c>
      <c r="R25"/>
      <c r="S25" t="s">
        <v>281</v>
      </c>
      <c r="T25" t="s">
        <v>281</v>
      </c>
      <c r="U25" t="s">
        <v>281</v>
      </c>
      <c r="V25"/>
      <c r="W25" t="s">
        <v>155</v>
      </c>
      <c r="X25" s="100"/>
      <c r="Y25" s="100"/>
      <c r="Z25" s="100"/>
      <c r="AA25" s="100"/>
      <c r="AB25" s="100"/>
      <c r="AC25" s="100"/>
      <c r="AD25" s="101"/>
      <c r="AE25" s="99"/>
    </row>
    <row r="26" spans="1:31" s="69" customFormat="1" ht="15" customHeight="1">
      <c r="A26" s="89">
        <v>1</v>
      </c>
      <c r="B26" s="89" t="s">
        <v>135</v>
      </c>
      <c r="C26" s="89">
        <v>22</v>
      </c>
      <c r="D26" s="90">
        <v>31.539000000000001</v>
      </c>
      <c r="E26" s="91"/>
      <c r="F26" s="102">
        <v>30</v>
      </c>
      <c r="G26" s="93">
        <v>22</v>
      </c>
      <c r="H26" s="94">
        <v>1</v>
      </c>
      <c r="I26" s="95" t="s">
        <v>156</v>
      </c>
      <c r="J26" s="96">
        <v>22</v>
      </c>
      <c r="K26" t="s">
        <v>281</v>
      </c>
      <c r="L26"/>
      <c r="M26" t="s">
        <v>281</v>
      </c>
      <c r="N26"/>
      <c r="O26" t="s">
        <v>155</v>
      </c>
      <c r="P26" t="s">
        <v>281</v>
      </c>
      <c r="Q26" t="s">
        <v>155</v>
      </c>
      <c r="R26"/>
      <c r="S26" t="s">
        <v>281</v>
      </c>
      <c r="T26" t="s">
        <v>281</v>
      </c>
      <c r="U26" t="s">
        <v>281</v>
      </c>
      <c r="V26"/>
      <c r="W26"/>
      <c r="X26" s="100"/>
      <c r="Y26" s="100"/>
      <c r="Z26" s="100"/>
      <c r="AA26" s="100"/>
      <c r="AB26" s="100"/>
      <c r="AC26" s="100"/>
      <c r="AD26" s="101"/>
      <c r="AE26" s="99"/>
    </row>
    <row r="27" spans="1:31" s="69" customFormat="1" ht="15" customHeight="1">
      <c r="A27" s="89">
        <v>1</v>
      </c>
      <c r="B27" s="89" t="s">
        <v>135</v>
      </c>
      <c r="C27" s="89">
        <v>23</v>
      </c>
      <c r="D27" s="90">
        <v>16.079999999999998</v>
      </c>
      <c r="E27" s="91"/>
      <c r="F27" s="102">
        <v>15</v>
      </c>
      <c r="G27" s="93">
        <v>23</v>
      </c>
      <c r="H27" s="94" t="s">
        <v>154</v>
      </c>
      <c r="I27" s="95" t="s">
        <v>156</v>
      </c>
      <c r="J27" s="96">
        <v>23</v>
      </c>
      <c r="K27"/>
      <c r="L27"/>
      <c r="M27"/>
      <c r="N27"/>
      <c r="O27"/>
      <c r="P27"/>
      <c r="Q27"/>
      <c r="R27"/>
      <c r="S27"/>
      <c r="T27"/>
      <c r="U27"/>
      <c r="V27"/>
      <c r="W27"/>
      <c r="X27" s="100"/>
      <c r="Y27" s="100"/>
      <c r="Z27" s="100"/>
      <c r="AA27" s="100"/>
      <c r="AB27" s="100"/>
      <c r="AC27" s="100"/>
      <c r="AD27" s="101"/>
      <c r="AE27" s="99"/>
    </row>
    <row r="28" spans="1:31" s="69" customFormat="1" ht="15" customHeight="1">
      <c r="A28" s="89">
        <v>1</v>
      </c>
      <c r="B28" s="89" t="s">
        <v>135</v>
      </c>
      <c r="C28" s="89">
        <v>24</v>
      </c>
      <c r="D28" s="90">
        <v>5.3970000000000002</v>
      </c>
      <c r="E28" s="91"/>
      <c r="F28" s="102">
        <v>5</v>
      </c>
      <c r="G28" s="93">
        <v>24</v>
      </c>
      <c r="H28" s="94" t="s">
        <v>154</v>
      </c>
      <c r="I28" s="95" t="s">
        <v>156</v>
      </c>
      <c r="J28" s="96">
        <v>24</v>
      </c>
      <c r="K28"/>
      <c r="L28"/>
      <c r="M28"/>
      <c r="N28"/>
      <c r="O28"/>
      <c r="P28"/>
      <c r="Q28"/>
      <c r="R28"/>
      <c r="S28"/>
      <c r="T28"/>
      <c r="U28"/>
      <c r="V28"/>
      <c r="W28"/>
      <c r="X28" s="100"/>
      <c r="Y28" s="100"/>
      <c r="Z28" s="100"/>
      <c r="AA28" s="100"/>
      <c r="AB28" s="100"/>
      <c r="AC28" s="100"/>
      <c r="AD28" s="101"/>
      <c r="AE28" s="99"/>
    </row>
    <row r="29" spans="1:31" s="69" customFormat="1" ht="15" customHeight="1">
      <c r="A29" s="89">
        <v>2</v>
      </c>
      <c r="B29" s="89" t="s">
        <v>136</v>
      </c>
      <c r="C29" s="89">
        <v>1</v>
      </c>
      <c r="D29" s="90">
        <v>2028.298</v>
      </c>
      <c r="E29" s="91" t="s">
        <v>318</v>
      </c>
      <c r="F29" s="102">
        <v>2028</v>
      </c>
      <c r="G29" s="93">
        <v>25</v>
      </c>
      <c r="H29" s="94">
        <v>0</v>
      </c>
      <c r="I29" s="95" t="s">
        <v>156</v>
      </c>
      <c r="J29" s="96">
        <v>25</v>
      </c>
      <c r="K29" s="103" t="s">
        <v>319</v>
      </c>
      <c r="L29" s="103"/>
      <c r="M29" s="103"/>
      <c r="N29" s="104"/>
      <c r="O29" s="104"/>
      <c r="P29" s="104" t="s">
        <v>281</v>
      </c>
      <c r="Q29" s="104" t="s">
        <v>155</v>
      </c>
      <c r="R29" s="104"/>
      <c r="S29" s="104" t="s">
        <v>281</v>
      </c>
      <c r="T29" s="104"/>
      <c r="U29" s="104"/>
      <c r="V29" s="104"/>
      <c r="W29" s="104" t="s">
        <v>155</v>
      </c>
      <c r="X29" s="100"/>
      <c r="Y29" s="100"/>
      <c r="Z29" s="104" t="s">
        <v>155</v>
      </c>
      <c r="AA29" s="100"/>
      <c r="AB29" s="100"/>
      <c r="AC29" s="100"/>
      <c r="AD29" s="101"/>
      <c r="AE29" s="99"/>
    </row>
    <row r="30" spans="1:31" s="69" customFormat="1" ht="15" customHeight="1">
      <c r="A30" s="89">
        <v>2</v>
      </c>
      <c r="B30" s="89" t="s">
        <v>136</v>
      </c>
      <c r="C30" s="89">
        <v>2</v>
      </c>
      <c r="D30" s="90">
        <v>1502.3989999999999</v>
      </c>
      <c r="E30" s="91"/>
      <c r="F30" s="102">
        <v>1500</v>
      </c>
      <c r="G30" s="93">
        <v>26</v>
      </c>
      <c r="H30" s="94">
        <v>1</v>
      </c>
      <c r="I30" s="95" t="s">
        <v>156</v>
      </c>
      <c r="J30" s="96">
        <v>26</v>
      </c>
      <c r="K30" s="103" t="s">
        <v>281</v>
      </c>
      <c r="L30" s="103"/>
      <c r="M30" s="103"/>
      <c r="N30" s="104"/>
      <c r="O30" s="104"/>
      <c r="P30" s="104" t="s">
        <v>281</v>
      </c>
      <c r="Q30" s="104" t="s">
        <v>320</v>
      </c>
      <c r="R30" s="104"/>
      <c r="S30" s="104" t="s">
        <v>281</v>
      </c>
      <c r="T30" s="104"/>
      <c r="U30" s="104"/>
      <c r="V30" s="104"/>
      <c r="W30" s="104"/>
      <c r="X30" s="100"/>
      <c r="Y30" s="100"/>
      <c r="Z30" s="104"/>
      <c r="AA30" s="100"/>
      <c r="AB30" s="100"/>
      <c r="AC30" s="100"/>
      <c r="AD30" s="101"/>
      <c r="AE30" s="99"/>
    </row>
    <row r="31" spans="1:31" s="69" customFormat="1" ht="15" customHeight="1">
      <c r="A31" s="89">
        <v>2</v>
      </c>
      <c r="B31" s="89" t="s">
        <v>136</v>
      </c>
      <c r="C31" s="89">
        <v>3</v>
      </c>
      <c r="D31" s="90">
        <v>1002.62</v>
      </c>
      <c r="E31" s="91"/>
      <c r="F31" s="102">
        <v>1000</v>
      </c>
      <c r="G31" s="93">
        <v>27</v>
      </c>
      <c r="H31" s="94">
        <v>1</v>
      </c>
      <c r="I31" s="95" t="s">
        <v>156</v>
      </c>
      <c r="J31" s="96">
        <v>27</v>
      </c>
      <c r="K31" s="103" t="s">
        <v>281</v>
      </c>
      <c r="L31" s="103"/>
      <c r="M31" s="103"/>
      <c r="N31" s="104" t="s">
        <v>281</v>
      </c>
      <c r="O31" s="104"/>
      <c r="P31" s="104" t="s">
        <v>281</v>
      </c>
      <c r="Q31" s="104" t="s">
        <v>155</v>
      </c>
      <c r="R31" s="104"/>
      <c r="S31" s="104" t="s">
        <v>155</v>
      </c>
      <c r="T31" s="104"/>
      <c r="U31" s="104"/>
      <c r="V31" s="104"/>
      <c r="W31" s="104"/>
      <c r="X31" s="100"/>
      <c r="Y31" s="100"/>
      <c r="Z31" s="104"/>
      <c r="AA31" s="100"/>
      <c r="AB31" s="100"/>
      <c r="AC31" s="100"/>
      <c r="AD31" s="101"/>
      <c r="AE31" s="99"/>
    </row>
    <row r="32" spans="1:31" s="69" customFormat="1" ht="15" customHeight="1">
      <c r="A32" s="89">
        <v>2</v>
      </c>
      <c r="B32" s="89" t="s">
        <v>136</v>
      </c>
      <c r="C32" s="89">
        <v>4</v>
      </c>
      <c r="D32" s="90">
        <v>802.44299999999998</v>
      </c>
      <c r="E32" s="91"/>
      <c r="F32" s="102">
        <v>800</v>
      </c>
      <c r="G32" s="93">
        <v>28</v>
      </c>
      <c r="H32" s="94">
        <v>1</v>
      </c>
      <c r="I32" s="95" t="s">
        <v>156</v>
      </c>
      <c r="J32" s="96">
        <v>28</v>
      </c>
      <c r="K32" s="103" t="s">
        <v>281</v>
      </c>
      <c r="L32" s="103"/>
      <c r="M32" s="103"/>
      <c r="N32" s="104" t="s">
        <v>281</v>
      </c>
      <c r="O32" s="104"/>
      <c r="P32" s="104" t="s">
        <v>281</v>
      </c>
      <c r="Q32" s="104" t="s">
        <v>155</v>
      </c>
      <c r="R32" s="104"/>
      <c r="S32" s="104" t="s">
        <v>281</v>
      </c>
      <c r="T32" s="104"/>
      <c r="U32" s="104"/>
      <c r="V32" s="104"/>
      <c r="W32" s="104" t="s">
        <v>155</v>
      </c>
      <c r="X32" s="100"/>
      <c r="Y32" s="100"/>
      <c r="Z32" s="104" t="s">
        <v>155</v>
      </c>
      <c r="AA32" s="100"/>
      <c r="AB32" s="100"/>
      <c r="AC32" s="100"/>
      <c r="AD32" s="101"/>
      <c r="AE32" s="99"/>
    </row>
    <row r="33" spans="1:31" s="69" customFormat="1" ht="15" customHeight="1">
      <c r="A33" s="89">
        <v>2</v>
      </c>
      <c r="B33" s="89" t="s">
        <v>136</v>
      </c>
      <c r="C33" s="89">
        <v>5</v>
      </c>
      <c r="D33" s="90">
        <v>602.42899999999997</v>
      </c>
      <c r="E33" s="91"/>
      <c r="F33" s="102">
        <v>600</v>
      </c>
      <c r="G33" s="93">
        <v>29</v>
      </c>
      <c r="H33" s="94">
        <v>1</v>
      </c>
      <c r="I33" s="95" t="s">
        <v>156</v>
      </c>
      <c r="J33" s="96">
        <v>29</v>
      </c>
      <c r="K33" s="103" t="s">
        <v>281</v>
      </c>
      <c r="L33" s="103"/>
      <c r="M33" s="103"/>
      <c r="N33" s="104"/>
      <c r="O33" s="104"/>
      <c r="P33" s="104" t="s">
        <v>281</v>
      </c>
      <c r="Q33" s="104" t="s">
        <v>320</v>
      </c>
      <c r="R33" s="104"/>
      <c r="S33" s="104" t="s">
        <v>281</v>
      </c>
      <c r="T33" s="104"/>
      <c r="U33" s="104"/>
      <c r="V33" s="104"/>
      <c r="W33" s="104"/>
      <c r="X33" s="100"/>
      <c r="Y33" s="100"/>
      <c r="Z33" s="104"/>
      <c r="AA33" s="100"/>
      <c r="AB33" s="100"/>
      <c r="AC33" s="100"/>
      <c r="AD33" s="101"/>
      <c r="AE33" s="99"/>
    </row>
    <row r="34" spans="1:31" s="69" customFormat="1" ht="15" customHeight="1">
      <c r="A34" s="89">
        <v>2</v>
      </c>
      <c r="B34" s="89" t="s">
        <v>136</v>
      </c>
      <c r="C34" s="89">
        <v>6</v>
      </c>
      <c r="D34" s="90">
        <v>502.33100000000002</v>
      </c>
      <c r="E34" s="91"/>
      <c r="F34" s="102">
        <v>500</v>
      </c>
      <c r="G34" s="93">
        <v>30</v>
      </c>
      <c r="H34" s="94">
        <v>1</v>
      </c>
      <c r="I34" s="95" t="s">
        <v>156</v>
      </c>
      <c r="J34" s="96">
        <v>30</v>
      </c>
      <c r="K34" s="103" t="s">
        <v>281</v>
      </c>
      <c r="L34" s="103"/>
      <c r="M34" s="103"/>
      <c r="N34" s="104" t="s">
        <v>281</v>
      </c>
      <c r="O34" s="104"/>
      <c r="P34" s="104" t="s">
        <v>281</v>
      </c>
      <c r="Q34" s="104" t="s">
        <v>155</v>
      </c>
      <c r="R34" s="104"/>
      <c r="S34" s="104" t="s">
        <v>281</v>
      </c>
      <c r="T34" s="104"/>
      <c r="U34" s="104"/>
      <c r="V34" s="104"/>
      <c r="W34" s="104"/>
      <c r="X34" s="100"/>
      <c r="Y34" s="100"/>
      <c r="Z34" s="104"/>
      <c r="AA34" s="100"/>
      <c r="AB34" s="100"/>
      <c r="AC34" s="100"/>
      <c r="AD34" s="101"/>
      <c r="AE34" s="99"/>
    </row>
    <row r="35" spans="1:31" s="69" customFormat="1" ht="15" customHeight="1">
      <c r="A35" s="89">
        <v>2</v>
      </c>
      <c r="B35" s="89" t="s">
        <v>136</v>
      </c>
      <c r="C35" s="89">
        <v>7</v>
      </c>
      <c r="D35" s="90">
        <v>469.15499999999997</v>
      </c>
      <c r="E35" s="91" t="s">
        <v>321</v>
      </c>
      <c r="F35" s="102">
        <v>467</v>
      </c>
      <c r="G35" s="93">
        <v>31</v>
      </c>
      <c r="H35" s="94">
        <v>1</v>
      </c>
      <c r="I35" s="95" t="s">
        <v>156</v>
      </c>
      <c r="J35" s="96">
        <v>31</v>
      </c>
      <c r="K35" s="103" t="s">
        <v>155</v>
      </c>
      <c r="L35" s="103"/>
      <c r="M35" s="103"/>
      <c r="N35" s="104" t="s">
        <v>281</v>
      </c>
      <c r="O35" s="104"/>
      <c r="P35" s="104" t="s">
        <v>281</v>
      </c>
      <c r="Q35" s="104" t="s">
        <v>155</v>
      </c>
      <c r="R35" s="104"/>
      <c r="S35" s="104" t="s">
        <v>281</v>
      </c>
      <c r="T35" s="104"/>
      <c r="U35" s="104"/>
      <c r="V35" s="104"/>
      <c r="W35" s="104" t="s">
        <v>155</v>
      </c>
      <c r="X35" s="100"/>
      <c r="Y35" s="100"/>
      <c r="Z35" s="104" t="s">
        <v>155</v>
      </c>
      <c r="AA35" s="100"/>
      <c r="AB35" s="100"/>
      <c r="AC35" s="100"/>
      <c r="AD35" s="101"/>
      <c r="AE35" s="99"/>
    </row>
    <row r="36" spans="1:31" s="69" customFormat="1" ht="15" customHeight="1">
      <c r="A36" s="89">
        <v>2</v>
      </c>
      <c r="B36" s="89" t="s">
        <v>136</v>
      </c>
      <c r="C36" s="89">
        <v>8</v>
      </c>
      <c r="D36" s="90">
        <v>452.11900000000003</v>
      </c>
      <c r="E36" s="91"/>
      <c r="F36" s="102">
        <v>450</v>
      </c>
      <c r="G36" s="93">
        <v>32</v>
      </c>
      <c r="H36" s="94">
        <v>1</v>
      </c>
      <c r="I36" s="95" t="s">
        <v>156</v>
      </c>
      <c r="J36" s="96">
        <v>32</v>
      </c>
      <c r="K36" s="103" t="s">
        <v>281</v>
      </c>
      <c r="L36" s="103"/>
      <c r="M36" s="103"/>
      <c r="N36" s="104" t="s">
        <v>281</v>
      </c>
      <c r="O36" s="104"/>
      <c r="P36" s="104" t="s">
        <v>281</v>
      </c>
      <c r="Q36" s="104" t="s">
        <v>155</v>
      </c>
      <c r="R36" s="104"/>
      <c r="S36" s="104" t="s">
        <v>281</v>
      </c>
      <c r="T36" s="104"/>
      <c r="U36" s="104"/>
      <c r="V36" s="104"/>
      <c r="W36" s="104"/>
      <c r="X36" s="100"/>
      <c r="Y36" s="100"/>
      <c r="Z36" s="104"/>
      <c r="AA36" s="100"/>
      <c r="AB36" s="100"/>
      <c r="AC36" s="100"/>
      <c r="AD36" s="101"/>
      <c r="AE36" s="99"/>
    </row>
    <row r="37" spans="1:31" s="69" customFormat="1" ht="15" customHeight="1">
      <c r="A37" s="89">
        <v>2</v>
      </c>
      <c r="B37" s="89" t="s">
        <v>136</v>
      </c>
      <c r="C37" s="89">
        <v>9</v>
      </c>
      <c r="D37" s="90">
        <v>404.173</v>
      </c>
      <c r="E37" s="91">
        <v>34.78</v>
      </c>
      <c r="F37" s="102">
        <v>402</v>
      </c>
      <c r="G37" s="93">
        <v>33</v>
      </c>
      <c r="H37" s="94">
        <v>1</v>
      </c>
      <c r="I37" s="95" t="s">
        <v>156</v>
      </c>
      <c r="J37" s="96">
        <v>33</v>
      </c>
      <c r="K37" s="103" t="s">
        <v>281</v>
      </c>
      <c r="L37" s="103"/>
      <c r="M37" s="103" t="s">
        <v>281</v>
      </c>
      <c r="N37" s="104"/>
      <c r="O37" s="104"/>
      <c r="P37" s="104" t="s">
        <v>281</v>
      </c>
      <c r="Q37" s="104" t="s">
        <v>281</v>
      </c>
      <c r="R37" s="104"/>
      <c r="S37" s="104" t="s">
        <v>281</v>
      </c>
      <c r="T37" s="104" t="s">
        <v>281</v>
      </c>
      <c r="U37" s="104" t="s">
        <v>281</v>
      </c>
      <c r="V37" s="104"/>
      <c r="W37" s="104"/>
      <c r="X37" s="100"/>
      <c r="Y37" s="100"/>
      <c r="Z37" s="104"/>
      <c r="AA37" s="100"/>
      <c r="AB37" s="100"/>
      <c r="AC37" s="100"/>
      <c r="AD37" s="101"/>
      <c r="AE37" s="99"/>
    </row>
    <row r="38" spans="1:31" s="69" customFormat="1" ht="15" customHeight="1">
      <c r="A38" s="89">
        <v>2</v>
      </c>
      <c r="B38" s="89" t="s">
        <v>136</v>
      </c>
      <c r="C38" s="89">
        <v>10</v>
      </c>
      <c r="D38" s="90">
        <v>356.41899999999998</v>
      </c>
      <c r="E38" s="91">
        <v>34.700000000000003</v>
      </c>
      <c r="F38" s="102">
        <v>354</v>
      </c>
      <c r="G38" s="93">
        <v>34</v>
      </c>
      <c r="H38" s="94">
        <v>1</v>
      </c>
      <c r="I38" s="95" t="s">
        <v>156</v>
      </c>
      <c r="J38" s="96">
        <v>34</v>
      </c>
      <c r="K38" s="103" t="s">
        <v>281</v>
      </c>
      <c r="L38" s="103"/>
      <c r="M38" s="103" t="s">
        <v>155</v>
      </c>
      <c r="N38" s="104"/>
      <c r="O38" s="104"/>
      <c r="P38" s="104" t="s">
        <v>281</v>
      </c>
      <c r="Q38" s="104" t="s">
        <v>155</v>
      </c>
      <c r="R38" s="104"/>
      <c r="S38" s="104" t="s">
        <v>281</v>
      </c>
      <c r="T38" s="104" t="s">
        <v>281</v>
      </c>
      <c r="U38" s="104" t="s">
        <v>281</v>
      </c>
      <c r="V38" s="104"/>
      <c r="W38" s="104"/>
      <c r="X38" s="100"/>
      <c r="Y38" s="100"/>
      <c r="Z38" s="104"/>
      <c r="AA38" s="100"/>
      <c r="AB38" s="100"/>
      <c r="AC38" s="100"/>
      <c r="AD38" s="101"/>
      <c r="AE38" s="99"/>
    </row>
    <row r="39" spans="1:31" s="69" customFormat="1" ht="15" customHeight="1">
      <c r="A39" s="89">
        <v>2</v>
      </c>
      <c r="B39" s="89" t="s">
        <v>136</v>
      </c>
      <c r="C39" s="89">
        <v>11</v>
      </c>
      <c r="D39" s="90">
        <v>288.70999999999998</v>
      </c>
      <c r="E39" s="91">
        <v>34.4</v>
      </c>
      <c r="F39" s="102">
        <v>287</v>
      </c>
      <c r="G39" s="93">
        <v>35</v>
      </c>
      <c r="H39" s="94">
        <v>0</v>
      </c>
      <c r="I39" s="95" t="s">
        <v>156</v>
      </c>
      <c r="J39" s="96">
        <v>35</v>
      </c>
      <c r="K39" s="103" t="s">
        <v>281</v>
      </c>
      <c r="L39" s="103"/>
      <c r="M39" s="103" t="s">
        <v>281</v>
      </c>
      <c r="N39" s="104" t="s">
        <v>281</v>
      </c>
      <c r="O39" s="104"/>
      <c r="P39" s="104" t="s">
        <v>281</v>
      </c>
      <c r="Q39" s="104" t="s">
        <v>155</v>
      </c>
      <c r="R39" s="104"/>
      <c r="S39" s="104" t="s">
        <v>281</v>
      </c>
      <c r="T39" s="104" t="s">
        <v>281</v>
      </c>
      <c r="U39" s="104" t="s">
        <v>281</v>
      </c>
      <c r="V39" s="104"/>
      <c r="W39" s="104"/>
      <c r="X39" s="100"/>
      <c r="Y39" s="100"/>
      <c r="Z39" s="104"/>
      <c r="AA39" s="100"/>
      <c r="AB39" s="100"/>
      <c r="AC39" s="100"/>
      <c r="AD39" s="101"/>
      <c r="AE39" s="99"/>
    </row>
    <row r="40" spans="1:31" s="69" customFormat="1" ht="15" customHeight="1">
      <c r="A40" s="89">
        <v>2</v>
      </c>
      <c r="B40" s="89" t="s">
        <v>136</v>
      </c>
      <c r="C40" s="89">
        <v>12</v>
      </c>
      <c r="D40" s="90">
        <v>257.80599999999998</v>
      </c>
      <c r="E40" s="91">
        <v>34.1</v>
      </c>
      <c r="F40" s="102">
        <v>256</v>
      </c>
      <c r="G40" s="93">
        <v>36</v>
      </c>
      <c r="H40" s="94" t="s">
        <v>154</v>
      </c>
      <c r="I40" s="95" t="s">
        <v>156</v>
      </c>
      <c r="J40" s="96">
        <v>36</v>
      </c>
      <c r="K40" s="103"/>
      <c r="L40" s="103"/>
      <c r="M40" s="103"/>
      <c r="N40" s="104"/>
      <c r="O40" s="104"/>
      <c r="P40" s="104"/>
      <c r="Q40" s="104"/>
      <c r="R40" s="104"/>
      <c r="S40" s="104"/>
      <c r="T40" s="104"/>
      <c r="U40" s="104"/>
      <c r="V40" s="104"/>
      <c r="W40" s="104"/>
      <c r="X40" s="100"/>
      <c r="Y40" s="100"/>
      <c r="Z40" s="104"/>
      <c r="AA40" s="100"/>
      <c r="AB40" s="100"/>
      <c r="AC40" s="100"/>
      <c r="AD40" s="101"/>
      <c r="AE40" s="99"/>
    </row>
    <row r="41" spans="1:31" s="69" customFormat="1" ht="15" customHeight="1">
      <c r="A41" s="89">
        <v>2</v>
      </c>
      <c r="B41" s="89" t="s">
        <v>136</v>
      </c>
      <c r="C41" s="89">
        <v>13</v>
      </c>
      <c r="D41" s="90">
        <v>226.518</v>
      </c>
      <c r="E41" s="91">
        <v>33.6</v>
      </c>
      <c r="F41" s="102">
        <v>225</v>
      </c>
      <c r="G41" s="93">
        <v>37</v>
      </c>
      <c r="H41" s="94">
        <v>1</v>
      </c>
      <c r="I41" s="95" t="s">
        <v>156</v>
      </c>
      <c r="J41" s="96">
        <v>37</v>
      </c>
      <c r="K41" s="103" t="s">
        <v>155</v>
      </c>
      <c r="L41" s="103"/>
      <c r="M41" s="103" t="s">
        <v>281</v>
      </c>
      <c r="N41" s="104"/>
      <c r="O41" s="104"/>
      <c r="P41" s="104" t="s">
        <v>281</v>
      </c>
      <c r="Q41" s="104" t="s">
        <v>155</v>
      </c>
      <c r="R41" s="104"/>
      <c r="S41" s="104" t="s">
        <v>281</v>
      </c>
      <c r="T41" s="104" t="s">
        <v>155</v>
      </c>
      <c r="U41" s="104" t="s">
        <v>155</v>
      </c>
      <c r="V41" s="104"/>
      <c r="W41" s="104"/>
      <c r="X41" s="100"/>
      <c r="Y41" s="100"/>
      <c r="Z41" s="104"/>
      <c r="AA41" s="100"/>
      <c r="AB41" s="100"/>
      <c r="AC41" s="100"/>
      <c r="AD41" s="101"/>
      <c r="AE41" s="99"/>
    </row>
    <row r="42" spans="1:31" s="69" customFormat="1" ht="15" customHeight="1">
      <c r="A42" s="89">
        <v>2</v>
      </c>
      <c r="B42" s="89" t="s">
        <v>136</v>
      </c>
      <c r="C42" s="89">
        <v>14</v>
      </c>
      <c r="D42" s="90">
        <v>195.61600000000001</v>
      </c>
      <c r="E42" s="91">
        <v>33.1</v>
      </c>
      <c r="F42" s="102">
        <v>194</v>
      </c>
      <c r="G42" s="93">
        <v>38</v>
      </c>
      <c r="H42" s="94">
        <v>1</v>
      </c>
      <c r="I42" s="95" t="s">
        <v>156</v>
      </c>
      <c r="J42" s="96">
        <v>38</v>
      </c>
      <c r="K42" s="103" t="s">
        <v>281</v>
      </c>
      <c r="L42" s="103"/>
      <c r="M42" s="103" t="s">
        <v>281</v>
      </c>
      <c r="N42" s="104" t="s">
        <v>281</v>
      </c>
      <c r="O42" s="104"/>
      <c r="P42" s="104" t="s">
        <v>281</v>
      </c>
      <c r="Q42" s="104" t="s">
        <v>320</v>
      </c>
      <c r="R42" s="104"/>
      <c r="S42" s="104" t="s">
        <v>281</v>
      </c>
      <c r="T42" s="104" t="s">
        <v>281</v>
      </c>
      <c r="U42" s="104" t="s">
        <v>281</v>
      </c>
      <c r="V42" s="104" t="s">
        <v>281</v>
      </c>
      <c r="W42" s="104" t="s">
        <v>155</v>
      </c>
      <c r="X42" s="100"/>
      <c r="Y42" s="100"/>
      <c r="Z42" s="104" t="s">
        <v>155</v>
      </c>
      <c r="AA42" s="100"/>
      <c r="AB42" s="100"/>
      <c r="AC42" s="100"/>
      <c r="AD42" s="101"/>
      <c r="AE42" s="99"/>
    </row>
    <row r="43" spans="1:31" s="69" customFormat="1" ht="15" customHeight="1">
      <c r="A43" s="89">
        <v>2</v>
      </c>
      <c r="B43" s="89" t="s">
        <v>136</v>
      </c>
      <c r="C43" s="89">
        <v>15</v>
      </c>
      <c r="D43" s="90">
        <v>179.71100000000001</v>
      </c>
      <c r="E43" s="91">
        <v>32.9</v>
      </c>
      <c r="F43" s="102">
        <v>178</v>
      </c>
      <c r="G43" s="93">
        <v>39</v>
      </c>
      <c r="H43" s="94">
        <v>1</v>
      </c>
      <c r="I43" s="95" t="s">
        <v>156</v>
      </c>
      <c r="J43" s="96">
        <v>39</v>
      </c>
      <c r="K43" s="103" t="s">
        <v>281</v>
      </c>
      <c r="L43" s="103"/>
      <c r="M43" s="103" t="s">
        <v>155</v>
      </c>
      <c r="N43" s="104" t="s">
        <v>281</v>
      </c>
      <c r="O43" s="104"/>
      <c r="P43" s="104" t="s">
        <v>281</v>
      </c>
      <c r="Q43" s="104" t="s">
        <v>155</v>
      </c>
      <c r="R43" s="104"/>
      <c r="S43" s="104" t="s">
        <v>281</v>
      </c>
      <c r="T43" s="104" t="s">
        <v>281</v>
      </c>
      <c r="U43" s="104" t="s">
        <v>281</v>
      </c>
      <c r="V43" s="104"/>
      <c r="W43" s="104"/>
      <c r="X43" s="100"/>
      <c r="Y43" s="100"/>
      <c r="Z43" s="104"/>
      <c r="AA43" s="100"/>
      <c r="AB43" s="100"/>
      <c r="AC43" s="100"/>
      <c r="AD43" s="101"/>
      <c r="AE43" s="99"/>
    </row>
    <row r="44" spans="1:31" s="69" customFormat="1" ht="15" customHeight="1">
      <c r="A44" s="89">
        <v>2</v>
      </c>
      <c r="B44" s="89" t="s">
        <v>136</v>
      </c>
      <c r="C44" s="89">
        <v>16</v>
      </c>
      <c r="D44" s="90">
        <v>150.459</v>
      </c>
      <c r="E44" s="91">
        <v>32.6</v>
      </c>
      <c r="F44" s="102">
        <v>149</v>
      </c>
      <c r="G44" s="93">
        <v>40</v>
      </c>
      <c r="H44" s="94">
        <v>1</v>
      </c>
      <c r="I44" s="95" t="s">
        <v>156</v>
      </c>
      <c r="J44" s="96">
        <v>40</v>
      </c>
      <c r="K44" s="103" t="s">
        <v>281</v>
      </c>
      <c r="L44" s="103"/>
      <c r="M44" s="103" t="s">
        <v>281</v>
      </c>
      <c r="N44" s="104"/>
      <c r="O44" s="104"/>
      <c r="P44" s="104" t="s">
        <v>281</v>
      </c>
      <c r="Q44" s="104" t="s">
        <v>155</v>
      </c>
      <c r="R44" s="104"/>
      <c r="S44" s="104" t="s">
        <v>155</v>
      </c>
      <c r="T44" s="104" t="s">
        <v>281</v>
      </c>
      <c r="U44" s="104" t="s">
        <v>281</v>
      </c>
      <c r="V44" s="104"/>
      <c r="W44" s="104"/>
      <c r="X44" s="100"/>
      <c r="Y44" s="100"/>
      <c r="Z44" s="104"/>
      <c r="AA44" s="100"/>
      <c r="AB44" s="100"/>
      <c r="AC44" s="100"/>
      <c r="AD44" s="101"/>
      <c r="AE44" s="99"/>
    </row>
    <row r="45" spans="1:31" s="69" customFormat="1" ht="15" customHeight="1">
      <c r="A45" s="89">
        <v>2</v>
      </c>
      <c r="B45" s="89" t="s">
        <v>136</v>
      </c>
      <c r="C45" s="89">
        <v>17</v>
      </c>
      <c r="D45" s="90">
        <v>125.791</v>
      </c>
      <c r="E45" s="91">
        <v>32.299999999999997</v>
      </c>
      <c r="F45" s="102">
        <v>124</v>
      </c>
      <c r="G45" s="93">
        <v>41</v>
      </c>
      <c r="H45" s="94">
        <v>1</v>
      </c>
      <c r="I45" s="95" t="s">
        <v>156</v>
      </c>
      <c r="J45" s="96">
        <v>41</v>
      </c>
      <c r="K45" s="103" t="s">
        <v>281</v>
      </c>
      <c r="L45" s="103"/>
      <c r="M45" s="103" t="s">
        <v>281</v>
      </c>
      <c r="N45" s="104" t="s">
        <v>281</v>
      </c>
      <c r="O45" s="104" t="s">
        <v>155</v>
      </c>
      <c r="P45" s="104" t="s">
        <v>281</v>
      </c>
      <c r="Q45" s="104" t="s">
        <v>155</v>
      </c>
      <c r="R45" s="104"/>
      <c r="S45" s="104" t="s">
        <v>281</v>
      </c>
      <c r="T45" s="104" t="s">
        <v>281</v>
      </c>
      <c r="U45" s="104" t="s">
        <v>281</v>
      </c>
      <c r="V45" s="104"/>
      <c r="W45" s="104"/>
      <c r="X45" s="100"/>
      <c r="Y45" s="100"/>
      <c r="Z45" s="104"/>
      <c r="AA45" s="100"/>
      <c r="AB45" s="100"/>
      <c r="AC45" s="100"/>
      <c r="AD45" s="101"/>
      <c r="AE45" s="99"/>
    </row>
    <row r="46" spans="1:31" s="69" customFormat="1" ht="15" customHeight="1">
      <c r="A46" s="89">
        <v>2</v>
      </c>
      <c r="B46" s="89" t="s">
        <v>136</v>
      </c>
      <c r="C46" s="89">
        <v>18</v>
      </c>
      <c r="D46" s="90">
        <v>94.706999999999994</v>
      </c>
      <c r="E46" s="91">
        <v>31.8</v>
      </c>
      <c r="F46" s="102">
        <v>93</v>
      </c>
      <c r="G46" s="93">
        <v>42</v>
      </c>
      <c r="H46" s="94">
        <v>1</v>
      </c>
      <c r="I46" s="95" t="s">
        <v>156</v>
      </c>
      <c r="J46" s="96">
        <v>42</v>
      </c>
      <c r="K46" s="103" t="s">
        <v>281</v>
      </c>
      <c r="L46" s="103"/>
      <c r="M46" s="103" t="s">
        <v>281</v>
      </c>
      <c r="N46" s="104"/>
      <c r="O46" s="104" t="s">
        <v>155</v>
      </c>
      <c r="P46" s="104" t="s">
        <v>281</v>
      </c>
      <c r="Q46" s="104" t="s">
        <v>155</v>
      </c>
      <c r="R46" s="104"/>
      <c r="S46" s="104" t="s">
        <v>281</v>
      </c>
      <c r="T46" s="104" t="s">
        <v>281</v>
      </c>
      <c r="U46" s="104" t="s">
        <v>281</v>
      </c>
      <c r="V46" s="104"/>
      <c r="W46" s="104"/>
      <c r="X46" s="100"/>
      <c r="Y46" s="100"/>
      <c r="Z46" s="104"/>
      <c r="AA46" s="100"/>
      <c r="AB46" s="100"/>
      <c r="AC46" s="100"/>
      <c r="AD46" s="101"/>
      <c r="AE46" s="99"/>
    </row>
    <row r="47" spans="1:31" s="69" customFormat="1" ht="15" customHeight="1">
      <c r="A47" s="89">
        <v>2</v>
      </c>
      <c r="B47" s="89" t="s">
        <v>136</v>
      </c>
      <c r="C47" s="89">
        <v>19</v>
      </c>
      <c r="D47" s="90">
        <v>76.698999999999998</v>
      </c>
      <c r="E47" s="91" t="s">
        <v>322</v>
      </c>
      <c r="F47" s="102">
        <v>75</v>
      </c>
      <c r="G47" s="93">
        <v>43</v>
      </c>
      <c r="H47" s="94">
        <v>1</v>
      </c>
      <c r="I47" s="95" t="s">
        <v>156</v>
      </c>
      <c r="J47" s="96">
        <v>43</v>
      </c>
      <c r="K47" s="103" t="s">
        <v>281</v>
      </c>
      <c r="L47" s="103"/>
      <c r="M47" s="103" t="s">
        <v>281</v>
      </c>
      <c r="N47" s="104" t="s">
        <v>281</v>
      </c>
      <c r="O47" s="104" t="s">
        <v>155</v>
      </c>
      <c r="P47" s="104" t="s">
        <v>281</v>
      </c>
      <c r="Q47" s="104" t="s">
        <v>155</v>
      </c>
      <c r="R47" s="104"/>
      <c r="S47" s="104" t="s">
        <v>281</v>
      </c>
      <c r="T47" s="104" t="s">
        <v>281</v>
      </c>
      <c r="U47" s="104"/>
      <c r="V47" s="104"/>
      <c r="W47" s="104" t="s">
        <v>155</v>
      </c>
      <c r="X47" s="100"/>
      <c r="Y47" s="100"/>
      <c r="Z47" s="104" t="s">
        <v>155</v>
      </c>
      <c r="AA47" s="100"/>
      <c r="AB47" s="100"/>
      <c r="AC47" s="100"/>
      <c r="AD47" s="101"/>
      <c r="AE47" s="99"/>
    </row>
    <row r="48" spans="1:31" s="69" customFormat="1" ht="15" customHeight="1">
      <c r="A48" s="89">
        <v>2</v>
      </c>
      <c r="B48" s="89" t="s">
        <v>136</v>
      </c>
      <c r="C48" s="89">
        <v>20</v>
      </c>
      <c r="D48" s="90">
        <v>75.760000000000005</v>
      </c>
      <c r="E48" s="91" t="s">
        <v>322</v>
      </c>
      <c r="F48" s="102">
        <v>75</v>
      </c>
      <c r="G48" s="93">
        <v>44</v>
      </c>
      <c r="H48" s="94" t="s">
        <v>154</v>
      </c>
      <c r="I48" s="95" t="s">
        <v>156</v>
      </c>
      <c r="J48" s="96">
        <v>44</v>
      </c>
      <c r="K48" s="103"/>
      <c r="L48" s="103"/>
      <c r="M48" s="103"/>
      <c r="N48" s="104"/>
      <c r="O48" s="104"/>
      <c r="P48" s="104"/>
      <c r="Q48" s="104"/>
      <c r="R48" s="104"/>
      <c r="S48" s="104"/>
      <c r="T48" s="104"/>
      <c r="U48" s="104"/>
      <c r="V48" s="104"/>
      <c r="W48" s="104"/>
      <c r="X48" s="100"/>
      <c r="Y48" s="100"/>
      <c r="Z48" s="104"/>
      <c r="AA48" s="100"/>
      <c r="AB48" s="100"/>
      <c r="AC48" s="100"/>
      <c r="AD48" s="101"/>
      <c r="AE48" s="99"/>
    </row>
    <row r="49" spans="1:31" s="69" customFormat="1" ht="15" customHeight="1">
      <c r="A49" s="89">
        <v>2</v>
      </c>
      <c r="B49" s="89" t="s">
        <v>136</v>
      </c>
      <c r="C49" s="89">
        <v>21</v>
      </c>
      <c r="D49" s="90">
        <v>31.795999999999999</v>
      </c>
      <c r="E49" s="91"/>
      <c r="F49" s="102">
        <v>30</v>
      </c>
      <c r="G49" s="93">
        <v>45</v>
      </c>
      <c r="H49" s="94">
        <v>1</v>
      </c>
      <c r="I49" s="95" t="s">
        <v>156</v>
      </c>
      <c r="J49" s="96">
        <v>45</v>
      </c>
      <c r="K49" s="103" t="s">
        <v>281</v>
      </c>
      <c r="L49" s="103"/>
      <c r="M49" s="103" t="s">
        <v>281</v>
      </c>
      <c r="N49" s="104"/>
      <c r="O49" s="104" t="s">
        <v>155</v>
      </c>
      <c r="P49" s="104" t="s">
        <v>281</v>
      </c>
      <c r="Q49" s="104" t="s">
        <v>155</v>
      </c>
      <c r="R49" s="104"/>
      <c r="S49" s="104" t="s">
        <v>155</v>
      </c>
      <c r="T49" s="104" t="s">
        <v>281</v>
      </c>
      <c r="U49" s="104" t="s">
        <v>281</v>
      </c>
      <c r="V49" s="104"/>
      <c r="W49" s="104"/>
      <c r="X49" s="100"/>
      <c r="Y49" s="100"/>
      <c r="Z49" s="104"/>
      <c r="AA49" s="100"/>
      <c r="AB49" s="100"/>
      <c r="AC49" s="100"/>
      <c r="AD49" s="101"/>
      <c r="AE49" s="99"/>
    </row>
    <row r="50" spans="1:31" s="69" customFormat="1" ht="15" customHeight="1">
      <c r="A50" s="89">
        <v>2</v>
      </c>
      <c r="B50" s="89" t="s">
        <v>136</v>
      </c>
      <c r="C50" s="89">
        <v>22</v>
      </c>
      <c r="D50" s="90">
        <v>15.875</v>
      </c>
      <c r="E50" s="91"/>
      <c r="F50" s="102">
        <v>15</v>
      </c>
      <c r="G50" s="93">
        <v>46</v>
      </c>
      <c r="H50" s="94">
        <v>1</v>
      </c>
      <c r="I50" s="95" t="s">
        <v>156</v>
      </c>
      <c r="J50" s="96">
        <v>46</v>
      </c>
      <c r="K50" s="103" t="s">
        <v>281</v>
      </c>
      <c r="L50" s="103"/>
      <c r="M50" s="103" t="s">
        <v>281</v>
      </c>
      <c r="N50" s="104" t="s">
        <v>281</v>
      </c>
      <c r="O50" s="104" t="s">
        <v>155</v>
      </c>
      <c r="P50" s="104" t="s">
        <v>281</v>
      </c>
      <c r="Q50" s="104" t="s">
        <v>155</v>
      </c>
      <c r="R50" s="104"/>
      <c r="S50" s="104" t="s">
        <v>281</v>
      </c>
      <c r="T50" s="104" t="s">
        <v>155</v>
      </c>
      <c r="U50" s="104" t="s">
        <v>155</v>
      </c>
      <c r="V50" s="104"/>
      <c r="W50" s="104"/>
      <c r="X50" s="100"/>
      <c r="Y50" s="100"/>
      <c r="Z50" s="104"/>
      <c r="AA50" s="100"/>
      <c r="AB50" s="100"/>
      <c r="AC50" s="100"/>
      <c r="AD50" s="101"/>
      <c r="AE50" s="99"/>
    </row>
    <row r="51" spans="1:31" s="69" customFormat="1" ht="15" customHeight="1">
      <c r="A51" s="89">
        <v>2</v>
      </c>
      <c r="B51" s="89" t="s">
        <v>136</v>
      </c>
      <c r="C51" s="89">
        <v>23</v>
      </c>
      <c r="D51" s="90">
        <v>7.3369999999999997</v>
      </c>
      <c r="E51" s="91"/>
      <c r="F51" s="102">
        <v>5</v>
      </c>
      <c r="G51" s="93">
        <v>47</v>
      </c>
      <c r="H51" s="94" t="s">
        <v>17</v>
      </c>
      <c r="I51" s="95" t="s">
        <v>156</v>
      </c>
      <c r="J51" s="96">
        <v>47</v>
      </c>
      <c r="K51" s="103"/>
      <c r="L51" s="103"/>
      <c r="M51" s="103"/>
      <c r="N51" s="104"/>
      <c r="O51" s="104"/>
      <c r="P51" s="104"/>
      <c r="Q51" s="104"/>
      <c r="R51" s="104"/>
      <c r="S51" s="104" t="s">
        <v>281</v>
      </c>
      <c r="T51" s="104"/>
      <c r="U51" s="104"/>
      <c r="V51" s="104"/>
      <c r="W51" s="104" t="s">
        <v>155</v>
      </c>
      <c r="X51" s="100"/>
      <c r="Y51" s="100"/>
      <c r="Z51" s="104" t="s">
        <v>155</v>
      </c>
      <c r="AA51" s="100"/>
      <c r="AB51" s="100"/>
      <c r="AC51" s="100"/>
      <c r="AD51" s="101"/>
      <c r="AE51" s="99"/>
    </row>
    <row r="52" spans="1:31" s="69" customFormat="1" ht="15" customHeight="1">
      <c r="A52" s="89">
        <v>2</v>
      </c>
      <c r="B52" s="89" t="s">
        <v>136</v>
      </c>
      <c r="C52" s="89">
        <v>24</v>
      </c>
      <c r="D52" s="90">
        <v>6.4619999999999997</v>
      </c>
      <c r="E52" s="91"/>
      <c r="F52" s="102">
        <v>5</v>
      </c>
      <c r="G52" s="93">
        <v>48</v>
      </c>
      <c r="H52" s="94">
        <v>1</v>
      </c>
      <c r="I52" s="95" t="s">
        <v>156</v>
      </c>
      <c r="J52" s="96">
        <v>48</v>
      </c>
      <c r="K52" s="103" t="s">
        <v>281</v>
      </c>
      <c r="L52" s="103"/>
      <c r="M52" s="103" t="s">
        <v>281</v>
      </c>
      <c r="N52" s="104" t="s">
        <v>281</v>
      </c>
      <c r="O52" s="104" t="s">
        <v>155</v>
      </c>
      <c r="P52" s="104" t="s">
        <v>281</v>
      </c>
      <c r="Q52" s="104" t="s">
        <v>155</v>
      </c>
      <c r="R52" s="104"/>
      <c r="S52" s="104" t="s">
        <v>281</v>
      </c>
      <c r="T52" s="104" t="s">
        <v>281</v>
      </c>
      <c r="U52" s="104" t="s">
        <v>281</v>
      </c>
      <c r="V52" s="104" t="s">
        <v>281</v>
      </c>
      <c r="W52" s="104"/>
      <c r="X52" s="100"/>
      <c r="Y52" s="100"/>
      <c r="Z52" s="104"/>
      <c r="AA52" s="100"/>
      <c r="AB52" s="100"/>
      <c r="AC52" s="100"/>
      <c r="AD52" s="101"/>
      <c r="AE52" s="99"/>
    </row>
    <row r="53" spans="1:31" s="69" customFormat="1" ht="15" customHeight="1">
      <c r="A53" s="89">
        <v>3</v>
      </c>
      <c r="B53" s="89" t="s">
        <v>137</v>
      </c>
      <c r="C53" s="89">
        <v>1</v>
      </c>
      <c r="D53" s="90">
        <v>2770.9639999999999</v>
      </c>
      <c r="E53" s="91" t="s">
        <v>318</v>
      </c>
      <c r="F53" s="102"/>
      <c r="G53" s="93">
        <v>49</v>
      </c>
      <c r="H53" s="94">
        <v>0</v>
      </c>
      <c r="I53" s="95" t="s">
        <v>156</v>
      </c>
      <c r="J53" s="96">
        <v>49</v>
      </c>
      <c r="K53" t="s">
        <v>319</v>
      </c>
      <c r="L53"/>
      <c r="M53"/>
      <c r="N53"/>
      <c r="O53"/>
      <c r="P53" t="s">
        <v>281</v>
      </c>
      <c r="Q53" t="s">
        <v>155</v>
      </c>
      <c r="R53"/>
      <c r="S53" t="s">
        <v>281</v>
      </c>
      <c r="T53"/>
      <c r="U53"/>
      <c r="V53" s="100"/>
      <c r="W53" s="100"/>
      <c r="X53" s="100"/>
      <c r="Y53" s="100"/>
      <c r="Z53" s="100"/>
      <c r="AA53" s="100"/>
      <c r="AB53" s="100"/>
      <c r="AC53" s="100"/>
      <c r="AD53" s="101"/>
      <c r="AE53" s="99"/>
    </row>
    <row r="54" spans="1:31" s="69" customFormat="1" ht="15" customHeight="1">
      <c r="A54" s="89">
        <v>3</v>
      </c>
      <c r="B54" s="89" t="s">
        <v>137</v>
      </c>
      <c r="C54" s="89">
        <v>2</v>
      </c>
      <c r="D54" s="90">
        <v>2543.846</v>
      </c>
      <c r="E54" s="91"/>
      <c r="F54" s="102">
        <v>2500</v>
      </c>
      <c r="G54" s="93">
        <v>50</v>
      </c>
      <c r="H54" s="94">
        <v>1</v>
      </c>
      <c r="I54" s="95" t="s">
        <v>156</v>
      </c>
      <c r="J54" s="96">
        <v>50</v>
      </c>
      <c r="K54" t="s">
        <v>281</v>
      </c>
      <c r="L54"/>
      <c r="M54"/>
      <c r="N54"/>
      <c r="O54"/>
      <c r="P54" t="s">
        <v>281</v>
      </c>
      <c r="Q54" t="s">
        <v>320</v>
      </c>
      <c r="R54"/>
      <c r="S54" t="s">
        <v>281</v>
      </c>
      <c r="T54"/>
      <c r="U54"/>
      <c r="V54" s="100"/>
      <c r="W54" s="100"/>
      <c r="X54" s="100"/>
      <c r="Y54" s="100"/>
      <c r="Z54" s="100"/>
      <c r="AA54" s="100"/>
      <c r="AB54" s="100"/>
      <c r="AC54" s="100"/>
      <c r="AD54" s="101"/>
      <c r="AE54" s="99"/>
    </row>
    <row r="55" spans="1:31" s="69" customFormat="1" ht="15" customHeight="1">
      <c r="A55" s="89">
        <v>3</v>
      </c>
      <c r="B55" s="89" t="s">
        <v>137</v>
      </c>
      <c r="C55" s="89">
        <v>3</v>
      </c>
      <c r="D55" s="90">
        <v>2032.0129999999999</v>
      </c>
      <c r="E55" s="91"/>
      <c r="F55" s="102">
        <v>2000</v>
      </c>
      <c r="G55" s="93">
        <v>51</v>
      </c>
      <c r="H55" s="94">
        <v>1</v>
      </c>
      <c r="I55" s="95" t="s">
        <v>156</v>
      </c>
      <c r="J55" s="96">
        <v>51</v>
      </c>
      <c r="K55" t="s">
        <v>281</v>
      </c>
      <c r="L55"/>
      <c r="M55"/>
      <c r="N55"/>
      <c r="O55"/>
      <c r="P55" t="s">
        <v>281</v>
      </c>
      <c r="Q55" t="s">
        <v>155</v>
      </c>
      <c r="R55"/>
      <c r="S55" t="s">
        <v>155</v>
      </c>
      <c r="T55"/>
      <c r="U55"/>
      <c r="V55" s="100"/>
      <c r="W55" s="100"/>
      <c r="X55" s="100"/>
      <c r="Y55" s="100"/>
      <c r="Z55" s="100"/>
      <c r="AA55" s="100"/>
      <c r="AB55" s="100"/>
      <c r="AC55" s="100"/>
      <c r="AD55" s="101"/>
      <c r="AE55" s="99"/>
    </row>
    <row r="56" spans="1:31" s="69" customFormat="1" ht="15" customHeight="1">
      <c r="A56" s="89">
        <v>3</v>
      </c>
      <c r="B56" s="89" t="s">
        <v>137</v>
      </c>
      <c r="C56" s="89">
        <v>4</v>
      </c>
      <c r="D56" s="90">
        <v>1523.789</v>
      </c>
      <c r="E56" s="91"/>
      <c r="F56" s="102">
        <v>1500</v>
      </c>
      <c r="G56" s="93">
        <v>52</v>
      </c>
      <c r="H56" s="94">
        <v>1</v>
      </c>
      <c r="I56" s="95" t="s">
        <v>156</v>
      </c>
      <c r="J56" s="96">
        <v>52</v>
      </c>
      <c r="K56" t="s">
        <v>281</v>
      </c>
      <c r="L56"/>
      <c r="M56"/>
      <c r="N56"/>
      <c r="O56"/>
      <c r="P56" t="s">
        <v>281</v>
      </c>
      <c r="Q56" t="s">
        <v>155</v>
      </c>
      <c r="R56"/>
      <c r="S56" t="s">
        <v>281</v>
      </c>
      <c r="T56"/>
      <c r="U56"/>
      <c r="V56" s="100"/>
      <c r="W56" s="100"/>
      <c r="X56" s="100"/>
      <c r="Y56" s="100"/>
      <c r="Z56" s="100"/>
      <c r="AA56" s="100"/>
      <c r="AB56" s="100"/>
      <c r="AC56" s="100"/>
      <c r="AD56" s="101"/>
      <c r="AE56" s="105"/>
    </row>
    <row r="57" spans="1:31" s="69" customFormat="1" ht="15" customHeight="1">
      <c r="A57" s="89">
        <v>3</v>
      </c>
      <c r="B57" s="89" t="s">
        <v>137</v>
      </c>
      <c r="C57" s="89">
        <v>5</v>
      </c>
      <c r="D57" s="90">
        <v>1014.39</v>
      </c>
      <c r="E57" s="91"/>
      <c r="F57" s="102">
        <v>1000</v>
      </c>
      <c r="G57" s="93">
        <v>53</v>
      </c>
      <c r="H57" s="94">
        <v>1</v>
      </c>
      <c r="I57" s="95" t="s">
        <v>156</v>
      </c>
      <c r="J57" s="96">
        <v>53</v>
      </c>
      <c r="K57" t="s">
        <v>281</v>
      </c>
      <c r="L57"/>
      <c r="M57"/>
      <c r="N57" t="s">
        <v>281</v>
      </c>
      <c r="O57"/>
      <c r="P57" t="s">
        <v>281</v>
      </c>
      <c r="Q57" t="s">
        <v>155</v>
      </c>
      <c r="R57"/>
      <c r="S57" t="s">
        <v>281</v>
      </c>
      <c r="T57"/>
      <c r="U57"/>
      <c r="V57" s="100"/>
      <c r="W57" s="100"/>
      <c r="X57" s="100"/>
      <c r="Y57" s="100"/>
      <c r="Z57" s="100"/>
      <c r="AA57" s="100"/>
      <c r="AB57" s="100"/>
      <c r="AC57" s="100"/>
      <c r="AD57" s="101"/>
      <c r="AE57" s="99"/>
    </row>
    <row r="58" spans="1:31" s="69" customFormat="1" ht="15" customHeight="1">
      <c r="A58" s="89">
        <v>3</v>
      </c>
      <c r="B58" s="89" t="s">
        <v>137</v>
      </c>
      <c r="C58" s="89">
        <v>6</v>
      </c>
      <c r="D58" s="90">
        <v>811.70500000000004</v>
      </c>
      <c r="E58" s="91"/>
      <c r="F58" s="102">
        <v>800</v>
      </c>
      <c r="G58" s="93">
        <v>54</v>
      </c>
      <c r="H58" s="94">
        <v>1</v>
      </c>
      <c r="I58" s="95" t="s">
        <v>156</v>
      </c>
      <c r="J58" s="96">
        <v>54</v>
      </c>
      <c r="K58" t="s">
        <v>281</v>
      </c>
      <c r="L58"/>
      <c r="M58"/>
      <c r="N58" t="s">
        <v>281</v>
      </c>
      <c r="O58"/>
      <c r="P58" t="s">
        <v>281</v>
      </c>
      <c r="Q58" t="s">
        <v>155</v>
      </c>
      <c r="R58"/>
      <c r="S58" t="s">
        <v>281</v>
      </c>
      <c r="T58"/>
      <c r="U58"/>
      <c r="V58" s="100"/>
      <c r="W58" s="100"/>
      <c r="X58" s="100"/>
      <c r="Y58" s="100"/>
      <c r="Z58" s="100"/>
      <c r="AA58" s="100"/>
      <c r="AB58" s="100"/>
      <c r="AC58" s="100"/>
      <c r="AD58" s="101"/>
      <c r="AE58" s="105"/>
    </row>
    <row r="59" spans="1:31" s="69" customFormat="1" ht="15" customHeight="1">
      <c r="A59" s="89">
        <v>3</v>
      </c>
      <c r="B59" s="89" t="s">
        <v>137</v>
      </c>
      <c r="C59" s="89">
        <v>7</v>
      </c>
      <c r="D59" s="90">
        <v>609.35500000000002</v>
      </c>
      <c r="E59" s="91"/>
      <c r="F59" s="102">
        <v>600</v>
      </c>
      <c r="G59" s="93">
        <v>55</v>
      </c>
      <c r="H59" s="94">
        <v>1</v>
      </c>
      <c r="I59" s="95" t="s">
        <v>156</v>
      </c>
      <c r="J59" s="96">
        <v>55</v>
      </c>
      <c r="K59" t="s">
        <v>281</v>
      </c>
      <c r="L59"/>
      <c r="M59"/>
      <c r="N59"/>
      <c r="O59"/>
      <c r="P59" t="s">
        <v>281</v>
      </c>
      <c r="Q59" t="s">
        <v>155</v>
      </c>
      <c r="R59"/>
      <c r="S59" t="s">
        <v>281</v>
      </c>
      <c r="T59"/>
      <c r="U59"/>
      <c r="V59" s="100"/>
      <c r="W59" s="100"/>
      <c r="X59" s="100"/>
      <c r="Y59" s="100"/>
      <c r="Z59" s="100"/>
      <c r="AA59" s="100"/>
      <c r="AB59" s="100"/>
      <c r="AC59" s="100"/>
      <c r="AD59" s="101"/>
      <c r="AE59" s="99"/>
    </row>
    <row r="60" spans="1:31" s="69" customFormat="1" ht="15" customHeight="1">
      <c r="A60" s="89">
        <v>3</v>
      </c>
      <c r="B60" s="89" t="s">
        <v>137</v>
      </c>
      <c r="C60" s="89">
        <v>8</v>
      </c>
      <c r="D60" s="90">
        <v>507.827</v>
      </c>
      <c r="E60" s="91"/>
      <c r="F60" s="102">
        <v>500</v>
      </c>
      <c r="G60" s="93">
        <v>56</v>
      </c>
      <c r="H60" s="94">
        <v>1</v>
      </c>
      <c r="I60" s="95" t="s">
        <v>156</v>
      </c>
      <c r="J60" s="96">
        <v>56</v>
      </c>
      <c r="K60" t="s">
        <v>281</v>
      </c>
      <c r="L60"/>
      <c r="M60"/>
      <c r="N60" t="s">
        <v>281</v>
      </c>
      <c r="O60"/>
      <c r="P60" t="s">
        <v>281</v>
      </c>
      <c r="Q60" t="s">
        <v>155</v>
      </c>
      <c r="R60"/>
      <c r="S60" t="s">
        <v>281</v>
      </c>
      <c r="T60"/>
      <c r="U60"/>
      <c r="V60" s="100"/>
      <c r="W60" s="100"/>
      <c r="X60" s="100"/>
      <c r="Y60" s="100"/>
      <c r="Z60" s="100"/>
      <c r="AA60" s="100"/>
      <c r="AB60" s="100"/>
      <c r="AC60" s="100"/>
      <c r="AD60" s="101"/>
      <c r="AE60" s="99"/>
    </row>
    <row r="61" spans="1:31" s="69" customFormat="1" ht="15" customHeight="1">
      <c r="A61" s="89">
        <v>3</v>
      </c>
      <c r="B61" s="89" t="s">
        <v>137</v>
      </c>
      <c r="C61" s="89">
        <v>9</v>
      </c>
      <c r="D61" s="90">
        <v>501.82400000000001</v>
      </c>
      <c r="E61" s="91" t="s">
        <v>321</v>
      </c>
      <c r="F61" s="102">
        <v>494.5</v>
      </c>
      <c r="G61" s="93">
        <v>57</v>
      </c>
      <c r="H61" s="94">
        <v>1</v>
      </c>
      <c r="I61" s="95" t="s">
        <v>156</v>
      </c>
      <c r="J61" s="96">
        <v>57</v>
      </c>
      <c r="K61" t="s">
        <v>281</v>
      </c>
      <c r="L61"/>
      <c r="M61"/>
      <c r="N61" t="s">
        <v>281</v>
      </c>
      <c r="O61"/>
      <c r="P61" t="s">
        <v>281</v>
      </c>
      <c r="Q61" t="s">
        <v>155</v>
      </c>
      <c r="R61"/>
      <c r="S61" t="s">
        <v>281</v>
      </c>
      <c r="T61"/>
      <c r="U61"/>
      <c r="V61" s="100"/>
      <c r="W61" s="100"/>
      <c r="X61" s="100"/>
      <c r="Y61" s="100"/>
      <c r="Z61" s="100"/>
      <c r="AA61" s="100"/>
      <c r="AB61" s="100"/>
      <c r="AC61" s="100"/>
      <c r="AD61" s="101"/>
      <c r="AE61" s="99"/>
    </row>
    <row r="62" spans="1:31" s="69" customFormat="1" ht="15" customHeight="1">
      <c r="A62" s="89">
        <v>3</v>
      </c>
      <c r="B62" s="89" t="s">
        <v>137</v>
      </c>
      <c r="C62" s="89">
        <v>10</v>
      </c>
      <c r="D62" s="90">
        <v>423.64</v>
      </c>
      <c r="E62" s="91">
        <v>34.78</v>
      </c>
      <c r="F62" s="102">
        <v>417.4</v>
      </c>
      <c r="G62" s="93">
        <v>58</v>
      </c>
      <c r="H62" s="94">
        <v>1</v>
      </c>
      <c r="I62" s="95" t="s">
        <v>156</v>
      </c>
      <c r="J62" s="96">
        <v>58</v>
      </c>
      <c r="K62" t="s">
        <v>281</v>
      </c>
      <c r="L62"/>
      <c r="M62" t="s">
        <v>281</v>
      </c>
      <c r="N62"/>
      <c r="O62"/>
      <c r="P62" t="s">
        <v>281</v>
      </c>
      <c r="Q62" t="s">
        <v>320</v>
      </c>
      <c r="R62"/>
      <c r="S62" t="s">
        <v>281</v>
      </c>
      <c r="T62" t="s">
        <v>281</v>
      </c>
      <c r="U62" t="s">
        <v>281</v>
      </c>
      <c r="V62" s="100"/>
      <c r="W62" s="100"/>
      <c r="X62" s="100"/>
      <c r="Y62" s="100"/>
      <c r="Z62" s="100"/>
      <c r="AA62" s="100"/>
      <c r="AB62" s="100"/>
      <c r="AC62" s="100"/>
      <c r="AD62" s="101"/>
      <c r="AE62" s="99"/>
    </row>
    <row r="63" spans="1:31" s="69" customFormat="1" ht="15" customHeight="1">
      <c r="A63" s="89">
        <v>3</v>
      </c>
      <c r="B63" s="89" t="s">
        <v>137</v>
      </c>
      <c r="C63" s="89">
        <v>11</v>
      </c>
      <c r="D63" s="90">
        <v>370.71600000000001</v>
      </c>
      <c r="E63" s="91">
        <v>34.700000000000003</v>
      </c>
      <c r="F63" s="102">
        <v>365</v>
      </c>
      <c r="G63" s="93">
        <v>59</v>
      </c>
      <c r="H63" s="94">
        <v>1</v>
      </c>
      <c r="I63" s="95" t="s">
        <v>156</v>
      </c>
      <c r="J63" s="96">
        <v>59</v>
      </c>
      <c r="K63" t="s">
        <v>281</v>
      </c>
      <c r="L63"/>
      <c r="M63" t="s">
        <v>281</v>
      </c>
      <c r="N63"/>
      <c r="O63"/>
      <c r="P63" t="s">
        <v>281</v>
      </c>
      <c r="Q63" t="s">
        <v>155</v>
      </c>
      <c r="R63"/>
      <c r="S63" t="s">
        <v>155</v>
      </c>
      <c r="T63" t="s">
        <v>155</v>
      </c>
      <c r="U63" t="s">
        <v>155</v>
      </c>
      <c r="V63" s="100"/>
      <c r="W63" s="100"/>
      <c r="X63" s="100"/>
      <c r="Y63" s="100"/>
      <c r="Z63" s="100"/>
      <c r="AA63" s="100"/>
      <c r="AB63" s="100"/>
      <c r="AC63" s="100"/>
      <c r="AD63" s="101"/>
      <c r="AE63" s="99"/>
    </row>
    <row r="64" spans="1:31" s="69" customFormat="1" ht="15" customHeight="1">
      <c r="A64" s="89">
        <v>3</v>
      </c>
      <c r="B64" s="89" t="s">
        <v>137</v>
      </c>
      <c r="C64" s="89">
        <v>12</v>
      </c>
      <c r="D64" s="90">
        <v>299.87</v>
      </c>
      <c r="E64" s="106">
        <v>34.4</v>
      </c>
      <c r="F64" s="107">
        <v>296.8</v>
      </c>
      <c r="G64" s="93">
        <v>60</v>
      </c>
      <c r="H64" s="94">
        <v>1</v>
      </c>
      <c r="I64" s="95" t="s">
        <v>156</v>
      </c>
      <c r="J64" s="96">
        <v>60</v>
      </c>
      <c r="K64" t="s">
        <v>281</v>
      </c>
      <c r="L64"/>
      <c r="M64" t="s">
        <v>281</v>
      </c>
      <c r="N64" t="s">
        <v>281</v>
      </c>
      <c r="O64"/>
      <c r="P64" t="s">
        <v>281</v>
      </c>
      <c r="Q64" t="s">
        <v>155</v>
      </c>
      <c r="R64"/>
      <c r="S64" t="s">
        <v>281</v>
      </c>
      <c r="T64" t="s">
        <v>281</v>
      </c>
      <c r="U64" t="s">
        <v>281</v>
      </c>
      <c r="V64" s="100"/>
      <c r="W64" s="100"/>
      <c r="X64" s="100"/>
      <c r="Y64" s="100"/>
      <c r="Z64" s="100"/>
      <c r="AA64" s="100"/>
      <c r="AB64" s="100"/>
      <c r="AC64" s="100"/>
      <c r="AD64" s="101"/>
      <c r="AE64" s="99"/>
    </row>
    <row r="65" spans="1:31" s="69" customFormat="1" ht="15" customHeight="1">
      <c r="A65" s="89">
        <v>3</v>
      </c>
      <c r="B65" s="89" t="s">
        <v>137</v>
      </c>
      <c r="C65" s="89">
        <v>13</v>
      </c>
      <c r="D65" s="90">
        <v>271.74299999999999</v>
      </c>
      <c r="E65" s="106">
        <v>34.1</v>
      </c>
      <c r="F65" s="107">
        <v>267.7</v>
      </c>
      <c r="G65" s="93">
        <v>61</v>
      </c>
      <c r="H65" s="94">
        <v>1</v>
      </c>
      <c r="I65" s="95" t="s">
        <v>156</v>
      </c>
      <c r="J65" s="96">
        <v>61</v>
      </c>
      <c r="K65" t="s">
        <v>281</v>
      </c>
      <c r="L65"/>
      <c r="M65" t="s">
        <v>281</v>
      </c>
      <c r="N65" t="s">
        <v>281</v>
      </c>
      <c r="O65"/>
      <c r="P65" t="s">
        <v>281</v>
      </c>
      <c r="Q65" t="s">
        <v>155</v>
      </c>
      <c r="R65"/>
      <c r="S65" t="s">
        <v>281</v>
      </c>
      <c r="T65" t="s">
        <v>281</v>
      </c>
      <c r="U65" t="s">
        <v>281</v>
      </c>
      <c r="V65" s="100"/>
      <c r="W65" s="100"/>
      <c r="X65" s="100"/>
      <c r="Y65" s="100"/>
      <c r="Z65" s="100"/>
      <c r="AA65" s="100"/>
      <c r="AB65" s="100"/>
      <c r="AC65" s="100"/>
      <c r="AD65" s="101"/>
      <c r="AE65" s="99"/>
    </row>
    <row r="66" spans="1:31" s="69" customFormat="1" ht="15" customHeight="1">
      <c r="A66" s="89">
        <v>3</v>
      </c>
      <c r="B66" s="89" t="s">
        <v>137</v>
      </c>
      <c r="C66" s="89">
        <v>14</v>
      </c>
      <c r="D66" s="90">
        <v>249.15600000000001</v>
      </c>
      <c r="E66" s="106">
        <v>33.6</v>
      </c>
      <c r="F66" s="107">
        <v>245.5</v>
      </c>
      <c r="G66" s="93">
        <v>62</v>
      </c>
      <c r="H66" s="94">
        <v>1</v>
      </c>
      <c r="I66" s="95" t="s">
        <v>156</v>
      </c>
      <c r="J66" s="96">
        <v>62</v>
      </c>
      <c r="K66" t="s">
        <v>155</v>
      </c>
      <c r="L66"/>
      <c r="M66" t="s">
        <v>281</v>
      </c>
      <c r="N66"/>
      <c r="O66"/>
      <c r="P66" t="s">
        <v>281</v>
      </c>
      <c r="Q66" t="s">
        <v>155</v>
      </c>
      <c r="R66"/>
      <c r="S66" t="s">
        <v>281</v>
      </c>
      <c r="T66" t="s">
        <v>281</v>
      </c>
      <c r="U66" t="s">
        <v>281</v>
      </c>
      <c r="V66" s="100"/>
      <c r="W66" s="100"/>
      <c r="X66" s="100"/>
      <c r="Y66" s="100"/>
      <c r="Z66" s="100"/>
      <c r="AA66" s="100"/>
      <c r="AB66" s="100"/>
      <c r="AC66" s="100"/>
      <c r="AD66" s="101"/>
      <c r="AE66" s="99"/>
    </row>
    <row r="67" spans="1:31" s="69" customFormat="1" ht="15" customHeight="1">
      <c r="A67" s="89">
        <v>3</v>
      </c>
      <c r="B67" s="89" t="s">
        <v>137</v>
      </c>
      <c r="C67" s="89">
        <v>15</v>
      </c>
      <c r="D67" s="90">
        <v>220.52199999999999</v>
      </c>
      <c r="E67" s="91">
        <v>33.1</v>
      </c>
      <c r="F67" s="102">
        <v>217.1</v>
      </c>
      <c r="G67" s="93">
        <v>63</v>
      </c>
      <c r="H67" s="94">
        <v>1</v>
      </c>
      <c r="I67" s="95" t="s">
        <v>156</v>
      </c>
      <c r="J67" s="96">
        <v>63</v>
      </c>
      <c r="K67" t="s">
        <v>281</v>
      </c>
      <c r="L67"/>
      <c r="M67" t="s">
        <v>281</v>
      </c>
      <c r="N67" t="s">
        <v>281</v>
      </c>
      <c r="O67"/>
      <c r="P67" t="s">
        <v>281</v>
      </c>
      <c r="Q67" t="s">
        <v>155</v>
      </c>
      <c r="R67"/>
      <c r="S67" t="s">
        <v>281</v>
      </c>
      <c r="T67" t="s">
        <v>281</v>
      </c>
      <c r="U67" t="s">
        <v>281</v>
      </c>
      <c r="V67" s="100"/>
      <c r="W67" s="100"/>
      <c r="X67" s="100"/>
      <c r="Y67" s="100"/>
      <c r="Z67" s="100"/>
      <c r="AA67" s="100"/>
      <c r="AB67" s="100"/>
      <c r="AC67" s="100"/>
      <c r="AD67" s="101"/>
      <c r="AE67" s="99"/>
    </row>
    <row r="68" spans="1:31" s="69" customFormat="1" ht="15" customHeight="1">
      <c r="A68" s="89">
        <v>3</v>
      </c>
      <c r="B68" s="89" t="s">
        <v>137</v>
      </c>
      <c r="C68" s="89">
        <v>16</v>
      </c>
      <c r="D68" s="90">
        <v>203.01400000000001</v>
      </c>
      <c r="E68" s="91">
        <v>32.9</v>
      </c>
      <c r="F68" s="102">
        <v>199.9</v>
      </c>
      <c r="G68" s="93">
        <v>64</v>
      </c>
      <c r="H68" s="94">
        <v>1</v>
      </c>
      <c r="I68" s="95" t="s">
        <v>156</v>
      </c>
      <c r="J68" s="96">
        <v>64</v>
      </c>
      <c r="K68" t="s">
        <v>281</v>
      </c>
      <c r="L68"/>
      <c r="M68" t="s">
        <v>281</v>
      </c>
      <c r="N68" t="s">
        <v>281</v>
      </c>
      <c r="O68"/>
      <c r="P68" t="s">
        <v>281</v>
      </c>
      <c r="Q68" t="s">
        <v>155</v>
      </c>
      <c r="R68"/>
      <c r="S68" t="s">
        <v>281</v>
      </c>
      <c r="T68" t="s">
        <v>281</v>
      </c>
      <c r="U68" t="s">
        <v>281</v>
      </c>
      <c r="V68" s="100"/>
      <c r="W68" s="100"/>
      <c r="X68" s="100"/>
      <c r="Y68" s="100"/>
      <c r="Z68" s="100"/>
      <c r="AA68" s="100"/>
      <c r="AB68" s="100"/>
      <c r="AC68" s="100"/>
      <c r="AD68" s="101"/>
      <c r="AE68" s="99"/>
    </row>
    <row r="69" spans="1:31" s="69" customFormat="1" ht="15" customHeight="1">
      <c r="A69" s="89">
        <v>3</v>
      </c>
      <c r="B69" s="89" t="s">
        <v>137</v>
      </c>
      <c r="C69" s="89">
        <v>17</v>
      </c>
      <c r="D69" s="90">
        <v>172.738</v>
      </c>
      <c r="E69" s="91">
        <v>32.6</v>
      </c>
      <c r="F69" s="102">
        <v>169.9</v>
      </c>
      <c r="G69" s="93">
        <v>65</v>
      </c>
      <c r="H69" s="94">
        <v>1</v>
      </c>
      <c r="I69" s="95" t="s">
        <v>156</v>
      </c>
      <c r="J69" s="96">
        <v>65</v>
      </c>
      <c r="K69" t="s">
        <v>281</v>
      </c>
      <c r="L69"/>
      <c r="M69" t="s">
        <v>281</v>
      </c>
      <c r="N69"/>
      <c r="O69"/>
      <c r="P69" t="s">
        <v>281</v>
      </c>
      <c r="Q69" t="s">
        <v>320</v>
      </c>
      <c r="R69"/>
      <c r="S69" t="s">
        <v>281</v>
      </c>
      <c r="T69" t="s">
        <v>281</v>
      </c>
      <c r="U69" t="s">
        <v>281</v>
      </c>
      <c r="V69" s="100"/>
      <c r="W69" s="100"/>
      <c r="X69" s="100"/>
      <c r="Y69" s="100"/>
      <c r="Z69" s="100"/>
      <c r="AA69" s="100"/>
      <c r="AB69" s="100"/>
      <c r="AC69" s="100"/>
      <c r="AD69" s="101"/>
      <c r="AE69" s="99"/>
    </row>
    <row r="70" spans="1:31" s="69" customFormat="1" ht="15" customHeight="1">
      <c r="A70" s="89">
        <v>3</v>
      </c>
      <c r="B70" s="89" t="s">
        <v>137</v>
      </c>
      <c r="C70" s="89">
        <v>18</v>
      </c>
      <c r="D70" s="90">
        <v>140.994</v>
      </c>
      <c r="E70" s="91">
        <v>32.299999999999997</v>
      </c>
      <c r="F70" s="102">
        <v>138.4</v>
      </c>
      <c r="G70" s="93">
        <v>66</v>
      </c>
      <c r="H70" s="94">
        <v>1</v>
      </c>
      <c r="I70" s="95" t="s">
        <v>156</v>
      </c>
      <c r="J70" s="96">
        <v>66</v>
      </c>
      <c r="K70" t="s">
        <v>155</v>
      </c>
      <c r="L70"/>
      <c r="M70" t="s">
        <v>155</v>
      </c>
      <c r="N70" t="s">
        <v>281</v>
      </c>
      <c r="O70" t="s">
        <v>155</v>
      </c>
      <c r="P70" t="s">
        <v>281</v>
      </c>
      <c r="Q70" t="s">
        <v>155</v>
      </c>
      <c r="R70"/>
      <c r="S70" t="s">
        <v>281</v>
      </c>
      <c r="T70" t="s">
        <v>281</v>
      </c>
      <c r="U70" t="s">
        <v>281</v>
      </c>
      <c r="V70" s="100"/>
      <c r="W70" s="100"/>
      <c r="X70" s="100"/>
      <c r="Y70" s="100"/>
      <c r="Z70" s="100"/>
      <c r="AA70" s="100"/>
      <c r="AB70" s="100"/>
      <c r="AC70" s="100"/>
      <c r="AD70" s="101"/>
      <c r="AE70" s="99"/>
    </row>
    <row r="71" spans="1:31" s="69" customFormat="1" ht="15" customHeight="1">
      <c r="A71" s="89">
        <v>3</v>
      </c>
      <c r="B71" s="89" t="s">
        <v>137</v>
      </c>
      <c r="C71" s="89">
        <v>19</v>
      </c>
      <c r="D71" s="90">
        <v>102.58</v>
      </c>
      <c r="E71" s="91">
        <v>31.8</v>
      </c>
      <c r="F71" s="102">
        <v>100.6</v>
      </c>
      <c r="G71" s="93">
        <v>67</v>
      </c>
      <c r="H71" s="94">
        <v>1</v>
      </c>
      <c r="I71" s="95" t="s">
        <v>156</v>
      </c>
      <c r="J71" s="96">
        <v>67</v>
      </c>
      <c r="K71" t="s">
        <v>281</v>
      </c>
      <c r="L71"/>
      <c r="M71" t="s">
        <v>281</v>
      </c>
      <c r="N71"/>
      <c r="O71" t="s">
        <v>155</v>
      </c>
      <c r="P71" t="s">
        <v>281</v>
      </c>
      <c r="Q71" t="s">
        <v>155</v>
      </c>
      <c r="R71"/>
      <c r="S71" t="s">
        <v>155</v>
      </c>
      <c r="T71" t="s">
        <v>155</v>
      </c>
      <c r="U71" t="s">
        <v>155</v>
      </c>
      <c r="V71" s="100"/>
      <c r="W71" s="100"/>
      <c r="X71" s="100"/>
      <c r="Y71" s="100"/>
      <c r="Z71" s="100"/>
      <c r="AA71" s="100"/>
      <c r="AB71" s="100"/>
      <c r="AC71" s="100"/>
      <c r="AD71" s="101"/>
      <c r="AE71" s="99"/>
    </row>
    <row r="72" spans="1:31" s="69" customFormat="1" ht="15" customHeight="1">
      <c r="A72" s="108">
        <v>3</v>
      </c>
      <c r="B72" s="108" t="s">
        <v>137</v>
      </c>
      <c r="C72" s="108">
        <v>20</v>
      </c>
      <c r="D72" s="90">
        <v>79.441999999999993</v>
      </c>
      <c r="E72" s="91" t="s">
        <v>322</v>
      </c>
      <c r="F72" s="102">
        <v>77.400000000000006</v>
      </c>
      <c r="G72" s="93">
        <v>68</v>
      </c>
      <c r="H72" s="94" t="s">
        <v>154</v>
      </c>
      <c r="I72" s="95" t="s">
        <v>156</v>
      </c>
      <c r="J72" s="96">
        <v>68</v>
      </c>
      <c r="K72"/>
      <c r="L72"/>
      <c r="M72"/>
      <c r="N72"/>
      <c r="O72"/>
      <c r="P72"/>
      <c r="Q72"/>
      <c r="R72"/>
      <c r="S72"/>
      <c r="T72"/>
      <c r="U72"/>
      <c r="V72" s="100"/>
      <c r="W72" s="100"/>
      <c r="X72" s="100"/>
      <c r="Y72" s="100"/>
      <c r="Z72" s="100"/>
      <c r="AA72" s="100"/>
      <c r="AB72" s="100"/>
      <c r="AC72" s="100"/>
      <c r="AD72" s="101"/>
      <c r="AE72" s="99"/>
    </row>
    <row r="73" spans="1:31" s="69" customFormat="1" ht="15" customHeight="1">
      <c r="A73" s="89">
        <v>3</v>
      </c>
      <c r="B73" s="89" t="s">
        <v>137</v>
      </c>
      <c r="C73" s="89">
        <v>21</v>
      </c>
      <c r="D73" s="90">
        <v>78.44</v>
      </c>
      <c r="E73" s="91" t="s">
        <v>322</v>
      </c>
      <c r="F73" s="102">
        <v>77.400000000000006</v>
      </c>
      <c r="G73" s="93">
        <v>69</v>
      </c>
      <c r="H73" s="94">
        <v>1</v>
      </c>
      <c r="I73" s="95" t="s">
        <v>156</v>
      </c>
      <c r="J73" s="96">
        <v>69</v>
      </c>
      <c r="K73" t="s">
        <v>281</v>
      </c>
      <c r="L73"/>
      <c r="M73" t="s">
        <v>281</v>
      </c>
      <c r="N73"/>
      <c r="O73" t="s">
        <v>155</v>
      </c>
      <c r="P73" t="s">
        <v>281</v>
      </c>
      <c r="Q73" t="s">
        <v>155</v>
      </c>
      <c r="R73"/>
      <c r="S73" t="s">
        <v>281</v>
      </c>
      <c r="T73" t="s">
        <v>281</v>
      </c>
      <c r="U73" t="s">
        <v>281</v>
      </c>
      <c r="V73" s="100"/>
      <c r="W73" s="100"/>
      <c r="X73" s="100"/>
      <c r="Y73" s="100"/>
      <c r="Z73" s="100"/>
      <c r="AA73" s="100"/>
      <c r="AB73" s="100"/>
      <c r="AC73" s="100"/>
      <c r="AD73" s="101"/>
      <c r="AE73" s="99"/>
    </row>
    <row r="74" spans="1:31" s="69" customFormat="1" ht="15" customHeight="1">
      <c r="A74" s="108">
        <v>3</v>
      </c>
      <c r="B74" s="108" t="s">
        <v>137</v>
      </c>
      <c r="C74" s="108">
        <v>22</v>
      </c>
      <c r="D74" s="90">
        <v>41.664000000000001</v>
      </c>
      <c r="E74" s="91"/>
      <c r="F74" s="102">
        <v>40</v>
      </c>
      <c r="G74" s="93">
        <v>70</v>
      </c>
      <c r="H74" s="94" t="s">
        <v>154</v>
      </c>
      <c r="I74" s="95" t="s">
        <v>156</v>
      </c>
      <c r="J74" s="96">
        <v>70</v>
      </c>
      <c r="K74"/>
      <c r="L74"/>
      <c r="M74"/>
      <c r="N74"/>
      <c r="O74"/>
      <c r="P74"/>
      <c r="Q74"/>
      <c r="R74"/>
      <c r="S74"/>
      <c r="T74"/>
      <c r="U74"/>
      <c r="V74" s="100"/>
      <c r="W74" s="100"/>
      <c r="X74" s="100"/>
      <c r="Y74" s="100"/>
      <c r="Z74" s="100"/>
      <c r="AA74" s="100"/>
      <c r="AB74" s="100"/>
      <c r="AC74" s="100"/>
      <c r="AD74" s="101"/>
      <c r="AE74" s="99"/>
    </row>
    <row r="75" spans="1:31" s="69" customFormat="1" ht="15" customHeight="1">
      <c r="A75" s="89">
        <v>3</v>
      </c>
      <c r="B75" s="89" t="s">
        <v>137</v>
      </c>
      <c r="C75" s="89">
        <v>23</v>
      </c>
      <c r="D75" s="90">
        <v>21.466000000000001</v>
      </c>
      <c r="E75" s="91"/>
      <c r="F75" s="102">
        <v>20</v>
      </c>
      <c r="G75" s="93">
        <v>71</v>
      </c>
      <c r="H75" s="94">
        <v>1</v>
      </c>
      <c r="I75" s="95" t="s">
        <v>156</v>
      </c>
      <c r="J75" s="96">
        <v>71</v>
      </c>
      <c r="K75" t="s">
        <v>281</v>
      </c>
      <c r="L75"/>
      <c r="M75" t="s">
        <v>281</v>
      </c>
      <c r="N75" t="s">
        <v>281</v>
      </c>
      <c r="O75"/>
      <c r="P75" t="s">
        <v>281</v>
      </c>
      <c r="Q75" t="s">
        <v>155</v>
      </c>
      <c r="R75"/>
      <c r="S75" t="s">
        <v>281</v>
      </c>
      <c r="T75" t="s">
        <v>281</v>
      </c>
      <c r="U75" t="s">
        <v>281</v>
      </c>
      <c r="V75" s="100"/>
      <c r="W75" s="100"/>
      <c r="X75" s="100"/>
      <c r="Y75" s="100"/>
      <c r="Z75" s="100"/>
      <c r="AA75" s="100"/>
      <c r="AB75" s="100"/>
      <c r="AC75" s="100"/>
      <c r="AD75" s="101"/>
      <c r="AE75" s="99"/>
    </row>
    <row r="76" spans="1:31" s="69" customFormat="1" ht="15" customHeight="1">
      <c r="A76" s="89">
        <v>3</v>
      </c>
      <c r="B76" s="89" t="s">
        <v>137</v>
      </c>
      <c r="C76" s="89">
        <v>24</v>
      </c>
      <c r="D76" s="90">
        <v>6.5289999999999999</v>
      </c>
      <c r="E76" s="91"/>
      <c r="F76" s="102">
        <v>5</v>
      </c>
      <c r="G76" s="93">
        <v>72</v>
      </c>
      <c r="H76" s="94">
        <v>1</v>
      </c>
      <c r="I76" s="95" t="s">
        <v>156</v>
      </c>
      <c r="J76" s="96">
        <v>72</v>
      </c>
      <c r="K76" t="s">
        <v>155</v>
      </c>
      <c r="L76"/>
      <c r="M76" t="s">
        <v>281</v>
      </c>
      <c r="N76" t="s">
        <v>281</v>
      </c>
      <c r="O76" t="s">
        <v>155</v>
      </c>
      <c r="P76" t="s">
        <v>281</v>
      </c>
      <c r="Q76" t="s">
        <v>155</v>
      </c>
      <c r="R76"/>
      <c r="S76" t="s">
        <v>281</v>
      </c>
      <c r="T76" t="s">
        <v>281</v>
      </c>
      <c r="U76" t="s">
        <v>281</v>
      </c>
      <c r="V76" s="100"/>
      <c r="W76" s="100"/>
      <c r="X76" s="100"/>
      <c r="Y76" s="100"/>
      <c r="Z76" s="100"/>
      <c r="AA76" s="100"/>
      <c r="AB76" s="100"/>
      <c r="AC76" s="100"/>
      <c r="AD76" s="101"/>
      <c r="AE76" s="99"/>
    </row>
    <row r="77" spans="1:31" s="69" customFormat="1" ht="15" customHeight="1">
      <c r="A77" s="89">
        <v>4</v>
      </c>
      <c r="B77" s="89" t="s">
        <v>152</v>
      </c>
      <c r="C77" s="89">
        <v>1</v>
      </c>
      <c r="D77" s="90">
        <v>3130.9560000000001</v>
      </c>
      <c r="E77" s="91" t="s">
        <v>318</v>
      </c>
      <c r="F77" s="102">
        <v>3076</v>
      </c>
      <c r="G77" s="93">
        <v>73</v>
      </c>
      <c r="H77" s="94">
        <v>0</v>
      </c>
      <c r="I77" s="95" t="s">
        <v>156</v>
      </c>
      <c r="J77" s="96">
        <v>73</v>
      </c>
      <c r="K77" t="s">
        <v>319</v>
      </c>
      <c r="L77"/>
      <c r="M77"/>
      <c r="N77"/>
      <c r="O77"/>
      <c r="P77" t="s">
        <v>281</v>
      </c>
      <c r="Q77" t="s">
        <v>155</v>
      </c>
      <c r="R77"/>
      <c r="S77" t="s">
        <v>281</v>
      </c>
      <c r="T77"/>
      <c r="U77"/>
      <c r="V77" s="100"/>
      <c r="W77" s="100"/>
      <c r="X77" s="100"/>
      <c r="Y77" s="100"/>
      <c r="Z77" s="100"/>
      <c r="AA77" s="100"/>
      <c r="AB77" s="100"/>
      <c r="AC77" s="100"/>
      <c r="AD77" s="101"/>
      <c r="AE77" s="99"/>
    </row>
    <row r="78" spans="1:31" s="69" customFormat="1" ht="15" customHeight="1">
      <c r="A78" s="89">
        <v>4</v>
      </c>
      <c r="B78" s="89" t="s">
        <v>152</v>
      </c>
      <c r="C78" s="89">
        <v>2</v>
      </c>
      <c r="D78" s="90">
        <v>2543.819</v>
      </c>
      <c r="E78" s="91"/>
      <c r="F78" s="102">
        <v>2500</v>
      </c>
      <c r="G78" s="93">
        <v>74</v>
      </c>
      <c r="H78" s="94">
        <v>1</v>
      </c>
      <c r="I78" s="95" t="s">
        <v>156</v>
      </c>
      <c r="J78" s="96">
        <v>74</v>
      </c>
      <c r="K78" t="s">
        <v>281</v>
      </c>
      <c r="L78"/>
      <c r="M78"/>
      <c r="N78"/>
      <c r="O78"/>
      <c r="P78" t="s">
        <v>281</v>
      </c>
      <c r="Q78" t="s">
        <v>320</v>
      </c>
      <c r="R78"/>
      <c r="S78" t="s">
        <v>281</v>
      </c>
      <c r="T78"/>
      <c r="U78"/>
      <c r="V78" s="100"/>
      <c r="W78" s="100"/>
      <c r="X78" s="100"/>
      <c r="Y78" s="100"/>
      <c r="Z78" s="100"/>
      <c r="AA78" s="100"/>
      <c r="AB78" s="100"/>
      <c r="AC78" s="100"/>
      <c r="AD78" s="101"/>
      <c r="AE78" s="99"/>
    </row>
    <row r="79" spans="1:31" s="69" customFormat="1" ht="15" customHeight="1">
      <c r="A79" s="89">
        <v>4</v>
      </c>
      <c r="B79" s="89" t="s">
        <v>152</v>
      </c>
      <c r="C79" s="89">
        <v>3</v>
      </c>
      <c r="D79" s="90">
        <v>2032.479</v>
      </c>
      <c r="E79" s="91"/>
      <c r="F79" s="102">
        <v>2000</v>
      </c>
      <c r="G79" s="93">
        <v>75</v>
      </c>
      <c r="H79" s="94">
        <v>1</v>
      </c>
      <c r="I79" s="95" t="s">
        <v>156</v>
      </c>
      <c r="J79" s="96">
        <v>75</v>
      </c>
      <c r="K79" t="s">
        <v>281</v>
      </c>
      <c r="L79"/>
      <c r="M79"/>
      <c r="N79"/>
      <c r="O79"/>
      <c r="P79" t="s">
        <v>281</v>
      </c>
      <c r="Q79" t="s">
        <v>155</v>
      </c>
      <c r="R79"/>
      <c r="S79" t="s">
        <v>155</v>
      </c>
      <c r="T79"/>
      <c r="U79"/>
      <c r="V79" s="100"/>
      <c r="W79" s="100"/>
      <c r="X79" s="100"/>
      <c r="Y79" s="100"/>
      <c r="Z79" s="100"/>
      <c r="AA79" s="100"/>
      <c r="AB79" s="100"/>
      <c r="AC79" s="100"/>
      <c r="AD79" s="101"/>
      <c r="AE79" s="99"/>
    </row>
    <row r="80" spans="1:31" s="69" customFormat="1" ht="15" customHeight="1">
      <c r="A80" s="89">
        <v>4</v>
      </c>
      <c r="B80" s="89" t="s">
        <v>152</v>
      </c>
      <c r="C80" s="89">
        <v>4</v>
      </c>
      <c r="D80" s="90">
        <v>1523.078</v>
      </c>
      <c r="E80" s="91"/>
      <c r="F80" s="102">
        <v>1500</v>
      </c>
      <c r="G80" s="93">
        <v>76</v>
      </c>
      <c r="H80" s="94">
        <v>1</v>
      </c>
      <c r="I80" s="95" t="s">
        <v>156</v>
      </c>
      <c r="J80" s="96">
        <v>76</v>
      </c>
      <c r="K80" t="s">
        <v>281</v>
      </c>
      <c r="L80"/>
      <c r="M80"/>
      <c r="N80"/>
      <c r="O80"/>
      <c r="P80" t="s">
        <v>281</v>
      </c>
      <c r="Q80" t="s">
        <v>155</v>
      </c>
      <c r="R80"/>
      <c r="S80" t="s">
        <v>281</v>
      </c>
      <c r="T80"/>
      <c r="U80"/>
      <c r="V80" s="100"/>
      <c r="W80" s="100"/>
      <c r="X80" s="100"/>
      <c r="Y80" s="100"/>
      <c r="Z80" s="100"/>
      <c r="AA80" s="100"/>
      <c r="AB80" s="100"/>
      <c r="AC80" s="100"/>
      <c r="AD80" s="101"/>
      <c r="AE80" s="99"/>
    </row>
    <row r="81" spans="1:31" s="69" customFormat="1" ht="15" customHeight="1">
      <c r="A81" s="89">
        <v>4</v>
      </c>
      <c r="B81" s="89" t="s">
        <v>152</v>
      </c>
      <c r="C81" s="89">
        <v>5</v>
      </c>
      <c r="D81" s="90">
        <v>1014.521</v>
      </c>
      <c r="E81" s="91"/>
      <c r="F81" s="102">
        <v>1000</v>
      </c>
      <c r="G81" s="93">
        <v>77</v>
      </c>
      <c r="H81" s="94">
        <v>1</v>
      </c>
      <c r="I81" s="95" t="s">
        <v>156</v>
      </c>
      <c r="J81" s="96">
        <v>77</v>
      </c>
      <c r="K81" t="s">
        <v>281</v>
      </c>
      <c r="L81"/>
      <c r="M81"/>
      <c r="N81" t="s">
        <v>281</v>
      </c>
      <c r="O81"/>
      <c r="P81" t="s">
        <v>281</v>
      </c>
      <c r="Q81" t="s">
        <v>155</v>
      </c>
      <c r="R81"/>
      <c r="S81" t="s">
        <v>281</v>
      </c>
      <c r="T81"/>
      <c r="U81"/>
      <c r="V81" s="100"/>
      <c r="W81" s="100"/>
      <c r="X81" s="100"/>
      <c r="Y81" s="100"/>
      <c r="Z81" s="100"/>
      <c r="AA81" s="100"/>
      <c r="AB81" s="100"/>
      <c r="AC81" s="100"/>
      <c r="AD81" s="101"/>
      <c r="AE81" s="99"/>
    </row>
    <row r="82" spans="1:31" s="69" customFormat="1" ht="15" customHeight="1">
      <c r="A82" s="89">
        <v>4</v>
      </c>
      <c r="B82" s="89" t="s">
        <v>152</v>
      </c>
      <c r="C82" s="89">
        <v>6</v>
      </c>
      <c r="D82" s="90">
        <v>811.98099999999999</v>
      </c>
      <c r="E82" s="91"/>
      <c r="F82" s="102">
        <v>800</v>
      </c>
      <c r="G82" s="93">
        <v>78</v>
      </c>
      <c r="H82" s="94" t="s">
        <v>154</v>
      </c>
      <c r="I82" s="95" t="s">
        <v>156</v>
      </c>
      <c r="J82" s="96">
        <v>78</v>
      </c>
      <c r="K82"/>
      <c r="L82"/>
      <c r="M82"/>
      <c r="N82"/>
      <c r="O82"/>
      <c r="P82"/>
      <c r="Q82"/>
      <c r="R82"/>
      <c r="S82"/>
      <c r="T82"/>
      <c r="U82"/>
      <c r="V82" s="100"/>
      <c r="W82" s="100"/>
      <c r="X82" s="100"/>
      <c r="Y82" s="100"/>
      <c r="Z82" s="100"/>
      <c r="AA82" s="100"/>
      <c r="AB82" s="100"/>
      <c r="AC82" s="100"/>
      <c r="AD82" s="101"/>
      <c r="AE82" s="99"/>
    </row>
    <row r="83" spans="1:31" s="69" customFormat="1" ht="15" customHeight="1">
      <c r="A83" s="89">
        <v>4</v>
      </c>
      <c r="B83" s="89" t="s">
        <v>152</v>
      </c>
      <c r="C83" s="89">
        <v>7</v>
      </c>
      <c r="D83" s="90">
        <v>608.77300000000002</v>
      </c>
      <c r="E83" s="91"/>
      <c r="F83" s="102">
        <v>600</v>
      </c>
      <c r="G83" s="93">
        <v>79</v>
      </c>
      <c r="H83" s="94">
        <v>1</v>
      </c>
      <c r="I83" s="95" t="s">
        <v>156</v>
      </c>
      <c r="J83" s="96">
        <v>79</v>
      </c>
      <c r="K83" t="s">
        <v>281</v>
      </c>
      <c r="L83"/>
      <c r="M83"/>
      <c r="N83"/>
      <c r="O83"/>
      <c r="P83" t="s">
        <v>281</v>
      </c>
      <c r="Q83" t="s">
        <v>155</v>
      </c>
      <c r="R83"/>
      <c r="S83" t="s">
        <v>281</v>
      </c>
      <c r="T83"/>
      <c r="U83"/>
      <c r="V83" s="109"/>
      <c r="W83" s="109"/>
      <c r="X83" s="109"/>
      <c r="Y83" s="109"/>
      <c r="Z83" s="109"/>
      <c r="AA83" s="109"/>
      <c r="AB83" s="109"/>
      <c r="AC83" s="109"/>
      <c r="AD83" s="101"/>
      <c r="AE83" s="99"/>
    </row>
    <row r="84" spans="1:31" s="69" customFormat="1" ht="15" customHeight="1">
      <c r="A84" s="89">
        <v>4</v>
      </c>
      <c r="B84" s="89" t="s">
        <v>152</v>
      </c>
      <c r="C84" s="89">
        <v>8</v>
      </c>
      <c r="D84" s="90">
        <v>507.673</v>
      </c>
      <c r="E84" s="91"/>
      <c r="F84" s="102">
        <v>500</v>
      </c>
      <c r="G84" s="93">
        <v>80</v>
      </c>
      <c r="H84" s="94">
        <v>1</v>
      </c>
      <c r="I84" s="95" t="s">
        <v>156</v>
      </c>
      <c r="J84" s="96">
        <v>80</v>
      </c>
      <c r="K84" t="s">
        <v>281</v>
      </c>
      <c r="L84"/>
      <c r="M84"/>
      <c r="N84" t="s">
        <v>281</v>
      </c>
      <c r="O84"/>
      <c r="P84" t="s">
        <v>281</v>
      </c>
      <c r="Q84" t="s">
        <v>155</v>
      </c>
      <c r="R84"/>
      <c r="S84" t="s">
        <v>281</v>
      </c>
      <c r="T84"/>
      <c r="U84"/>
      <c r="V84" s="109"/>
      <c r="W84" s="109"/>
      <c r="X84" s="109"/>
      <c r="Y84" s="109"/>
      <c r="Z84" s="109"/>
      <c r="AA84" s="109"/>
      <c r="AB84" s="109"/>
      <c r="AC84" s="109"/>
      <c r="AD84" s="101"/>
      <c r="AE84" s="99"/>
    </row>
    <row r="85" spans="1:31" s="69" customFormat="1" ht="15" customHeight="1">
      <c r="A85" s="89">
        <v>4</v>
      </c>
      <c r="B85" s="89" t="s">
        <v>152</v>
      </c>
      <c r="C85" s="89">
        <v>9</v>
      </c>
      <c r="D85" s="90">
        <v>488.27699999999999</v>
      </c>
      <c r="E85" s="91" t="s">
        <v>321</v>
      </c>
      <c r="F85" s="102">
        <v>481</v>
      </c>
      <c r="G85" s="93">
        <v>81</v>
      </c>
      <c r="H85" s="94">
        <v>1</v>
      </c>
      <c r="I85" s="95" t="s">
        <v>156</v>
      </c>
      <c r="J85" s="96">
        <v>81</v>
      </c>
      <c r="K85" t="s">
        <v>281</v>
      </c>
      <c r="L85"/>
      <c r="M85"/>
      <c r="N85" t="s">
        <v>281</v>
      </c>
      <c r="O85"/>
      <c r="P85" t="s">
        <v>281</v>
      </c>
      <c r="Q85" t="s">
        <v>155</v>
      </c>
      <c r="R85"/>
      <c r="S85" t="s">
        <v>281</v>
      </c>
      <c r="T85"/>
      <c r="U85"/>
      <c r="V85" s="109"/>
      <c r="W85" s="109"/>
      <c r="X85" s="109"/>
      <c r="Y85" s="109"/>
      <c r="Z85" s="109"/>
      <c r="AA85" s="109"/>
      <c r="AB85" s="109"/>
      <c r="AC85" s="109"/>
      <c r="AD85" s="101"/>
      <c r="AE85" s="99"/>
    </row>
    <row r="86" spans="1:31" s="69" customFormat="1" ht="15" customHeight="1">
      <c r="A86" s="89">
        <v>4</v>
      </c>
      <c r="B86" s="89" t="s">
        <v>152</v>
      </c>
      <c r="C86" s="89">
        <v>10</v>
      </c>
      <c r="D86" s="90">
        <v>413.18099999999998</v>
      </c>
      <c r="E86" s="91">
        <v>34.78</v>
      </c>
      <c r="F86" s="102">
        <v>407</v>
      </c>
      <c r="G86" s="93">
        <v>82</v>
      </c>
      <c r="H86" s="94">
        <v>1</v>
      </c>
      <c r="I86" s="95" t="s">
        <v>156</v>
      </c>
      <c r="J86" s="96">
        <v>82</v>
      </c>
      <c r="K86" t="s">
        <v>281</v>
      </c>
      <c r="L86"/>
      <c r="M86"/>
      <c r="N86"/>
      <c r="O86"/>
      <c r="P86" t="s">
        <v>281</v>
      </c>
      <c r="Q86" t="s">
        <v>320</v>
      </c>
      <c r="R86"/>
      <c r="S86" t="s">
        <v>281</v>
      </c>
      <c r="T86"/>
      <c r="U86"/>
      <c r="V86" s="109"/>
      <c r="W86" s="109"/>
      <c r="X86" s="109"/>
      <c r="Y86" s="109"/>
      <c r="Z86" s="109"/>
      <c r="AA86" s="109"/>
      <c r="AB86" s="109"/>
      <c r="AC86" s="109"/>
      <c r="AD86" s="101"/>
      <c r="AE86" s="99"/>
    </row>
    <row r="87" spans="1:31" s="69" customFormat="1" ht="15" customHeight="1">
      <c r="A87" s="89">
        <v>4</v>
      </c>
      <c r="B87" s="89" t="s">
        <v>152</v>
      </c>
      <c r="C87" s="89">
        <v>11</v>
      </c>
      <c r="D87" s="90">
        <v>372.07499999999999</v>
      </c>
      <c r="E87" s="91">
        <v>34.700000000000003</v>
      </c>
      <c r="F87" s="102">
        <v>366.1</v>
      </c>
      <c r="G87" s="93">
        <v>83</v>
      </c>
      <c r="H87" s="94">
        <v>1</v>
      </c>
      <c r="I87" s="95" t="s">
        <v>156</v>
      </c>
      <c r="J87" s="96">
        <v>83</v>
      </c>
      <c r="K87" t="s">
        <v>281</v>
      </c>
      <c r="L87"/>
      <c r="M87" t="s">
        <v>281</v>
      </c>
      <c r="N87"/>
      <c r="O87"/>
      <c r="P87" t="s">
        <v>281</v>
      </c>
      <c r="Q87" t="s">
        <v>155</v>
      </c>
      <c r="R87"/>
      <c r="S87" t="s">
        <v>155</v>
      </c>
      <c r="T87" t="s">
        <v>155</v>
      </c>
      <c r="U87" t="s">
        <v>155</v>
      </c>
      <c r="V87" s="109"/>
      <c r="W87" s="109"/>
      <c r="X87" s="109"/>
      <c r="Y87" s="109"/>
      <c r="Z87" s="109"/>
      <c r="AA87" s="109"/>
      <c r="AB87" s="109"/>
      <c r="AC87" s="109"/>
      <c r="AD87" s="101"/>
      <c r="AE87" s="99"/>
    </row>
    <row r="88" spans="1:31" s="69" customFormat="1" ht="15" customHeight="1">
      <c r="A88" s="89">
        <v>4</v>
      </c>
      <c r="B88" s="89" t="s">
        <v>152</v>
      </c>
      <c r="C88" s="89">
        <v>12</v>
      </c>
      <c r="D88" s="90">
        <v>305.47199999999998</v>
      </c>
      <c r="E88" s="106">
        <v>34.4</v>
      </c>
      <c r="F88" s="102">
        <v>300.5</v>
      </c>
      <c r="G88" s="93">
        <v>84</v>
      </c>
      <c r="H88" s="94">
        <v>1</v>
      </c>
      <c r="I88" s="95" t="s">
        <v>156</v>
      </c>
      <c r="J88" s="96">
        <v>84</v>
      </c>
      <c r="K88" t="s">
        <v>281</v>
      </c>
      <c r="L88"/>
      <c r="M88" t="s">
        <v>281</v>
      </c>
      <c r="N88" t="s">
        <v>281</v>
      </c>
      <c r="O88"/>
      <c r="P88" t="s">
        <v>281</v>
      </c>
      <c r="Q88" t="s">
        <v>155</v>
      </c>
      <c r="R88"/>
      <c r="S88" t="s">
        <v>281</v>
      </c>
      <c r="T88" t="s">
        <v>281</v>
      </c>
      <c r="U88" t="s">
        <v>281</v>
      </c>
      <c r="V88" s="109"/>
      <c r="W88" s="109"/>
      <c r="X88" s="109"/>
      <c r="Y88" s="109"/>
      <c r="Z88" s="109"/>
      <c r="AA88" s="109"/>
      <c r="AB88" s="109"/>
      <c r="AC88" s="109"/>
      <c r="AD88" s="101"/>
      <c r="AE88" s="99"/>
    </row>
    <row r="89" spans="1:31" s="69" customFormat="1" ht="15" customHeight="1">
      <c r="A89" s="89">
        <v>4</v>
      </c>
      <c r="B89" s="89" t="s">
        <v>152</v>
      </c>
      <c r="C89" s="89">
        <v>13</v>
      </c>
      <c r="D89" s="90">
        <v>276.67</v>
      </c>
      <c r="E89" s="106">
        <v>34.1</v>
      </c>
      <c r="F89" s="102">
        <v>272.7</v>
      </c>
      <c r="G89" s="93">
        <v>85</v>
      </c>
      <c r="H89" s="94">
        <v>1</v>
      </c>
      <c r="I89" s="95" t="s">
        <v>156</v>
      </c>
      <c r="J89" s="96">
        <v>85</v>
      </c>
      <c r="K89" t="s">
        <v>281</v>
      </c>
      <c r="L89"/>
      <c r="M89" t="s">
        <v>281</v>
      </c>
      <c r="N89" t="s">
        <v>281</v>
      </c>
      <c r="O89"/>
      <c r="P89" t="s">
        <v>281</v>
      </c>
      <c r="Q89" t="s">
        <v>155</v>
      </c>
      <c r="R89"/>
      <c r="S89" t="s">
        <v>281</v>
      </c>
      <c r="T89" t="s">
        <v>281</v>
      </c>
      <c r="U89" t="s">
        <v>281</v>
      </c>
      <c r="V89" s="109"/>
      <c r="W89" s="109"/>
      <c r="X89" s="109"/>
      <c r="Y89" s="109"/>
      <c r="Z89" s="109"/>
      <c r="AA89" s="109"/>
      <c r="AB89" s="109"/>
      <c r="AC89" s="109"/>
      <c r="AD89" s="101"/>
      <c r="AE89" s="99"/>
    </row>
    <row r="90" spans="1:31" s="69" customFormat="1" ht="15" customHeight="1">
      <c r="A90" s="89">
        <v>4</v>
      </c>
      <c r="B90" s="89" t="s">
        <v>152</v>
      </c>
      <c r="C90" s="89">
        <v>14</v>
      </c>
      <c r="D90" s="90">
        <v>250.30600000000001</v>
      </c>
      <c r="E90" s="106">
        <v>33.6</v>
      </c>
      <c r="F90" s="102">
        <v>246.5</v>
      </c>
      <c r="G90" s="93">
        <v>86</v>
      </c>
      <c r="H90" s="94">
        <v>1</v>
      </c>
      <c r="I90" s="95" t="s">
        <v>156</v>
      </c>
      <c r="J90" s="96">
        <v>86</v>
      </c>
      <c r="K90" t="s">
        <v>155</v>
      </c>
      <c r="L90"/>
      <c r="M90" t="s">
        <v>281</v>
      </c>
      <c r="N90"/>
      <c r="O90"/>
      <c r="P90" t="s">
        <v>281</v>
      </c>
      <c r="Q90" t="s">
        <v>155</v>
      </c>
      <c r="R90"/>
      <c r="S90" t="s">
        <v>281</v>
      </c>
      <c r="T90" t="s">
        <v>281</v>
      </c>
      <c r="U90" t="s">
        <v>281</v>
      </c>
      <c r="V90" s="109"/>
      <c r="W90" s="109"/>
      <c r="X90" s="109"/>
      <c r="Y90" s="109"/>
      <c r="Z90" s="109"/>
      <c r="AA90" s="109"/>
      <c r="AB90" s="109"/>
      <c r="AC90" s="109"/>
      <c r="AD90" s="101"/>
      <c r="AE90" s="99"/>
    </row>
    <row r="91" spans="1:31" s="69" customFormat="1" ht="15" customHeight="1">
      <c r="A91" s="89">
        <v>4</v>
      </c>
      <c r="B91" s="89" t="s">
        <v>152</v>
      </c>
      <c r="C91" s="89">
        <v>15</v>
      </c>
      <c r="D91" s="90">
        <v>219.12700000000001</v>
      </c>
      <c r="E91" s="91">
        <v>33.1</v>
      </c>
      <c r="F91" s="102">
        <v>215.9</v>
      </c>
      <c r="G91" s="93">
        <v>87</v>
      </c>
      <c r="H91" s="94">
        <v>1</v>
      </c>
      <c r="I91" s="95" t="s">
        <v>156</v>
      </c>
      <c r="J91" s="96">
        <v>87</v>
      </c>
      <c r="K91" t="s">
        <v>281</v>
      </c>
      <c r="L91"/>
      <c r="M91" t="s">
        <v>281</v>
      </c>
      <c r="N91" t="s">
        <v>281</v>
      </c>
      <c r="O91"/>
      <c r="P91" t="s">
        <v>281</v>
      </c>
      <c r="Q91" t="s">
        <v>155</v>
      </c>
      <c r="R91"/>
      <c r="S91" t="s">
        <v>281</v>
      </c>
      <c r="T91" t="s">
        <v>281</v>
      </c>
      <c r="U91" t="s">
        <v>281</v>
      </c>
      <c r="V91" s="109"/>
      <c r="W91" s="109"/>
      <c r="X91" s="109"/>
      <c r="Y91" s="109"/>
      <c r="Z91" s="109"/>
      <c r="AA91" s="109"/>
      <c r="AB91" s="109"/>
      <c r="AC91" s="109"/>
      <c r="AD91" s="101"/>
      <c r="AE91" s="99"/>
    </row>
    <row r="92" spans="1:31" s="69" customFormat="1" ht="15" customHeight="1">
      <c r="A92" s="89">
        <v>4</v>
      </c>
      <c r="B92" s="89" t="s">
        <v>152</v>
      </c>
      <c r="C92" s="89">
        <v>16</v>
      </c>
      <c r="D92" s="90">
        <v>200.63800000000001</v>
      </c>
      <c r="E92" s="91">
        <v>32.9</v>
      </c>
      <c r="F92" s="102">
        <v>197.2</v>
      </c>
      <c r="G92" s="93">
        <v>88</v>
      </c>
      <c r="H92" s="94">
        <v>1</v>
      </c>
      <c r="I92" s="95" t="s">
        <v>156</v>
      </c>
      <c r="J92" s="96">
        <v>88</v>
      </c>
      <c r="K92" t="s">
        <v>281</v>
      </c>
      <c r="L92"/>
      <c r="M92" t="s">
        <v>281</v>
      </c>
      <c r="N92" t="s">
        <v>281</v>
      </c>
      <c r="O92"/>
      <c r="P92" t="s">
        <v>281</v>
      </c>
      <c r="Q92" t="s">
        <v>155</v>
      </c>
      <c r="R92"/>
      <c r="S92" t="s">
        <v>281</v>
      </c>
      <c r="T92" t="s">
        <v>281</v>
      </c>
      <c r="U92" t="s">
        <v>281</v>
      </c>
      <c r="V92" s="109"/>
      <c r="W92" s="109"/>
      <c r="X92" s="109"/>
      <c r="Y92" s="109"/>
      <c r="Z92" s="109"/>
      <c r="AA92" s="109"/>
      <c r="AB92" s="109"/>
      <c r="AC92" s="109"/>
      <c r="AD92" s="101"/>
      <c r="AE92" s="99"/>
    </row>
    <row r="93" spans="1:31" s="69" customFormat="1" ht="15" customHeight="1">
      <c r="A93" s="89">
        <v>4</v>
      </c>
      <c r="B93" s="89" t="s">
        <v>152</v>
      </c>
      <c r="C93" s="89">
        <v>17</v>
      </c>
      <c r="D93" s="90">
        <v>168.18</v>
      </c>
      <c r="E93" s="91">
        <v>32.6</v>
      </c>
      <c r="F93" s="102">
        <v>165</v>
      </c>
      <c r="G93" s="93">
        <v>89</v>
      </c>
      <c r="H93" s="94">
        <v>1</v>
      </c>
      <c r="I93" s="95" t="s">
        <v>156</v>
      </c>
      <c r="J93" s="96">
        <v>89</v>
      </c>
      <c r="K93" t="s">
        <v>281</v>
      </c>
      <c r="L93"/>
      <c r="M93" t="s">
        <v>281</v>
      </c>
      <c r="N93"/>
      <c r="O93"/>
      <c r="P93" t="s">
        <v>281</v>
      </c>
      <c r="Q93" t="s">
        <v>320</v>
      </c>
      <c r="R93"/>
      <c r="S93" t="s">
        <v>281</v>
      </c>
      <c r="T93" t="s">
        <v>281</v>
      </c>
      <c r="U93" t="s">
        <v>281</v>
      </c>
      <c r="V93" s="109"/>
      <c r="W93" s="109"/>
      <c r="X93" s="109"/>
      <c r="Y93" s="109"/>
      <c r="Z93" s="109"/>
      <c r="AA93" s="109"/>
      <c r="AB93" s="109"/>
      <c r="AC93" s="109"/>
      <c r="AD93" s="101"/>
      <c r="AE93" s="99"/>
    </row>
    <row r="94" spans="1:31" s="69" customFormat="1" ht="15" customHeight="1">
      <c r="A94" s="89">
        <v>4</v>
      </c>
      <c r="B94" s="89" t="s">
        <v>152</v>
      </c>
      <c r="C94" s="89">
        <v>18</v>
      </c>
      <c r="D94" s="90">
        <v>138.59100000000001</v>
      </c>
      <c r="E94" s="91">
        <v>32.299999999999997</v>
      </c>
      <c r="F94" s="102">
        <v>136</v>
      </c>
      <c r="G94" s="93">
        <v>90</v>
      </c>
      <c r="H94" s="94">
        <v>1</v>
      </c>
      <c r="I94" s="95" t="s">
        <v>156</v>
      </c>
      <c r="J94" s="96">
        <v>90</v>
      </c>
      <c r="K94" t="s">
        <v>155</v>
      </c>
      <c r="L94"/>
      <c r="M94" t="s">
        <v>155</v>
      </c>
      <c r="N94" t="s">
        <v>281</v>
      </c>
      <c r="O94" t="s">
        <v>155</v>
      </c>
      <c r="P94" t="s">
        <v>281</v>
      </c>
      <c r="Q94" t="s">
        <v>155</v>
      </c>
      <c r="R94"/>
      <c r="S94" t="s">
        <v>281</v>
      </c>
      <c r="T94" t="s">
        <v>281</v>
      </c>
      <c r="U94" t="s">
        <v>281</v>
      </c>
      <c r="V94" s="109"/>
      <c r="W94" s="109"/>
      <c r="X94" s="109"/>
      <c r="Y94" s="109"/>
      <c r="Z94" s="109"/>
      <c r="AA94" s="109"/>
      <c r="AB94" s="109"/>
      <c r="AC94" s="109"/>
      <c r="AD94" s="101"/>
      <c r="AE94" s="99"/>
    </row>
    <row r="95" spans="1:31" s="69" customFormat="1" ht="15" customHeight="1">
      <c r="A95" s="89">
        <v>4</v>
      </c>
      <c r="B95" s="89" t="s">
        <v>152</v>
      </c>
      <c r="C95" s="89">
        <v>19</v>
      </c>
      <c r="D95" s="90">
        <v>108.67100000000001</v>
      </c>
      <c r="E95" s="91">
        <v>31.8</v>
      </c>
      <c r="F95" s="102">
        <v>106.4</v>
      </c>
      <c r="G95" s="93">
        <v>91</v>
      </c>
      <c r="H95" s="94">
        <v>1</v>
      </c>
      <c r="I95" s="95" t="s">
        <v>156</v>
      </c>
      <c r="J95" s="96">
        <v>91</v>
      </c>
      <c r="K95" t="s">
        <v>281</v>
      </c>
      <c r="L95"/>
      <c r="M95" t="s">
        <v>281</v>
      </c>
      <c r="N95"/>
      <c r="O95" t="s">
        <v>155</v>
      </c>
      <c r="P95" t="s">
        <v>281</v>
      </c>
      <c r="Q95" t="s">
        <v>155</v>
      </c>
      <c r="R95"/>
      <c r="S95" t="s">
        <v>155</v>
      </c>
      <c r="T95" t="s">
        <v>155</v>
      </c>
      <c r="U95" t="s">
        <v>155</v>
      </c>
      <c r="V95" s="109"/>
      <c r="W95" s="109"/>
      <c r="X95" s="109"/>
      <c r="Y95" s="109"/>
      <c r="Z95" s="109"/>
      <c r="AA95" s="109"/>
      <c r="AB95" s="109"/>
      <c r="AC95" s="109"/>
      <c r="AD95" s="101"/>
      <c r="AE95" s="99"/>
    </row>
    <row r="96" spans="1:31" s="69" customFormat="1" ht="15" customHeight="1">
      <c r="A96" s="89">
        <v>4</v>
      </c>
      <c r="B96" s="89" t="s">
        <v>152</v>
      </c>
      <c r="C96" s="89">
        <v>20</v>
      </c>
      <c r="D96" s="90">
        <v>87.093999999999994</v>
      </c>
      <c r="E96" s="91" t="s">
        <v>322</v>
      </c>
      <c r="F96" s="102">
        <v>85.1</v>
      </c>
      <c r="G96" s="93">
        <v>92</v>
      </c>
      <c r="H96" s="94">
        <v>1</v>
      </c>
      <c r="I96" s="95" t="s">
        <v>156</v>
      </c>
      <c r="J96" s="96">
        <v>92</v>
      </c>
      <c r="K96" t="s">
        <v>281</v>
      </c>
      <c r="L96"/>
      <c r="M96" t="s">
        <v>281</v>
      </c>
      <c r="N96" t="s">
        <v>281</v>
      </c>
      <c r="O96" t="s">
        <v>155</v>
      </c>
      <c r="P96" t="s">
        <v>281</v>
      </c>
      <c r="Q96" t="s">
        <v>155</v>
      </c>
      <c r="R96"/>
      <c r="S96" t="s">
        <v>281</v>
      </c>
      <c r="T96" t="s">
        <v>281</v>
      </c>
      <c r="U96" t="s">
        <v>281</v>
      </c>
      <c r="V96" s="109"/>
      <c r="W96" s="109"/>
      <c r="X96" s="109"/>
      <c r="Y96" s="109"/>
      <c r="Z96" s="109"/>
      <c r="AA96" s="109"/>
      <c r="AB96" s="109"/>
      <c r="AC96" s="109"/>
      <c r="AD96" s="101"/>
      <c r="AE96" s="99"/>
    </row>
    <row r="97" spans="1:31" s="69" customFormat="1" ht="15" customHeight="1">
      <c r="A97" s="89">
        <v>4</v>
      </c>
      <c r="B97" s="89" t="s">
        <v>152</v>
      </c>
      <c r="C97" s="89">
        <v>21</v>
      </c>
      <c r="D97" s="90">
        <v>41.42</v>
      </c>
      <c r="E97" s="91"/>
      <c r="F97" s="102">
        <v>40</v>
      </c>
      <c r="G97" s="93">
        <v>93</v>
      </c>
      <c r="H97" s="94">
        <v>1</v>
      </c>
      <c r="I97" s="95" t="s">
        <v>156</v>
      </c>
      <c r="J97" s="96">
        <v>93</v>
      </c>
      <c r="K97" t="s">
        <v>281</v>
      </c>
      <c r="L97"/>
      <c r="M97" t="s">
        <v>281</v>
      </c>
      <c r="N97"/>
      <c r="O97" t="s">
        <v>155</v>
      </c>
      <c r="P97" t="s">
        <v>281</v>
      </c>
      <c r="Q97" t="s">
        <v>155</v>
      </c>
      <c r="R97"/>
      <c r="S97" t="s">
        <v>281</v>
      </c>
      <c r="T97" t="s">
        <v>281</v>
      </c>
      <c r="U97" t="s">
        <v>281</v>
      </c>
      <c r="V97" s="109"/>
      <c r="W97" s="109"/>
      <c r="X97" s="109"/>
      <c r="Y97" s="109"/>
      <c r="Z97" s="109"/>
      <c r="AA97" s="109"/>
      <c r="AB97" s="109"/>
      <c r="AC97" s="109"/>
      <c r="AD97" s="101"/>
      <c r="AE97" s="99"/>
    </row>
    <row r="98" spans="1:31" s="69" customFormat="1" ht="15" customHeight="1">
      <c r="A98" s="89">
        <v>4</v>
      </c>
      <c r="B98" s="89" t="s">
        <v>152</v>
      </c>
      <c r="C98" s="89">
        <v>22</v>
      </c>
      <c r="D98" s="90">
        <v>31.501999999999999</v>
      </c>
      <c r="E98" s="91"/>
      <c r="F98" s="102">
        <v>30</v>
      </c>
      <c r="G98" s="93">
        <v>94</v>
      </c>
      <c r="H98" s="94">
        <v>1</v>
      </c>
      <c r="I98" s="95" t="s">
        <v>156</v>
      </c>
      <c r="J98" s="96">
        <v>94</v>
      </c>
      <c r="K98" t="s">
        <v>281</v>
      </c>
      <c r="L98"/>
      <c r="M98" t="s">
        <v>281</v>
      </c>
      <c r="N98"/>
      <c r="O98" t="s">
        <v>155</v>
      </c>
      <c r="P98" t="s">
        <v>281</v>
      </c>
      <c r="Q98" t="s">
        <v>155</v>
      </c>
      <c r="R98"/>
      <c r="S98" t="s">
        <v>281</v>
      </c>
      <c r="T98" t="s">
        <v>281</v>
      </c>
      <c r="U98" t="s">
        <v>281</v>
      </c>
      <c r="V98" s="109"/>
      <c r="W98" s="109"/>
      <c r="X98" s="109"/>
      <c r="Y98" s="109"/>
      <c r="Z98" s="109"/>
      <c r="AA98" s="109"/>
      <c r="AB98" s="109"/>
      <c r="AC98" s="109"/>
      <c r="AD98" s="101"/>
      <c r="AE98" s="99"/>
    </row>
    <row r="99" spans="1:31" s="69" customFormat="1" ht="15" customHeight="1">
      <c r="A99" s="89">
        <v>4</v>
      </c>
      <c r="B99" s="89" t="s">
        <v>152</v>
      </c>
      <c r="C99" s="89">
        <v>23</v>
      </c>
      <c r="D99" s="90">
        <v>21.228000000000002</v>
      </c>
      <c r="E99" s="91"/>
      <c r="F99" s="102">
        <v>20</v>
      </c>
      <c r="G99" s="93">
        <v>95</v>
      </c>
      <c r="H99" s="94">
        <v>1</v>
      </c>
      <c r="I99" s="95" t="s">
        <v>156</v>
      </c>
      <c r="J99" s="96">
        <v>95</v>
      </c>
      <c r="K99" t="s">
        <v>281</v>
      </c>
      <c r="L99"/>
      <c r="M99" t="s">
        <v>281</v>
      </c>
      <c r="N99" t="s">
        <v>281</v>
      </c>
      <c r="O99"/>
      <c r="P99" t="s">
        <v>281</v>
      </c>
      <c r="Q99" t="s">
        <v>155</v>
      </c>
      <c r="R99"/>
      <c r="S99" t="s">
        <v>281</v>
      </c>
      <c r="T99" t="s">
        <v>281</v>
      </c>
      <c r="U99" t="s">
        <v>281</v>
      </c>
      <c r="V99" s="109"/>
      <c r="W99" s="109"/>
      <c r="X99" s="109"/>
      <c r="Y99" s="109"/>
      <c r="Z99" s="109"/>
      <c r="AA99" s="109"/>
      <c r="AB99" s="109"/>
      <c r="AC99" s="109"/>
      <c r="AD99" s="101"/>
      <c r="AE99" s="99"/>
    </row>
    <row r="100" spans="1:31" s="69" customFormat="1" ht="15" customHeight="1">
      <c r="A100" s="89">
        <v>4</v>
      </c>
      <c r="B100" s="89" t="s">
        <v>152</v>
      </c>
      <c r="C100" s="89">
        <v>24</v>
      </c>
      <c r="D100" s="90">
        <v>6.0910000000000002</v>
      </c>
      <c r="E100" s="91"/>
      <c r="F100" s="102">
        <v>5</v>
      </c>
      <c r="G100" s="93">
        <v>96</v>
      </c>
      <c r="H100" s="94">
        <v>1</v>
      </c>
      <c r="I100" s="95" t="s">
        <v>156</v>
      </c>
      <c r="J100" s="96">
        <v>96</v>
      </c>
      <c r="K100" t="s">
        <v>155</v>
      </c>
      <c r="L100"/>
      <c r="M100" t="s">
        <v>281</v>
      </c>
      <c r="N100" t="s">
        <v>281</v>
      </c>
      <c r="O100" t="s">
        <v>155</v>
      </c>
      <c r="P100" t="s">
        <v>281</v>
      </c>
      <c r="Q100" t="s">
        <v>155</v>
      </c>
      <c r="R100"/>
      <c r="S100" t="s">
        <v>281</v>
      </c>
      <c r="T100" t="s">
        <v>281</v>
      </c>
      <c r="U100" t="s">
        <v>281</v>
      </c>
      <c r="V100" s="109"/>
      <c r="W100" s="109"/>
      <c r="X100" s="109"/>
      <c r="Y100" s="109"/>
      <c r="Z100" s="109"/>
      <c r="AA100" s="109"/>
      <c r="AB100" s="109"/>
      <c r="AC100" s="109"/>
      <c r="AD100" s="101"/>
      <c r="AE100" s="99"/>
    </row>
    <row r="101" spans="1:31" s="69" customFormat="1" ht="15" customHeight="1">
      <c r="A101" s="89">
        <v>5</v>
      </c>
      <c r="B101" s="89" t="s">
        <v>138</v>
      </c>
      <c r="C101" s="89">
        <v>1</v>
      </c>
      <c r="D101" s="90">
        <v>2919.451</v>
      </c>
      <c r="E101" s="91" t="s">
        <v>318</v>
      </c>
      <c r="F101" s="102">
        <v>2869</v>
      </c>
      <c r="G101" s="93">
        <v>97</v>
      </c>
      <c r="H101" s="94">
        <v>0</v>
      </c>
      <c r="I101" s="95" t="s">
        <v>156</v>
      </c>
      <c r="J101" s="96">
        <v>97</v>
      </c>
      <c r="K101" t="s">
        <v>319</v>
      </c>
      <c r="L101"/>
      <c r="M101"/>
      <c r="N101"/>
      <c r="O101"/>
      <c r="P101" t="s">
        <v>281</v>
      </c>
      <c r="Q101" t="s">
        <v>155</v>
      </c>
      <c r="R101"/>
      <c r="S101" t="s">
        <v>281</v>
      </c>
      <c r="T101"/>
      <c r="U101"/>
      <c r="V101" s="109"/>
      <c r="W101" s="109"/>
      <c r="X101" s="109"/>
      <c r="Y101" s="109"/>
      <c r="Z101" s="109"/>
      <c r="AA101" s="109"/>
      <c r="AB101" s="109"/>
      <c r="AC101" s="109"/>
      <c r="AD101" s="101"/>
      <c r="AE101" s="99"/>
    </row>
    <row r="102" spans="1:31" s="69" customFormat="1" ht="15" customHeight="1">
      <c r="A102" s="108">
        <v>5</v>
      </c>
      <c r="B102" s="108" t="s">
        <v>138</v>
      </c>
      <c r="C102" s="108">
        <v>2</v>
      </c>
      <c r="D102" s="90">
        <v>2544.123</v>
      </c>
      <c r="E102" s="91"/>
      <c r="F102" s="102">
        <v>2500</v>
      </c>
      <c r="G102" s="93">
        <v>98</v>
      </c>
      <c r="H102" s="94">
        <v>1</v>
      </c>
      <c r="I102" s="95" t="s">
        <v>156</v>
      </c>
      <c r="J102" s="96">
        <v>98</v>
      </c>
      <c r="K102" t="s">
        <v>281</v>
      </c>
      <c r="L102"/>
      <c r="M102"/>
      <c r="N102"/>
      <c r="O102"/>
      <c r="P102" t="s">
        <v>281</v>
      </c>
      <c r="Q102" t="s">
        <v>320</v>
      </c>
      <c r="R102"/>
      <c r="S102" t="s">
        <v>281</v>
      </c>
      <c r="T102"/>
      <c r="U102"/>
      <c r="V102" s="110"/>
      <c r="W102" s="110"/>
      <c r="X102" s="110"/>
      <c r="Y102" s="110"/>
      <c r="Z102" s="110"/>
      <c r="AA102" s="110"/>
      <c r="AB102" s="110"/>
      <c r="AC102" s="110"/>
      <c r="AD102" s="63"/>
      <c r="AE102" s="99"/>
    </row>
    <row r="103" spans="1:31" s="69" customFormat="1" ht="15" customHeight="1">
      <c r="A103" s="89">
        <v>5</v>
      </c>
      <c r="B103" s="89" t="s">
        <v>138</v>
      </c>
      <c r="C103" s="89">
        <v>3</v>
      </c>
      <c r="D103" s="90">
        <v>2033.1379999999999</v>
      </c>
      <c r="E103" s="91"/>
      <c r="F103" s="102">
        <v>2000</v>
      </c>
      <c r="G103" s="93">
        <v>99</v>
      </c>
      <c r="H103" s="94">
        <v>1</v>
      </c>
      <c r="I103" s="95" t="s">
        <v>156</v>
      </c>
      <c r="J103" s="96">
        <v>99</v>
      </c>
      <c r="K103" t="s">
        <v>281</v>
      </c>
      <c r="L103"/>
      <c r="M103"/>
      <c r="N103"/>
      <c r="O103"/>
      <c r="P103" t="s">
        <v>281</v>
      </c>
      <c r="Q103" t="s">
        <v>155</v>
      </c>
      <c r="R103"/>
      <c r="S103" t="s">
        <v>155</v>
      </c>
      <c r="T103"/>
      <c r="U103"/>
      <c r="V103" s="110"/>
      <c r="W103" s="110"/>
      <c r="X103" s="110"/>
      <c r="Y103" s="110"/>
      <c r="Z103" s="110"/>
      <c r="AA103" s="110"/>
      <c r="AB103" s="110"/>
      <c r="AC103" s="110"/>
      <c r="AD103" s="63"/>
      <c r="AE103" s="99"/>
    </row>
    <row r="104" spans="1:31" s="69" customFormat="1" ht="15" customHeight="1">
      <c r="A104" s="89">
        <v>5</v>
      </c>
      <c r="B104" s="89" t="s">
        <v>138</v>
      </c>
      <c r="C104" s="89">
        <v>4</v>
      </c>
      <c r="D104" s="90">
        <v>1523.8150000000001</v>
      </c>
      <c r="E104" s="91"/>
      <c r="F104" s="102">
        <v>1500</v>
      </c>
      <c r="G104" s="93">
        <v>100</v>
      </c>
      <c r="H104" s="94">
        <v>1</v>
      </c>
      <c r="I104" s="95" t="s">
        <v>156</v>
      </c>
      <c r="J104" s="96">
        <v>100</v>
      </c>
      <c r="K104" t="s">
        <v>281</v>
      </c>
      <c r="L104"/>
      <c r="M104"/>
      <c r="N104"/>
      <c r="O104"/>
      <c r="P104" t="s">
        <v>281</v>
      </c>
      <c r="Q104" t="s">
        <v>155</v>
      </c>
      <c r="R104"/>
      <c r="S104" t="s">
        <v>281</v>
      </c>
      <c r="T104"/>
      <c r="U104"/>
      <c r="V104" s="100"/>
      <c r="W104" s="100"/>
      <c r="X104" s="100"/>
      <c r="Y104" s="100"/>
      <c r="Z104" s="100"/>
      <c r="AA104" s="100"/>
      <c r="AB104" s="100"/>
      <c r="AC104" s="100"/>
      <c r="AD104" s="101"/>
      <c r="AE104" s="99"/>
    </row>
    <row r="105" spans="1:31" s="69" customFormat="1" ht="15" customHeight="1">
      <c r="A105" s="89">
        <v>5</v>
      </c>
      <c r="B105" s="89" t="s">
        <v>138</v>
      </c>
      <c r="C105" s="89">
        <v>5</v>
      </c>
      <c r="D105" s="90">
        <v>1015.187</v>
      </c>
      <c r="E105" s="91"/>
      <c r="F105" s="102">
        <v>1000</v>
      </c>
      <c r="G105" s="93">
        <v>101</v>
      </c>
      <c r="H105" s="94">
        <v>1</v>
      </c>
      <c r="I105" s="95" t="s">
        <v>156</v>
      </c>
      <c r="J105" s="96">
        <v>101</v>
      </c>
      <c r="K105" t="s">
        <v>281</v>
      </c>
      <c r="L105"/>
      <c r="M105"/>
      <c r="N105" t="s">
        <v>281</v>
      </c>
      <c r="O105"/>
      <c r="P105" t="s">
        <v>281</v>
      </c>
      <c r="Q105" t="s">
        <v>155</v>
      </c>
      <c r="R105"/>
      <c r="S105" t="s">
        <v>281</v>
      </c>
      <c r="T105"/>
      <c r="U105"/>
      <c r="V105" s="100"/>
      <c r="W105" s="100"/>
      <c r="X105" s="100"/>
      <c r="Y105" s="100"/>
      <c r="Z105" s="100"/>
      <c r="AA105" s="100"/>
      <c r="AB105" s="100"/>
      <c r="AC105" s="100"/>
      <c r="AD105" s="101"/>
      <c r="AE105" s="99"/>
    </row>
    <row r="106" spans="1:31" s="69" customFormat="1" ht="15" customHeight="1">
      <c r="A106" s="89">
        <v>5</v>
      </c>
      <c r="B106" s="89" t="s">
        <v>138</v>
      </c>
      <c r="C106" s="89">
        <v>6</v>
      </c>
      <c r="D106" s="90">
        <v>812.22500000000002</v>
      </c>
      <c r="E106" s="91"/>
      <c r="F106" s="102">
        <v>800</v>
      </c>
      <c r="G106" s="93">
        <v>102</v>
      </c>
      <c r="H106" s="94">
        <v>1</v>
      </c>
      <c r="I106" s="95" t="s">
        <v>156</v>
      </c>
      <c r="J106" s="96">
        <v>102</v>
      </c>
      <c r="K106" t="s">
        <v>281</v>
      </c>
      <c r="L106"/>
      <c r="M106"/>
      <c r="N106" t="s">
        <v>281</v>
      </c>
      <c r="O106"/>
      <c r="P106" t="s">
        <v>281</v>
      </c>
      <c r="Q106" t="s">
        <v>155</v>
      </c>
      <c r="R106"/>
      <c r="S106" t="s">
        <v>281</v>
      </c>
      <c r="T106"/>
      <c r="U106"/>
      <c r="V106" s="100"/>
      <c r="W106" s="100"/>
      <c r="X106" s="100"/>
      <c r="Y106" s="100"/>
      <c r="Z106" s="100"/>
      <c r="AA106" s="100"/>
      <c r="AB106" s="100"/>
      <c r="AC106" s="100"/>
      <c r="AD106" s="101"/>
      <c r="AE106" s="99"/>
    </row>
    <row r="107" spans="1:31" s="69" customFormat="1" ht="15" customHeight="1">
      <c r="A107" s="89">
        <v>5</v>
      </c>
      <c r="B107" s="89" t="s">
        <v>138</v>
      </c>
      <c r="C107" s="89">
        <v>7</v>
      </c>
      <c r="D107" s="90">
        <v>609.68600000000004</v>
      </c>
      <c r="E107" s="91"/>
      <c r="F107" s="102">
        <v>600</v>
      </c>
      <c r="G107" s="93">
        <v>103</v>
      </c>
      <c r="H107" s="94">
        <v>1</v>
      </c>
      <c r="I107" s="95" t="s">
        <v>156</v>
      </c>
      <c r="J107" s="96">
        <v>103</v>
      </c>
      <c r="K107" t="s">
        <v>281</v>
      </c>
      <c r="L107"/>
      <c r="M107"/>
      <c r="N107"/>
      <c r="O107"/>
      <c r="P107" t="s">
        <v>281</v>
      </c>
      <c r="Q107" t="s">
        <v>155</v>
      </c>
      <c r="R107"/>
      <c r="S107" t="s">
        <v>281</v>
      </c>
      <c r="T107"/>
      <c r="U107"/>
      <c r="V107" s="100"/>
      <c r="W107" s="100"/>
      <c r="X107" s="100"/>
      <c r="Y107" s="100"/>
      <c r="Z107" s="100"/>
      <c r="AA107" s="100"/>
      <c r="AB107" s="100"/>
      <c r="AC107" s="100"/>
      <c r="AD107" s="101"/>
      <c r="AE107" s="99"/>
    </row>
    <row r="108" spans="1:31" s="69" customFormat="1" ht="15" customHeight="1">
      <c r="A108" s="89">
        <v>5</v>
      </c>
      <c r="B108" s="89" t="s">
        <v>138</v>
      </c>
      <c r="C108" s="89">
        <v>8</v>
      </c>
      <c r="D108" s="90">
        <v>508.423</v>
      </c>
      <c r="E108" s="91"/>
      <c r="F108" s="102">
        <v>500</v>
      </c>
      <c r="G108" s="93">
        <v>104</v>
      </c>
      <c r="H108" s="94">
        <v>1</v>
      </c>
      <c r="I108" s="95" t="s">
        <v>156</v>
      </c>
      <c r="J108" s="96">
        <v>104</v>
      </c>
      <c r="K108" t="s">
        <v>281</v>
      </c>
      <c r="L108"/>
      <c r="M108"/>
      <c r="N108" t="s">
        <v>281</v>
      </c>
      <c r="O108"/>
      <c r="P108" t="s">
        <v>281</v>
      </c>
      <c r="Q108" t="s">
        <v>155</v>
      </c>
      <c r="R108"/>
      <c r="S108" t="s">
        <v>281</v>
      </c>
      <c r="T108"/>
      <c r="U108"/>
      <c r="V108" s="100"/>
      <c r="W108" s="100"/>
      <c r="X108" s="100"/>
      <c r="Y108" s="100"/>
      <c r="Z108" s="100"/>
      <c r="AA108" s="100"/>
      <c r="AB108" s="100"/>
      <c r="AC108" s="100"/>
      <c r="AD108" s="101"/>
      <c r="AE108" s="99"/>
    </row>
    <row r="109" spans="1:31" s="69" customFormat="1" ht="15" customHeight="1">
      <c r="A109" s="89">
        <v>5</v>
      </c>
      <c r="B109" s="89" t="s">
        <v>138</v>
      </c>
      <c r="C109" s="89">
        <v>9</v>
      </c>
      <c r="D109" s="90">
        <v>486.99700000000001</v>
      </c>
      <c r="E109" s="91" t="s">
        <v>321</v>
      </c>
      <c r="F109" s="102">
        <v>479</v>
      </c>
      <c r="G109" s="93">
        <v>105</v>
      </c>
      <c r="H109" s="94">
        <v>1</v>
      </c>
      <c r="I109" s="95" t="s">
        <v>156</v>
      </c>
      <c r="J109" s="96">
        <v>105</v>
      </c>
      <c r="K109" t="s">
        <v>281</v>
      </c>
      <c r="L109"/>
      <c r="M109"/>
      <c r="N109" t="s">
        <v>281</v>
      </c>
      <c r="O109"/>
      <c r="P109" t="s">
        <v>281</v>
      </c>
      <c r="Q109" t="s">
        <v>155</v>
      </c>
      <c r="R109"/>
      <c r="S109" t="s">
        <v>281</v>
      </c>
      <c r="T109"/>
      <c r="U109"/>
      <c r="V109" s="100"/>
      <c r="W109" s="100"/>
      <c r="X109" s="100"/>
      <c r="Y109" s="100"/>
      <c r="Z109" s="100"/>
      <c r="AA109" s="100"/>
      <c r="AB109" s="100"/>
      <c r="AC109" s="100"/>
      <c r="AD109" s="101"/>
      <c r="AE109" s="111"/>
    </row>
    <row r="110" spans="1:31" s="69" customFormat="1" ht="15" customHeight="1">
      <c r="A110" s="89">
        <v>5</v>
      </c>
      <c r="B110" s="89" t="s">
        <v>138</v>
      </c>
      <c r="C110" s="89">
        <v>10</v>
      </c>
      <c r="D110" s="90">
        <v>406.6</v>
      </c>
      <c r="E110" s="91">
        <v>34.78</v>
      </c>
      <c r="F110" s="102">
        <v>399</v>
      </c>
      <c r="G110" s="93">
        <v>106</v>
      </c>
      <c r="H110" s="94">
        <v>1</v>
      </c>
      <c r="I110" s="95" t="s">
        <v>156</v>
      </c>
      <c r="J110" s="96">
        <v>106</v>
      </c>
      <c r="K110" t="s">
        <v>281</v>
      </c>
      <c r="L110"/>
      <c r="M110"/>
      <c r="N110"/>
      <c r="O110"/>
      <c r="P110" t="s">
        <v>281</v>
      </c>
      <c r="Q110" t="s">
        <v>155</v>
      </c>
      <c r="R110"/>
      <c r="S110" t="s">
        <v>281</v>
      </c>
      <c r="T110"/>
      <c r="U110"/>
      <c r="V110" s="100"/>
      <c r="W110" s="100"/>
      <c r="X110" s="100"/>
      <c r="Y110" s="100"/>
      <c r="Z110" s="100"/>
      <c r="AA110" s="100"/>
      <c r="AB110" s="100"/>
      <c r="AC110" s="100"/>
      <c r="AD110" s="101"/>
      <c r="AE110" s="99"/>
    </row>
    <row r="111" spans="1:31" s="69" customFormat="1" ht="15" customHeight="1">
      <c r="A111" s="89">
        <v>5</v>
      </c>
      <c r="B111" s="89" t="s">
        <v>138</v>
      </c>
      <c r="C111" s="89">
        <v>11</v>
      </c>
      <c r="D111" s="90">
        <v>370.13400000000001</v>
      </c>
      <c r="E111" s="91">
        <v>34.700000000000003</v>
      </c>
      <c r="F111" s="102">
        <v>363</v>
      </c>
      <c r="G111" s="93">
        <v>107</v>
      </c>
      <c r="H111" s="94">
        <v>1</v>
      </c>
      <c r="I111" s="95" t="s">
        <v>156</v>
      </c>
      <c r="J111" s="96">
        <v>107</v>
      </c>
      <c r="K111" t="s">
        <v>281</v>
      </c>
      <c r="L111"/>
      <c r="M111" t="s">
        <v>281</v>
      </c>
      <c r="N111"/>
      <c r="O111"/>
      <c r="P111" t="s">
        <v>281</v>
      </c>
      <c r="Q111" t="s">
        <v>320</v>
      </c>
      <c r="R111"/>
      <c r="S111" t="s">
        <v>155</v>
      </c>
      <c r="T111" t="s">
        <v>155</v>
      </c>
      <c r="U111" t="s">
        <v>155</v>
      </c>
      <c r="V111" s="100"/>
      <c r="W111" s="100"/>
      <c r="X111" s="100"/>
      <c r="Y111" s="100"/>
      <c r="Z111" s="100"/>
      <c r="AA111" s="100"/>
      <c r="AB111" s="100"/>
      <c r="AC111" s="100"/>
      <c r="AD111" s="101"/>
      <c r="AE111" s="99"/>
    </row>
    <row r="112" spans="1:31" s="69" customFormat="1" ht="15" customHeight="1">
      <c r="A112" s="89">
        <v>5</v>
      </c>
      <c r="B112" s="89" t="s">
        <v>138</v>
      </c>
      <c r="C112" s="89">
        <v>12</v>
      </c>
      <c r="D112" s="90">
        <v>295.346</v>
      </c>
      <c r="E112" s="106">
        <v>34.4</v>
      </c>
      <c r="F112" s="102">
        <v>290</v>
      </c>
      <c r="G112" s="93">
        <v>108</v>
      </c>
      <c r="H112" s="94">
        <v>1</v>
      </c>
      <c r="I112" s="95" t="s">
        <v>156</v>
      </c>
      <c r="J112" s="96">
        <v>108</v>
      </c>
      <c r="K112" t="s">
        <v>281</v>
      </c>
      <c r="L112"/>
      <c r="M112" t="s">
        <v>281</v>
      </c>
      <c r="N112" t="s">
        <v>281</v>
      </c>
      <c r="O112"/>
      <c r="P112" t="s">
        <v>281</v>
      </c>
      <c r="Q112" t="s">
        <v>155</v>
      </c>
      <c r="R112"/>
      <c r="S112" t="s">
        <v>281</v>
      </c>
      <c r="T112" t="s">
        <v>281</v>
      </c>
      <c r="U112" t="s">
        <v>281</v>
      </c>
      <c r="V112" s="100"/>
      <c r="W112" s="100"/>
      <c r="X112" s="100"/>
      <c r="Y112" s="100"/>
      <c r="Z112" s="100"/>
      <c r="AA112" s="100"/>
      <c r="AB112" s="100"/>
      <c r="AC112" s="100"/>
      <c r="AD112" s="101"/>
      <c r="AE112" s="99"/>
    </row>
    <row r="113" spans="1:31" s="69" customFormat="1" ht="15" customHeight="1">
      <c r="A113" s="89">
        <v>5</v>
      </c>
      <c r="B113" s="89" t="s">
        <v>138</v>
      </c>
      <c r="C113" s="89">
        <v>13</v>
      </c>
      <c r="D113" s="90">
        <v>265.71600000000001</v>
      </c>
      <c r="E113" s="106">
        <v>34.1</v>
      </c>
      <c r="F113" s="102">
        <v>261</v>
      </c>
      <c r="G113" s="93">
        <v>109</v>
      </c>
      <c r="H113" s="94">
        <v>1</v>
      </c>
      <c r="I113" s="95" t="s">
        <v>156</v>
      </c>
      <c r="J113" s="96">
        <v>109</v>
      </c>
      <c r="K113" t="s">
        <v>281</v>
      </c>
      <c r="L113"/>
      <c r="M113" t="s">
        <v>281</v>
      </c>
      <c r="N113" t="s">
        <v>281</v>
      </c>
      <c r="O113"/>
      <c r="P113" t="s">
        <v>281</v>
      </c>
      <c r="Q113" t="s">
        <v>155</v>
      </c>
      <c r="R113"/>
      <c r="S113" t="s">
        <v>281</v>
      </c>
      <c r="T113" t="s">
        <v>281</v>
      </c>
      <c r="U113" t="s">
        <v>281</v>
      </c>
      <c r="V113" s="100"/>
      <c r="W113" s="100"/>
      <c r="X113" s="100"/>
      <c r="Y113" s="100"/>
      <c r="Z113" s="100"/>
      <c r="AA113" s="100"/>
      <c r="AB113" s="100"/>
      <c r="AC113" s="100"/>
      <c r="AD113" s="101"/>
      <c r="AE113" s="99"/>
    </row>
    <row r="114" spans="1:31" s="69" customFormat="1" ht="15" customHeight="1">
      <c r="A114" s="89">
        <v>5</v>
      </c>
      <c r="B114" s="89" t="s">
        <v>138</v>
      </c>
      <c r="C114" s="89">
        <v>14</v>
      </c>
      <c r="D114" s="90">
        <v>244.53100000000001</v>
      </c>
      <c r="E114" s="106">
        <v>33.6</v>
      </c>
      <c r="F114" s="102">
        <v>240</v>
      </c>
      <c r="G114" s="93">
        <v>110</v>
      </c>
      <c r="H114" s="94">
        <v>1</v>
      </c>
      <c r="I114" s="95" t="s">
        <v>156</v>
      </c>
      <c r="J114" s="96">
        <v>110</v>
      </c>
      <c r="K114" t="s">
        <v>155</v>
      </c>
      <c r="L114"/>
      <c r="M114" t="s">
        <v>281</v>
      </c>
      <c r="N114"/>
      <c r="O114"/>
      <c r="P114" t="s">
        <v>281</v>
      </c>
      <c r="Q114" t="s">
        <v>155</v>
      </c>
      <c r="R114"/>
      <c r="S114" t="s">
        <v>281</v>
      </c>
      <c r="T114" t="s">
        <v>281</v>
      </c>
      <c r="U114" t="s">
        <v>281</v>
      </c>
      <c r="V114" s="100"/>
      <c r="W114" s="100"/>
      <c r="X114" s="100"/>
      <c r="Y114" s="100"/>
      <c r="Z114" s="100"/>
      <c r="AA114" s="100"/>
      <c r="AB114" s="100"/>
      <c r="AC114" s="100"/>
      <c r="AD114" s="101"/>
      <c r="AE114" s="99"/>
    </row>
    <row r="115" spans="1:31" s="69" customFormat="1" ht="15" customHeight="1">
      <c r="A115" s="89">
        <v>5</v>
      </c>
      <c r="B115" s="89" t="s">
        <v>138</v>
      </c>
      <c r="C115" s="89">
        <v>15</v>
      </c>
      <c r="D115" s="90">
        <v>217.18299999999999</v>
      </c>
      <c r="E115" s="91">
        <v>33.1</v>
      </c>
      <c r="F115" s="102">
        <v>213</v>
      </c>
      <c r="G115" s="93">
        <v>111</v>
      </c>
      <c r="H115" s="94">
        <v>1</v>
      </c>
      <c r="I115" s="95" t="s">
        <v>156</v>
      </c>
      <c r="J115" s="96">
        <v>111</v>
      </c>
      <c r="K115" t="s">
        <v>281</v>
      </c>
      <c r="L115"/>
      <c r="M115" t="s">
        <v>281</v>
      </c>
      <c r="N115" t="s">
        <v>281</v>
      </c>
      <c r="O115"/>
      <c r="P115" t="s">
        <v>281</v>
      </c>
      <c r="Q115" t="s">
        <v>155</v>
      </c>
      <c r="R115"/>
      <c r="S115" t="s">
        <v>281</v>
      </c>
      <c r="T115" t="s">
        <v>281</v>
      </c>
      <c r="U115" t="s">
        <v>281</v>
      </c>
      <c r="V115" s="100"/>
      <c r="W115" s="100"/>
      <c r="X115" s="100"/>
      <c r="Y115" s="100"/>
      <c r="Z115" s="100"/>
      <c r="AA115" s="100"/>
      <c r="AB115" s="100"/>
      <c r="AC115" s="100"/>
      <c r="AD115" s="101"/>
      <c r="AE115" s="99"/>
    </row>
    <row r="116" spans="1:31" s="69" customFormat="1" ht="15" customHeight="1">
      <c r="A116" s="89">
        <v>5</v>
      </c>
      <c r="B116" s="89" t="s">
        <v>138</v>
      </c>
      <c r="C116" s="89">
        <v>16</v>
      </c>
      <c r="D116" s="90">
        <v>199.029</v>
      </c>
      <c r="E116" s="91">
        <v>32.9</v>
      </c>
      <c r="F116" s="102">
        <v>195</v>
      </c>
      <c r="G116" s="93">
        <v>112</v>
      </c>
      <c r="H116" s="94">
        <v>1</v>
      </c>
      <c r="I116" s="95" t="s">
        <v>156</v>
      </c>
      <c r="J116" s="96">
        <v>112</v>
      </c>
      <c r="K116" t="s">
        <v>281</v>
      </c>
      <c r="L116"/>
      <c r="M116" t="s">
        <v>281</v>
      </c>
      <c r="N116" t="s">
        <v>281</v>
      </c>
      <c r="O116"/>
      <c r="P116" t="s">
        <v>281</v>
      </c>
      <c r="Q116" t="s">
        <v>155</v>
      </c>
      <c r="R116"/>
      <c r="S116" t="s">
        <v>281</v>
      </c>
      <c r="T116" t="s">
        <v>281</v>
      </c>
      <c r="U116" t="s">
        <v>281</v>
      </c>
      <c r="V116" s="100"/>
      <c r="W116" s="100"/>
      <c r="X116" s="100"/>
      <c r="Y116" s="100"/>
      <c r="Z116" s="100"/>
      <c r="AA116" s="100"/>
      <c r="AB116" s="100"/>
      <c r="AC116" s="100"/>
      <c r="AD116" s="101"/>
      <c r="AE116" s="99"/>
    </row>
    <row r="117" spans="1:31" s="69" customFormat="1" ht="15" customHeight="1">
      <c r="A117" s="89">
        <v>5</v>
      </c>
      <c r="B117" s="89" t="s">
        <v>138</v>
      </c>
      <c r="C117" s="89">
        <v>17</v>
      </c>
      <c r="D117" s="90">
        <v>168.745</v>
      </c>
      <c r="E117" s="91">
        <v>32.6</v>
      </c>
      <c r="F117" s="102">
        <v>165</v>
      </c>
      <c r="G117" s="93">
        <v>113</v>
      </c>
      <c r="H117" s="94">
        <v>1</v>
      </c>
      <c r="I117" s="95" t="s">
        <v>156</v>
      </c>
      <c r="J117" s="96">
        <v>113</v>
      </c>
      <c r="K117" t="s">
        <v>281</v>
      </c>
      <c r="L117"/>
      <c r="M117" t="s">
        <v>281</v>
      </c>
      <c r="N117"/>
      <c r="O117"/>
      <c r="P117" t="s">
        <v>281</v>
      </c>
      <c r="Q117" t="s">
        <v>155</v>
      </c>
      <c r="R117"/>
      <c r="S117" t="s">
        <v>281</v>
      </c>
      <c r="T117" t="s">
        <v>281</v>
      </c>
      <c r="U117" t="s">
        <v>281</v>
      </c>
      <c r="V117" s="100"/>
      <c r="W117" s="100"/>
      <c r="X117" s="100"/>
      <c r="Y117" s="100"/>
      <c r="Z117" s="100"/>
      <c r="AA117" s="100"/>
      <c r="AB117" s="100"/>
      <c r="AC117" s="100"/>
      <c r="AD117" s="101"/>
      <c r="AE117" s="99"/>
    </row>
    <row r="118" spans="1:31" s="69" customFormat="1" ht="15" customHeight="1">
      <c r="A118" s="89">
        <v>5</v>
      </c>
      <c r="B118" s="89" t="s">
        <v>138</v>
      </c>
      <c r="C118" s="89">
        <v>18</v>
      </c>
      <c r="D118" s="90">
        <v>140.86500000000001</v>
      </c>
      <c r="E118" s="91">
        <v>32.299999999999997</v>
      </c>
      <c r="F118" s="102">
        <v>137</v>
      </c>
      <c r="G118" s="93">
        <v>114</v>
      </c>
      <c r="H118" s="94">
        <v>1</v>
      </c>
      <c r="I118" s="95" t="s">
        <v>156</v>
      </c>
      <c r="J118" s="96">
        <v>114</v>
      </c>
      <c r="K118" t="s">
        <v>155</v>
      </c>
      <c r="L118"/>
      <c r="M118" t="s">
        <v>155</v>
      </c>
      <c r="N118" t="s">
        <v>281</v>
      </c>
      <c r="O118" t="s">
        <v>155</v>
      </c>
      <c r="P118" t="s">
        <v>281</v>
      </c>
      <c r="Q118" t="s">
        <v>155</v>
      </c>
      <c r="R118"/>
      <c r="S118" t="s">
        <v>281</v>
      </c>
      <c r="T118" t="s">
        <v>281</v>
      </c>
      <c r="U118" t="s">
        <v>281</v>
      </c>
      <c r="V118" s="100"/>
      <c r="W118" s="100"/>
      <c r="X118" s="100"/>
      <c r="Y118" s="100"/>
      <c r="Z118" s="100"/>
      <c r="AA118" s="100"/>
      <c r="AB118" s="100"/>
      <c r="AC118" s="100"/>
      <c r="AD118" s="101"/>
      <c r="AE118" s="99"/>
    </row>
    <row r="119" spans="1:31" s="69" customFormat="1" ht="15" customHeight="1">
      <c r="A119" s="89">
        <v>5</v>
      </c>
      <c r="B119" s="89" t="s">
        <v>138</v>
      </c>
      <c r="C119" s="89">
        <v>19</v>
      </c>
      <c r="D119" s="90">
        <v>103.51900000000001</v>
      </c>
      <c r="E119" s="91">
        <v>31.8</v>
      </c>
      <c r="F119" s="102">
        <v>101</v>
      </c>
      <c r="G119" s="93">
        <v>115</v>
      </c>
      <c r="H119" s="94">
        <v>1</v>
      </c>
      <c r="I119" s="95" t="s">
        <v>156</v>
      </c>
      <c r="J119" s="96">
        <v>115</v>
      </c>
      <c r="K119" t="s">
        <v>281</v>
      </c>
      <c r="L119"/>
      <c r="M119" t="s">
        <v>281</v>
      </c>
      <c r="N119"/>
      <c r="O119" t="s">
        <v>155</v>
      </c>
      <c r="P119" t="s">
        <v>281</v>
      </c>
      <c r="Q119" t="s">
        <v>320</v>
      </c>
      <c r="R119"/>
      <c r="S119" t="s">
        <v>155</v>
      </c>
      <c r="T119" t="s">
        <v>155</v>
      </c>
      <c r="U119" t="s">
        <v>155</v>
      </c>
      <c r="V119" s="100"/>
      <c r="W119" s="100"/>
      <c r="X119" s="100"/>
      <c r="Y119" s="100"/>
      <c r="Z119" s="100"/>
      <c r="AA119" s="100"/>
      <c r="AB119" s="100"/>
      <c r="AC119" s="100"/>
      <c r="AD119" s="101"/>
      <c r="AE119" s="99"/>
    </row>
    <row r="120" spans="1:31" s="69" customFormat="1" ht="15" customHeight="1">
      <c r="A120" s="89">
        <v>5</v>
      </c>
      <c r="B120" s="89" t="s">
        <v>138</v>
      </c>
      <c r="C120" s="89">
        <v>20</v>
      </c>
      <c r="D120" s="90">
        <v>82.691999999999993</v>
      </c>
      <c r="E120" s="91" t="s">
        <v>322</v>
      </c>
      <c r="F120" s="102">
        <v>80</v>
      </c>
      <c r="G120" s="93">
        <v>116</v>
      </c>
      <c r="H120" s="94">
        <v>1</v>
      </c>
      <c r="I120" s="95" t="s">
        <v>156</v>
      </c>
      <c r="J120" s="96">
        <v>116</v>
      </c>
      <c r="K120" t="s">
        <v>281</v>
      </c>
      <c r="L120"/>
      <c r="M120" t="s">
        <v>281</v>
      </c>
      <c r="N120" t="s">
        <v>281</v>
      </c>
      <c r="O120" t="s">
        <v>155</v>
      </c>
      <c r="P120" t="s">
        <v>281</v>
      </c>
      <c r="Q120" t="s">
        <v>155</v>
      </c>
      <c r="R120"/>
      <c r="S120" t="s">
        <v>281</v>
      </c>
      <c r="T120" t="s">
        <v>281</v>
      </c>
      <c r="U120" t="s">
        <v>281</v>
      </c>
      <c r="V120" s="100"/>
      <c r="W120" s="100"/>
      <c r="X120" s="100"/>
      <c r="Y120" s="100"/>
      <c r="Z120" s="100"/>
      <c r="AA120" s="100"/>
      <c r="AB120" s="100"/>
      <c r="AC120" s="100"/>
      <c r="AD120" s="101"/>
      <c r="AE120" s="99"/>
    </row>
    <row r="121" spans="1:31" s="69" customFormat="1" ht="15" customHeight="1">
      <c r="A121" s="89">
        <v>5</v>
      </c>
      <c r="B121" s="89" t="s">
        <v>138</v>
      </c>
      <c r="C121" s="89">
        <v>21</v>
      </c>
      <c r="D121" s="90">
        <v>42.226999999999997</v>
      </c>
      <c r="E121" s="91"/>
      <c r="F121" s="102">
        <v>40</v>
      </c>
      <c r="G121" s="93">
        <v>117</v>
      </c>
      <c r="H121" s="94">
        <v>1</v>
      </c>
      <c r="I121" s="95" t="s">
        <v>156</v>
      </c>
      <c r="J121" s="96">
        <v>117</v>
      </c>
      <c r="K121" t="s">
        <v>281</v>
      </c>
      <c r="L121"/>
      <c r="M121" t="s">
        <v>281</v>
      </c>
      <c r="N121"/>
      <c r="O121" t="s">
        <v>155</v>
      </c>
      <c r="P121" t="s">
        <v>281</v>
      </c>
      <c r="Q121" t="s">
        <v>155</v>
      </c>
      <c r="R121"/>
      <c r="S121" t="s">
        <v>281</v>
      </c>
      <c r="T121" t="s">
        <v>281</v>
      </c>
      <c r="U121" t="s">
        <v>281</v>
      </c>
      <c r="V121" s="100"/>
      <c r="W121" s="100"/>
      <c r="X121" s="100"/>
      <c r="Y121" s="100"/>
      <c r="Z121" s="100"/>
      <c r="AA121" s="100"/>
      <c r="AB121" s="100"/>
      <c r="AC121" s="100"/>
      <c r="AD121" s="101"/>
      <c r="AE121" s="99"/>
    </row>
    <row r="122" spans="1:31" s="69" customFormat="1" ht="15" customHeight="1">
      <c r="A122" s="89">
        <v>5</v>
      </c>
      <c r="B122" s="89" t="s">
        <v>138</v>
      </c>
      <c r="C122" s="89">
        <v>22</v>
      </c>
      <c r="D122" s="90">
        <v>31.905999999999999</v>
      </c>
      <c r="E122" s="91"/>
      <c r="F122" s="102">
        <v>30</v>
      </c>
      <c r="G122" s="93">
        <v>118</v>
      </c>
      <c r="H122" s="94">
        <v>1</v>
      </c>
      <c r="I122" s="95" t="s">
        <v>156</v>
      </c>
      <c r="J122" s="96">
        <v>118</v>
      </c>
      <c r="K122" t="s">
        <v>281</v>
      </c>
      <c r="L122"/>
      <c r="M122" t="s">
        <v>281</v>
      </c>
      <c r="N122"/>
      <c r="O122" t="s">
        <v>155</v>
      </c>
      <c r="P122" t="s">
        <v>281</v>
      </c>
      <c r="Q122" t="s">
        <v>155</v>
      </c>
      <c r="R122"/>
      <c r="S122" t="s">
        <v>281</v>
      </c>
      <c r="T122" t="s">
        <v>281</v>
      </c>
      <c r="U122" t="s">
        <v>281</v>
      </c>
      <c r="V122" s="100"/>
      <c r="W122" s="100"/>
      <c r="X122" s="100"/>
      <c r="Y122" s="100"/>
      <c r="Z122" s="100"/>
      <c r="AA122" s="100"/>
      <c r="AB122" s="100"/>
      <c r="AC122" s="100"/>
      <c r="AD122" s="101"/>
      <c r="AE122" s="99"/>
    </row>
    <row r="123" spans="1:31" s="69" customFormat="1" ht="15" customHeight="1">
      <c r="A123" s="89">
        <v>5</v>
      </c>
      <c r="B123" s="89" t="s">
        <v>138</v>
      </c>
      <c r="C123" s="89">
        <v>23</v>
      </c>
      <c r="D123" s="90">
        <v>22.032</v>
      </c>
      <c r="E123" s="91"/>
      <c r="F123" s="102">
        <v>20</v>
      </c>
      <c r="G123" s="93">
        <v>119</v>
      </c>
      <c r="H123" s="94">
        <v>1</v>
      </c>
      <c r="I123" s="95" t="s">
        <v>156</v>
      </c>
      <c r="J123" s="96">
        <v>119</v>
      </c>
      <c r="K123" t="s">
        <v>281</v>
      </c>
      <c r="L123"/>
      <c r="M123" t="s">
        <v>281</v>
      </c>
      <c r="N123" t="s">
        <v>281</v>
      </c>
      <c r="O123"/>
      <c r="P123" t="s">
        <v>281</v>
      </c>
      <c r="Q123" t="s">
        <v>155</v>
      </c>
      <c r="R123"/>
      <c r="S123" t="s">
        <v>281</v>
      </c>
      <c r="T123" t="s">
        <v>281</v>
      </c>
      <c r="U123" t="s">
        <v>281</v>
      </c>
      <c r="V123" s="100"/>
      <c r="W123" s="100"/>
      <c r="X123" s="100"/>
      <c r="Y123" s="100"/>
      <c r="Z123" s="100"/>
      <c r="AA123" s="100"/>
      <c r="AB123" s="100"/>
      <c r="AC123" s="100"/>
      <c r="AD123" s="101"/>
      <c r="AE123" s="99"/>
    </row>
    <row r="124" spans="1:31" s="69" customFormat="1" ht="15" customHeight="1">
      <c r="A124" s="89">
        <v>5</v>
      </c>
      <c r="B124" s="89" t="s">
        <v>138</v>
      </c>
      <c r="C124" s="89">
        <v>24</v>
      </c>
      <c r="D124" s="90">
        <v>5.9589999999999996</v>
      </c>
      <c r="E124" s="91"/>
      <c r="F124" s="102">
        <v>5</v>
      </c>
      <c r="G124" s="93">
        <v>120</v>
      </c>
      <c r="H124" s="94">
        <v>1</v>
      </c>
      <c r="I124" s="95" t="s">
        <v>156</v>
      </c>
      <c r="J124" s="96">
        <v>120</v>
      </c>
      <c r="K124" t="s">
        <v>155</v>
      </c>
      <c r="L124"/>
      <c r="M124" t="s">
        <v>281</v>
      </c>
      <c r="N124" t="s">
        <v>281</v>
      </c>
      <c r="O124" t="s">
        <v>155</v>
      </c>
      <c r="P124" t="s">
        <v>281</v>
      </c>
      <c r="Q124" t="s">
        <v>155</v>
      </c>
      <c r="R124"/>
      <c r="S124" t="s">
        <v>281</v>
      </c>
      <c r="T124" t="s">
        <v>281</v>
      </c>
      <c r="U124" t="s">
        <v>281</v>
      </c>
      <c r="V124" s="100"/>
      <c r="W124" s="100"/>
      <c r="X124" s="100"/>
      <c r="Y124" s="100"/>
      <c r="Z124" s="100"/>
      <c r="AA124" s="100"/>
      <c r="AB124" s="100"/>
      <c r="AC124" s="100"/>
      <c r="AD124" s="101"/>
      <c r="AE124" s="99"/>
    </row>
    <row r="125" spans="1:31" s="69" customFormat="1" ht="15" customHeight="1">
      <c r="A125" s="89">
        <v>6</v>
      </c>
      <c r="B125" s="89" t="s">
        <v>153</v>
      </c>
      <c r="C125" s="89">
        <v>1</v>
      </c>
      <c r="D125" s="90">
        <v>2559.674</v>
      </c>
      <c r="E125" s="91" t="s">
        <v>318</v>
      </c>
      <c r="F125" s="102">
        <v>2518</v>
      </c>
      <c r="G125" s="93">
        <v>121</v>
      </c>
      <c r="H125" s="94">
        <v>0</v>
      </c>
      <c r="I125" s="95" t="s">
        <v>156</v>
      </c>
      <c r="J125" s="96">
        <v>121</v>
      </c>
      <c r="K125" t="s">
        <v>319</v>
      </c>
      <c r="L125"/>
      <c r="M125"/>
      <c r="N125"/>
      <c r="O125"/>
      <c r="P125" t="s">
        <v>281</v>
      </c>
      <c r="Q125" t="s">
        <v>155</v>
      </c>
      <c r="R125"/>
      <c r="S125" t="s">
        <v>281</v>
      </c>
      <c r="T125"/>
      <c r="U125"/>
      <c r="V125"/>
      <c r="W125" t="s">
        <v>155</v>
      </c>
      <c r="X125"/>
      <c r="Y125"/>
      <c r="Z125" t="s">
        <v>155</v>
      </c>
      <c r="AA125" s="100"/>
      <c r="AB125" s="100"/>
      <c r="AC125" s="100"/>
      <c r="AD125" s="101"/>
      <c r="AE125" s="99"/>
    </row>
    <row r="126" spans="1:31" s="69" customFormat="1" ht="15" customHeight="1">
      <c r="A126" s="89">
        <v>6</v>
      </c>
      <c r="B126" s="89" t="s">
        <v>153</v>
      </c>
      <c r="C126" s="89">
        <v>2</v>
      </c>
      <c r="D126" s="90">
        <v>2033.039</v>
      </c>
      <c r="E126" s="91"/>
      <c r="F126" s="102">
        <v>2000</v>
      </c>
      <c r="G126" s="93">
        <v>122</v>
      </c>
      <c r="H126" s="94">
        <v>1</v>
      </c>
      <c r="I126" s="95" t="s">
        <v>156</v>
      </c>
      <c r="J126" s="96">
        <v>122</v>
      </c>
      <c r="K126" t="s">
        <v>281</v>
      </c>
      <c r="L126"/>
      <c r="M126"/>
      <c r="N126"/>
      <c r="O126"/>
      <c r="P126" t="s">
        <v>281</v>
      </c>
      <c r="Q126" t="s">
        <v>155</v>
      </c>
      <c r="R126"/>
      <c r="S126" t="s">
        <v>281</v>
      </c>
      <c r="T126"/>
      <c r="U126"/>
      <c r="V126"/>
      <c r="W126"/>
      <c r="X126"/>
      <c r="Y126"/>
      <c r="Z126"/>
      <c r="AA126" s="100"/>
      <c r="AB126" s="100"/>
      <c r="AC126" s="100"/>
      <c r="AD126" s="101"/>
      <c r="AE126" s="99"/>
    </row>
    <row r="127" spans="1:31" s="69" customFormat="1" ht="15" customHeight="1">
      <c r="A127" s="89">
        <v>6</v>
      </c>
      <c r="B127" s="89" t="s">
        <v>153</v>
      </c>
      <c r="C127" s="89">
        <v>3</v>
      </c>
      <c r="D127" s="90">
        <v>1522.989</v>
      </c>
      <c r="E127" s="91"/>
      <c r="F127" s="102">
        <v>1500</v>
      </c>
      <c r="G127" s="93">
        <v>123</v>
      </c>
      <c r="H127" s="94">
        <v>1</v>
      </c>
      <c r="I127" s="95" t="s">
        <v>156</v>
      </c>
      <c r="J127" s="96">
        <v>123</v>
      </c>
      <c r="K127" t="s">
        <v>281</v>
      </c>
      <c r="L127"/>
      <c r="M127"/>
      <c r="N127"/>
      <c r="O127"/>
      <c r="P127" t="s">
        <v>281</v>
      </c>
      <c r="Q127" t="s">
        <v>155</v>
      </c>
      <c r="R127"/>
      <c r="S127" t="s">
        <v>155</v>
      </c>
      <c r="T127"/>
      <c r="U127"/>
      <c r="V127"/>
      <c r="W127"/>
      <c r="X127"/>
      <c r="Y127"/>
      <c r="Z127"/>
      <c r="AA127" s="100"/>
      <c r="AB127" s="100"/>
      <c r="AC127" s="100"/>
      <c r="AD127" s="101"/>
      <c r="AE127" s="99"/>
    </row>
    <row r="128" spans="1:31" s="69" customFormat="1" ht="15" customHeight="1">
      <c r="A128" s="89">
        <v>6</v>
      </c>
      <c r="B128" s="89" t="s">
        <v>153</v>
      </c>
      <c r="C128" s="89">
        <v>4</v>
      </c>
      <c r="D128" s="90">
        <v>1014.731</v>
      </c>
      <c r="E128" s="91"/>
      <c r="F128" s="102">
        <v>1000</v>
      </c>
      <c r="G128" s="93">
        <v>124</v>
      </c>
      <c r="H128" s="94">
        <v>1</v>
      </c>
      <c r="I128" s="95" t="s">
        <v>156</v>
      </c>
      <c r="J128" s="96">
        <v>124</v>
      </c>
      <c r="K128" t="s">
        <v>155</v>
      </c>
      <c r="L128"/>
      <c r="M128"/>
      <c r="N128" t="s">
        <v>281</v>
      </c>
      <c r="O128"/>
      <c r="P128" t="s">
        <v>281</v>
      </c>
      <c r="Q128" t="s">
        <v>155</v>
      </c>
      <c r="R128"/>
      <c r="S128" t="s">
        <v>281</v>
      </c>
      <c r="T128"/>
      <c r="U128"/>
      <c r="V128"/>
      <c r="W128"/>
      <c r="X128"/>
      <c r="Y128"/>
      <c r="Z128"/>
      <c r="AA128" s="100"/>
      <c r="AB128" s="100"/>
      <c r="AC128" s="100"/>
      <c r="AD128" s="101"/>
      <c r="AE128" s="99"/>
    </row>
    <row r="129" spans="1:31" s="69" customFormat="1" ht="15" customHeight="1">
      <c r="A129" s="89">
        <v>6</v>
      </c>
      <c r="B129" s="89" t="s">
        <v>153</v>
      </c>
      <c r="C129" s="89">
        <v>5</v>
      </c>
      <c r="D129" s="90">
        <v>811.57399999999996</v>
      </c>
      <c r="E129" s="91"/>
      <c r="F129" s="102">
        <v>800</v>
      </c>
      <c r="G129" s="93">
        <v>125</v>
      </c>
      <c r="H129" s="94">
        <v>1</v>
      </c>
      <c r="I129" s="95" t="s">
        <v>156</v>
      </c>
      <c r="J129" s="96">
        <v>125</v>
      </c>
      <c r="K129" t="s">
        <v>281</v>
      </c>
      <c r="L129"/>
      <c r="M129"/>
      <c r="N129" t="s">
        <v>281</v>
      </c>
      <c r="O129"/>
      <c r="P129" t="s">
        <v>281</v>
      </c>
      <c r="Q129" t="s">
        <v>155</v>
      </c>
      <c r="R129"/>
      <c r="S129" t="s">
        <v>281</v>
      </c>
      <c r="T129"/>
      <c r="U129"/>
      <c r="V129"/>
      <c r="W129" t="s">
        <v>155</v>
      </c>
      <c r="X129"/>
      <c r="Y129"/>
      <c r="Z129" t="s">
        <v>155</v>
      </c>
      <c r="AA129" s="100"/>
      <c r="AB129" s="100"/>
      <c r="AC129" s="100"/>
      <c r="AD129" s="101"/>
      <c r="AE129" s="99"/>
    </row>
    <row r="130" spans="1:31" ht="15" customHeight="1">
      <c r="A130" s="89">
        <v>6</v>
      </c>
      <c r="B130" s="89" t="s">
        <v>153</v>
      </c>
      <c r="C130" s="89">
        <v>6</v>
      </c>
      <c r="D130" s="90">
        <v>609.64099999999996</v>
      </c>
      <c r="E130" s="91"/>
      <c r="F130" s="102">
        <v>600</v>
      </c>
      <c r="G130" s="93">
        <v>126</v>
      </c>
      <c r="H130" s="94" t="s">
        <v>154</v>
      </c>
      <c r="I130" s="95" t="s">
        <v>156</v>
      </c>
      <c r="J130" s="96">
        <v>126</v>
      </c>
      <c r="K130" t="s">
        <v>281</v>
      </c>
      <c r="L130"/>
      <c r="M130"/>
      <c r="N130"/>
      <c r="O130"/>
      <c r="P130" t="s">
        <v>281</v>
      </c>
      <c r="Q130" t="s">
        <v>320</v>
      </c>
      <c r="R130"/>
      <c r="S130" t="s">
        <v>281</v>
      </c>
      <c r="T130"/>
      <c r="U130"/>
      <c r="V130"/>
      <c r="W130"/>
      <c r="X130"/>
      <c r="Y130"/>
      <c r="Z130"/>
      <c r="AA130" s="100"/>
      <c r="AB130" s="100"/>
      <c r="AC130" s="100"/>
      <c r="AD130" s="101"/>
    </row>
    <row r="131" spans="1:31" ht="15" customHeight="1">
      <c r="A131" s="89">
        <v>6</v>
      </c>
      <c r="B131" s="89" t="s">
        <v>153</v>
      </c>
      <c r="C131" s="89">
        <v>7</v>
      </c>
      <c r="D131" s="90">
        <v>507.85700000000003</v>
      </c>
      <c r="E131" s="91"/>
      <c r="F131" s="102">
        <v>500</v>
      </c>
      <c r="G131" s="93">
        <v>127</v>
      </c>
      <c r="H131" s="94">
        <v>1</v>
      </c>
      <c r="I131" s="95" t="s">
        <v>156</v>
      </c>
      <c r="J131" s="96">
        <v>127</v>
      </c>
      <c r="K131" t="s">
        <v>281</v>
      </c>
      <c r="L131"/>
      <c r="M131"/>
      <c r="N131" t="s">
        <v>281</v>
      </c>
      <c r="O131"/>
      <c r="P131" t="s">
        <v>281</v>
      </c>
      <c r="Q131" t="s">
        <v>155</v>
      </c>
      <c r="R131"/>
      <c r="S131" t="s">
        <v>281</v>
      </c>
      <c r="T131"/>
      <c r="U131"/>
      <c r="V131"/>
      <c r="W131"/>
      <c r="X131"/>
      <c r="Y131"/>
      <c r="Z131"/>
      <c r="AA131" s="100"/>
      <c r="AB131" s="100"/>
      <c r="AC131" s="100"/>
      <c r="AD131" s="101"/>
    </row>
    <row r="132" spans="1:31" ht="15" customHeight="1">
      <c r="A132" s="89">
        <v>6</v>
      </c>
      <c r="B132" s="89" t="s">
        <v>153</v>
      </c>
      <c r="C132" s="89">
        <v>8</v>
      </c>
      <c r="D132" s="90">
        <v>472.64</v>
      </c>
      <c r="E132" s="91" t="s">
        <v>321</v>
      </c>
      <c r="F132" s="102">
        <v>465</v>
      </c>
      <c r="G132" s="93">
        <v>128</v>
      </c>
      <c r="H132" s="94">
        <v>1</v>
      </c>
      <c r="I132" s="95" t="s">
        <v>156</v>
      </c>
      <c r="J132" s="96">
        <v>128</v>
      </c>
      <c r="K132" t="s">
        <v>281</v>
      </c>
      <c r="L132"/>
      <c r="M132"/>
      <c r="N132" t="s">
        <v>281</v>
      </c>
      <c r="O132"/>
      <c r="P132" t="s">
        <v>281</v>
      </c>
      <c r="Q132" t="s">
        <v>155</v>
      </c>
      <c r="R132"/>
      <c r="S132" t="s">
        <v>281</v>
      </c>
      <c r="T132"/>
      <c r="U132"/>
      <c r="V132"/>
      <c r="W132" t="s">
        <v>155</v>
      </c>
      <c r="X132"/>
      <c r="Y132"/>
      <c r="Z132" t="s">
        <v>155</v>
      </c>
      <c r="AA132" s="100"/>
      <c r="AB132" s="100"/>
      <c r="AC132" s="100"/>
      <c r="AD132" s="101"/>
    </row>
    <row r="133" spans="1:31" ht="15" customHeight="1">
      <c r="A133" s="89">
        <v>6</v>
      </c>
      <c r="B133" s="89" t="s">
        <v>153</v>
      </c>
      <c r="C133" s="89">
        <v>9</v>
      </c>
      <c r="D133" s="90">
        <v>378.71800000000002</v>
      </c>
      <c r="E133" s="91">
        <v>34.78</v>
      </c>
      <c r="F133" s="102">
        <v>373.9</v>
      </c>
      <c r="G133" s="93">
        <v>129</v>
      </c>
      <c r="H133" s="94">
        <v>1</v>
      </c>
      <c r="I133" s="95" t="s">
        <v>156</v>
      </c>
      <c r="J133" s="96">
        <v>129</v>
      </c>
      <c r="K133" t="s">
        <v>281</v>
      </c>
      <c r="L133"/>
      <c r="M133"/>
      <c r="N133"/>
      <c r="O133"/>
      <c r="P133" t="s">
        <v>281</v>
      </c>
      <c r="Q133" t="s">
        <v>320</v>
      </c>
      <c r="R133"/>
      <c r="S133" t="s">
        <v>281</v>
      </c>
      <c r="T133"/>
      <c r="U133"/>
      <c r="V133"/>
      <c r="W133"/>
      <c r="X133"/>
      <c r="Y133"/>
      <c r="Z133"/>
      <c r="AA133" s="100"/>
      <c r="AB133" s="100"/>
      <c r="AC133" s="100"/>
      <c r="AD133" s="101"/>
    </row>
    <row r="134" spans="1:31" ht="15" customHeight="1">
      <c r="A134" s="89">
        <v>6</v>
      </c>
      <c r="B134" s="89" t="s">
        <v>153</v>
      </c>
      <c r="C134" s="89">
        <v>10</v>
      </c>
      <c r="D134" s="90">
        <v>346.93599999999998</v>
      </c>
      <c r="E134" s="91">
        <v>34.700000000000003</v>
      </c>
      <c r="F134" s="102">
        <v>341.8</v>
      </c>
      <c r="G134" s="93">
        <v>130</v>
      </c>
      <c r="H134" s="94">
        <v>1</v>
      </c>
      <c r="I134" s="95" t="s">
        <v>156</v>
      </c>
      <c r="J134" s="96">
        <v>130</v>
      </c>
      <c r="K134" t="s">
        <v>281</v>
      </c>
      <c r="L134"/>
      <c r="M134" t="s">
        <v>155</v>
      </c>
      <c r="N134"/>
      <c r="O134"/>
      <c r="P134" t="s">
        <v>281</v>
      </c>
      <c r="Q134" t="s">
        <v>155</v>
      </c>
      <c r="R134"/>
      <c r="S134" t="s">
        <v>281</v>
      </c>
      <c r="T134" t="s">
        <v>281</v>
      </c>
      <c r="U134" t="s">
        <v>281</v>
      </c>
      <c r="V134"/>
      <c r="W134"/>
      <c r="X134"/>
      <c r="Y134"/>
      <c r="Z134"/>
      <c r="AA134" s="100"/>
      <c r="AB134" s="100"/>
      <c r="AC134" s="100"/>
      <c r="AD134" s="101"/>
    </row>
    <row r="135" spans="1:31" ht="15" customHeight="1">
      <c r="A135" s="89">
        <v>6</v>
      </c>
      <c r="B135" s="89" t="s">
        <v>153</v>
      </c>
      <c r="C135" s="89">
        <v>11</v>
      </c>
      <c r="D135" s="90">
        <v>278.84100000000001</v>
      </c>
      <c r="E135" s="106">
        <v>34.4</v>
      </c>
      <c r="F135" s="102">
        <v>274.89999999999998</v>
      </c>
      <c r="G135" s="93">
        <v>131</v>
      </c>
      <c r="H135" s="94">
        <v>1</v>
      </c>
      <c r="I135" s="95" t="s">
        <v>156</v>
      </c>
      <c r="J135" s="96">
        <v>131</v>
      </c>
      <c r="K135" t="s">
        <v>281</v>
      </c>
      <c r="L135"/>
      <c r="M135" t="s">
        <v>281</v>
      </c>
      <c r="N135" t="s">
        <v>281</v>
      </c>
      <c r="O135"/>
      <c r="P135" t="s">
        <v>281</v>
      </c>
      <c r="Q135" t="s">
        <v>155</v>
      </c>
      <c r="R135"/>
      <c r="S135" t="s">
        <v>281</v>
      </c>
      <c r="T135" t="s">
        <v>281</v>
      </c>
      <c r="U135" t="s">
        <v>281</v>
      </c>
      <c r="V135"/>
      <c r="W135"/>
      <c r="X135"/>
      <c r="Y135"/>
      <c r="Z135"/>
      <c r="AA135" s="100"/>
      <c r="AB135" s="100"/>
      <c r="AC135" s="100"/>
      <c r="AD135" s="101"/>
    </row>
    <row r="136" spans="1:31" ht="15" customHeight="1">
      <c r="A136" s="89">
        <v>6</v>
      </c>
      <c r="B136" s="89" t="s">
        <v>153</v>
      </c>
      <c r="C136" s="89">
        <v>12</v>
      </c>
      <c r="D136" s="90">
        <v>249.37299999999999</v>
      </c>
      <c r="E136" s="106">
        <v>34.1</v>
      </c>
      <c r="F136" s="102">
        <v>245.4</v>
      </c>
      <c r="G136" s="93">
        <v>132</v>
      </c>
      <c r="H136" s="94">
        <v>1</v>
      </c>
      <c r="I136" s="95" t="s">
        <v>156</v>
      </c>
      <c r="J136" s="96">
        <v>132</v>
      </c>
      <c r="K136" t="s">
        <v>281</v>
      </c>
      <c r="L136"/>
      <c r="M136" t="s">
        <v>281</v>
      </c>
      <c r="N136" t="s">
        <v>281</v>
      </c>
      <c r="O136"/>
      <c r="P136" t="s">
        <v>281</v>
      </c>
      <c r="Q136" t="s">
        <v>155</v>
      </c>
      <c r="R136"/>
      <c r="S136" t="s">
        <v>281</v>
      </c>
      <c r="T136" t="s">
        <v>281</v>
      </c>
      <c r="U136" t="s">
        <v>281</v>
      </c>
      <c r="V136"/>
      <c r="W136"/>
      <c r="X136"/>
      <c r="Y136"/>
      <c r="Z136"/>
      <c r="AA136" s="100"/>
      <c r="AB136" s="100"/>
      <c r="AC136" s="100"/>
      <c r="AD136" s="101"/>
    </row>
    <row r="137" spans="1:31" ht="15" customHeight="1">
      <c r="A137" s="89">
        <v>6</v>
      </c>
      <c r="B137" s="89" t="s">
        <v>153</v>
      </c>
      <c r="C137" s="89">
        <v>13</v>
      </c>
      <c r="D137" s="90">
        <v>227.93100000000001</v>
      </c>
      <c r="E137" s="106">
        <v>33.6</v>
      </c>
      <c r="F137" s="102">
        <v>224.2</v>
      </c>
      <c r="G137" s="93">
        <v>133</v>
      </c>
      <c r="H137" s="94" t="s">
        <v>154</v>
      </c>
      <c r="I137" s="95" t="s">
        <v>156</v>
      </c>
      <c r="J137" s="96">
        <v>133</v>
      </c>
      <c r="K137" t="s">
        <v>155</v>
      </c>
      <c r="L137"/>
      <c r="M137" t="s">
        <v>281</v>
      </c>
      <c r="N137"/>
      <c r="O137"/>
      <c r="P137" t="s">
        <v>281</v>
      </c>
      <c r="Q137" t="s">
        <v>155</v>
      </c>
      <c r="R137"/>
      <c r="S137" t="s">
        <v>281</v>
      </c>
      <c r="T137" t="s">
        <v>281</v>
      </c>
      <c r="U137" t="s">
        <v>281</v>
      </c>
      <c r="V137"/>
      <c r="W137"/>
      <c r="X137"/>
      <c r="Y137"/>
      <c r="Z137"/>
      <c r="AA137" s="100"/>
      <c r="AB137" s="100"/>
      <c r="AC137" s="100"/>
      <c r="AD137" s="101"/>
    </row>
    <row r="138" spans="1:31" ht="15" customHeight="1">
      <c r="A138" s="89">
        <v>6</v>
      </c>
      <c r="B138" s="89" t="s">
        <v>153</v>
      </c>
      <c r="C138" s="89">
        <v>14</v>
      </c>
      <c r="D138" s="90">
        <v>199.92400000000001</v>
      </c>
      <c r="E138" s="91">
        <v>33.1</v>
      </c>
      <c r="F138" s="102">
        <v>196.8</v>
      </c>
      <c r="G138" s="93">
        <v>134</v>
      </c>
      <c r="H138" s="94">
        <v>1</v>
      </c>
      <c r="I138" s="95" t="s">
        <v>156</v>
      </c>
      <c r="J138" s="96">
        <v>134</v>
      </c>
      <c r="K138" t="s">
        <v>281</v>
      </c>
      <c r="L138"/>
      <c r="M138" t="s">
        <v>281</v>
      </c>
      <c r="N138" t="s">
        <v>281</v>
      </c>
      <c r="O138"/>
      <c r="P138" t="s">
        <v>281</v>
      </c>
      <c r="Q138" t="s">
        <v>155</v>
      </c>
      <c r="R138"/>
      <c r="S138" t="s">
        <v>281</v>
      </c>
      <c r="T138" t="s">
        <v>281</v>
      </c>
      <c r="U138" t="s">
        <v>281</v>
      </c>
      <c r="V138" t="s">
        <v>281</v>
      </c>
      <c r="W138" t="s">
        <v>155</v>
      </c>
      <c r="X138"/>
      <c r="Y138"/>
      <c r="Z138" t="s">
        <v>155</v>
      </c>
      <c r="AA138" s="100"/>
      <c r="AB138" s="100"/>
      <c r="AC138" s="100"/>
      <c r="AD138" s="101"/>
    </row>
    <row r="139" spans="1:31" ht="15" customHeight="1">
      <c r="A139" s="89">
        <v>6</v>
      </c>
      <c r="B139" s="89" t="s">
        <v>153</v>
      </c>
      <c r="C139" s="89">
        <v>15</v>
      </c>
      <c r="D139" s="90">
        <v>181.05500000000001</v>
      </c>
      <c r="E139" s="91">
        <v>32.9</v>
      </c>
      <c r="F139" s="102">
        <v>178</v>
      </c>
      <c r="G139" s="93">
        <v>135</v>
      </c>
      <c r="H139" s="94">
        <v>1</v>
      </c>
      <c r="I139" s="95" t="s">
        <v>156</v>
      </c>
      <c r="J139" s="96">
        <v>135</v>
      </c>
      <c r="K139" t="s">
        <v>281</v>
      </c>
      <c r="L139"/>
      <c r="M139" t="s">
        <v>281</v>
      </c>
      <c r="N139" t="s">
        <v>281</v>
      </c>
      <c r="O139"/>
      <c r="P139" t="s">
        <v>281</v>
      </c>
      <c r="Q139" t="s">
        <v>155</v>
      </c>
      <c r="R139"/>
      <c r="S139" t="s">
        <v>281</v>
      </c>
      <c r="T139" t="s">
        <v>281</v>
      </c>
      <c r="U139" t="s">
        <v>281</v>
      </c>
      <c r="V139"/>
      <c r="W139"/>
      <c r="X139"/>
      <c r="Y139"/>
      <c r="Z139"/>
      <c r="AA139" s="100"/>
      <c r="AB139" s="100"/>
      <c r="AC139" s="100"/>
      <c r="AD139" s="101"/>
    </row>
    <row r="140" spans="1:31" ht="15" customHeight="1">
      <c r="A140" s="89">
        <v>6</v>
      </c>
      <c r="B140" s="89" t="s">
        <v>153</v>
      </c>
      <c r="C140" s="89">
        <v>16</v>
      </c>
      <c r="D140" s="90">
        <v>154.23400000000001</v>
      </c>
      <c r="E140" s="91">
        <v>32.6</v>
      </c>
      <c r="F140" s="102">
        <v>151.6</v>
      </c>
      <c r="G140" s="93">
        <v>136</v>
      </c>
      <c r="H140" s="94">
        <v>1</v>
      </c>
      <c r="I140" s="95" t="s">
        <v>156</v>
      </c>
      <c r="J140" s="96">
        <v>136</v>
      </c>
      <c r="K140" t="s">
        <v>281</v>
      </c>
      <c r="L140"/>
      <c r="M140" t="s">
        <v>281</v>
      </c>
      <c r="N140"/>
      <c r="O140"/>
      <c r="P140" t="s">
        <v>281</v>
      </c>
      <c r="Q140" t="s">
        <v>155</v>
      </c>
      <c r="R140"/>
      <c r="S140" t="s">
        <v>281</v>
      </c>
      <c r="T140" t="s">
        <v>281</v>
      </c>
      <c r="U140" t="s">
        <v>281</v>
      </c>
      <c r="V140"/>
      <c r="W140"/>
      <c r="X140"/>
      <c r="Y140"/>
      <c r="Z140"/>
      <c r="AA140" s="100"/>
      <c r="AB140" s="100"/>
      <c r="AC140" s="100"/>
      <c r="AD140" s="101"/>
    </row>
    <row r="141" spans="1:31" ht="15" customHeight="1">
      <c r="A141" s="89">
        <v>6</v>
      </c>
      <c r="B141" s="89" t="s">
        <v>153</v>
      </c>
      <c r="C141" s="89">
        <v>17</v>
      </c>
      <c r="D141" s="90">
        <v>125.34</v>
      </c>
      <c r="E141" s="91">
        <v>32.299999999999997</v>
      </c>
      <c r="F141" s="102">
        <v>122.9</v>
      </c>
      <c r="G141" s="93">
        <v>137</v>
      </c>
      <c r="H141" s="94">
        <v>1</v>
      </c>
      <c r="I141" s="95" t="s">
        <v>156</v>
      </c>
      <c r="J141" s="96">
        <v>137</v>
      </c>
      <c r="K141" t="s">
        <v>281</v>
      </c>
      <c r="L141"/>
      <c r="M141" t="s">
        <v>281</v>
      </c>
      <c r="N141" t="s">
        <v>281</v>
      </c>
      <c r="O141" t="s">
        <v>155</v>
      </c>
      <c r="P141" t="s">
        <v>281</v>
      </c>
      <c r="Q141" t="s">
        <v>155</v>
      </c>
      <c r="R141"/>
      <c r="S141" t="s">
        <v>281</v>
      </c>
      <c r="T141" t="s">
        <v>281</v>
      </c>
      <c r="U141" t="s">
        <v>281</v>
      </c>
      <c r="V141"/>
      <c r="W141"/>
      <c r="X141"/>
      <c r="Y141"/>
      <c r="Z141"/>
      <c r="AA141" s="100"/>
      <c r="AB141" s="100"/>
      <c r="AC141" s="100"/>
      <c r="AD141" s="101"/>
    </row>
    <row r="142" spans="1:31" ht="15" customHeight="1">
      <c r="A142" s="89">
        <v>6</v>
      </c>
      <c r="B142" s="89" t="s">
        <v>153</v>
      </c>
      <c r="C142" s="89">
        <v>18</v>
      </c>
      <c r="D142" s="90">
        <v>67.843999999999994</v>
      </c>
      <c r="E142" s="91" t="s">
        <v>322</v>
      </c>
      <c r="F142" s="102">
        <v>66</v>
      </c>
      <c r="G142" s="93">
        <v>138</v>
      </c>
      <c r="H142" s="94">
        <v>1</v>
      </c>
      <c r="I142" s="95" t="s">
        <v>156</v>
      </c>
      <c r="J142" s="96">
        <v>138</v>
      </c>
      <c r="K142"/>
      <c r="L142"/>
      <c r="M142"/>
      <c r="N142"/>
      <c r="O142"/>
      <c r="P142"/>
      <c r="Q142" t="s">
        <v>155</v>
      </c>
      <c r="R142"/>
      <c r="S142" t="s">
        <v>281</v>
      </c>
      <c r="T142"/>
      <c r="U142"/>
      <c r="V142"/>
      <c r="W142" t="s">
        <v>155</v>
      </c>
      <c r="X142"/>
      <c r="Y142" t="s">
        <v>281</v>
      </c>
      <c r="Z142" t="s">
        <v>155</v>
      </c>
      <c r="AA142" s="100"/>
      <c r="AB142" s="100"/>
      <c r="AC142" s="100"/>
      <c r="AD142" s="101"/>
    </row>
    <row r="143" spans="1:31" ht="15" customHeight="1">
      <c r="A143" s="89">
        <v>6</v>
      </c>
      <c r="B143" s="89" t="s">
        <v>153</v>
      </c>
      <c r="C143" s="89">
        <v>19</v>
      </c>
      <c r="D143" s="90">
        <v>66.667000000000002</v>
      </c>
      <c r="E143" s="91" t="s">
        <v>322</v>
      </c>
      <c r="F143" s="114">
        <v>66</v>
      </c>
      <c r="G143" s="93">
        <v>139</v>
      </c>
      <c r="H143" s="94">
        <v>1</v>
      </c>
      <c r="I143" s="95" t="s">
        <v>156</v>
      </c>
      <c r="J143" s="96">
        <v>139</v>
      </c>
      <c r="K143" t="s">
        <v>281</v>
      </c>
      <c r="L143"/>
      <c r="M143" t="s">
        <v>281</v>
      </c>
      <c r="N143" t="s">
        <v>281</v>
      </c>
      <c r="O143" t="s">
        <v>155</v>
      </c>
      <c r="P143" t="s">
        <v>281</v>
      </c>
      <c r="Q143" t="s">
        <v>155</v>
      </c>
      <c r="R143"/>
      <c r="S143" t="s">
        <v>281</v>
      </c>
      <c r="T143" t="s">
        <v>281</v>
      </c>
      <c r="U143" t="s">
        <v>281</v>
      </c>
      <c r="V143" t="s">
        <v>281</v>
      </c>
      <c r="W143"/>
      <c r="X143"/>
      <c r="Y143"/>
      <c r="Z143"/>
      <c r="AA143" s="100"/>
      <c r="AB143" s="100"/>
      <c r="AC143" s="100"/>
      <c r="AD143" s="101"/>
    </row>
    <row r="144" spans="1:31" ht="15" customHeight="1">
      <c r="A144" s="89">
        <v>6</v>
      </c>
      <c r="B144" s="89" t="s">
        <v>153</v>
      </c>
      <c r="C144" s="89">
        <v>20</v>
      </c>
      <c r="D144" s="90">
        <v>41.984000000000002</v>
      </c>
      <c r="F144" s="102">
        <v>40</v>
      </c>
      <c r="G144" s="93">
        <v>140</v>
      </c>
      <c r="H144" s="94">
        <v>1</v>
      </c>
      <c r="I144" s="95" t="s">
        <v>156</v>
      </c>
      <c r="J144" s="96">
        <v>140</v>
      </c>
      <c r="K144" t="s">
        <v>281</v>
      </c>
      <c r="L144"/>
      <c r="M144" t="s">
        <v>281</v>
      </c>
      <c r="N144"/>
      <c r="O144" t="s">
        <v>155</v>
      </c>
      <c r="P144" t="s">
        <v>281</v>
      </c>
      <c r="Q144" t="s">
        <v>155</v>
      </c>
      <c r="R144"/>
      <c r="S144" t="s">
        <v>281</v>
      </c>
      <c r="T144" t="s">
        <v>281</v>
      </c>
      <c r="U144" t="s">
        <v>281</v>
      </c>
      <c r="V144"/>
      <c r="W144"/>
      <c r="X144"/>
      <c r="Y144"/>
      <c r="Z144"/>
      <c r="AA144" s="100"/>
      <c r="AB144" s="100"/>
      <c r="AC144" s="100"/>
      <c r="AD144" s="101"/>
    </row>
    <row r="145" spans="1:31" ht="15" customHeight="1">
      <c r="A145" s="89">
        <v>6</v>
      </c>
      <c r="B145" s="89" t="s">
        <v>153</v>
      </c>
      <c r="C145" s="89">
        <v>21</v>
      </c>
      <c r="D145" s="90">
        <v>31.692</v>
      </c>
      <c r="F145" s="102">
        <v>30</v>
      </c>
      <c r="G145" s="93">
        <v>141</v>
      </c>
      <c r="H145" s="94">
        <v>1</v>
      </c>
      <c r="I145" s="95" t="s">
        <v>156</v>
      </c>
      <c r="J145" s="96">
        <v>141</v>
      </c>
      <c r="K145" t="s">
        <v>281</v>
      </c>
      <c r="L145"/>
      <c r="M145" t="s">
        <v>281</v>
      </c>
      <c r="N145"/>
      <c r="O145" t="s">
        <v>155</v>
      </c>
      <c r="P145" t="s">
        <v>281</v>
      </c>
      <c r="Q145" t="s">
        <v>320</v>
      </c>
      <c r="R145"/>
      <c r="S145" t="s">
        <v>281</v>
      </c>
      <c r="T145" t="s">
        <v>281</v>
      </c>
      <c r="U145" t="s">
        <v>281</v>
      </c>
      <c r="V145"/>
      <c r="W145"/>
      <c r="X145"/>
      <c r="Y145"/>
      <c r="Z145"/>
      <c r="AA145" s="100"/>
      <c r="AB145" s="100"/>
      <c r="AC145" s="100"/>
      <c r="AD145" s="101"/>
      <c r="AE145" s="113"/>
    </row>
    <row r="146" spans="1:31" ht="15" customHeight="1">
      <c r="A146" s="89">
        <v>6</v>
      </c>
      <c r="B146" s="89" t="s">
        <v>153</v>
      </c>
      <c r="C146" s="89">
        <v>22</v>
      </c>
      <c r="D146" s="90">
        <v>21.59</v>
      </c>
      <c r="E146" s="91"/>
      <c r="F146" s="102">
        <v>20</v>
      </c>
      <c r="G146" s="93">
        <v>142</v>
      </c>
      <c r="H146" s="94">
        <v>1</v>
      </c>
      <c r="I146" s="95" t="s">
        <v>156</v>
      </c>
      <c r="J146" s="96">
        <v>142</v>
      </c>
      <c r="K146" t="s">
        <v>155</v>
      </c>
      <c r="L146"/>
      <c r="M146" t="s">
        <v>281</v>
      </c>
      <c r="N146" t="s">
        <v>281</v>
      </c>
      <c r="O146" t="s">
        <v>155</v>
      </c>
      <c r="P146" t="s">
        <v>281</v>
      </c>
      <c r="Q146" t="s">
        <v>155</v>
      </c>
      <c r="R146"/>
      <c r="S146" t="s">
        <v>281</v>
      </c>
      <c r="T146" t="s">
        <v>281</v>
      </c>
      <c r="U146" t="s">
        <v>281</v>
      </c>
      <c r="V146"/>
      <c r="W146"/>
      <c r="X146"/>
      <c r="Y146"/>
      <c r="Z146"/>
      <c r="AA146" s="100"/>
      <c r="AB146" s="100"/>
      <c r="AC146" s="100"/>
      <c r="AD146" s="101"/>
      <c r="AE146" s="113"/>
    </row>
    <row r="147" spans="1:31" ht="15" customHeight="1">
      <c r="A147" s="89">
        <v>6</v>
      </c>
      <c r="B147" s="89" t="s">
        <v>153</v>
      </c>
      <c r="C147" s="89">
        <v>23</v>
      </c>
      <c r="D147" s="90">
        <v>6.3470000000000004</v>
      </c>
      <c r="E147" s="91"/>
      <c r="F147" s="102">
        <v>5</v>
      </c>
      <c r="G147" s="93">
        <v>143</v>
      </c>
      <c r="H147" s="94">
        <v>1</v>
      </c>
      <c r="I147" s="95" t="s">
        <v>156</v>
      </c>
      <c r="J147" s="96">
        <v>143</v>
      </c>
      <c r="K147"/>
      <c r="L147"/>
      <c r="M147"/>
      <c r="N147"/>
      <c r="O147"/>
      <c r="P147"/>
      <c r="Q147" t="s">
        <v>155</v>
      </c>
      <c r="R147"/>
      <c r="S147" t="s">
        <v>281</v>
      </c>
      <c r="T147"/>
      <c r="U147"/>
      <c r="V147"/>
      <c r="W147" t="s">
        <v>155</v>
      </c>
      <c r="X147"/>
      <c r="Y147" t="s">
        <v>281</v>
      </c>
      <c r="Z147" t="s">
        <v>155</v>
      </c>
      <c r="AA147" s="100"/>
      <c r="AB147" s="100"/>
      <c r="AC147" s="100"/>
      <c r="AD147" s="101"/>
      <c r="AE147" s="113"/>
    </row>
    <row r="148" spans="1:31" ht="15" customHeight="1">
      <c r="A148" s="89">
        <v>6</v>
      </c>
      <c r="B148" s="89" t="s">
        <v>153</v>
      </c>
      <c r="C148" s="89">
        <v>24</v>
      </c>
      <c r="D148" s="90">
        <v>5.1429999999999998</v>
      </c>
      <c r="E148" s="91"/>
      <c r="F148" s="102">
        <v>5</v>
      </c>
      <c r="G148" s="93">
        <v>144</v>
      </c>
      <c r="H148" s="94">
        <v>1</v>
      </c>
      <c r="I148" s="95" t="s">
        <v>156</v>
      </c>
      <c r="J148" s="96">
        <v>144</v>
      </c>
      <c r="K148" t="s">
        <v>281</v>
      </c>
      <c r="L148"/>
      <c r="M148" t="s">
        <v>281</v>
      </c>
      <c r="N148" t="s">
        <v>281</v>
      </c>
      <c r="O148" t="s">
        <v>155</v>
      </c>
      <c r="P148" t="s">
        <v>281</v>
      </c>
      <c r="Q148" t="s">
        <v>155</v>
      </c>
      <c r="R148"/>
      <c r="S148" t="s">
        <v>155</v>
      </c>
      <c r="T148" t="s">
        <v>155</v>
      </c>
      <c r="U148" t="s">
        <v>155</v>
      </c>
      <c r="V148" t="s">
        <v>281</v>
      </c>
      <c r="W148"/>
      <c r="X148"/>
      <c r="Y148"/>
      <c r="Z148"/>
      <c r="AA148" s="100"/>
      <c r="AB148" s="100"/>
      <c r="AC148" s="100"/>
      <c r="AD148" s="101"/>
      <c r="AE148" s="113"/>
    </row>
    <row r="149" spans="1:31" ht="15" customHeight="1">
      <c r="A149" s="89">
        <v>7</v>
      </c>
      <c r="B149" s="89" t="s">
        <v>157</v>
      </c>
      <c r="C149" s="89">
        <v>1</v>
      </c>
      <c r="D149" s="90">
        <v>3300.8319999999999</v>
      </c>
      <c r="E149" s="91" t="s">
        <v>318</v>
      </c>
      <c r="F149" s="102">
        <v>3241</v>
      </c>
      <c r="G149" s="93">
        <v>145</v>
      </c>
      <c r="H149" s="94">
        <v>1</v>
      </c>
      <c r="I149" s="95" t="s">
        <v>156</v>
      </c>
      <c r="J149" s="96">
        <v>145</v>
      </c>
      <c r="K149" t="s">
        <v>319</v>
      </c>
      <c r="L149"/>
      <c r="M149"/>
      <c r="N149"/>
      <c r="O149"/>
      <c r="P149" t="s">
        <v>281</v>
      </c>
      <c r="Q149" t="s">
        <v>155</v>
      </c>
      <c r="R149"/>
      <c r="S149" t="s">
        <v>281</v>
      </c>
      <c r="T149"/>
      <c r="U149"/>
      <c r="V149"/>
      <c r="W149" t="s">
        <v>155</v>
      </c>
      <c r="X149"/>
      <c r="Y149"/>
      <c r="Z149" t="s">
        <v>155</v>
      </c>
      <c r="AA149" s="100"/>
      <c r="AB149" s="100"/>
      <c r="AC149" s="100"/>
      <c r="AD149" s="101"/>
      <c r="AE149" s="113"/>
    </row>
    <row r="150" spans="1:31" ht="15" customHeight="1">
      <c r="A150" s="89">
        <v>7</v>
      </c>
      <c r="B150" s="89" t="s">
        <v>157</v>
      </c>
      <c r="C150" s="89">
        <v>2</v>
      </c>
      <c r="D150" s="90">
        <v>2033.2270000000001</v>
      </c>
      <c r="E150" s="91"/>
      <c r="F150" s="102">
        <v>2000</v>
      </c>
      <c r="G150" s="93">
        <v>146</v>
      </c>
      <c r="H150" s="94">
        <v>1</v>
      </c>
      <c r="I150" s="95" t="s">
        <v>156</v>
      </c>
      <c r="J150" s="96">
        <v>146</v>
      </c>
      <c r="K150" t="s">
        <v>281</v>
      </c>
      <c r="L150"/>
      <c r="M150"/>
      <c r="N150"/>
      <c r="O150"/>
      <c r="P150" t="s">
        <v>281</v>
      </c>
      <c r="Q150" t="s">
        <v>155</v>
      </c>
      <c r="R150"/>
      <c r="S150" t="s">
        <v>281</v>
      </c>
      <c r="T150"/>
      <c r="U150"/>
      <c r="V150"/>
      <c r="W150"/>
      <c r="X150"/>
      <c r="Y150"/>
      <c r="Z150"/>
      <c r="AA150" s="100"/>
      <c r="AB150" s="100"/>
      <c r="AC150" s="100"/>
      <c r="AD150" s="101"/>
      <c r="AE150" s="113"/>
    </row>
    <row r="151" spans="1:31" ht="15" customHeight="1">
      <c r="A151" s="89">
        <v>7</v>
      </c>
      <c r="B151" s="89" t="s">
        <v>157</v>
      </c>
      <c r="C151" s="89">
        <v>3</v>
      </c>
      <c r="D151" s="90">
        <v>1523.6610000000001</v>
      </c>
      <c r="E151" s="91"/>
      <c r="F151" s="102">
        <v>1500</v>
      </c>
      <c r="G151" s="93">
        <v>147</v>
      </c>
      <c r="H151" s="94">
        <v>1</v>
      </c>
      <c r="I151" s="95" t="s">
        <v>156</v>
      </c>
      <c r="J151" s="96">
        <v>147</v>
      </c>
      <c r="K151" t="s">
        <v>281</v>
      </c>
      <c r="L151"/>
      <c r="M151"/>
      <c r="N151"/>
      <c r="O151"/>
      <c r="P151" t="s">
        <v>281</v>
      </c>
      <c r="Q151" t="s">
        <v>155</v>
      </c>
      <c r="R151"/>
      <c r="S151" t="s">
        <v>281</v>
      </c>
      <c r="T151"/>
      <c r="U151"/>
      <c r="V151"/>
      <c r="W151"/>
      <c r="X151"/>
      <c r="Y151"/>
      <c r="Z151"/>
      <c r="AA151" s="100"/>
      <c r="AB151" s="100"/>
      <c r="AC151" s="100"/>
      <c r="AD151" s="101"/>
      <c r="AE151" s="113"/>
    </row>
    <row r="152" spans="1:31" ht="15" customHeight="1">
      <c r="A152" s="89">
        <v>7</v>
      </c>
      <c r="B152" s="89" t="s">
        <v>157</v>
      </c>
      <c r="C152" s="89">
        <v>4</v>
      </c>
      <c r="D152" s="90">
        <v>1015.9589999999999</v>
      </c>
      <c r="E152" s="91"/>
      <c r="F152" s="102">
        <v>1000</v>
      </c>
      <c r="G152" s="93">
        <v>148</v>
      </c>
      <c r="H152" s="94">
        <v>1</v>
      </c>
      <c r="I152" s="95" t="s">
        <v>156</v>
      </c>
      <c r="J152" s="96">
        <v>148</v>
      </c>
      <c r="K152" t="s">
        <v>281</v>
      </c>
      <c r="L152"/>
      <c r="M152"/>
      <c r="N152" t="s">
        <v>281</v>
      </c>
      <c r="O152"/>
      <c r="P152" t="s">
        <v>281</v>
      </c>
      <c r="Q152" t="s">
        <v>155</v>
      </c>
      <c r="R152"/>
      <c r="S152" t="s">
        <v>281</v>
      </c>
      <c r="T152"/>
      <c r="U152"/>
      <c r="V152"/>
      <c r="W152"/>
      <c r="X152"/>
      <c r="Y152"/>
      <c r="Z152"/>
      <c r="AA152" s="100"/>
      <c r="AB152" s="100"/>
      <c r="AC152" s="100"/>
      <c r="AD152" s="101"/>
      <c r="AE152" s="113"/>
    </row>
    <row r="153" spans="1:31" ht="15" customHeight="1">
      <c r="A153" s="89">
        <v>7</v>
      </c>
      <c r="B153" s="89" t="s">
        <v>157</v>
      </c>
      <c r="C153" s="89">
        <v>5</v>
      </c>
      <c r="D153" s="90">
        <v>812.51099999999997</v>
      </c>
      <c r="E153" s="91"/>
      <c r="F153" s="102">
        <v>800</v>
      </c>
      <c r="G153" s="93">
        <v>149</v>
      </c>
      <c r="H153" s="94">
        <v>1</v>
      </c>
      <c r="I153" s="95" t="s">
        <v>156</v>
      </c>
      <c r="J153" s="96">
        <v>149</v>
      </c>
      <c r="K153" t="s">
        <v>281</v>
      </c>
      <c r="L153"/>
      <c r="M153"/>
      <c r="N153" t="s">
        <v>281</v>
      </c>
      <c r="O153"/>
      <c r="P153" t="s">
        <v>281</v>
      </c>
      <c r="Q153" t="s">
        <v>155</v>
      </c>
      <c r="R153"/>
      <c r="S153" t="s">
        <v>281</v>
      </c>
      <c r="T153"/>
      <c r="U153"/>
      <c r="V153"/>
      <c r="W153" t="s">
        <v>155</v>
      </c>
      <c r="X153"/>
      <c r="Y153"/>
      <c r="Z153" t="s">
        <v>155</v>
      </c>
      <c r="AA153" s="100"/>
      <c r="AB153" s="100"/>
      <c r="AC153" s="100"/>
      <c r="AD153" s="101"/>
      <c r="AE153" s="113"/>
    </row>
    <row r="154" spans="1:31" ht="15" customHeight="1">
      <c r="A154" s="89">
        <v>7</v>
      </c>
      <c r="B154" s="89" t="s">
        <v>157</v>
      </c>
      <c r="C154" s="89">
        <v>6</v>
      </c>
      <c r="D154" s="90">
        <v>609.70500000000004</v>
      </c>
      <c r="E154" s="91"/>
      <c r="F154" s="102">
        <v>600</v>
      </c>
      <c r="G154" s="93">
        <v>150</v>
      </c>
      <c r="H154" s="94">
        <v>1</v>
      </c>
      <c r="I154" s="95" t="s">
        <v>156</v>
      </c>
      <c r="J154" s="96">
        <v>150</v>
      </c>
      <c r="K154" t="s">
        <v>281</v>
      </c>
      <c r="L154"/>
      <c r="M154"/>
      <c r="N154"/>
      <c r="O154"/>
      <c r="P154" t="s">
        <v>281</v>
      </c>
      <c r="Q154" t="s">
        <v>155</v>
      </c>
      <c r="R154"/>
      <c r="S154" t="s">
        <v>155</v>
      </c>
      <c r="T154"/>
      <c r="U154"/>
      <c r="V154"/>
      <c r="W154"/>
      <c r="X154"/>
      <c r="Y154"/>
      <c r="Z154"/>
      <c r="AA154" s="100"/>
      <c r="AB154" s="100"/>
      <c r="AC154" s="100"/>
      <c r="AD154" s="101"/>
      <c r="AE154" s="113"/>
    </row>
    <row r="155" spans="1:31" ht="15" customHeight="1">
      <c r="A155" s="89">
        <v>7</v>
      </c>
      <c r="B155" s="89" t="s">
        <v>157</v>
      </c>
      <c r="C155" s="89">
        <v>7</v>
      </c>
      <c r="D155" s="90">
        <v>508.10899999999998</v>
      </c>
      <c r="E155" s="91"/>
      <c r="F155" s="102">
        <v>500</v>
      </c>
      <c r="G155" s="93">
        <v>151</v>
      </c>
      <c r="H155" s="94">
        <v>1</v>
      </c>
      <c r="I155" s="95" t="s">
        <v>156</v>
      </c>
      <c r="J155" s="96">
        <v>151</v>
      </c>
      <c r="K155" t="s">
        <v>155</v>
      </c>
      <c r="L155"/>
      <c r="M155"/>
      <c r="N155" t="s">
        <v>281</v>
      </c>
      <c r="O155"/>
      <c r="P155" t="s">
        <v>281</v>
      </c>
      <c r="Q155" t="s">
        <v>155</v>
      </c>
      <c r="R155"/>
      <c r="S155" t="s">
        <v>281</v>
      </c>
      <c r="T155"/>
      <c r="U155"/>
      <c r="V155"/>
      <c r="W155"/>
      <c r="X155"/>
      <c r="Y155"/>
      <c r="Z155"/>
      <c r="AA155" s="100"/>
      <c r="AB155" s="100"/>
      <c r="AC155" s="100"/>
      <c r="AD155" s="101"/>
      <c r="AE155" s="113"/>
    </row>
    <row r="156" spans="1:31" ht="15" customHeight="1">
      <c r="A156" s="89">
        <v>7</v>
      </c>
      <c r="B156" s="89" t="s">
        <v>157</v>
      </c>
      <c r="C156" s="89">
        <v>8</v>
      </c>
      <c r="D156" s="90">
        <v>467.76299999999998</v>
      </c>
      <c r="E156" s="91" t="s">
        <v>321</v>
      </c>
      <c r="F156" s="102">
        <v>460</v>
      </c>
      <c r="G156" s="93">
        <v>152</v>
      </c>
      <c r="H156" s="94">
        <v>1</v>
      </c>
      <c r="I156" s="95" t="s">
        <v>156</v>
      </c>
      <c r="J156" s="96">
        <v>152</v>
      </c>
      <c r="K156" t="s">
        <v>281</v>
      </c>
      <c r="L156"/>
      <c r="M156"/>
      <c r="N156" t="s">
        <v>281</v>
      </c>
      <c r="O156"/>
      <c r="P156" t="s">
        <v>281</v>
      </c>
      <c r="Q156" t="s">
        <v>320</v>
      </c>
      <c r="R156"/>
      <c r="S156" t="s">
        <v>281</v>
      </c>
      <c r="T156"/>
      <c r="U156"/>
      <c r="V156"/>
      <c r="W156" t="s">
        <v>155</v>
      </c>
      <c r="X156"/>
      <c r="Y156"/>
      <c r="Z156" t="s">
        <v>155</v>
      </c>
      <c r="AA156" s="100"/>
      <c r="AB156" s="100"/>
      <c r="AC156" s="100"/>
      <c r="AD156" s="101"/>
      <c r="AE156" s="113"/>
    </row>
    <row r="157" spans="1:31" ht="15" customHeight="1">
      <c r="A157" s="89">
        <v>7</v>
      </c>
      <c r="B157" s="89" t="s">
        <v>157</v>
      </c>
      <c r="C157" s="89">
        <v>9</v>
      </c>
      <c r="D157" s="90">
        <v>401.10700000000003</v>
      </c>
      <c r="E157" s="91">
        <v>34.78</v>
      </c>
      <c r="F157" s="102">
        <v>394</v>
      </c>
      <c r="G157" s="93">
        <v>153</v>
      </c>
      <c r="H157" s="94">
        <v>1</v>
      </c>
      <c r="I157" s="95" t="s">
        <v>156</v>
      </c>
      <c r="J157" s="96">
        <v>153</v>
      </c>
      <c r="K157" t="s">
        <v>281</v>
      </c>
      <c r="L157"/>
      <c r="M157"/>
      <c r="N157"/>
      <c r="O157"/>
      <c r="P157" t="s">
        <v>281</v>
      </c>
      <c r="Q157" t="s">
        <v>155</v>
      </c>
      <c r="R157"/>
      <c r="S157" t="s">
        <v>281</v>
      </c>
      <c r="T157"/>
      <c r="U157"/>
      <c r="V157"/>
      <c r="W157"/>
      <c r="X157"/>
      <c r="Y157"/>
      <c r="Z157"/>
      <c r="AA157" s="100"/>
      <c r="AB157" s="100"/>
      <c r="AC157" s="100"/>
      <c r="AD157" s="101"/>
      <c r="AE157" s="113"/>
    </row>
    <row r="158" spans="1:31" ht="15" customHeight="1">
      <c r="A158" s="89">
        <v>7</v>
      </c>
      <c r="B158" s="89" t="s">
        <v>157</v>
      </c>
      <c r="C158" s="89">
        <v>10</v>
      </c>
      <c r="D158" s="90">
        <v>356.35899999999998</v>
      </c>
      <c r="E158" s="91">
        <v>34.700000000000003</v>
      </c>
      <c r="F158" s="102">
        <v>350</v>
      </c>
      <c r="G158" s="93">
        <v>154</v>
      </c>
      <c r="H158" s="94">
        <v>1</v>
      </c>
      <c r="I158" s="95" t="s">
        <v>156</v>
      </c>
      <c r="J158" s="96">
        <v>154</v>
      </c>
      <c r="K158" t="s">
        <v>281</v>
      </c>
      <c r="L158"/>
      <c r="M158" t="s">
        <v>281</v>
      </c>
      <c r="N158"/>
      <c r="O158"/>
      <c r="P158" t="s">
        <v>281</v>
      </c>
      <c r="Q158" t="s">
        <v>155</v>
      </c>
      <c r="R158"/>
      <c r="S158" t="s">
        <v>281</v>
      </c>
      <c r="T158" t="s">
        <v>281</v>
      </c>
      <c r="U158" t="s">
        <v>281</v>
      </c>
      <c r="V158"/>
      <c r="W158"/>
      <c r="X158"/>
      <c r="Y158"/>
      <c r="Z158"/>
      <c r="AA158" s="100"/>
      <c r="AB158" s="100"/>
      <c r="AC158" s="100"/>
      <c r="AD158" s="101"/>
      <c r="AE158" s="113"/>
    </row>
    <row r="159" spans="1:31" ht="15" customHeight="1">
      <c r="A159" s="89">
        <v>7</v>
      </c>
      <c r="B159" s="89" t="s">
        <v>157</v>
      </c>
      <c r="C159" s="89">
        <v>11</v>
      </c>
      <c r="D159" s="90">
        <v>288.303</v>
      </c>
      <c r="E159" s="106">
        <v>34.4</v>
      </c>
      <c r="F159" s="102">
        <v>283</v>
      </c>
      <c r="G159" s="93">
        <v>155</v>
      </c>
      <c r="H159" s="94">
        <v>1</v>
      </c>
      <c r="I159" s="95" t="s">
        <v>156</v>
      </c>
      <c r="J159" s="96">
        <v>155</v>
      </c>
      <c r="K159" t="s">
        <v>281</v>
      </c>
      <c r="L159"/>
      <c r="M159" t="s">
        <v>281</v>
      </c>
      <c r="N159" t="s">
        <v>281</v>
      </c>
      <c r="O159"/>
      <c r="P159" t="s">
        <v>281</v>
      </c>
      <c r="Q159" t="s">
        <v>155</v>
      </c>
      <c r="R159"/>
      <c r="S159" t="s">
        <v>281</v>
      </c>
      <c r="T159" t="s">
        <v>281</v>
      </c>
      <c r="U159" t="s">
        <v>281</v>
      </c>
      <c r="V159"/>
      <c r="W159"/>
      <c r="X159"/>
      <c r="Y159"/>
      <c r="Z159"/>
      <c r="AA159" s="100"/>
      <c r="AB159" s="100"/>
      <c r="AC159" s="100"/>
      <c r="AD159" s="101"/>
      <c r="AE159" s="113"/>
    </row>
    <row r="160" spans="1:31" ht="15" customHeight="1">
      <c r="A160" s="89">
        <v>7</v>
      </c>
      <c r="B160" s="89" t="s">
        <v>157</v>
      </c>
      <c r="C160" s="89">
        <v>12</v>
      </c>
      <c r="D160" s="90">
        <v>258.55399999999997</v>
      </c>
      <c r="E160" s="106">
        <v>34.1</v>
      </c>
      <c r="F160" s="102">
        <v>254</v>
      </c>
      <c r="G160" s="93">
        <v>156</v>
      </c>
      <c r="H160" s="94">
        <v>1</v>
      </c>
      <c r="I160" s="95" t="s">
        <v>156</v>
      </c>
      <c r="J160" s="96">
        <v>156</v>
      </c>
      <c r="K160" t="s">
        <v>281</v>
      </c>
      <c r="L160"/>
      <c r="M160" t="s">
        <v>281</v>
      </c>
      <c r="N160" t="s">
        <v>281</v>
      </c>
      <c r="O160"/>
      <c r="P160" t="s">
        <v>281</v>
      </c>
      <c r="Q160" t="s">
        <v>155</v>
      </c>
      <c r="R160"/>
      <c r="S160" t="s">
        <v>281</v>
      </c>
      <c r="T160" t="s">
        <v>281</v>
      </c>
      <c r="U160" t="s">
        <v>281</v>
      </c>
      <c r="V160"/>
      <c r="W160"/>
      <c r="X160"/>
      <c r="Y160"/>
      <c r="Z160"/>
      <c r="AA160" s="100"/>
      <c r="AB160" s="100"/>
      <c r="AC160" s="100"/>
      <c r="AD160" s="101"/>
      <c r="AE160" s="113"/>
    </row>
    <row r="161" spans="1:31" ht="15" customHeight="1">
      <c r="A161" s="89">
        <v>7</v>
      </c>
      <c r="B161" s="89" t="s">
        <v>157</v>
      </c>
      <c r="C161" s="89">
        <v>13</v>
      </c>
      <c r="D161" s="90">
        <v>235.15</v>
      </c>
      <c r="E161" s="106">
        <v>33.6</v>
      </c>
      <c r="F161" s="102">
        <v>231</v>
      </c>
      <c r="G161" s="93">
        <v>157</v>
      </c>
      <c r="H161" s="94">
        <v>1</v>
      </c>
      <c r="I161" s="95" t="s">
        <v>156</v>
      </c>
      <c r="J161" s="96">
        <v>157</v>
      </c>
      <c r="K161" t="s">
        <v>155</v>
      </c>
      <c r="L161"/>
      <c r="M161" t="s">
        <v>281</v>
      </c>
      <c r="N161"/>
      <c r="O161"/>
      <c r="P161" t="s">
        <v>281</v>
      </c>
      <c r="Q161" t="s">
        <v>320</v>
      </c>
      <c r="R161"/>
      <c r="S161" t="s">
        <v>281</v>
      </c>
      <c r="T161" t="s">
        <v>281</v>
      </c>
      <c r="U161" t="s">
        <v>281</v>
      </c>
      <c r="V161"/>
      <c r="W161"/>
      <c r="X161"/>
      <c r="Y161"/>
      <c r="Z161"/>
      <c r="AA161" s="100"/>
      <c r="AB161" s="100"/>
      <c r="AC161" s="100"/>
      <c r="AD161" s="101"/>
    </row>
    <row r="162" spans="1:31" ht="15" customHeight="1">
      <c r="A162" s="89">
        <v>7</v>
      </c>
      <c r="B162" s="89" t="s">
        <v>157</v>
      </c>
      <c r="C162" s="89">
        <v>14</v>
      </c>
      <c r="D162" s="90">
        <v>205.852</v>
      </c>
      <c r="E162" s="91">
        <v>33.1</v>
      </c>
      <c r="F162" s="102">
        <v>202</v>
      </c>
      <c r="G162" s="93">
        <v>158</v>
      </c>
      <c r="H162" s="94">
        <v>1</v>
      </c>
      <c r="I162" s="95" t="s">
        <v>156</v>
      </c>
      <c r="J162" s="96">
        <v>158</v>
      </c>
      <c r="K162" t="s">
        <v>281</v>
      </c>
      <c r="L162"/>
      <c r="M162" t="s">
        <v>281</v>
      </c>
      <c r="N162" t="s">
        <v>281</v>
      </c>
      <c r="O162"/>
      <c r="P162" t="s">
        <v>281</v>
      </c>
      <c r="Q162" t="s">
        <v>155</v>
      </c>
      <c r="R162"/>
      <c r="S162" t="s">
        <v>281</v>
      </c>
      <c r="T162" t="s">
        <v>281</v>
      </c>
      <c r="U162" t="s">
        <v>281</v>
      </c>
      <c r="V162"/>
      <c r="W162" t="s">
        <v>155</v>
      </c>
      <c r="X162"/>
      <c r="Y162"/>
      <c r="Z162" t="s">
        <v>155</v>
      </c>
      <c r="AA162" s="100"/>
      <c r="AB162" s="100"/>
      <c r="AC162" s="100"/>
      <c r="AD162" s="101"/>
    </row>
    <row r="163" spans="1:31" ht="15" customHeight="1">
      <c r="A163" s="89">
        <v>7</v>
      </c>
      <c r="B163" s="89" t="s">
        <v>157</v>
      </c>
      <c r="C163" s="89">
        <v>15</v>
      </c>
      <c r="D163" s="90">
        <v>189.67</v>
      </c>
      <c r="E163" s="91">
        <v>32.9</v>
      </c>
      <c r="F163" s="102">
        <v>186</v>
      </c>
      <c r="G163" s="93">
        <v>159</v>
      </c>
      <c r="H163" s="94">
        <v>1</v>
      </c>
      <c r="I163" s="95" t="s">
        <v>156</v>
      </c>
      <c r="J163" s="96">
        <v>159</v>
      </c>
      <c r="K163" t="s">
        <v>281</v>
      </c>
      <c r="L163"/>
      <c r="M163" t="s">
        <v>281</v>
      </c>
      <c r="N163" t="s">
        <v>281</v>
      </c>
      <c r="O163" t="s">
        <v>281</v>
      </c>
      <c r="P163" t="s">
        <v>281</v>
      </c>
      <c r="Q163" t="s">
        <v>155</v>
      </c>
      <c r="R163"/>
      <c r="S163" t="s">
        <v>281</v>
      </c>
      <c r="T163" t="s">
        <v>281</v>
      </c>
      <c r="U163" t="s">
        <v>281</v>
      </c>
      <c r="V163"/>
      <c r="W163"/>
      <c r="X163"/>
      <c r="Y163"/>
      <c r="Z163"/>
      <c r="AA163" s="100"/>
      <c r="AB163" s="100"/>
      <c r="AC163" s="100"/>
      <c r="AD163" s="101"/>
    </row>
    <row r="164" spans="1:31" ht="15" customHeight="1">
      <c r="A164" s="89">
        <v>7</v>
      </c>
      <c r="B164" s="89" t="s">
        <v>157</v>
      </c>
      <c r="C164" s="89">
        <v>16</v>
      </c>
      <c r="D164" s="90">
        <v>162.02600000000001</v>
      </c>
      <c r="E164" s="91">
        <v>32.6</v>
      </c>
      <c r="F164" s="102">
        <v>158</v>
      </c>
      <c r="G164" s="93">
        <v>160</v>
      </c>
      <c r="H164" s="94">
        <v>1</v>
      </c>
      <c r="I164" s="95" t="s">
        <v>156</v>
      </c>
      <c r="J164" s="96">
        <v>160</v>
      </c>
      <c r="K164" t="s">
        <v>281</v>
      </c>
      <c r="L164"/>
      <c r="M164" t="s">
        <v>155</v>
      </c>
      <c r="N164"/>
      <c r="O164" t="s">
        <v>281</v>
      </c>
      <c r="P164" t="s">
        <v>281</v>
      </c>
      <c r="Q164" t="s">
        <v>155</v>
      </c>
      <c r="R164"/>
      <c r="S164" t="s">
        <v>281</v>
      </c>
      <c r="T164" t="s">
        <v>281</v>
      </c>
      <c r="U164" t="s">
        <v>281</v>
      </c>
      <c r="V164"/>
      <c r="W164"/>
      <c r="X164"/>
      <c r="Y164"/>
      <c r="Z164"/>
      <c r="AA164" s="100"/>
      <c r="AB164" s="100"/>
      <c r="AC164" s="100"/>
      <c r="AD164" s="101"/>
      <c r="AE164" s="116"/>
    </row>
    <row r="165" spans="1:31" ht="15" customHeight="1">
      <c r="A165" s="89">
        <v>7</v>
      </c>
      <c r="B165" s="89" t="s">
        <v>157</v>
      </c>
      <c r="C165" s="89">
        <v>17</v>
      </c>
      <c r="D165" s="90">
        <v>134.298</v>
      </c>
      <c r="E165" s="91">
        <v>32.299999999999997</v>
      </c>
      <c r="F165" s="102">
        <v>131</v>
      </c>
      <c r="G165" s="93">
        <v>161</v>
      </c>
      <c r="H165" s="94">
        <v>1</v>
      </c>
      <c r="I165" s="95" t="s">
        <v>156</v>
      </c>
      <c r="J165" s="96">
        <v>161</v>
      </c>
      <c r="K165" t="s">
        <v>281</v>
      </c>
      <c r="L165"/>
      <c r="M165" t="s">
        <v>281</v>
      </c>
      <c r="N165" t="s">
        <v>281</v>
      </c>
      <c r="O165" t="s">
        <v>281</v>
      </c>
      <c r="P165" t="s">
        <v>281</v>
      </c>
      <c r="Q165" t="s">
        <v>155</v>
      </c>
      <c r="R165"/>
      <c r="S165" t="s">
        <v>281</v>
      </c>
      <c r="T165" t="s">
        <v>281</v>
      </c>
      <c r="U165" t="s">
        <v>281</v>
      </c>
      <c r="V165"/>
      <c r="W165"/>
      <c r="X165"/>
      <c r="Y165"/>
      <c r="Z165"/>
      <c r="AA165" s="100"/>
      <c r="AB165" s="100"/>
      <c r="AC165" s="100"/>
      <c r="AD165" s="101"/>
    </row>
    <row r="166" spans="1:31" ht="15" customHeight="1">
      <c r="A166" s="89">
        <v>7</v>
      </c>
      <c r="B166" s="89" t="s">
        <v>157</v>
      </c>
      <c r="C166" s="89">
        <v>18</v>
      </c>
      <c r="D166" s="90">
        <v>100.717</v>
      </c>
      <c r="E166" s="91">
        <v>31.8</v>
      </c>
      <c r="F166" s="102">
        <v>98</v>
      </c>
      <c r="G166" s="93">
        <v>162</v>
      </c>
      <c r="H166" s="94">
        <v>1</v>
      </c>
      <c r="I166" s="95" t="s">
        <v>156</v>
      </c>
      <c r="J166" s="96">
        <v>162</v>
      </c>
      <c r="K166" t="s">
        <v>155</v>
      </c>
      <c r="L166"/>
      <c r="M166" t="s">
        <v>281</v>
      </c>
      <c r="N166"/>
      <c r="O166" t="s">
        <v>155</v>
      </c>
      <c r="P166" t="s">
        <v>281</v>
      </c>
      <c r="Q166" t="s">
        <v>155</v>
      </c>
      <c r="R166"/>
      <c r="S166" t="s">
        <v>155</v>
      </c>
      <c r="T166" t="s">
        <v>281</v>
      </c>
      <c r="U166" t="s">
        <v>281</v>
      </c>
      <c r="V166"/>
      <c r="W166"/>
      <c r="X166"/>
      <c r="Y166"/>
      <c r="Z166"/>
      <c r="AA166" s="100"/>
      <c r="AB166" s="100"/>
      <c r="AC166" s="100"/>
      <c r="AD166" s="101"/>
    </row>
    <row r="167" spans="1:31" ht="15" customHeight="1">
      <c r="A167" s="89">
        <v>7</v>
      </c>
      <c r="B167" s="89" t="s">
        <v>157</v>
      </c>
      <c r="C167" s="89">
        <v>19</v>
      </c>
      <c r="D167" s="90">
        <v>78.667000000000002</v>
      </c>
      <c r="E167" s="91" t="s">
        <v>323</v>
      </c>
      <c r="F167" s="102">
        <v>76</v>
      </c>
      <c r="G167" s="93">
        <v>163</v>
      </c>
      <c r="H167" s="94">
        <v>1</v>
      </c>
      <c r="I167" s="95" t="s">
        <v>156</v>
      </c>
      <c r="J167" s="96">
        <v>163</v>
      </c>
      <c r="K167" t="s">
        <v>281</v>
      </c>
      <c r="L167"/>
      <c r="M167" t="s">
        <v>281</v>
      </c>
      <c r="N167" t="s">
        <v>281</v>
      </c>
      <c r="O167" t="s">
        <v>281</v>
      </c>
      <c r="P167" t="s">
        <v>281</v>
      </c>
      <c r="Q167" t="s">
        <v>155</v>
      </c>
      <c r="R167"/>
      <c r="S167" t="s">
        <v>281</v>
      </c>
      <c r="T167" t="s">
        <v>281</v>
      </c>
      <c r="U167" t="s">
        <v>281</v>
      </c>
      <c r="V167"/>
      <c r="W167"/>
      <c r="X167"/>
      <c r="Y167"/>
      <c r="Z167"/>
      <c r="AA167" s="100"/>
      <c r="AB167" s="100"/>
      <c r="AC167" s="100"/>
      <c r="AD167" s="101"/>
    </row>
    <row r="168" spans="1:31" ht="15" customHeight="1">
      <c r="A168" s="89">
        <v>7</v>
      </c>
      <c r="B168" s="89" t="s">
        <v>157</v>
      </c>
      <c r="C168" s="89">
        <v>20</v>
      </c>
      <c r="D168" s="90">
        <v>77.465999999999994</v>
      </c>
      <c r="E168" s="91" t="s">
        <v>323</v>
      </c>
      <c r="F168" s="102">
        <v>76</v>
      </c>
      <c r="G168" s="93">
        <v>164</v>
      </c>
      <c r="H168" s="94">
        <v>1</v>
      </c>
      <c r="I168" s="95" t="s">
        <v>156</v>
      </c>
      <c r="J168" s="96">
        <v>164</v>
      </c>
      <c r="K168"/>
      <c r="L168"/>
      <c r="M168"/>
      <c r="N168"/>
      <c r="O168"/>
      <c r="P168"/>
      <c r="Q168"/>
      <c r="R168"/>
      <c r="S168" t="s">
        <v>281</v>
      </c>
      <c r="T168"/>
      <c r="U168"/>
      <c r="V168"/>
      <c r="W168" t="s">
        <v>155</v>
      </c>
      <c r="X168"/>
      <c r="Y168"/>
      <c r="Z168" t="s">
        <v>155</v>
      </c>
      <c r="AA168" s="100"/>
      <c r="AB168" s="100"/>
      <c r="AC168" s="100"/>
      <c r="AD168" s="101"/>
    </row>
    <row r="169" spans="1:31" ht="15" customHeight="1">
      <c r="A169" s="89">
        <v>7</v>
      </c>
      <c r="B169" s="89" t="s">
        <v>157</v>
      </c>
      <c r="C169" s="89">
        <v>21</v>
      </c>
      <c r="D169" s="90">
        <v>52.140999999999998</v>
      </c>
      <c r="E169" s="91"/>
      <c r="F169" s="102">
        <v>50</v>
      </c>
      <c r="G169" s="93">
        <v>165</v>
      </c>
      <c r="H169" s="94">
        <v>1</v>
      </c>
      <c r="I169" s="95" t="s">
        <v>156</v>
      </c>
      <c r="J169" s="96">
        <v>165</v>
      </c>
      <c r="K169" t="s">
        <v>281</v>
      </c>
      <c r="L169"/>
      <c r="M169" t="s">
        <v>281</v>
      </c>
      <c r="N169" t="s">
        <v>281</v>
      </c>
      <c r="O169" t="s">
        <v>155</v>
      </c>
      <c r="P169" t="s">
        <v>281</v>
      </c>
      <c r="Q169" t="s">
        <v>155</v>
      </c>
      <c r="R169"/>
      <c r="S169" t="s">
        <v>281</v>
      </c>
      <c r="T169" t="s">
        <v>281</v>
      </c>
      <c r="U169" t="s">
        <v>281</v>
      </c>
      <c r="V169"/>
      <c r="W169"/>
      <c r="X169"/>
      <c r="Y169"/>
      <c r="Z169"/>
      <c r="AA169" s="100"/>
      <c r="AB169" s="100"/>
      <c r="AC169" s="100"/>
      <c r="AD169" s="101"/>
    </row>
    <row r="170" spans="1:31" ht="15" customHeight="1">
      <c r="A170" s="89">
        <v>7</v>
      </c>
      <c r="B170" s="89" t="s">
        <v>157</v>
      </c>
      <c r="C170" s="89">
        <v>22</v>
      </c>
      <c r="D170" s="90">
        <v>21.908999999999999</v>
      </c>
      <c r="E170" s="91"/>
      <c r="F170" s="102">
        <v>20</v>
      </c>
      <c r="G170" s="93">
        <v>166</v>
      </c>
      <c r="H170" s="94">
        <v>1</v>
      </c>
      <c r="I170" s="95" t="s">
        <v>156</v>
      </c>
      <c r="J170" s="96">
        <v>166</v>
      </c>
      <c r="K170" t="s">
        <v>281</v>
      </c>
      <c r="L170"/>
      <c r="M170" t="s">
        <v>281</v>
      </c>
      <c r="N170" t="s">
        <v>281</v>
      </c>
      <c r="O170" t="s">
        <v>155</v>
      </c>
      <c r="P170" t="s">
        <v>281</v>
      </c>
      <c r="Q170" t="s">
        <v>155</v>
      </c>
      <c r="R170"/>
      <c r="S170" t="s">
        <v>155</v>
      </c>
      <c r="T170" t="s">
        <v>155</v>
      </c>
      <c r="U170" t="s">
        <v>155</v>
      </c>
      <c r="V170"/>
      <c r="W170"/>
      <c r="X170"/>
      <c r="Y170"/>
      <c r="Z170"/>
      <c r="AA170" s="100"/>
      <c r="AB170" s="100"/>
      <c r="AC170" s="100"/>
      <c r="AD170" s="101"/>
    </row>
    <row r="171" spans="1:31" ht="15" customHeight="1">
      <c r="A171" s="89">
        <v>7</v>
      </c>
      <c r="B171" s="89" t="s">
        <v>157</v>
      </c>
      <c r="C171" s="89">
        <v>23</v>
      </c>
      <c r="D171" s="90">
        <v>6.827</v>
      </c>
      <c r="E171" s="91"/>
      <c r="F171" s="102">
        <v>5</v>
      </c>
      <c r="G171" s="93">
        <v>167</v>
      </c>
      <c r="H171" s="94">
        <v>1</v>
      </c>
      <c r="I171" s="95" t="s">
        <v>156</v>
      </c>
      <c r="J171" s="96">
        <v>167</v>
      </c>
      <c r="K171"/>
      <c r="L171"/>
      <c r="M171"/>
      <c r="N171"/>
      <c r="O171"/>
      <c r="P171"/>
      <c r="Q171"/>
      <c r="R171"/>
      <c r="S171" t="s">
        <v>281</v>
      </c>
      <c r="T171"/>
      <c r="U171"/>
      <c r="V171"/>
      <c r="W171" t="s">
        <v>155</v>
      </c>
      <c r="X171"/>
      <c r="Y171"/>
      <c r="Z171" t="s">
        <v>155</v>
      </c>
      <c r="AA171" s="100"/>
      <c r="AB171" s="100"/>
      <c r="AC171" s="100"/>
      <c r="AD171" s="101"/>
    </row>
    <row r="172" spans="1:31" ht="15" customHeight="1">
      <c r="A172" s="89">
        <v>7</v>
      </c>
      <c r="B172" s="89" t="s">
        <v>157</v>
      </c>
      <c r="C172" s="89">
        <v>24</v>
      </c>
      <c r="D172" s="90">
        <v>5.758</v>
      </c>
      <c r="E172" s="91"/>
      <c r="F172" s="102">
        <v>5</v>
      </c>
      <c r="G172" s="93">
        <v>168</v>
      </c>
      <c r="H172" s="94">
        <v>1</v>
      </c>
      <c r="I172" s="95" t="s">
        <v>156</v>
      </c>
      <c r="J172" s="96">
        <v>168</v>
      </c>
      <c r="K172" t="s">
        <v>281</v>
      </c>
      <c r="L172"/>
      <c r="M172" t="s">
        <v>281</v>
      </c>
      <c r="N172" t="s">
        <v>281</v>
      </c>
      <c r="O172" t="s">
        <v>155</v>
      </c>
      <c r="P172" t="s">
        <v>281</v>
      </c>
      <c r="Q172" t="s">
        <v>320</v>
      </c>
      <c r="R172"/>
      <c r="S172" t="s">
        <v>281</v>
      </c>
      <c r="T172" t="s">
        <v>281</v>
      </c>
      <c r="U172" t="s">
        <v>281</v>
      </c>
      <c r="V172"/>
      <c r="W172"/>
      <c r="X172"/>
      <c r="Y172"/>
      <c r="Z172"/>
      <c r="AA172" s="100"/>
      <c r="AB172" s="100"/>
      <c r="AC172" s="100"/>
      <c r="AD172" s="101"/>
    </row>
    <row r="173" spans="1:31" ht="15" customHeight="1">
      <c r="A173" s="89">
        <v>8</v>
      </c>
      <c r="B173" s="89" t="s">
        <v>159</v>
      </c>
      <c r="C173" s="89">
        <v>1</v>
      </c>
      <c r="D173" s="90">
        <v>3582.4540000000002</v>
      </c>
      <c r="E173" s="91" t="s">
        <v>324</v>
      </c>
      <c r="F173" s="102">
        <v>3513</v>
      </c>
      <c r="G173" s="93">
        <v>169</v>
      </c>
      <c r="H173" s="94">
        <v>1</v>
      </c>
      <c r="I173" s="95" t="s">
        <v>156</v>
      </c>
      <c r="J173">
        <v>169</v>
      </c>
      <c r="K173" t="s">
        <v>319</v>
      </c>
      <c r="L173"/>
      <c r="M173" t="s">
        <v>155</v>
      </c>
      <c r="N173"/>
      <c r="O173"/>
      <c r="P173" t="s">
        <v>281</v>
      </c>
      <c r="Q173" t="s">
        <v>155</v>
      </c>
      <c r="R173"/>
      <c r="S173" t="s">
        <v>281</v>
      </c>
      <c r="T173" t="s">
        <v>281</v>
      </c>
      <c r="U173" t="s">
        <v>281</v>
      </c>
      <c r="V173" s="100"/>
      <c r="W173" s="100"/>
      <c r="X173" s="100"/>
      <c r="Y173" s="100"/>
      <c r="Z173" s="100"/>
      <c r="AA173" s="100"/>
      <c r="AB173" s="100"/>
      <c r="AC173" s="100"/>
      <c r="AD173" s="101"/>
    </row>
    <row r="174" spans="1:31" ht="15" customHeight="1">
      <c r="A174" s="89">
        <v>8</v>
      </c>
      <c r="B174" s="89" t="s">
        <v>159</v>
      </c>
      <c r="C174" s="89">
        <v>2</v>
      </c>
      <c r="D174" s="90">
        <v>3056.239</v>
      </c>
      <c r="E174" s="91"/>
      <c r="F174" s="102">
        <v>3000</v>
      </c>
      <c r="G174" s="93">
        <v>170</v>
      </c>
      <c r="H174" s="94">
        <v>1</v>
      </c>
      <c r="I174" s="95" t="s">
        <v>156</v>
      </c>
      <c r="J174">
        <v>170</v>
      </c>
      <c r="K174" t="s">
        <v>281</v>
      </c>
      <c r="L174"/>
      <c r="M174" t="s">
        <v>281</v>
      </c>
      <c r="N174"/>
      <c r="O174"/>
      <c r="P174" t="s">
        <v>281</v>
      </c>
      <c r="Q174" t="s">
        <v>155</v>
      </c>
      <c r="R174"/>
      <c r="S174" t="s">
        <v>281</v>
      </c>
      <c r="T174" t="s">
        <v>281</v>
      </c>
      <c r="U174" t="s">
        <v>281</v>
      </c>
      <c r="V174" s="100"/>
      <c r="W174" s="100"/>
      <c r="X174" s="100"/>
      <c r="Y174" s="100"/>
      <c r="Z174" s="100"/>
      <c r="AA174" s="100"/>
      <c r="AB174" s="100"/>
      <c r="AC174" s="100"/>
      <c r="AD174" s="101"/>
    </row>
    <row r="175" spans="1:31" ht="15" customHeight="1">
      <c r="A175" s="89">
        <v>8</v>
      </c>
      <c r="B175" s="89" t="s">
        <v>159</v>
      </c>
      <c r="C175" s="89">
        <v>3</v>
      </c>
      <c r="D175" s="90">
        <v>2543.7289999999998</v>
      </c>
      <c r="E175" s="91"/>
      <c r="F175" s="102">
        <v>2500</v>
      </c>
      <c r="G175" s="93">
        <v>171</v>
      </c>
      <c r="H175" s="94">
        <v>1</v>
      </c>
      <c r="I175" s="95" t="s">
        <v>156</v>
      </c>
      <c r="J175">
        <v>171</v>
      </c>
      <c r="K175" t="s">
        <v>281</v>
      </c>
      <c r="L175"/>
      <c r="M175" t="s">
        <v>281</v>
      </c>
      <c r="N175"/>
      <c r="O175"/>
      <c r="P175" t="s">
        <v>281</v>
      </c>
      <c r="Q175" t="s">
        <v>155</v>
      </c>
      <c r="R175"/>
      <c r="S175" t="s">
        <v>281</v>
      </c>
      <c r="T175" t="s">
        <v>281</v>
      </c>
      <c r="U175" t="s">
        <v>281</v>
      </c>
      <c r="V175" s="100"/>
      <c r="W175" s="100"/>
      <c r="X175" s="100"/>
      <c r="Y175" s="100"/>
      <c r="Z175" s="100"/>
      <c r="AA175" s="100"/>
      <c r="AB175" s="100"/>
      <c r="AC175" s="100"/>
      <c r="AD175" s="101"/>
    </row>
    <row r="176" spans="1:31" ht="15" customHeight="1">
      <c r="A176" s="89">
        <v>8</v>
      </c>
      <c r="B176" s="89" t="s">
        <v>159</v>
      </c>
      <c r="C176" s="89">
        <v>4</v>
      </c>
      <c r="D176" s="90">
        <v>2032.7850000000001</v>
      </c>
      <c r="F176" s="102">
        <v>2000</v>
      </c>
      <c r="G176" s="93">
        <v>172</v>
      </c>
      <c r="H176" s="94">
        <v>1</v>
      </c>
      <c r="I176" s="95" t="s">
        <v>156</v>
      </c>
      <c r="J176">
        <v>172</v>
      </c>
      <c r="K176" t="s">
        <v>281</v>
      </c>
      <c r="L176"/>
      <c r="M176" t="s">
        <v>281</v>
      </c>
      <c r="N176"/>
      <c r="O176"/>
      <c r="P176" t="s">
        <v>281</v>
      </c>
      <c r="Q176" t="s">
        <v>155</v>
      </c>
      <c r="R176"/>
      <c r="S176" t="s">
        <v>155</v>
      </c>
      <c r="T176" t="s">
        <v>281</v>
      </c>
      <c r="U176" t="s">
        <v>281</v>
      </c>
      <c r="V176" s="100"/>
      <c r="W176" s="100"/>
      <c r="X176" s="100"/>
      <c r="Y176" s="100"/>
      <c r="Z176" s="100"/>
      <c r="AA176" s="100"/>
      <c r="AB176" s="100"/>
      <c r="AC176" s="100"/>
      <c r="AD176" s="101"/>
    </row>
    <row r="177" spans="1:30" ht="15" customHeight="1">
      <c r="A177" s="89">
        <v>8</v>
      </c>
      <c r="B177" s="89" t="s">
        <v>159</v>
      </c>
      <c r="C177" s="89">
        <v>5</v>
      </c>
      <c r="D177" s="90">
        <v>1523.731</v>
      </c>
      <c r="F177" s="102">
        <v>1500</v>
      </c>
      <c r="G177" s="93">
        <v>173</v>
      </c>
      <c r="H177" s="94">
        <v>1</v>
      </c>
      <c r="I177" s="95" t="s">
        <v>156</v>
      </c>
      <c r="J177">
        <v>173</v>
      </c>
      <c r="K177" t="s">
        <v>281</v>
      </c>
      <c r="L177"/>
      <c r="M177" t="s">
        <v>281</v>
      </c>
      <c r="N177"/>
      <c r="O177"/>
      <c r="P177" t="s">
        <v>281</v>
      </c>
      <c r="Q177" t="s">
        <v>155</v>
      </c>
      <c r="R177"/>
      <c r="S177" t="s">
        <v>281</v>
      </c>
      <c r="T177" t="s">
        <v>281</v>
      </c>
      <c r="U177" t="s">
        <v>281</v>
      </c>
      <c r="V177" s="100"/>
      <c r="W177" s="100"/>
      <c r="X177" s="100"/>
      <c r="Y177" s="100"/>
      <c r="Z177" s="100"/>
      <c r="AA177" s="100"/>
      <c r="AB177" s="100"/>
      <c r="AC177" s="100"/>
      <c r="AD177" s="101"/>
    </row>
    <row r="178" spans="1:30" ht="15" customHeight="1">
      <c r="A178" s="89">
        <v>8</v>
      </c>
      <c r="B178" s="89" t="s">
        <v>159</v>
      </c>
      <c r="C178" s="89">
        <v>6</v>
      </c>
      <c r="D178" s="90">
        <v>1015.02</v>
      </c>
      <c r="F178" s="102">
        <v>1000</v>
      </c>
      <c r="G178" s="93">
        <v>174</v>
      </c>
      <c r="H178" s="94">
        <v>1</v>
      </c>
      <c r="I178" s="95" t="s">
        <v>156</v>
      </c>
      <c r="J178">
        <v>174</v>
      </c>
      <c r="K178" t="s">
        <v>281</v>
      </c>
      <c r="L178"/>
      <c r="M178" t="s">
        <v>281</v>
      </c>
      <c r="N178" t="s">
        <v>281</v>
      </c>
      <c r="O178"/>
      <c r="P178" t="s">
        <v>281</v>
      </c>
      <c r="Q178" t="s">
        <v>320</v>
      </c>
      <c r="R178"/>
      <c r="S178" t="s">
        <v>281</v>
      </c>
      <c r="T178" t="s">
        <v>281</v>
      </c>
      <c r="U178" t="s">
        <v>281</v>
      </c>
      <c r="V178" s="100"/>
      <c r="W178" s="100"/>
      <c r="X178" s="100"/>
      <c r="Y178" s="100"/>
      <c r="Z178" s="100"/>
      <c r="AA178" s="100"/>
      <c r="AB178" s="100"/>
      <c r="AC178" s="100"/>
      <c r="AD178" s="101"/>
    </row>
    <row r="179" spans="1:30" ht="15" customHeight="1">
      <c r="A179" s="89">
        <v>8</v>
      </c>
      <c r="B179" s="89" t="s">
        <v>159</v>
      </c>
      <c r="C179" s="89">
        <v>7</v>
      </c>
      <c r="D179" s="90">
        <v>812.34</v>
      </c>
      <c r="F179" s="102">
        <v>800</v>
      </c>
      <c r="G179" s="93">
        <v>175</v>
      </c>
      <c r="H179" s="94">
        <v>1</v>
      </c>
      <c r="I179" s="95" t="s">
        <v>156</v>
      </c>
      <c r="J179">
        <v>175</v>
      </c>
      <c r="K179" t="s">
        <v>281</v>
      </c>
      <c r="L179"/>
      <c r="M179" t="s">
        <v>281</v>
      </c>
      <c r="N179" t="s">
        <v>281</v>
      </c>
      <c r="O179"/>
      <c r="P179" t="s">
        <v>281</v>
      </c>
      <c r="Q179" t="s">
        <v>155</v>
      </c>
      <c r="R179"/>
      <c r="S179" t="s">
        <v>281</v>
      </c>
      <c r="T179" t="s">
        <v>281</v>
      </c>
      <c r="U179" t="s">
        <v>281</v>
      </c>
      <c r="V179" s="100"/>
      <c r="W179" s="100"/>
      <c r="X179" s="100"/>
      <c r="Y179" s="100"/>
      <c r="Z179" s="100"/>
      <c r="AA179" s="100"/>
      <c r="AB179" s="100"/>
      <c r="AC179" s="100"/>
      <c r="AD179" s="101"/>
    </row>
    <row r="180" spans="1:30" ht="15" customHeight="1">
      <c r="A180" s="89">
        <v>8</v>
      </c>
      <c r="B180" s="89" t="s">
        <v>159</v>
      </c>
      <c r="C180" s="89">
        <v>8</v>
      </c>
      <c r="D180" s="90">
        <v>609.47900000000004</v>
      </c>
      <c r="F180" s="102">
        <v>600</v>
      </c>
      <c r="G180" s="93">
        <v>176</v>
      </c>
      <c r="H180" s="94">
        <v>0</v>
      </c>
      <c r="I180" s="95" t="s">
        <v>156</v>
      </c>
      <c r="J180">
        <v>176</v>
      </c>
      <c r="K180" t="s">
        <v>281</v>
      </c>
      <c r="L180"/>
      <c r="M180" t="s">
        <v>281</v>
      </c>
      <c r="N180"/>
      <c r="O180"/>
      <c r="P180" t="s">
        <v>281</v>
      </c>
      <c r="Q180" t="s">
        <v>155</v>
      </c>
      <c r="R180"/>
      <c r="S180" t="s">
        <v>281</v>
      </c>
      <c r="T180" t="s">
        <v>281</v>
      </c>
      <c r="U180" t="s">
        <v>281</v>
      </c>
      <c r="V180" s="100"/>
      <c r="W180" s="100"/>
      <c r="X180" s="100"/>
      <c r="Y180" s="100"/>
      <c r="Z180" s="100"/>
      <c r="AA180" s="100"/>
      <c r="AB180" s="100"/>
      <c r="AC180" s="100"/>
      <c r="AD180" s="101"/>
    </row>
    <row r="181" spans="1:30" ht="15" customHeight="1">
      <c r="A181" s="89">
        <v>8</v>
      </c>
      <c r="B181" s="89" t="s">
        <v>159</v>
      </c>
      <c r="C181" s="89">
        <v>9</v>
      </c>
      <c r="D181" s="90">
        <v>507.65800000000002</v>
      </c>
      <c r="F181" s="102">
        <v>500</v>
      </c>
      <c r="G181" s="93">
        <v>177</v>
      </c>
      <c r="H181" s="94">
        <v>1</v>
      </c>
      <c r="I181" s="95" t="s">
        <v>156</v>
      </c>
      <c r="J181">
        <v>177</v>
      </c>
      <c r="K181" t="s">
        <v>281</v>
      </c>
      <c r="L181"/>
      <c r="M181" t="s">
        <v>281</v>
      </c>
      <c r="N181" t="s">
        <v>281</v>
      </c>
      <c r="O181"/>
      <c r="P181" t="s">
        <v>281</v>
      </c>
      <c r="Q181" t="s">
        <v>155</v>
      </c>
      <c r="R181"/>
      <c r="S181" t="s">
        <v>281</v>
      </c>
      <c r="T181" t="s">
        <v>155</v>
      </c>
      <c r="U181" t="s">
        <v>155</v>
      </c>
      <c r="V181" s="100"/>
      <c r="W181" s="100"/>
      <c r="X181" s="100"/>
      <c r="Y181" s="100"/>
      <c r="Z181" s="100"/>
      <c r="AA181" s="100"/>
      <c r="AB181" s="100"/>
      <c r="AC181" s="100"/>
      <c r="AD181" s="101"/>
    </row>
    <row r="182" spans="1:30" ht="15" customHeight="1">
      <c r="A182" s="89">
        <v>8</v>
      </c>
      <c r="B182" s="89" t="s">
        <v>159</v>
      </c>
      <c r="C182" s="89">
        <v>10</v>
      </c>
      <c r="D182" s="90">
        <v>500.82900000000001</v>
      </c>
      <c r="E182" s="115" t="s">
        <v>321</v>
      </c>
      <c r="F182" s="117">
        <v>493</v>
      </c>
      <c r="G182" s="93">
        <v>178</v>
      </c>
      <c r="H182" s="94">
        <v>1</v>
      </c>
      <c r="I182" s="95" t="s">
        <v>156</v>
      </c>
      <c r="J182">
        <v>178</v>
      </c>
      <c r="K182" t="s">
        <v>155</v>
      </c>
      <c r="L182"/>
      <c r="M182" t="s">
        <v>281</v>
      </c>
      <c r="N182" t="s">
        <v>281</v>
      </c>
      <c r="O182"/>
      <c r="P182" t="s">
        <v>281</v>
      </c>
      <c r="Q182" t="s">
        <v>155</v>
      </c>
      <c r="R182"/>
      <c r="S182" t="s">
        <v>155</v>
      </c>
      <c r="T182" t="s">
        <v>281</v>
      </c>
      <c r="U182" t="s">
        <v>281</v>
      </c>
      <c r="V182" s="100"/>
      <c r="W182" s="100"/>
      <c r="X182" s="100"/>
      <c r="Y182" s="100"/>
      <c r="Z182" s="100"/>
      <c r="AA182" s="100"/>
      <c r="AB182" s="100"/>
      <c r="AC182" s="100"/>
      <c r="AD182" s="101"/>
    </row>
    <row r="183" spans="1:30" ht="15" customHeight="1">
      <c r="A183" s="89">
        <v>8</v>
      </c>
      <c r="B183" s="89" t="s">
        <v>159</v>
      </c>
      <c r="C183" s="89">
        <v>11</v>
      </c>
      <c r="D183" s="90">
        <v>414.82100000000003</v>
      </c>
      <c r="E183" s="91">
        <v>34.78</v>
      </c>
      <c r="F183" s="117">
        <v>408</v>
      </c>
      <c r="G183" s="93">
        <v>179</v>
      </c>
      <c r="H183" s="94">
        <v>1</v>
      </c>
      <c r="I183" s="95" t="s">
        <v>156</v>
      </c>
      <c r="J183">
        <v>179</v>
      </c>
      <c r="K183" t="s">
        <v>281</v>
      </c>
      <c r="L183"/>
      <c r="M183" t="s">
        <v>281</v>
      </c>
      <c r="N183"/>
      <c r="O183"/>
      <c r="P183" t="s">
        <v>281</v>
      </c>
      <c r="Q183" t="s">
        <v>155</v>
      </c>
      <c r="R183"/>
      <c r="S183" t="s">
        <v>281</v>
      </c>
      <c r="T183" t="s">
        <v>281</v>
      </c>
      <c r="U183" t="s">
        <v>281</v>
      </c>
      <c r="V183" s="100"/>
      <c r="W183" s="100"/>
      <c r="X183" s="100"/>
      <c r="Y183" s="100"/>
      <c r="Z183" s="100"/>
      <c r="AA183" s="100"/>
      <c r="AB183" s="100"/>
      <c r="AC183" s="100"/>
      <c r="AD183" s="101"/>
    </row>
    <row r="184" spans="1:30" ht="15" customHeight="1">
      <c r="A184" s="89">
        <v>8</v>
      </c>
      <c r="B184" s="89" t="s">
        <v>159</v>
      </c>
      <c r="C184" s="89">
        <v>12</v>
      </c>
      <c r="D184" s="90">
        <v>371.43700000000001</v>
      </c>
      <c r="E184" s="91">
        <v>34.700000000000003</v>
      </c>
      <c r="F184" s="117">
        <v>365</v>
      </c>
      <c r="G184" s="93">
        <v>180</v>
      </c>
      <c r="H184" s="94">
        <v>1</v>
      </c>
      <c r="I184" s="95" t="s">
        <v>156</v>
      </c>
      <c r="J184">
        <v>180</v>
      </c>
      <c r="K184" t="s">
        <v>281</v>
      </c>
      <c r="L184"/>
      <c r="M184" t="s">
        <v>281</v>
      </c>
      <c r="N184"/>
      <c r="O184"/>
      <c r="P184" t="s">
        <v>281</v>
      </c>
      <c r="Q184" t="s">
        <v>155</v>
      </c>
      <c r="R184"/>
      <c r="S184" t="s">
        <v>281</v>
      </c>
      <c r="T184" t="s">
        <v>281</v>
      </c>
      <c r="U184" t="s">
        <v>281</v>
      </c>
      <c r="V184" s="100"/>
      <c r="W184" s="100"/>
      <c r="X184" s="100"/>
      <c r="Y184" s="100"/>
      <c r="Z184" s="100"/>
      <c r="AA184" s="100"/>
      <c r="AB184" s="100"/>
      <c r="AC184" s="100"/>
      <c r="AD184" s="101"/>
    </row>
    <row r="185" spans="1:30" ht="15" customHeight="1">
      <c r="A185" s="89">
        <v>8</v>
      </c>
      <c r="B185" s="89" t="s">
        <v>159</v>
      </c>
      <c r="C185" s="89">
        <v>13</v>
      </c>
      <c r="D185" s="90">
        <v>309.91800000000001</v>
      </c>
      <c r="E185" s="106">
        <v>34.4</v>
      </c>
      <c r="F185" s="117">
        <v>304</v>
      </c>
      <c r="G185" s="93">
        <v>181</v>
      </c>
      <c r="H185" s="94">
        <v>1</v>
      </c>
      <c r="I185" s="95" t="s">
        <v>156</v>
      </c>
      <c r="J185">
        <v>181</v>
      </c>
      <c r="K185" t="s">
        <v>281</v>
      </c>
      <c r="L185"/>
      <c r="M185" t="s">
        <v>281</v>
      </c>
      <c r="N185" t="s">
        <v>281</v>
      </c>
      <c r="O185"/>
      <c r="P185" t="s">
        <v>281</v>
      </c>
      <c r="Q185" t="s">
        <v>155</v>
      </c>
      <c r="R185"/>
      <c r="S185" t="s">
        <v>281</v>
      </c>
      <c r="T185" t="s">
        <v>281</v>
      </c>
      <c r="U185" t="s">
        <v>281</v>
      </c>
      <c r="V185" s="100"/>
      <c r="W185" s="100"/>
      <c r="X185" s="100"/>
      <c r="Y185" s="100"/>
      <c r="Z185" s="100"/>
      <c r="AA185" s="100"/>
      <c r="AB185" s="100"/>
      <c r="AC185" s="100"/>
      <c r="AD185" s="101"/>
    </row>
    <row r="186" spans="1:30" ht="15" customHeight="1">
      <c r="A186" s="89">
        <v>8</v>
      </c>
      <c r="B186" s="89" t="s">
        <v>159</v>
      </c>
      <c r="C186" s="89">
        <v>14</v>
      </c>
      <c r="D186" s="90">
        <v>278.88099999999997</v>
      </c>
      <c r="E186" s="106">
        <v>34.1</v>
      </c>
      <c r="F186" s="117">
        <v>274</v>
      </c>
      <c r="G186" s="93">
        <v>182</v>
      </c>
      <c r="H186" s="94">
        <v>1</v>
      </c>
      <c r="I186" s="95" t="s">
        <v>156</v>
      </c>
      <c r="J186">
        <v>182</v>
      </c>
      <c r="K186" t="s">
        <v>281</v>
      </c>
      <c r="L186"/>
      <c r="M186" t="s">
        <v>281</v>
      </c>
      <c r="N186" t="s">
        <v>281</v>
      </c>
      <c r="O186"/>
      <c r="P186" t="s">
        <v>281</v>
      </c>
      <c r="Q186" t="s">
        <v>155</v>
      </c>
      <c r="R186"/>
      <c r="S186" t="s">
        <v>281</v>
      </c>
      <c r="T186" t="s">
        <v>281</v>
      </c>
      <c r="U186" t="s">
        <v>281</v>
      </c>
      <c r="V186" s="100"/>
      <c r="W186" s="100"/>
      <c r="X186" s="100"/>
      <c r="Y186" s="100"/>
      <c r="Z186" s="100"/>
      <c r="AA186" s="100"/>
      <c r="AB186" s="100"/>
      <c r="AC186" s="100"/>
      <c r="AD186" s="101"/>
    </row>
    <row r="187" spans="1:30" ht="15" customHeight="1">
      <c r="A187" s="89">
        <v>8</v>
      </c>
      <c r="B187" s="89" t="s">
        <v>159</v>
      </c>
      <c r="C187" s="89">
        <v>15</v>
      </c>
      <c r="D187" s="90">
        <v>253.28800000000001</v>
      </c>
      <c r="E187" s="106">
        <v>33.6</v>
      </c>
      <c r="F187" s="114">
        <v>249</v>
      </c>
      <c r="G187" s="93">
        <v>183</v>
      </c>
      <c r="H187" s="94">
        <v>1</v>
      </c>
      <c r="I187" s="95" t="s">
        <v>156</v>
      </c>
      <c r="J187">
        <v>183</v>
      </c>
      <c r="K187" t="s">
        <v>281</v>
      </c>
      <c r="L187"/>
      <c r="M187" t="s">
        <v>281</v>
      </c>
      <c r="N187"/>
      <c r="O187"/>
      <c r="P187" t="s">
        <v>281</v>
      </c>
      <c r="Q187" t="s">
        <v>155</v>
      </c>
      <c r="R187"/>
      <c r="S187" t="s">
        <v>281</v>
      </c>
      <c r="T187" t="s">
        <v>155</v>
      </c>
      <c r="U187" t="s">
        <v>155</v>
      </c>
      <c r="V187" s="100"/>
      <c r="W187" s="100"/>
      <c r="X187" s="100"/>
      <c r="Y187" s="100"/>
      <c r="Z187" s="100"/>
      <c r="AA187" s="100"/>
      <c r="AB187" s="100"/>
      <c r="AC187" s="100"/>
      <c r="AD187" s="101"/>
    </row>
    <row r="188" spans="1:30" ht="15" customHeight="1">
      <c r="A188" s="89">
        <v>8</v>
      </c>
      <c r="B188" s="89" t="s">
        <v>159</v>
      </c>
      <c r="C188" s="89">
        <v>16</v>
      </c>
      <c r="D188" s="90">
        <v>220.011</v>
      </c>
      <c r="E188" s="91">
        <v>33.1</v>
      </c>
      <c r="F188" s="114">
        <v>216</v>
      </c>
      <c r="G188" s="93">
        <v>184</v>
      </c>
      <c r="H188" s="94">
        <v>1</v>
      </c>
      <c r="I188" s="95" t="s">
        <v>156</v>
      </c>
      <c r="J188">
        <v>184</v>
      </c>
      <c r="K188" t="s">
        <v>281</v>
      </c>
      <c r="L188"/>
      <c r="M188" t="s">
        <v>281</v>
      </c>
      <c r="N188" t="s">
        <v>281</v>
      </c>
      <c r="O188"/>
      <c r="P188" t="s">
        <v>281</v>
      </c>
      <c r="Q188" t="s">
        <v>155</v>
      </c>
      <c r="R188"/>
      <c r="S188" t="s">
        <v>281</v>
      </c>
      <c r="T188" t="s">
        <v>281</v>
      </c>
      <c r="U188" t="s">
        <v>281</v>
      </c>
      <c r="V188" s="100"/>
      <c r="W188" s="100"/>
      <c r="X188" s="100"/>
      <c r="Y188" s="100"/>
      <c r="Z188" s="100"/>
      <c r="AA188" s="100"/>
      <c r="AB188" s="100"/>
      <c r="AC188" s="100"/>
      <c r="AD188" s="101"/>
    </row>
    <row r="189" spans="1:30" ht="15" customHeight="1">
      <c r="A189" s="89">
        <v>8</v>
      </c>
      <c r="B189" s="89" t="s">
        <v>159</v>
      </c>
      <c r="C189" s="89">
        <v>17</v>
      </c>
      <c r="D189" s="90">
        <v>197.66300000000001</v>
      </c>
      <c r="E189" s="91">
        <v>32.9</v>
      </c>
      <c r="F189" s="114">
        <v>194</v>
      </c>
      <c r="G189" s="93">
        <v>185</v>
      </c>
      <c r="H189" s="94">
        <v>1</v>
      </c>
      <c r="I189" s="95" t="s">
        <v>156</v>
      </c>
      <c r="J189">
        <v>185</v>
      </c>
      <c r="K189" t="s">
        <v>155</v>
      </c>
      <c r="L189"/>
      <c r="M189" t="s">
        <v>281</v>
      </c>
      <c r="N189" t="s">
        <v>281</v>
      </c>
      <c r="O189" t="s">
        <v>281</v>
      </c>
      <c r="P189" t="s">
        <v>281</v>
      </c>
      <c r="Q189" t="s">
        <v>320</v>
      </c>
      <c r="R189"/>
      <c r="S189" t="s">
        <v>281</v>
      </c>
      <c r="T189" t="s">
        <v>281</v>
      </c>
      <c r="U189" t="s">
        <v>281</v>
      </c>
      <c r="V189" s="100"/>
      <c r="W189" s="100"/>
      <c r="X189" s="100"/>
      <c r="Y189" s="100"/>
      <c r="Z189" s="100"/>
      <c r="AA189" s="100"/>
      <c r="AB189" s="100"/>
      <c r="AC189" s="100"/>
      <c r="AD189" s="101"/>
    </row>
    <row r="190" spans="1:30" ht="15" customHeight="1">
      <c r="A190" s="89">
        <v>8</v>
      </c>
      <c r="B190" s="89" t="s">
        <v>159</v>
      </c>
      <c r="C190" s="89">
        <v>18</v>
      </c>
      <c r="D190" s="90">
        <v>164.29</v>
      </c>
      <c r="E190" s="91">
        <v>32.6</v>
      </c>
      <c r="F190" s="114">
        <v>161</v>
      </c>
      <c r="G190" s="93">
        <v>186</v>
      </c>
      <c r="H190" s="94">
        <v>1</v>
      </c>
      <c r="I190" s="95" t="s">
        <v>156</v>
      </c>
      <c r="J190">
        <v>186</v>
      </c>
      <c r="K190" t="s">
        <v>281</v>
      </c>
      <c r="L190"/>
      <c r="M190" t="s">
        <v>281</v>
      </c>
      <c r="N190"/>
      <c r="O190" t="s">
        <v>281</v>
      </c>
      <c r="P190" t="s">
        <v>281</v>
      </c>
      <c r="Q190" t="s">
        <v>155</v>
      </c>
      <c r="R190"/>
      <c r="S190" t="s">
        <v>281</v>
      </c>
      <c r="T190" t="s">
        <v>281</v>
      </c>
      <c r="U190" t="s">
        <v>281</v>
      </c>
      <c r="V190" s="100"/>
      <c r="W190" s="100"/>
      <c r="X190" s="100"/>
      <c r="Y190" s="100"/>
      <c r="Z190" s="100"/>
      <c r="AA190" s="100"/>
      <c r="AB190" s="100"/>
      <c r="AC190" s="100"/>
      <c r="AD190" s="101"/>
    </row>
    <row r="191" spans="1:30" ht="15" customHeight="1">
      <c r="A191" s="89">
        <v>8</v>
      </c>
      <c r="B191" s="89" t="s">
        <v>159</v>
      </c>
      <c r="C191" s="89">
        <v>19</v>
      </c>
      <c r="D191" s="90">
        <v>136.232</v>
      </c>
      <c r="E191" s="91">
        <v>32.299999999999997</v>
      </c>
      <c r="F191" s="114">
        <v>133</v>
      </c>
      <c r="G191" s="93">
        <v>187</v>
      </c>
      <c r="H191" s="94">
        <v>1</v>
      </c>
      <c r="I191" s="95" t="s">
        <v>156</v>
      </c>
      <c r="J191">
        <v>187</v>
      </c>
      <c r="K191" t="s">
        <v>281</v>
      </c>
      <c r="L191"/>
      <c r="M191" t="s">
        <v>281</v>
      </c>
      <c r="N191" t="s">
        <v>281</v>
      </c>
      <c r="O191" t="s">
        <v>281</v>
      </c>
      <c r="P191" t="s">
        <v>281</v>
      </c>
      <c r="Q191" t="s">
        <v>155</v>
      </c>
      <c r="R191"/>
      <c r="S191" t="s">
        <v>281</v>
      </c>
      <c r="T191" t="s">
        <v>281</v>
      </c>
      <c r="U191" t="s">
        <v>281</v>
      </c>
      <c r="V191" s="100"/>
      <c r="W191" s="100"/>
      <c r="X191" s="100"/>
      <c r="Y191" s="100"/>
      <c r="Z191" s="100"/>
      <c r="AA191" s="100"/>
      <c r="AB191" s="100"/>
      <c r="AC191" s="100"/>
      <c r="AD191" s="101"/>
    </row>
    <row r="192" spans="1:30" ht="15" customHeight="1">
      <c r="A192" s="89">
        <v>8</v>
      </c>
      <c r="B192" s="89" t="s">
        <v>159</v>
      </c>
      <c r="C192" s="89">
        <v>20</v>
      </c>
      <c r="D192" s="90">
        <v>104.831</v>
      </c>
      <c r="E192" s="115">
        <v>31.8</v>
      </c>
      <c r="F192" s="114">
        <v>102</v>
      </c>
      <c r="G192" s="93">
        <v>188</v>
      </c>
      <c r="H192" s="94">
        <v>1</v>
      </c>
      <c r="I192" s="95" t="s">
        <v>156</v>
      </c>
      <c r="J192">
        <v>188</v>
      </c>
      <c r="K192" t="s">
        <v>281</v>
      </c>
      <c r="L192"/>
      <c r="M192" t="s">
        <v>155</v>
      </c>
      <c r="N192"/>
      <c r="O192" t="s">
        <v>155</v>
      </c>
      <c r="P192" t="s">
        <v>281</v>
      </c>
      <c r="Q192" t="s">
        <v>155</v>
      </c>
      <c r="R192"/>
      <c r="S192" t="s">
        <v>155</v>
      </c>
      <c r="T192" t="s">
        <v>281</v>
      </c>
      <c r="U192" t="s">
        <v>281</v>
      </c>
      <c r="V192" s="100"/>
      <c r="W192" s="100"/>
      <c r="X192" s="100"/>
      <c r="Y192" s="100"/>
      <c r="Z192" s="100"/>
      <c r="AA192" s="100"/>
      <c r="AB192" s="100"/>
      <c r="AC192" s="100"/>
      <c r="AD192" s="101"/>
    </row>
    <row r="193" spans="1:31" ht="15" customHeight="1">
      <c r="A193" s="89">
        <v>8</v>
      </c>
      <c r="B193" s="89" t="s">
        <v>159</v>
      </c>
      <c r="C193" s="89">
        <v>21</v>
      </c>
      <c r="D193" s="90">
        <v>79.567999999999998</v>
      </c>
      <c r="E193" s="115" t="s">
        <v>323</v>
      </c>
      <c r="F193" s="114">
        <v>77</v>
      </c>
      <c r="G193" s="93">
        <v>189</v>
      </c>
      <c r="H193" s="94">
        <v>1</v>
      </c>
      <c r="I193" s="95" t="s">
        <v>156</v>
      </c>
      <c r="J193">
        <v>189</v>
      </c>
      <c r="K193" t="s">
        <v>281</v>
      </c>
      <c r="L193"/>
      <c r="M193" t="s">
        <v>281</v>
      </c>
      <c r="N193" t="s">
        <v>281</v>
      </c>
      <c r="O193" t="s">
        <v>281</v>
      </c>
      <c r="P193" t="s">
        <v>281</v>
      </c>
      <c r="Q193" t="s">
        <v>155</v>
      </c>
      <c r="R193"/>
      <c r="S193" t="s">
        <v>281</v>
      </c>
      <c r="T193" t="s">
        <v>281</v>
      </c>
      <c r="U193" t="s">
        <v>281</v>
      </c>
      <c r="V193" s="100"/>
      <c r="W193" s="100"/>
      <c r="X193" s="100"/>
      <c r="Y193" s="100"/>
      <c r="Z193" s="100"/>
      <c r="AA193" s="100"/>
      <c r="AB193" s="100"/>
      <c r="AC193" s="100"/>
      <c r="AD193" s="101"/>
      <c r="AE193" s="113"/>
    </row>
    <row r="194" spans="1:31" ht="15" customHeight="1">
      <c r="A194" s="89">
        <v>8</v>
      </c>
      <c r="B194" s="89" t="s">
        <v>159</v>
      </c>
      <c r="C194" s="89">
        <v>22</v>
      </c>
      <c r="D194" s="90">
        <v>41.779000000000003</v>
      </c>
      <c r="F194" s="114">
        <v>40</v>
      </c>
      <c r="G194" s="93">
        <v>190</v>
      </c>
      <c r="H194" s="94">
        <v>1</v>
      </c>
      <c r="I194" s="95" t="s">
        <v>156</v>
      </c>
      <c r="J194">
        <v>190</v>
      </c>
      <c r="K194" t="s">
        <v>281</v>
      </c>
      <c r="L194"/>
      <c r="M194" t="s">
        <v>281</v>
      </c>
      <c r="N194"/>
      <c r="O194" t="s">
        <v>155</v>
      </c>
      <c r="P194" t="s">
        <v>281</v>
      </c>
      <c r="Q194" t="s">
        <v>155</v>
      </c>
      <c r="R194"/>
      <c r="S194" t="s">
        <v>281</v>
      </c>
      <c r="T194" t="s">
        <v>281</v>
      </c>
      <c r="U194" t="s">
        <v>281</v>
      </c>
      <c r="V194" s="100"/>
      <c r="W194" s="100"/>
      <c r="X194" s="100"/>
      <c r="Y194" s="100"/>
      <c r="Z194" s="100"/>
      <c r="AA194" s="100"/>
      <c r="AB194" s="100"/>
      <c r="AC194" s="100"/>
      <c r="AD194" s="101"/>
      <c r="AE194" s="113"/>
    </row>
    <row r="195" spans="1:31" ht="15" customHeight="1">
      <c r="A195" s="89">
        <v>8</v>
      </c>
      <c r="B195" s="89" t="s">
        <v>159</v>
      </c>
      <c r="C195" s="89">
        <v>23</v>
      </c>
      <c r="D195" s="90">
        <v>21.617000000000001</v>
      </c>
      <c r="F195" s="114">
        <v>20</v>
      </c>
      <c r="G195" s="93">
        <v>191</v>
      </c>
      <c r="H195" s="94">
        <v>1</v>
      </c>
      <c r="I195" s="95" t="s">
        <v>156</v>
      </c>
      <c r="J195">
        <v>191</v>
      </c>
      <c r="K195" t="s">
        <v>281</v>
      </c>
      <c r="L195"/>
      <c r="M195" t="s">
        <v>281</v>
      </c>
      <c r="N195" t="s">
        <v>281</v>
      </c>
      <c r="O195" t="s">
        <v>155</v>
      </c>
      <c r="P195" t="s">
        <v>281</v>
      </c>
      <c r="Q195" t="s">
        <v>320</v>
      </c>
      <c r="R195"/>
      <c r="S195" t="s">
        <v>281</v>
      </c>
      <c r="T195" t="s">
        <v>281</v>
      </c>
      <c r="U195" t="s">
        <v>281</v>
      </c>
      <c r="V195" s="100"/>
      <c r="W195" s="100"/>
      <c r="X195" s="100"/>
      <c r="Y195" s="100"/>
      <c r="Z195" s="100"/>
      <c r="AA195" s="100"/>
      <c r="AB195" s="100"/>
      <c r="AC195" s="100"/>
      <c r="AD195" s="101"/>
      <c r="AE195" s="113"/>
    </row>
    <row r="196" spans="1:31" ht="15" customHeight="1">
      <c r="A196" s="89">
        <v>8</v>
      </c>
      <c r="B196" s="89" t="s">
        <v>159</v>
      </c>
      <c r="C196" s="89">
        <v>24</v>
      </c>
      <c r="D196" s="90">
        <v>6.2560000000000002</v>
      </c>
      <c r="F196" s="114">
        <v>5</v>
      </c>
      <c r="G196" s="93">
        <v>192</v>
      </c>
      <c r="H196" s="94">
        <v>1</v>
      </c>
      <c r="I196" s="95" t="s">
        <v>156</v>
      </c>
      <c r="J196">
        <v>192</v>
      </c>
      <c r="K196" t="s">
        <v>155</v>
      </c>
      <c r="L196"/>
      <c r="M196" t="s">
        <v>281</v>
      </c>
      <c r="N196" t="s">
        <v>281</v>
      </c>
      <c r="O196" t="s">
        <v>155</v>
      </c>
      <c r="P196" t="s">
        <v>281</v>
      </c>
      <c r="Q196" t="s">
        <v>155</v>
      </c>
      <c r="R196"/>
      <c r="S196" t="s">
        <v>281</v>
      </c>
      <c r="T196" t="s">
        <v>281</v>
      </c>
      <c r="U196" t="s">
        <v>281</v>
      </c>
      <c r="V196" s="100"/>
      <c r="W196" s="100"/>
      <c r="X196" s="100"/>
      <c r="Y196" s="100"/>
      <c r="Z196" s="100"/>
      <c r="AA196" s="100"/>
      <c r="AB196" s="100"/>
      <c r="AC196" s="100"/>
      <c r="AD196" s="101"/>
      <c r="AE196" s="113"/>
    </row>
    <row r="197" spans="1:31" ht="15" customHeight="1">
      <c r="A197" s="89">
        <v>9</v>
      </c>
      <c r="B197" s="89" t="s">
        <v>161</v>
      </c>
      <c r="C197" s="89">
        <v>1</v>
      </c>
      <c r="D197" s="90">
        <v>3648.067</v>
      </c>
      <c r="E197" s="115" t="s">
        <v>324</v>
      </c>
      <c r="F197" s="114">
        <v>3585</v>
      </c>
      <c r="G197" s="93">
        <v>193</v>
      </c>
      <c r="H197" s="94">
        <v>1</v>
      </c>
      <c r="I197" s="95" t="s">
        <v>156</v>
      </c>
      <c r="J197">
        <v>193</v>
      </c>
      <c r="K197" t="s">
        <v>319</v>
      </c>
      <c r="L197"/>
      <c r="M197" t="s">
        <v>281</v>
      </c>
      <c r="N197"/>
      <c r="O197"/>
      <c r="P197" t="s">
        <v>281</v>
      </c>
      <c r="Q197" t="s">
        <v>155</v>
      </c>
      <c r="R197"/>
      <c r="S197" t="s">
        <v>281</v>
      </c>
      <c r="T197" t="s">
        <v>281</v>
      </c>
      <c r="U197" t="s">
        <v>281</v>
      </c>
      <c r="W197" t="s">
        <v>155</v>
      </c>
      <c r="X197"/>
      <c r="Y197" s="100"/>
      <c r="Z197" t="s">
        <v>155</v>
      </c>
      <c r="AA197" s="100"/>
      <c r="AB197" s="100"/>
      <c r="AC197" s="100"/>
      <c r="AD197" s="101"/>
      <c r="AE197" s="113"/>
    </row>
    <row r="198" spans="1:31" ht="15" customHeight="1">
      <c r="A198" s="89">
        <v>9</v>
      </c>
      <c r="B198" s="89" t="s">
        <v>161</v>
      </c>
      <c r="C198" s="89">
        <v>2</v>
      </c>
      <c r="D198" s="90">
        <v>2544.3440000000001</v>
      </c>
      <c r="F198" s="102">
        <v>2500</v>
      </c>
      <c r="G198" s="93">
        <v>194</v>
      </c>
      <c r="H198" s="94">
        <v>1</v>
      </c>
      <c r="I198" s="95" t="s">
        <v>156</v>
      </c>
      <c r="J198">
        <v>194</v>
      </c>
      <c r="K198" t="s">
        <v>281</v>
      </c>
      <c r="L198"/>
      <c r="M198" t="s">
        <v>281</v>
      </c>
      <c r="N198"/>
      <c r="O198"/>
      <c r="P198" t="s">
        <v>281</v>
      </c>
      <c r="Q198" t="s">
        <v>155</v>
      </c>
      <c r="R198"/>
      <c r="S198" t="s">
        <v>281</v>
      </c>
      <c r="T198" t="s">
        <v>281</v>
      </c>
      <c r="U198" t="s">
        <v>281</v>
      </c>
      <c r="W198"/>
      <c r="X198"/>
      <c r="Y198" s="100"/>
      <c r="Z198"/>
      <c r="AA198" s="100"/>
      <c r="AB198" s="100"/>
      <c r="AC198" s="100"/>
      <c r="AD198" s="101"/>
      <c r="AE198" s="113"/>
    </row>
    <row r="199" spans="1:31" ht="15" customHeight="1">
      <c r="A199" s="89">
        <v>9</v>
      </c>
      <c r="B199" s="89" t="s">
        <v>161</v>
      </c>
      <c r="C199" s="89">
        <v>3</v>
      </c>
      <c r="D199" s="90">
        <v>1523.9839999999999</v>
      </c>
      <c r="F199" s="102">
        <v>1500</v>
      </c>
      <c r="G199" s="93">
        <v>195</v>
      </c>
      <c r="H199" s="94">
        <v>1</v>
      </c>
      <c r="I199" s="95" t="s">
        <v>156</v>
      </c>
      <c r="J199">
        <v>195</v>
      </c>
      <c r="K199" t="s">
        <v>281</v>
      </c>
      <c r="L199"/>
      <c r="M199" t="s">
        <v>281</v>
      </c>
      <c r="N199"/>
      <c r="O199"/>
      <c r="P199" t="s">
        <v>281</v>
      </c>
      <c r="Q199" t="s">
        <v>155</v>
      </c>
      <c r="R199"/>
      <c r="S199" t="s">
        <v>281</v>
      </c>
      <c r="T199" t="s">
        <v>281</v>
      </c>
      <c r="U199" t="s">
        <v>281</v>
      </c>
      <c r="W199"/>
      <c r="X199"/>
      <c r="Y199" s="100"/>
      <c r="Z199"/>
      <c r="AA199" s="100"/>
      <c r="AB199" s="100"/>
      <c r="AC199" s="100"/>
      <c r="AD199" s="101"/>
      <c r="AE199" s="113"/>
    </row>
    <row r="200" spans="1:31" ht="15" customHeight="1">
      <c r="A200" s="89">
        <v>9</v>
      </c>
      <c r="B200" s="89" t="s">
        <v>161</v>
      </c>
      <c r="C200" s="89">
        <v>4</v>
      </c>
      <c r="D200" s="90">
        <v>1015.657</v>
      </c>
      <c r="F200" s="102">
        <v>1000</v>
      </c>
      <c r="G200" s="93">
        <v>196</v>
      </c>
      <c r="H200" s="94">
        <v>1</v>
      </c>
      <c r="I200" s="95" t="s">
        <v>156</v>
      </c>
      <c r="J200">
        <v>196</v>
      </c>
      <c r="K200" t="s">
        <v>281</v>
      </c>
      <c r="L200"/>
      <c r="M200" t="s">
        <v>281</v>
      </c>
      <c r="N200" t="s">
        <v>281</v>
      </c>
      <c r="O200"/>
      <c r="P200" t="s">
        <v>281</v>
      </c>
      <c r="Q200" t="s">
        <v>320</v>
      </c>
      <c r="R200"/>
      <c r="S200" t="s">
        <v>281</v>
      </c>
      <c r="T200" t="s">
        <v>281</v>
      </c>
      <c r="U200" t="s">
        <v>281</v>
      </c>
      <c r="W200"/>
      <c r="X200"/>
      <c r="Z200"/>
      <c r="AE200" s="113"/>
    </row>
    <row r="201" spans="1:31" ht="15" customHeight="1">
      <c r="A201" s="89">
        <v>9</v>
      </c>
      <c r="B201" s="89" t="s">
        <v>161</v>
      </c>
      <c r="C201" s="89">
        <v>5</v>
      </c>
      <c r="D201" s="90">
        <v>811.63199999999995</v>
      </c>
      <c r="F201" s="102">
        <v>800</v>
      </c>
      <c r="G201" s="93">
        <v>197</v>
      </c>
      <c r="H201" s="94">
        <v>1</v>
      </c>
      <c r="I201" s="95" t="s">
        <v>156</v>
      </c>
      <c r="J201">
        <v>197</v>
      </c>
      <c r="K201" t="s">
        <v>281</v>
      </c>
      <c r="L201"/>
      <c r="M201" t="s">
        <v>281</v>
      </c>
      <c r="N201" t="s">
        <v>281</v>
      </c>
      <c r="O201"/>
      <c r="P201" t="s">
        <v>281</v>
      </c>
      <c r="Q201" t="s">
        <v>155</v>
      </c>
      <c r="R201"/>
      <c r="S201" t="s">
        <v>281</v>
      </c>
      <c r="T201" t="s">
        <v>281</v>
      </c>
      <c r="U201" t="s">
        <v>281</v>
      </c>
      <c r="W201" t="s">
        <v>155</v>
      </c>
      <c r="X201"/>
      <c r="Z201" t="s">
        <v>155</v>
      </c>
      <c r="AE201" s="113"/>
    </row>
    <row r="202" spans="1:31" ht="15" customHeight="1">
      <c r="A202" s="89">
        <v>9</v>
      </c>
      <c r="B202" s="89" t="s">
        <v>161</v>
      </c>
      <c r="C202" s="89">
        <v>6</v>
      </c>
      <c r="D202" s="90">
        <v>609.726</v>
      </c>
      <c r="F202" s="102">
        <v>600</v>
      </c>
      <c r="G202" s="93">
        <v>198</v>
      </c>
      <c r="H202" s="94">
        <v>1</v>
      </c>
      <c r="I202" s="95" t="s">
        <v>156</v>
      </c>
      <c r="J202">
        <v>198</v>
      </c>
      <c r="K202" t="s">
        <v>281</v>
      </c>
      <c r="L202"/>
      <c r="M202" t="s">
        <v>281</v>
      </c>
      <c r="N202"/>
      <c r="O202"/>
      <c r="P202" t="s">
        <v>281</v>
      </c>
      <c r="Q202" t="s">
        <v>155</v>
      </c>
      <c r="R202"/>
      <c r="S202" t="s">
        <v>155</v>
      </c>
      <c r="T202" t="s">
        <v>281</v>
      </c>
      <c r="U202" t="s">
        <v>281</v>
      </c>
      <c r="W202"/>
      <c r="X202"/>
      <c r="Z202"/>
      <c r="AE202" s="113"/>
    </row>
    <row r="203" spans="1:31" ht="15" customHeight="1">
      <c r="A203" s="89">
        <v>9</v>
      </c>
      <c r="B203" s="89" t="s">
        <v>161</v>
      </c>
      <c r="C203" s="89">
        <v>7</v>
      </c>
      <c r="D203" s="90">
        <v>508.23899999999998</v>
      </c>
      <c r="F203" s="102">
        <v>500</v>
      </c>
      <c r="G203" s="93">
        <v>199</v>
      </c>
      <c r="H203" s="94">
        <v>1</v>
      </c>
      <c r="I203" s="95" t="s">
        <v>156</v>
      </c>
      <c r="J203">
        <v>199</v>
      </c>
      <c r="K203" t="s">
        <v>155</v>
      </c>
      <c r="L203"/>
      <c r="M203" t="s">
        <v>281</v>
      </c>
      <c r="N203" t="s">
        <v>281</v>
      </c>
      <c r="O203"/>
      <c r="P203" t="s">
        <v>281</v>
      </c>
      <c r="Q203" t="s">
        <v>155</v>
      </c>
      <c r="R203"/>
      <c r="S203" t="s">
        <v>281</v>
      </c>
      <c r="T203" t="s">
        <v>281</v>
      </c>
      <c r="U203" t="s">
        <v>281</v>
      </c>
      <c r="W203"/>
      <c r="X203"/>
      <c r="Z203"/>
      <c r="AE203" s="113"/>
    </row>
    <row r="204" spans="1:31" ht="15" customHeight="1">
      <c r="A204" s="89">
        <v>9</v>
      </c>
      <c r="B204" s="89" t="s">
        <v>161</v>
      </c>
      <c r="C204" s="89">
        <v>8</v>
      </c>
      <c r="D204" s="90">
        <v>461.56299999999999</v>
      </c>
      <c r="E204" s="115" t="s">
        <v>321</v>
      </c>
      <c r="F204" s="114">
        <v>454</v>
      </c>
      <c r="G204" s="93">
        <v>200</v>
      </c>
      <c r="H204" s="94">
        <v>1</v>
      </c>
      <c r="I204" s="95" t="s">
        <v>156</v>
      </c>
      <c r="J204">
        <v>200</v>
      </c>
      <c r="K204" t="s">
        <v>281</v>
      </c>
      <c r="L204"/>
      <c r="M204" t="s">
        <v>281</v>
      </c>
      <c r="N204" t="s">
        <v>281</v>
      </c>
      <c r="O204"/>
      <c r="P204" t="s">
        <v>281</v>
      </c>
      <c r="Q204" t="s">
        <v>155</v>
      </c>
      <c r="R204"/>
      <c r="S204" t="s">
        <v>281</v>
      </c>
      <c r="T204" t="s">
        <v>281</v>
      </c>
      <c r="U204" t="s">
        <v>281</v>
      </c>
      <c r="W204" t="s">
        <v>155</v>
      </c>
      <c r="X204"/>
      <c r="Z204" t="s">
        <v>155</v>
      </c>
      <c r="AE204" s="113"/>
    </row>
    <row r="205" spans="1:31" ht="15" customHeight="1">
      <c r="A205" s="89">
        <v>9</v>
      </c>
      <c r="B205" s="89" t="s">
        <v>161</v>
      </c>
      <c r="C205" s="89">
        <v>9</v>
      </c>
      <c r="D205" s="90">
        <v>396.06799999999998</v>
      </c>
      <c r="E205" s="115">
        <v>34.78</v>
      </c>
      <c r="F205" s="114">
        <v>389</v>
      </c>
      <c r="G205" s="93">
        <v>201</v>
      </c>
      <c r="H205" s="94">
        <v>1</v>
      </c>
      <c r="I205" s="95" t="s">
        <v>156</v>
      </c>
      <c r="J205">
        <v>201</v>
      </c>
      <c r="K205" t="s">
        <v>281</v>
      </c>
      <c r="L205"/>
      <c r="M205" t="s">
        <v>281</v>
      </c>
      <c r="N205"/>
      <c r="O205"/>
      <c r="P205" t="s">
        <v>281</v>
      </c>
      <c r="Q205" t="s">
        <v>155</v>
      </c>
      <c r="R205"/>
      <c r="S205" t="s">
        <v>281</v>
      </c>
      <c r="T205" t="s">
        <v>281</v>
      </c>
      <c r="U205" t="s">
        <v>281</v>
      </c>
      <c r="W205"/>
      <c r="X205"/>
      <c r="Y205" s="109"/>
      <c r="Z205"/>
      <c r="AA205" s="109"/>
      <c r="AB205" s="109"/>
      <c r="AC205" s="109"/>
      <c r="AD205" s="101"/>
      <c r="AE205" s="113"/>
    </row>
    <row r="206" spans="1:31" ht="15" customHeight="1">
      <c r="A206" s="89">
        <v>9</v>
      </c>
      <c r="B206" s="89" t="s">
        <v>161</v>
      </c>
      <c r="C206" s="89">
        <v>10</v>
      </c>
      <c r="D206" s="90">
        <v>349.4</v>
      </c>
      <c r="E206" s="91">
        <v>34.700000000000003</v>
      </c>
      <c r="F206" s="114">
        <v>343</v>
      </c>
      <c r="G206" s="93">
        <v>202</v>
      </c>
      <c r="H206" s="94">
        <v>1</v>
      </c>
      <c r="I206" s="95" t="s">
        <v>156</v>
      </c>
      <c r="J206">
        <v>202</v>
      </c>
      <c r="K206" t="s">
        <v>281</v>
      </c>
      <c r="L206"/>
      <c r="M206" t="s">
        <v>281</v>
      </c>
      <c r="N206"/>
      <c r="O206"/>
      <c r="P206" t="s">
        <v>281</v>
      </c>
      <c r="Q206" t="s">
        <v>155</v>
      </c>
      <c r="R206"/>
      <c r="S206" t="s">
        <v>281</v>
      </c>
      <c r="T206" t="s">
        <v>281</v>
      </c>
      <c r="U206" t="s">
        <v>281</v>
      </c>
      <c r="W206"/>
      <c r="X206"/>
      <c r="Y206" s="109"/>
      <c r="Z206"/>
      <c r="AA206" s="109"/>
      <c r="AB206" s="109"/>
      <c r="AC206" s="109"/>
      <c r="AD206" s="101"/>
      <c r="AE206" s="113"/>
    </row>
    <row r="207" spans="1:31" ht="15" customHeight="1">
      <c r="A207" s="89">
        <v>9</v>
      </c>
      <c r="B207" s="89" t="s">
        <v>161</v>
      </c>
      <c r="C207" s="89">
        <v>11</v>
      </c>
      <c r="D207" s="90">
        <v>285.67399999999998</v>
      </c>
      <c r="E207" s="91">
        <v>34.4</v>
      </c>
      <c r="F207" s="114">
        <v>281</v>
      </c>
      <c r="G207" s="93">
        <v>203</v>
      </c>
      <c r="H207" s="94">
        <v>1</v>
      </c>
      <c r="I207" s="95" t="s">
        <v>156</v>
      </c>
      <c r="J207">
        <v>203</v>
      </c>
      <c r="K207" t="s">
        <v>281</v>
      </c>
      <c r="L207"/>
      <c r="M207" t="s">
        <v>281</v>
      </c>
      <c r="N207" t="s">
        <v>281</v>
      </c>
      <c r="O207"/>
      <c r="P207" t="s">
        <v>281</v>
      </c>
      <c r="Q207" t="s">
        <v>155</v>
      </c>
      <c r="R207"/>
      <c r="S207" t="s">
        <v>281</v>
      </c>
      <c r="T207" t="s">
        <v>281</v>
      </c>
      <c r="U207" t="s">
        <v>281</v>
      </c>
      <c r="W207"/>
      <c r="X207"/>
      <c r="Y207" s="109"/>
      <c r="Z207"/>
      <c r="AA207" s="109"/>
      <c r="AB207" s="109"/>
      <c r="AC207" s="109"/>
      <c r="AD207" s="101"/>
      <c r="AE207" s="113"/>
    </row>
    <row r="208" spans="1:31" ht="15" customHeight="1">
      <c r="A208" s="89">
        <v>9</v>
      </c>
      <c r="B208" s="89" t="s">
        <v>161</v>
      </c>
      <c r="C208" s="89">
        <v>12</v>
      </c>
      <c r="D208" s="90">
        <v>254.46600000000001</v>
      </c>
      <c r="E208" s="106">
        <v>34.1</v>
      </c>
      <c r="F208" s="114">
        <v>249</v>
      </c>
      <c r="G208" s="93">
        <v>204</v>
      </c>
      <c r="H208" s="94">
        <v>1</v>
      </c>
      <c r="I208" s="95" t="s">
        <v>156</v>
      </c>
      <c r="J208">
        <v>204</v>
      </c>
      <c r="K208" t="s">
        <v>281</v>
      </c>
      <c r="L208"/>
      <c r="M208" t="s">
        <v>281</v>
      </c>
      <c r="N208" t="s">
        <v>281</v>
      </c>
      <c r="O208"/>
      <c r="P208" t="s">
        <v>281</v>
      </c>
      <c r="Q208" t="s">
        <v>320</v>
      </c>
      <c r="R208"/>
      <c r="S208" t="s">
        <v>281</v>
      </c>
      <c r="T208" t="s">
        <v>281</v>
      </c>
      <c r="U208" t="s">
        <v>281</v>
      </c>
      <c r="W208"/>
      <c r="X208"/>
      <c r="Y208" s="109"/>
      <c r="Z208"/>
      <c r="AA208" s="109"/>
      <c r="AB208" s="109"/>
      <c r="AC208" s="109"/>
      <c r="AD208" s="101"/>
      <c r="AE208" s="113"/>
    </row>
    <row r="209" spans="1:30" ht="15" customHeight="1">
      <c r="A209" s="89">
        <v>9</v>
      </c>
      <c r="B209" s="89" t="s">
        <v>161</v>
      </c>
      <c r="C209" s="89">
        <v>13</v>
      </c>
      <c r="D209" s="90">
        <v>229.98500000000001</v>
      </c>
      <c r="E209" s="106">
        <v>33.6</v>
      </c>
      <c r="F209" s="114">
        <v>226</v>
      </c>
      <c r="G209" s="93">
        <v>205</v>
      </c>
      <c r="H209" s="94">
        <v>1</v>
      </c>
      <c r="I209" s="95" t="s">
        <v>156</v>
      </c>
      <c r="J209">
        <v>205</v>
      </c>
      <c r="K209" t="s">
        <v>155</v>
      </c>
      <c r="L209"/>
      <c r="M209" t="s">
        <v>281</v>
      </c>
      <c r="N209"/>
      <c r="O209"/>
      <c r="P209" t="s">
        <v>281</v>
      </c>
      <c r="Q209" t="s">
        <v>155</v>
      </c>
      <c r="R209"/>
      <c r="S209" t="s">
        <v>281</v>
      </c>
      <c r="T209" t="s">
        <v>281</v>
      </c>
      <c r="U209" t="s">
        <v>281</v>
      </c>
      <c r="W209"/>
      <c r="X209"/>
      <c r="Y209" s="109"/>
      <c r="Z209"/>
      <c r="AA209" s="109"/>
      <c r="AB209" s="109"/>
      <c r="AC209" s="109"/>
      <c r="AD209" s="101"/>
    </row>
    <row r="210" spans="1:30" ht="15" customHeight="1">
      <c r="A210" s="89">
        <v>9</v>
      </c>
      <c r="B210" s="89" t="s">
        <v>161</v>
      </c>
      <c r="C210" s="89">
        <v>14</v>
      </c>
      <c r="D210" s="90">
        <v>200.989</v>
      </c>
      <c r="E210" s="106">
        <v>33.1</v>
      </c>
      <c r="F210" s="114">
        <v>197</v>
      </c>
      <c r="G210" s="93">
        <v>206</v>
      </c>
      <c r="H210" s="94">
        <v>1</v>
      </c>
      <c r="I210" s="95" t="s">
        <v>156</v>
      </c>
      <c r="J210">
        <v>206</v>
      </c>
      <c r="K210" t="s">
        <v>281</v>
      </c>
      <c r="L210"/>
      <c r="M210" t="s">
        <v>281</v>
      </c>
      <c r="N210" t="s">
        <v>281</v>
      </c>
      <c r="O210"/>
      <c r="P210" t="s">
        <v>281</v>
      </c>
      <c r="Q210" t="s">
        <v>155</v>
      </c>
      <c r="R210"/>
      <c r="S210" t="s">
        <v>281</v>
      </c>
      <c r="T210"/>
      <c r="U210"/>
      <c r="W210" t="s">
        <v>155</v>
      </c>
      <c r="X210"/>
      <c r="Y210" s="109"/>
      <c r="Z210" t="s">
        <v>155</v>
      </c>
      <c r="AA210" s="109"/>
      <c r="AB210" s="109"/>
      <c r="AC210" s="109"/>
      <c r="AD210" s="101"/>
    </row>
    <row r="211" spans="1:30" ht="15" customHeight="1">
      <c r="A211" s="89">
        <v>9</v>
      </c>
      <c r="B211" s="89" t="s">
        <v>161</v>
      </c>
      <c r="C211" s="89">
        <v>15</v>
      </c>
      <c r="D211" s="90">
        <v>183.84899999999999</v>
      </c>
      <c r="E211" s="91">
        <v>32.9</v>
      </c>
      <c r="F211" s="114">
        <v>180</v>
      </c>
      <c r="G211" s="93">
        <v>207</v>
      </c>
      <c r="H211" s="94">
        <v>1</v>
      </c>
      <c r="I211" s="95" t="s">
        <v>156</v>
      </c>
      <c r="J211">
        <v>207</v>
      </c>
      <c r="K211" t="s">
        <v>281</v>
      </c>
      <c r="L211"/>
      <c r="M211" t="s">
        <v>281</v>
      </c>
      <c r="N211" t="s">
        <v>281</v>
      </c>
      <c r="O211" t="s">
        <v>281</v>
      </c>
      <c r="P211" t="s">
        <v>281</v>
      </c>
      <c r="Q211" t="s">
        <v>155</v>
      </c>
      <c r="R211"/>
      <c r="S211" t="s">
        <v>281</v>
      </c>
      <c r="T211" t="s">
        <v>281</v>
      </c>
      <c r="U211" t="s">
        <v>281</v>
      </c>
      <c r="W211"/>
      <c r="X211"/>
      <c r="Y211" s="109"/>
      <c r="Z211"/>
      <c r="AA211" s="109"/>
      <c r="AB211" s="109"/>
      <c r="AC211" s="109"/>
      <c r="AD211" s="101"/>
    </row>
    <row r="212" spans="1:30" ht="15" customHeight="1">
      <c r="A212" s="89">
        <v>9</v>
      </c>
      <c r="B212" s="89" t="s">
        <v>161</v>
      </c>
      <c r="C212" s="89">
        <v>16</v>
      </c>
      <c r="D212" s="90">
        <v>156.56299999999999</v>
      </c>
      <c r="E212" s="91">
        <v>32.6</v>
      </c>
      <c r="F212" s="114">
        <v>153</v>
      </c>
      <c r="G212" s="93">
        <v>208</v>
      </c>
      <c r="H212" s="94">
        <v>1</v>
      </c>
      <c r="I212" s="95" t="s">
        <v>156</v>
      </c>
      <c r="J212">
        <v>208</v>
      </c>
      <c r="K212" t="s">
        <v>281</v>
      </c>
      <c r="L212"/>
      <c r="M212" t="s">
        <v>155</v>
      </c>
      <c r="N212"/>
      <c r="O212" t="s">
        <v>281</v>
      </c>
      <c r="P212" t="s">
        <v>281</v>
      </c>
      <c r="Q212" t="s">
        <v>155</v>
      </c>
      <c r="R212"/>
      <c r="S212" t="s">
        <v>281</v>
      </c>
      <c r="T212" t="s">
        <v>281</v>
      </c>
      <c r="U212" t="s">
        <v>281</v>
      </c>
      <c r="W212"/>
      <c r="X212"/>
      <c r="Y212" s="109"/>
      <c r="Z212"/>
      <c r="AA212" s="109"/>
      <c r="AB212" s="109"/>
      <c r="AC212" s="109"/>
      <c r="AD212" s="101"/>
    </row>
    <row r="213" spans="1:30" ht="15" customHeight="1">
      <c r="A213" s="89">
        <v>9</v>
      </c>
      <c r="B213" s="89" t="s">
        <v>161</v>
      </c>
      <c r="C213" s="89">
        <v>17</v>
      </c>
      <c r="D213" s="90">
        <v>127.247</v>
      </c>
      <c r="E213" s="91">
        <v>32.299999999999997</v>
      </c>
      <c r="F213" s="114">
        <v>124</v>
      </c>
      <c r="G213" s="93">
        <v>209</v>
      </c>
      <c r="H213" s="94">
        <v>1</v>
      </c>
      <c r="I213" s="95" t="s">
        <v>156</v>
      </c>
      <c r="J213">
        <v>209</v>
      </c>
      <c r="K213" t="s">
        <v>281</v>
      </c>
      <c r="L213"/>
      <c r="M213" t="s">
        <v>281</v>
      </c>
      <c r="N213" t="s">
        <v>281</v>
      </c>
      <c r="O213" t="s">
        <v>155</v>
      </c>
      <c r="P213" t="s">
        <v>281</v>
      </c>
      <c r="Q213" t="s">
        <v>155</v>
      </c>
      <c r="R213"/>
      <c r="S213" t="s">
        <v>281</v>
      </c>
      <c r="T213" t="s">
        <v>281</v>
      </c>
      <c r="U213" t="s">
        <v>281</v>
      </c>
      <c r="W213"/>
      <c r="X213"/>
      <c r="Y213" s="109"/>
      <c r="Z213"/>
      <c r="AA213" s="109"/>
      <c r="AB213" s="109"/>
      <c r="AC213" s="109"/>
      <c r="AD213" s="101"/>
    </row>
    <row r="214" spans="1:30" ht="15" customHeight="1">
      <c r="A214" s="89">
        <v>9</v>
      </c>
      <c r="B214" s="89" t="s">
        <v>161</v>
      </c>
      <c r="C214" s="89">
        <v>18</v>
      </c>
      <c r="D214" s="90">
        <v>93.72</v>
      </c>
      <c r="E214" s="91">
        <v>31.8</v>
      </c>
      <c r="F214" s="114">
        <v>91</v>
      </c>
      <c r="G214" s="93">
        <v>210</v>
      </c>
      <c r="H214" s="94">
        <v>1</v>
      </c>
      <c r="I214" s="95" t="s">
        <v>156</v>
      </c>
      <c r="J214">
        <v>210</v>
      </c>
      <c r="K214" t="s">
        <v>155</v>
      </c>
      <c r="L214"/>
      <c r="M214" t="s">
        <v>281</v>
      </c>
      <c r="N214"/>
      <c r="O214" t="s">
        <v>155</v>
      </c>
      <c r="P214" t="s">
        <v>281</v>
      </c>
      <c r="Q214" t="s">
        <v>155</v>
      </c>
      <c r="R214"/>
      <c r="S214" t="s">
        <v>155</v>
      </c>
      <c r="T214" t="s">
        <v>281</v>
      </c>
      <c r="U214" t="s">
        <v>281</v>
      </c>
      <c r="W214"/>
      <c r="X214"/>
      <c r="Y214" s="118"/>
      <c r="Z214"/>
      <c r="AA214" s="118"/>
      <c r="AB214" s="118"/>
      <c r="AC214" s="118"/>
      <c r="AD214" s="98"/>
    </row>
    <row r="215" spans="1:30" ht="15" customHeight="1">
      <c r="A215" s="89">
        <v>9</v>
      </c>
      <c r="B215" s="89" t="s">
        <v>161</v>
      </c>
      <c r="C215" s="89">
        <v>19</v>
      </c>
      <c r="D215" s="90">
        <v>70.168000000000006</v>
      </c>
      <c r="E215" s="115" t="s">
        <v>323</v>
      </c>
      <c r="F215" s="114">
        <v>67</v>
      </c>
      <c r="G215" s="93">
        <v>211</v>
      </c>
      <c r="H215" s="94">
        <v>1</v>
      </c>
      <c r="I215" s="95" t="s">
        <v>156</v>
      </c>
      <c r="J215">
        <v>211</v>
      </c>
      <c r="K215" t="s">
        <v>281</v>
      </c>
      <c r="L215"/>
      <c r="M215" t="s">
        <v>281</v>
      </c>
      <c r="N215" t="s">
        <v>281</v>
      </c>
      <c r="O215" t="s">
        <v>281</v>
      </c>
      <c r="P215" t="s">
        <v>281</v>
      </c>
      <c r="Q215" t="s">
        <v>155</v>
      </c>
      <c r="R215"/>
      <c r="S215" t="s">
        <v>281</v>
      </c>
      <c r="T215" t="s">
        <v>281</v>
      </c>
      <c r="U215" t="s">
        <v>281</v>
      </c>
      <c r="W215"/>
      <c r="X215"/>
      <c r="Y215" s="118"/>
      <c r="Z215"/>
      <c r="AA215" s="118"/>
      <c r="AB215" s="118"/>
      <c r="AC215" s="118"/>
      <c r="AD215" s="98"/>
    </row>
    <row r="216" spans="1:30" ht="15" customHeight="1">
      <c r="A216" s="89">
        <v>9</v>
      </c>
      <c r="B216" s="89" t="s">
        <v>161</v>
      </c>
      <c r="C216" s="89">
        <v>20</v>
      </c>
      <c r="D216" s="90">
        <v>68.881</v>
      </c>
      <c r="E216" s="115" t="s">
        <v>323</v>
      </c>
      <c r="F216" s="114">
        <v>67</v>
      </c>
      <c r="G216" s="93">
        <v>212</v>
      </c>
      <c r="H216" s="94">
        <v>1</v>
      </c>
      <c r="I216" s="95" t="s">
        <v>156</v>
      </c>
      <c r="J216">
        <v>212</v>
      </c>
      <c r="K216"/>
      <c r="L216"/>
      <c r="M216"/>
      <c r="N216"/>
      <c r="O216"/>
      <c r="P216"/>
      <c r="Q216" t="s">
        <v>155</v>
      </c>
      <c r="R216"/>
      <c r="S216" t="s">
        <v>281</v>
      </c>
      <c r="T216"/>
      <c r="U216"/>
      <c r="W216" t="s">
        <v>155</v>
      </c>
      <c r="Y216" s="100"/>
      <c r="Z216" t="s">
        <v>155</v>
      </c>
      <c r="AA216" s="100"/>
      <c r="AB216" s="100"/>
      <c r="AC216" s="100"/>
      <c r="AD216" s="101"/>
    </row>
    <row r="217" spans="1:30" ht="15" customHeight="1">
      <c r="A217" s="89">
        <v>9</v>
      </c>
      <c r="B217" s="89" t="s">
        <v>161</v>
      </c>
      <c r="C217" s="89">
        <v>21</v>
      </c>
      <c r="D217" s="90">
        <v>42.271000000000001</v>
      </c>
      <c r="E217" s="115" t="s">
        <v>177</v>
      </c>
      <c r="F217" s="114">
        <v>40</v>
      </c>
      <c r="G217" s="93">
        <v>213</v>
      </c>
      <c r="H217" s="94">
        <v>1</v>
      </c>
      <c r="I217" s="95" t="s">
        <v>156</v>
      </c>
      <c r="J217">
        <v>213</v>
      </c>
      <c r="K217" t="s">
        <v>281</v>
      </c>
      <c r="L217"/>
      <c r="M217" t="s">
        <v>281</v>
      </c>
      <c r="N217"/>
      <c r="O217" t="s">
        <v>155</v>
      </c>
      <c r="P217" t="s">
        <v>281</v>
      </c>
      <c r="Q217" t="s">
        <v>155</v>
      </c>
      <c r="R217"/>
      <c r="S217" t="s">
        <v>281</v>
      </c>
      <c r="T217" t="s">
        <v>281</v>
      </c>
      <c r="U217" t="s">
        <v>281</v>
      </c>
      <c r="W217"/>
      <c r="X217"/>
      <c r="Y217" s="100"/>
      <c r="Z217"/>
      <c r="AA217" s="100"/>
      <c r="AB217" s="100"/>
      <c r="AC217" s="100"/>
      <c r="AD217" s="101"/>
    </row>
    <row r="218" spans="1:30" ht="15" customHeight="1">
      <c r="A218" s="89">
        <v>9</v>
      </c>
      <c r="B218" s="89" t="s">
        <v>161</v>
      </c>
      <c r="C218" s="89">
        <v>22</v>
      </c>
      <c r="D218" s="90">
        <v>21.893000000000001</v>
      </c>
      <c r="F218" s="114">
        <v>20</v>
      </c>
      <c r="G218" s="93">
        <v>214</v>
      </c>
      <c r="H218" s="94">
        <v>1</v>
      </c>
      <c r="I218" s="95" t="s">
        <v>156</v>
      </c>
      <c r="J218">
        <v>214</v>
      </c>
      <c r="K218" t="s">
        <v>281</v>
      </c>
      <c r="L218"/>
      <c r="M218" t="s">
        <v>281</v>
      </c>
      <c r="N218" t="s">
        <v>281</v>
      </c>
      <c r="O218" t="s">
        <v>155</v>
      </c>
      <c r="P218" t="s">
        <v>281</v>
      </c>
      <c r="Q218" t="s">
        <v>155</v>
      </c>
      <c r="R218"/>
      <c r="S218" t="s">
        <v>155</v>
      </c>
      <c r="T218" t="s">
        <v>155</v>
      </c>
      <c r="U218" t="s">
        <v>155</v>
      </c>
      <c r="W218"/>
      <c r="X218"/>
      <c r="Y218" s="100"/>
      <c r="Z218"/>
      <c r="AA218" s="100"/>
      <c r="AB218" s="100"/>
      <c r="AC218" s="100"/>
      <c r="AD218" s="101"/>
    </row>
    <row r="219" spans="1:30" ht="15" customHeight="1">
      <c r="A219" s="89">
        <v>9</v>
      </c>
      <c r="B219" s="89" t="s">
        <v>161</v>
      </c>
      <c r="C219" s="89">
        <v>23</v>
      </c>
      <c r="D219" s="90">
        <v>7.5759999999999996</v>
      </c>
      <c r="F219" s="114">
        <v>5</v>
      </c>
      <c r="G219" s="93">
        <v>215</v>
      </c>
      <c r="H219" s="94">
        <v>1</v>
      </c>
      <c r="I219" s="95" t="s">
        <v>156</v>
      </c>
      <c r="J219">
        <v>215</v>
      </c>
      <c r="K219"/>
      <c r="L219"/>
      <c r="M219"/>
      <c r="N219"/>
      <c r="O219"/>
      <c r="P219"/>
      <c r="Q219" t="s">
        <v>155</v>
      </c>
      <c r="R219"/>
      <c r="S219" t="s">
        <v>281</v>
      </c>
      <c r="T219"/>
      <c r="U219"/>
      <c r="W219" t="s">
        <v>155</v>
      </c>
      <c r="Y219" s="100"/>
      <c r="Z219" t="s">
        <v>155</v>
      </c>
      <c r="AA219" s="100"/>
      <c r="AB219" s="100"/>
      <c r="AC219" s="100"/>
      <c r="AD219" s="101"/>
    </row>
    <row r="220" spans="1:30" ht="15" customHeight="1">
      <c r="A220" s="89">
        <v>9</v>
      </c>
      <c r="B220" s="89" t="s">
        <v>161</v>
      </c>
      <c r="C220" s="89">
        <v>24</v>
      </c>
      <c r="D220" s="90">
        <v>6.2549999999999999</v>
      </c>
      <c r="F220" s="114">
        <v>5</v>
      </c>
      <c r="G220" s="93">
        <v>216</v>
      </c>
      <c r="H220" s="94">
        <v>1</v>
      </c>
      <c r="I220" s="95" t="s">
        <v>156</v>
      </c>
      <c r="J220">
        <v>216</v>
      </c>
      <c r="K220" t="s">
        <v>281</v>
      </c>
      <c r="L220"/>
      <c r="M220" t="s">
        <v>155</v>
      </c>
      <c r="N220" t="s">
        <v>281</v>
      </c>
      <c r="O220" t="s">
        <v>281</v>
      </c>
      <c r="P220" t="s">
        <v>281</v>
      </c>
      <c r="Q220" t="s">
        <v>320</v>
      </c>
      <c r="R220"/>
      <c r="S220" t="s">
        <v>281</v>
      </c>
      <c r="T220" t="s">
        <v>281</v>
      </c>
      <c r="U220" t="s">
        <v>281</v>
      </c>
      <c r="W220"/>
      <c r="X220"/>
      <c r="Y220" s="100"/>
      <c r="Z220"/>
      <c r="AA220" s="100"/>
      <c r="AB220" s="100"/>
      <c r="AC220" s="100"/>
      <c r="AD220" s="101"/>
    </row>
    <row r="221" spans="1:30" ht="15" customHeight="1">
      <c r="A221" s="89">
        <v>10</v>
      </c>
      <c r="B221" s="89" t="s">
        <v>163</v>
      </c>
      <c r="C221" s="89">
        <v>1</v>
      </c>
      <c r="D221" s="90">
        <v>3077.6880000000001</v>
      </c>
      <c r="E221" s="115" t="s">
        <v>318</v>
      </c>
      <c r="F221" s="114">
        <v>3023</v>
      </c>
      <c r="G221" s="93">
        <v>217</v>
      </c>
      <c r="H221" s="94">
        <v>1</v>
      </c>
      <c r="I221" s="95" t="s">
        <v>156</v>
      </c>
      <c r="J221">
        <v>217</v>
      </c>
      <c r="K221" t="s">
        <v>319</v>
      </c>
      <c r="L221"/>
      <c r="M221"/>
      <c r="N221"/>
      <c r="O221"/>
      <c r="P221" t="s">
        <v>281</v>
      </c>
      <c r="Q221" t="s">
        <v>155</v>
      </c>
      <c r="R221"/>
      <c r="S221" t="s">
        <v>281</v>
      </c>
      <c r="T221"/>
      <c r="U221"/>
      <c r="V221"/>
      <c r="W221" t="s">
        <v>155</v>
      </c>
      <c r="X221"/>
      <c r="Y221"/>
      <c r="Z221" t="s">
        <v>155</v>
      </c>
      <c r="AA221" s="100"/>
      <c r="AB221" s="100"/>
      <c r="AC221" s="100"/>
      <c r="AD221" s="101"/>
    </row>
    <row r="222" spans="1:30" ht="15" customHeight="1">
      <c r="A222" s="89">
        <v>10</v>
      </c>
      <c r="B222" s="89" t="s">
        <v>163</v>
      </c>
      <c r="C222" s="89">
        <v>2</v>
      </c>
      <c r="D222" s="90">
        <v>2033.335</v>
      </c>
      <c r="F222" s="102">
        <v>2000</v>
      </c>
      <c r="G222" s="93">
        <v>218</v>
      </c>
      <c r="H222" s="94">
        <v>0</v>
      </c>
      <c r="I222" s="95" t="s">
        <v>156</v>
      </c>
      <c r="J222">
        <v>218</v>
      </c>
      <c r="K222" t="s">
        <v>281</v>
      </c>
      <c r="L222"/>
      <c r="M222"/>
      <c r="N222"/>
      <c r="O222"/>
      <c r="P222" t="s">
        <v>281</v>
      </c>
      <c r="Q222" t="s">
        <v>155</v>
      </c>
      <c r="R222"/>
      <c r="S222" t="s">
        <v>281</v>
      </c>
      <c r="T222"/>
      <c r="U222"/>
      <c r="V222"/>
      <c r="W222"/>
      <c r="X222"/>
      <c r="Y222"/>
      <c r="Z222"/>
      <c r="AA222" s="100"/>
      <c r="AB222" s="100"/>
      <c r="AC222" s="100"/>
      <c r="AD222" s="101"/>
    </row>
    <row r="223" spans="1:30" ht="15" customHeight="1">
      <c r="A223" s="89">
        <v>10</v>
      </c>
      <c r="B223" s="89" t="s">
        <v>163</v>
      </c>
      <c r="C223" s="89">
        <v>3</v>
      </c>
      <c r="D223" s="90">
        <v>1523.8009999999999</v>
      </c>
      <c r="F223" s="102">
        <v>1500</v>
      </c>
      <c r="G223" s="93">
        <v>219</v>
      </c>
      <c r="H223" s="94">
        <v>1</v>
      </c>
      <c r="I223" s="95" t="s">
        <v>156</v>
      </c>
      <c r="J223">
        <v>219</v>
      </c>
      <c r="K223" t="s">
        <v>281</v>
      </c>
      <c r="L223"/>
      <c r="M223"/>
      <c r="N223"/>
      <c r="O223"/>
      <c r="P223" t="s">
        <v>281</v>
      </c>
      <c r="Q223" t="s">
        <v>155</v>
      </c>
      <c r="R223"/>
      <c r="S223" t="s">
        <v>281</v>
      </c>
      <c r="T223"/>
      <c r="U223"/>
      <c r="V223"/>
      <c r="W223"/>
      <c r="X223"/>
      <c r="Y223"/>
      <c r="Z223"/>
      <c r="AA223" s="100"/>
      <c r="AB223" s="100"/>
      <c r="AC223" s="100"/>
      <c r="AD223" s="101"/>
    </row>
    <row r="224" spans="1:30" ht="15" customHeight="1">
      <c r="A224" s="89">
        <v>10</v>
      </c>
      <c r="B224" s="89" t="s">
        <v>163</v>
      </c>
      <c r="C224" s="89">
        <v>4</v>
      </c>
      <c r="D224" s="90">
        <v>662.15462305726601</v>
      </c>
      <c r="F224" s="102">
        <v>1000</v>
      </c>
      <c r="G224" s="93">
        <v>220</v>
      </c>
      <c r="H224" s="94">
        <v>1</v>
      </c>
      <c r="I224" s="95" t="s">
        <v>156</v>
      </c>
      <c r="J224">
        <v>220</v>
      </c>
      <c r="K224" t="s">
        <v>281</v>
      </c>
      <c r="L224"/>
      <c r="M224"/>
      <c r="N224" t="s">
        <v>281</v>
      </c>
      <c r="O224"/>
      <c r="P224" t="s">
        <v>281</v>
      </c>
      <c r="Q224" t="s">
        <v>320</v>
      </c>
      <c r="R224"/>
      <c r="S224" t="s">
        <v>281</v>
      </c>
      <c r="T224"/>
      <c r="U224"/>
      <c r="V224"/>
      <c r="W224"/>
      <c r="X224"/>
      <c r="Y224"/>
      <c r="Z224"/>
      <c r="AA224" s="100"/>
      <c r="AB224" s="100"/>
      <c r="AC224" s="100"/>
      <c r="AD224" s="101"/>
    </row>
    <row r="225" spans="1:30" ht="15" customHeight="1">
      <c r="A225" s="89">
        <v>10</v>
      </c>
      <c r="B225" s="89" t="s">
        <v>163</v>
      </c>
      <c r="C225" s="89">
        <v>5</v>
      </c>
      <c r="D225" s="90">
        <v>662.89403748024404</v>
      </c>
      <c r="F225" s="102">
        <v>800</v>
      </c>
      <c r="G225" s="93">
        <v>221</v>
      </c>
      <c r="H225" s="94">
        <v>1</v>
      </c>
      <c r="I225" s="95" t="s">
        <v>156</v>
      </c>
      <c r="J225">
        <v>221</v>
      </c>
      <c r="K225" t="s">
        <v>281</v>
      </c>
      <c r="L225"/>
      <c r="M225"/>
      <c r="N225" t="s">
        <v>281</v>
      </c>
      <c r="O225"/>
      <c r="P225" t="s">
        <v>281</v>
      </c>
      <c r="Q225" t="s">
        <v>155</v>
      </c>
      <c r="R225"/>
      <c r="S225" t="s">
        <v>281</v>
      </c>
      <c r="T225"/>
      <c r="U225"/>
      <c r="V225"/>
      <c r="W225" t="s">
        <v>155</v>
      </c>
      <c r="X225"/>
      <c r="Y225"/>
      <c r="Z225" t="s">
        <v>155</v>
      </c>
      <c r="AA225" s="100"/>
      <c r="AB225" s="100"/>
      <c r="AC225" s="100"/>
      <c r="AD225" s="101"/>
    </row>
    <row r="226" spans="1:30" ht="15" customHeight="1">
      <c r="A226" s="89">
        <v>10</v>
      </c>
      <c r="B226" s="89" t="s">
        <v>163</v>
      </c>
      <c r="C226" s="89">
        <v>6</v>
      </c>
      <c r="D226" s="90">
        <v>663.63345190322298</v>
      </c>
      <c r="F226" s="102">
        <v>600</v>
      </c>
      <c r="G226" s="93">
        <v>222</v>
      </c>
      <c r="H226" s="94">
        <v>1</v>
      </c>
      <c r="I226" s="95" t="s">
        <v>156</v>
      </c>
      <c r="J226">
        <v>222</v>
      </c>
      <c r="K226" t="s">
        <v>281</v>
      </c>
      <c r="L226"/>
      <c r="M226"/>
      <c r="N226"/>
      <c r="O226"/>
      <c r="P226" t="s">
        <v>281</v>
      </c>
      <c r="Q226" t="s">
        <v>155</v>
      </c>
      <c r="R226"/>
      <c r="S226" t="s">
        <v>281</v>
      </c>
      <c r="T226"/>
      <c r="U226"/>
      <c r="V226"/>
      <c r="W226"/>
      <c r="X226"/>
      <c r="Y226"/>
      <c r="Z226"/>
      <c r="AA226" s="100"/>
      <c r="AB226" s="100"/>
      <c r="AC226" s="100"/>
      <c r="AD226" s="101"/>
    </row>
    <row r="227" spans="1:30" ht="15" customHeight="1">
      <c r="A227" s="89">
        <v>10</v>
      </c>
      <c r="B227" s="89" t="s">
        <v>163</v>
      </c>
      <c r="C227" s="89">
        <v>7</v>
      </c>
      <c r="D227" s="90">
        <v>664.37286632619998</v>
      </c>
      <c r="F227" s="102">
        <v>500</v>
      </c>
      <c r="G227" s="93">
        <v>223</v>
      </c>
      <c r="H227" s="94">
        <v>1</v>
      </c>
      <c r="I227" s="95" t="s">
        <v>156</v>
      </c>
      <c r="J227">
        <v>223</v>
      </c>
      <c r="K227" t="s">
        <v>281</v>
      </c>
      <c r="L227"/>
      <c r="M227"/>
      <c r="N227" t="s">
        <v>281</v>
      </c>
      <c r="O227"/>
      <c r="P227" t="s">
        <v>281</v>
      </c>
      <c r="Q227" t="s">
        <v>155</v>
      </c>
      <c r="R227"/>
      <c r="S227" t="s">
        <v>281</v>
      </c>
      <c r="T227"/>
      <c r="U227"/>
      <c r="V227"/>
      <c r="W227"/>
      <c r="X227"/>
      <c r="Y227"/>
      <c r="Z227"/>
      <c r="AA227" s="100"/>
      <c r="AB227" s="100"/>
      <c r="AC227" s="100"/>
      <c r="AD227" s="101"/>
    </row>
    <row r="228" spans="1:30" ht="15" customHeight="1">
      <c r="A228" s="89">
        <v>10</v>
      </c>
      <c r="B228" s="89" t="s">
        <v>163</v>
      </c>
      <c r="C228" s="89">
        <v>8</v>
      </c>
      <c r="D228" s="90">
        <v>665.11228074917801</v>
      </c>
      <c r="E228" s="115" t="s">
        <v>321</v>
      </c>
      <c r="F228" s="114">
        <v>490</v>
      </c>
      <c r="G228" s="93">
        <v>224</v>
      </c>
      <c r="H228" s="94">
        <v>0</v>
      </c>
      <c r="I228" s="95" t="s">
        <v>156</v>
      </c>
      <c r="J228">
        <v>224</v>
      </c>
      <c r="K228" t="s">
        <v>281</v>
      </c>
      <c r="L228"/>
      <c r="M228"/>
      <c r="N228" t="s">
        <v>281</v>
      </c>
      <c r="O228"/>
      <c r="P228" t="s">
        <v>281</v>
      </c>
      <c r="Q228" t="s">
        <v>320</v>
      </c>
      <c r="R228"/>
      <c r="S228" t="s">
        <v>281</v>
      </c>
      <c r="T228"/>
      <c r="U228"/>
      <c r="V228"/>
      <c r="W228" t="s">
        <v>155</v>
      </c>
      <c r="X228"/>
      <c r="Y228"/>
      <c r="Z228" t="s">
        <v>155</v>
      </c>
      <c r="AA228" s="100"/>
      <c r="AB228" s="100"/>
      <c r="AC228" s="100"/>
      <c r="AD228" s="101"/>
    </row>
    <row r="229" spans="1:30" ht="15" customHeight="1">
      <c r="A229" s="89">
        <v>10</v>
      </c>
      <c r="B229" s="89" t="s">
        <v>163</v>
      </c>
      <c r="C229" s="89">
        <v>9</v>
      </c>
      <c r="D229" s="90">
        <v>665.85169517215604</v>
      </c>
      <c r="E229" s="91">
        <v>34.78</v>
      </c>
      <c r="F229" s="114">
        <v>358</v>
      </c>
      <c r="G229" s="93">
        <v>225</v>
      </c>
      <c r="H229" s="94">
        <v>1</v>
      </c>
      <c r="I229" s="95" t="s">
        <v>156</v>
      </c>
      <c r="J229">
        <v>225</v>
      </c>
      <c r="K229" t="s">
        <v>281</v>
      </c>
      <c r="L229"/>
      <c r="M229"/>
      <c r="N229"/>
      <c r="O229"/>
      <c r="P229" t="s">
        <v>281</v>
      </c>
      <c r="Q229" t="s">
        <v>155</v>
      </c>
      <c r="R229"/>
      <c r="S229" t="s">
        <v>281</v>
      </c>
      <c r="T229"/>
      <c r="U229"/>
      <c r="V229"/>
      <c r="W229"/>
      <c r="X229"/>
      <c r="Y229"/>
      <c r="Z229"/>
      <c r="AA229" s="100"/>
      <c r="AB229" s="100"/>
      <c r="AC229" s="100"/>
      <c r="AD229" s="101"/>
    </row>
    <row r="230" spans="1:30" ht="15" customHeight="1">
      <c r="A230" s="89">
        <v>10</v>
      </c>
      <c r="B230" s="89" t="s">
        <v>163</v>
      </c>
      <c r="C230" s="89">
        <v>10</v>
      </c>
      <c r="D230" s="90">
        <v>666.59110959513498</v>
      </c>
      <c r="E230" s="91">
        <v>34.700000000000003</v>
      </c>
      <c r="F230" s="114">
        <v>323</v>
      </c>
      <c r="G230" s="93">
        <v>226</v>
      </c>
      <c r="H230" s="94">
        <v>1</v>
      </c>
      <c r="I230" s="95" t="s">
        <v>156</v>
      </c>
      <c r="J230">
        <v>226</v>
      </c>
      <c r="K230" t="s">
        <v>281</v>
      </c>
      <c r="L230"/>
      <c r="M230" t="s">
        <v>281</v>
      </c>
      <c r="N230"/>
      <c r="O230"/>
      <c r="P230" t="s">
        <v>281</v>
      </c>
      <c r="Q230" t="s">
        <v>155</v>
      </c>
      <c r="R230"/>
      <c r="S230" t="s">
        <v>281</v>
      </c>
      <c r="T230" t="s">
        <v>281</v>
      </c>
      <c r="U230" t="s">
        <v>281</v>
      </c>
      <c r="V230"/>
      <c r="W230"/>
      <c r="X230"/>
      <c r="Y230"/>
      <c r="Z230"/>
      <c r="AA230" s="100"/>
      <c r="AB230" s="100"/>
      <c r="AC230" s="100"/>
      <c r="AD230" s="101"/>
    </row>
    <row r="231" spans="1:30" ht="15" customHeight="1">
      <c r="A231" s="89">
        <v>10</v>
      </c>
      <c r="B231" s="89" t="s">
        <v>163</v>
      </c>
      <c r="C231" s="89">
        <v>11</v>
      </c>
      <c r="D231" s="90">
        <v>667.33052401811301</v>
      </c>
      <c r="E231" s="106">
        <v>34.4</v>
      </c>
      <c r="F231" s="114">
        <v>357</v>
      </c>
      <c r="G231" s="93">
        <v>227</v>
      </c>
      <c r="H231" s="94">
        <v>1</v>
      </c>
      <c r="I231" s="95" t="s">
        <v>156</v>
      </c>
      <c r="J231">
        <v>227</v>
      </c>
      <c r="K231" t="s">
        <v>155</v>
      </c>
      <c r="L231"/>
      <c r="M231" t="s">
        <v>281</v>
      </c>
      <c r="N231" t="s">
        <v>281</v>
      </c>
      <c r="O231"/>
      <c r="P231" t="s">
        <v>281</v>
      </c>
      <c r="Q231" t="s">
        <v>155</v>
      </c>
      <c r="R231"/>
      <c r="S231" t="s">
        <v>281</v>
      </c>
      <c r="T231" t="s">
        <v>281</v>
      </c>
      <c r="U231" t="s">
        <v>281</v>
      </c>
      <c r="V231"/>
      <c r="W231"/>
      <c r="X231"/>
      <c r="Y231"/>
      <c r="Z231"/>
      <c r="AA231" s="100"/>
      <c r="AB231" s="100"/>
      <c r="AC231" s="100"/>
      <c r="AD231" s="101"/>
    </row>
    <row r="232" spans="1:30" ht="15" customHeight="1">
      <c r="A232" s="89">
        <v>10</v>
      </c>
      <c r="B232" s="89" t="s">
        <v>163</v>
      </c>
      <c r="C232" s="89">
        <v>12</v>
      </c>
      <c r="D232" s="90">
        <v>668.06993844109002</v>
      </c>
      <c r="E232" s="106">
        <v>34.1</v>
      </c>
      <c r="F232" s="114">
        <v>230</v>
      </c>
      <c r="G232" s="93">
        <v>228</v>
      </c>
      <c r="H232" s="94">
        <v>1</v>
      </c>
      <c r="I232" s="95" t="s">
        <v>156</v>
      </c>
      <c r="J232">
        <v>228</v>
      </c>
      <c r="K232" t="s">
        <v>281</v>
      </c>
      <c r="L232"/>
      <c r="M232" t="s">
        <v>281</v>
      </c>
      <c r="N232" t="s">
        <v>281</v>
      </c>
      <c r="O232"/>
      <c r="P232" t="s">
        <v>281</v>
      </c>
      <c r="Q232" t="s">
        <v>155</v>
      </c>
      <c r="R232"/>
      <c r="S232" t="s">
        <v>281</v>
      </c>
      <c r="T232" t="s">
        <v>281</v>
      </c>
      <c r="U232" t="s">
        <v>281</v>
      </c>
      <c r="V232"/>
      <c r="W232"/>
      <c r="X232"/>
      <c r="Y232"/>
      <c r="Z232"/>
      <c r="AA232" s="100"/>
      <c r="AB232" s="100"/>
      <c r="AC232" s="100"/>
      <c r="AD232" s="101"/>
    </row>
    <row r="233" spans="1:30" ht="15" customHeight="1">
      <c r="A233" s="89">
        <v>10</v>
      </c>
      <c r="B233" s="89" t="s">
        <v>163</v>
      </c>
      <c r="C233" s="89">
        <v>13</v>
      </c>
      <c r="D233" s="90">
        <v>668.80935286406896</v>
      </c>
      <c r="E233" s="106">
        <v>33.6</v>
      </c>
      <c r="F233" s="114">
        <v>208</v>
      </c>
      <c r="G233" s="93">
        <v>229</v>
      </c>
      <c r="H233" s="94">
        <v>1</v>
      </c>
      <c r="I233" s="95" t="s">
        <v>156</v>
      </c>
      <c r="J233">
        <v>229</v>
      </c>
      <c r="K233" t="s">
        <v>281</v>
      </c>
      <c r="L233"/>
      <c r="M233" t="s">
        <v>281</v>
      </c>
      <c r="N233"/>
      <c r="O233"/>
      <c r="P233" t="s">
        <v>281</v>
      </c>
      <c r="Q233" t="s">
        <v>155</v>
      </c>
      <c r="R233"/>
      <c r="S233" t="s">
        <v>281</v>
      </c>
      <c r="T233" t="s">
        <v>281</v>
      </c>
      <c r="U233" t="s">
        <v>281</v>
      </c>
      <c r="V233"/>
      <c r="W233"/>
      <c r="X233"/>
      <c r="Y233"/>
      <c r="Z233"/>
      <c r="AA233" s="100"/>
      <c r="AB233" s="100"/>
      <c r="AC233" s="100"/>
      <c r="AD233" s="101"/>
    </row>
    <row r="234" spans="1:30" ht="15" customHeight="1">
      <c r="A234" s="89">
        <v>10</v>
      </c>
      <c r="B234" s="89" t="s">
        <v>163</v>
      </c>
      <c r="C234" s="89">
        <v>14</v>
      </c>
      <c r="D234" s="90">
        <v>669.54876728704699</v>
      </c>
      <c r="E234" s="91">
        <v>33.1</v>
      </c>
      <c r="F234" s="114">
        <v>185</v>
      </c>
      <c r="G234" s="93">
        <v>230</v>
      </c>
      <c r="H234" s="94">
        <v>1</v>
      </c>
      <c r="I234" s="95" t="s">
        <v>156</v>
      </c>
      <c r="J234">
        <v>230</v>
      </c>
      <c r="K234" t="s">
        <v>281</v>
      </c>
      <c r="L234"/>
      <c r="M234" t="s">
        <v>155</v>
      </c>
      <c r="N234" t="s">
        <v>281</v>
      </c>
      <c r="O234"/>
      <c r="P234" t="s">
        <v>281</v>
      </c>
      <c r="Q234" t="s">
        <v>155</v>
      </c>
      <c r="R234"/>
      <c r="S234" t="s">
        <v>281</v>
      </c>
      <c r="T234" t="s">
        <v>281</v>
      </c>
      <c r="U234" t="s">
        <v>281</v>
      </c>
      <c r="V234" t="s">
        <v>281</v>
      </c>
      <c r="W234" t="s">
        <v>155</v>
      </c>
      <c r="X234"/>
      <c r="Y234"/>
      <c r="Z234" t="s">
        <v>155</v>
      </c>
      <c r="AA234" s="100"/>
      <c r="AB234" s="100"/>
      <c r="AC234" s="100"/>
      <c r="AD234" s="101"/>
    </row>
    <row r="235" spans="1:30" ht="15" customHeight="1">
      <c r="A235" s="89">
        <v>10</v>
      </c>
      <c r="B235" s="89" t="s">
        <v>163</v>
      </c>
      <c r="C235" s="89">
        <v>15</v>
      </c>
      <c r="D235" s="90">
        <v>670.28818171002399</v>
      </c>
      <c r="E235" s="91">
        <v>32.9</v>
      </c>
      <c r="F235" s="114">
        <v>169</v>
      </c>
      <c r="G235" s="93">
        <v>231</v>
      </c>
      <c r="H235" s="94">
        <v>1</v>
      </c>
      <c r="I235" s="95" t="s">
        <v>156</v>
      </c>
      <c r="J235">
        <v>231</v>
      </c>
      <c r="K235" t="s">
        <v>281</v>
      </c>
      <c r="L235"/>
      <c r="M235" t="s">
        <v>281</v>
      </c>
      <c r="N235" t="s">
        <v>281</v>
      </c>
      <c r="O235"/>
      <c r="P235" t="s">
        <v>281</v>
      </c>
      <c r="Q235" t="s">
        <v>155</v>
      </c>
      <c r="R235"/>
      <c r="S235" t="s">
        <v>281</v>
      </c>
      <c r="T235" t="s">
        <v>281</v>
      </c>
      <c r="U235" t="s">
        <v>281</v>
      </c>
      <c r="V235"/>
      <c r="W235"/>
      <c r="X235"/>
      <c r="Y235"/>
      <c r="Z235"/>
      <c r="AA235" s="100"/>
      <c r="AB235" s="100"/>
      <c r="AC235" s="100"/>
      <c r="AD235" s="101"/>
    </row>
    <row r="236" spans="1:30" ht="15" customHeight="1">
      <c r="A236" s="89">
        <v>10</v>
      </c>
      <c r="B236" s="89" t="s">
        <v>163</v>
      </c>
      <c r="C236" s="89">
        <v>16</v>
      </c>
      <c r="D236" s="90">
        <v>671.02759613300202</v>
      </c>
      <c r="E236" s="91">
        <v>32.6</v>
      </c>
      <c r="F236" s="114">
        <v>141</v>
      </c>
      <c r="G236" s="93">
        <v>232</v>
      </c>
      <c r="H236" s="94">
        <v>1</v>
      </c>
      <c r="I236" s="95" t="s">
        <v>156</v>
      </c>
      <c r="J236">
        <v>232</v>
      </c>
      <c r="K236" t="s">
        <v>155</v>
      </c>
      <c r="L236"/>
      <c r="M236" t="s">
        <v>281</v>
      </c>
      <c r="N236"/>
      <c r="O236"/>
      <c r="P236" t="s">
        <v>281</v>
      </c>
      <c r="Q236" t="s">
        <v>155</v>
      </c>
      <c r="R236"/>
      <c r="S236" t="s">
        <v>155</v>
      </c>
      <c r="T236" t="s">
        <v>281</v>
      </c>
      <c r="U236" t="s">
        <v>281</v>
      </c>
      <c r="V236"/>
      <c r="W236"/>
      <c r="X236"/>
      <c r="Y236"/>
      <c r="Z236"/>
      <c r="AA236" s="100"/>
      <c r="AB236" s="100"/>
      <c r="AC236" s="100"/>
      <c r="AD236" s="101"/>
    </row>
    <row r="237" spans="1:30" ht="15" customHeight="1">
      <c r="A237" s="89">
        <v>10</v>
      </c>
      <c r="B237" s="89" t="s">
        <v>163</v>
      </c>
      <c r="C237" s="89">
        <v>17</v>
      </c>
      <c r="D237" s="90">
        <v>671.76701055598096</v>
      </c>
      <c r="E237" s="91">
        <v>32.299999999999997</v>
      </c>
      <c r="F237" s="114">
        <v>116</v>
      </c>
      <c r="G237" s="93">
        <v>233</v>
      </c>
      <c r="H237" s="94">
        <v>1</v>
      </c>
      <c r="I237" s="95" t="s">
        <v>156</v>
      </c>
      <c r="J237">
        <v>233</v>
      </c>
      <c r="K237" t="s">
        <v>281</v>
      </c>
      <c r="L237"/>
      <c r="M237" t="s">
        <v>281</v>
      </c>
      <c r="N237" t="s">
        <v>281</v>
      </c>
      <c r="O237" t="s">
        <v>155</v>
      </c>
      <c r="P237" t="s">
        <v>281</v>
      </c>
      <c r="Q237" t="s">
        <v>155</v>
      </c>
      <c r="R237"/>
      <c r="S237" t="s">
        <v>281</v>
      </c>
      <c r="T237" t="s">
        <v>281</v>
      </c>
      <c r="U237" t="s">
        <v>281</v>
      </c>
      <c r="V237"/>
      <c r="W237"/>
      <c r="X237"/>
      <c r="Y237"/>
      <c r="Z237"/>
      <c r="AA237" s="100"/>
      <c r="AB237" s="100"/>
      <c r="AC237" s="100"/>
      <c r="AD237" s="101"/>
    </row>
    <row r="238" spans="1:30" ht="15" customHeight="1">
      <c r="A238" s="89">
        <v>10</v>
      </c>
      <c r="B238" s="89" t="s">
        <v>163</v>
      </c>
      <c r="C238" s="89">
        <v>18</v>
      </c>
      <c r="D238" s="90">
        <v>672.50642497895797</v>
      </c>
      <c r="E238" s="115">
        <v>31.8</v>
      </c>
      <c r="F238" s="114">
        <v>83</v>
      </c>
      <c r="G238" s="93">
        <v>234</v>
      </c>
      <c r="H238" s="94">
        <v>1</v>
      </c>
      <c r="I238" s="95" t="s">
        <v>156</v>
      </c>
      <c r="J238">
        <v>234</v>
      </c>
      <c r="K238" t="s">
        <v>281</v>
      </c>
      <c r="L238"/>
      <c r="M238" t="s">
        <v>281</v>
      </c>
      <c r="N238"/>
      <c r="O238" t="s">
        <v>155</v>
      </c>
      <c r="P238" t="s">
        <v>281</v>
      </c>
      <c r="Q238" t="s">
        <v>320</v>
      </c>
      <c r="R238"/>
      <c r="S238" t="s">
        <v>281</v>
      </c>
      <c r="T238" t="s">
        <v>281</v>
      </c>
      <c r="U238" t="s">
        <v>281</v>
      </c>
      <c r="V238"/>
      <c r="W238"/>
      <c r="X238"/>
      <c r="Y238"/>
      <c r="Z238"/>
      <c r="AA238" s="100"/>
      <c r="AB238" s="100"/>
      <c r="AC238" s="100"/>
      <c r="AD238" s="101"/>
    </row>
    <row r="239" spans="1:30" ht="15" customHeight="1">
      <c r="A239" s="89">
        <v>10</v>
      </c>
      <c r="B239" s="89" t="s">
        <v>163</v>
      </c>
      <c r="C239" s="89">
        <v>19</v>
      </c>
      <c r="D239" s="90">
        <v>673.245839401936</v>
      </c>
      <c r="E239" s="115" t="s">
        <v>323</v>
      </c>
      <c r="F239" s="114">
        <v>64</v>
      </c>
      <c r="G239" s="93">
        <v>235</v>
      </c>
      <c r="H239" s="94">
        <v>1</v>
      </c>
      <c r="I239" s="95" t="s">
        <v>156</v>
      </c>
      <c r="J239">
        <v>235</v>
      </c>
      <c r="K239"/>
      <c r="L239"/>
      <c r="M239"/>
      <c r="N239"/>
      <c r="O239"/>
      <c r="P239"/>
      <c r="Q239" t="s">
        <v>155</v>
      </c>
      <c r="R239"/>
      <c r="S239" t="s">
        <v>281</v>
      </c>
      <c r="T239"/>
      <c r="U239"/>
      <c r="V239"/>
      <c r="W239" t="s">
        <v>155</v>
      </c>
      <c r="X239"/>
      <c r="Y239" t="s">
        <v>281</v>
      </c>
      <c r="Z239" t="s">
        <v>155</v>
      </c>
      <c r="AA239" s="100"/>
      <c r="AB239" s="100"/>
      <c r="AC239" s="100"/>
      <c r="AD239" s="101"/>
    </row>
    <row r="240" spans="1:30" ht="15" customHeight="1">
      <c r="A240" s="89">
        <v>10</v>
      </c>
      <c r="B240" s="89" t="s">
        <v>163</v>
      </c>
      <c r="C240" s="89">
        <v>20</v>
      </c>
      <c r="D240" s="90">
        <v>673.98525382491403</v>
      </c>
      <c r="E240" s="115" t="s">
        <v>323</v>
      </c>
      <c r="F240" s="114">
        <v>64</v>
      </c>
      <c r="G240" s="93">
        <v>236</v>
      </c>
      <c r="H240" s="94">
        <v>1</v>
      </c>
      <c r="I240" s="95" t="s">
        <v>156</v>
      </c>
      <c r="J240">
        <v>236</v>
      </c>
      <c r="K240" t="s">
        <v>281</v>
      </c>
      <c r="L240"/>
      <c r="M240" t="s">
        <v>281</v>
      </c>
      <c r="N240" t="s">
        <v>281</v>
      </c>
      <c r="O240" t="s">
        <v>155</v>
      </c>
      <c r="P240" t="s">
        <v>281</v>
      </c>
      <c r="Q240" t="s">
        <v>155</v>
      </c>
      <c r="R240"/>
      <c r="S240" t="s">
        <v>281</v>
      </c>
      <c r="T240" t="s">
        <v>281</v>
      </c>
      <c r="U240" t="s">
        <v>281</v>
      </c>
      <c r="V240" t="s">
        <v>281</v>
      </c>
      <c r="W240"/>
      <c r="X240"/>
      <c r="Y240"/>
      <c r="Z240"/>
      <c r="AA240" s="109"/>
      <c r="AB240" s="109"/>
      <c r="AC240" s="109"/>
      <c r="AD240" s="101"/>
    </row>
    <row r="241" spans="1:30" ht="15" customHeight="1">
      <c r="A241" s="89">
        <v>10</v>
      </c>
      <c r="B241" s="89" t="s">
        <v>163</v>
      </c>
      <c r="C241" s="89">
        <v>21</v>
      </c>
      <c r="D241" s="90">
        <v>674.72466824789296</v>
      </c>
      <c r="F241" s="114">
        <v>40</v>
      </c>
      <c r="G241" s="93">
        <v>237</v>
      </c>
      <c r="H241" s="94">
        <v>1</v>
      </c>
      <c r="I241" s="95" t="s">
        <v>156</v>
      </c>
      <c r="J241">
        <v>237</v>
      </c>
      <c r="K241" t="s">
        <v>281</v>
      </c>
      <c r="L241"/>
      <c r="M241" t="s">
        <v>281</v>
      </c>
      <c r="N241"/>
      <c r="O241" t="s">
        <v>155</v>
      </c>
      <c r="P241" t="s">
        <v>281</v>
      </c>
      <c r="Q241" t="s">
        <v>155</v>
      </c>
      <c r="R241"/>
      <c r="S241" t="s">
        <v>155</v>
      </c>
      <c r="T241" t="s">
        <v>155</v>
      </c>
      <c r="U241" t="s">
        <v>155</v>
      </c>
      <c r="V241"/>
      <c r="W241"/>
      <c r="X241"/>
      <c r="Y241"/>
      <c r="Z241"/>
      <c r="AA241" s="109"/>
      <c r="AB241" s="109"/>
      <c r="AC241" s="109"/>
      <c r="AD241" s="101"/>
    </row>
    <row r="242" spans="1:30" ht="15" customHeight="1">
      <c r="A242" s="89">
        <v>10</v>
      </c>
      <c r="B242" s="89" t="s">
        <v>163</v>
      </c>
      <c r="C242" s="89">
        <v>22</v>
      </c>
      <c r="D242" s="90">
        <v>675.46408267087099</v>
      </c>
      <c r="F242" s="114">
        <v>20</v>
      </c>
      <c r="G242" s="93">
        <v>238</v>
      </c>
      <c r="H242" s="94">
        <v>1</v>
      </c>
      <c r="I242" s="95" t="s">
        <v>156</v>
      </c>
      <c r="J242">
        <v>238</v>
      </c>
      <c r="K242" t="s">
        <v>281</v>
      </c>
      <c r="L242"/>
      <c r="M242" t="s">
        <v>281</v>
      </c>
      <c r="N242" t="s">
        <v>281</v>
      </c>
      <c r="O242" t="s">
        <v>155</v>
      </c>
      <c r="P242" t="s">
        <v>281</v>
      </c>
      <c r="Q242" t="s">
        <v>155</v>
      </c>
      <c r="R242"/>
      <c r="S242" t="s">
        <v>281</v>
      </c>
      <c r="T242" t="s">
        <v>281</v>
      </c>
      <c r="U242" t="s">
        <v>281</v>
      </c>
      <c r="V242"/>
      <c r="W242"/>
      <c r="X242"/>
      <c r="Y242"/>
      <c r="Z242"/>
      <c r="AA242" s="109"/>
      <c r="AB242" s="109"/>
      <c r="AC242" s="109"/>
      <c r="AD242" s="101"/>
    </row>
    <row r="243" spans="1:30" ht="15" customHeight="1">
      <c r="A243" s="89">
        <v>10</v>
      </c>
      <c r="B243" s="89" t="s">
        <v>163</v>
      </c>
      <c r="C243" s="89">
        <v>23</v>
      </c>
      <c r="D243" s="90">
        <v>676.20349709384902</v>
      </c>
      <c r="F243" s="114">
        <v>5</v>
      </c>
      <c r="G243" s="93">
        <v>239</v>
      </c>
      <c r="H243" s="94">
        <v>1</v>
      </c>
      <c r="I243" s="95" t="s">
        <v>156</v>
      </c>
      <c r="J243">
        <v>239</v>
      </c>
      <c r="K243"/>
      <c r="L243"/>
      <c r="M243"/>
      <c r="N243"/>
      <c r="O243"/>
      <c r="P243"/>
      <c r="Q243" t="s">
        <v>155</v>
      </c>
      <c r="R243"/>
      <c r="S243" t="s">
        <v>281</v>
      </c>
      <c r="T243"/>
      <c r="U243"/>
      <c r="V243"/>
      <c r="W243" t="s">
        <v>155</v>
      </c>
      <c r="X243"/>
      <c r="Y243" t="s">
        <v>281</v>
      </c>
      <c r="Z243" t="s">
        <v>155</v>
      </c>
      <c r="AA243" s="109"/>
      <c r="AB243" s="109"/>
      <c r="AC243" s="109"/>
      <c r="AD243" s="101"/>
    </row>
    <row r="244" spans="1:30" ht="15" customHeight="1">
      <c r="A244" s="89">
        <v>10</v>
      </c>
      <c r="B244" s="89" t="s">
        <v>163</v>
      </c>
      <c r="C244" s="89">
        <v>24</v>
      </c>
      <c r="D244" s="90">
        <v>5.2119999999999997</v>
      </c>
      <c r="F244" s="114">
        <v>5</v>
      </c>
      <c r="G244" s="93">
        <v>240</v>
      </c>
      <c r="H244" s="94">
        <v>1</v>
      </c>
      <c r="I244" s="95" t="s">
        <v>156</v>
      </c>
      <c r="J244">
        <v>240</v>
      </c>
      <c r="K244" t="s">
        <v>281</v>
      </c>
      <c r="L244"/>
      <c r="M244" t="s">
        <v>281</v>
      </c>
      <c r="N244" t="s">
        <v>281</v>
      </c>
      <c r="O244" t="s">
        <v>155</v>
      </c>
      <c r="P244" t="s">
        <v>281</v>
      </c>
      <c r="Q244" t="s">
        <v>155</v>
      </c>
      <c r="R244"/>
      <c r="S244" t="s">
        <v>281</v>
      </c>
      <c r="T244" t="s">
        <v>281</v>
      </c>
      <c r="U244" t="s">
        <v>281</v>
      </c>
      <c r="V244" t="s">
        <v>281</v>
      </c>
      <c r="W244"/>
      <c r="X244"/>
      <c r="Y244"/>
      <c r="Z244"/>
      <c r="AA244" s="109"/>
      <c r="AB244" s="109"/>
      <c r="AC244" s="109"/>
      <c r="AD244" s="101"/>
    </row>
    <row r="245" spans="1:30" ht="15" customHeight="1">
      <c r="A245" s="89">
        <v>11</v>
      </c>
      <c r="B245" s="89" t="s">
        <v>165</v>
      </c>
      <c r="C245" s="89">
        <v>1</v>
      </c>
      <c r="D245" s="90">
        <v>3532.4690000000001</v>
      </c>
      <c r="E245" s="115" t="s">
        <v>324</v>
      </c>
      <c r="F245" s="114">
        <v>3464</v>
      </c>
      <c r="G245" s="93">
        <v>241</v>
      </c>
      <c r="H245" s="94">
        <v>1</v>
      </c>
      <c r="I245" s="95" t="s">
        <v>156</v>
      </c>
      <c r="J245">
        <v>241</v>
      </c>
      <c r="K245" t="s">
        <v>319</v>
      </c>
      <c r="L245"/>
      <c r="M245"/>
      <c r="N245"/>
      <c r="O245"/>
      <c r="P245" t="s">
        <v>281</v>
      </c>
      <c r="Q245" t="s">
        <v>155</v>
      </c>
      <c r="R245"/>
      <c r="S245" t="s">
        <v>281</v>
      </c>
      <c r="T245"/>
      <c r="U245"/>
      <c r="V245"/>
      <c r="W245"/>
      <c r="X245"/>
      <c r="Y245"/>
      <c r="Z245"/>
      <c r="AA245"/>
      <c r="AB245"/>
      <c r="AC245"/>
      <c r="AD245" s="101"/>
    </row>
    <row r="246" spans="1:30" ht="15" customHeight="1">
      <c r="A246" s="89">
        <v>11</v>
      </c>
      <c r="B246" s="89" t="s">
        <v>165</v>
      </c>
      <c r="C246" s="89">
        <v>2</v>
      </c>
      <c r="D246" s="90">
        <v>3056.3359999999998</v>
      </c>
      <c r="F246" s="114">
        <v>3000</v>
      </c>
      <c r="G246" s="93">
        <v>242</v>
      </c>
      <c r="H246" s="94">
        <v>1</v>
      </c>
      <c r="I246" s="95" t="s">
        <v>156</v>
      </c>
      <c r="J246">
        <v>242</v>
      </c>
      <c r="K246" t="s">
        <v>281</v>
      </c>
      <c r="L246"/>
      <c r="M246"/>
      <c r="N246"/>
      <c r="O246"/>
      <c r="P246" t="s">
        <v>281</v>
      </c>
      <c r="Q246" t="s">
        <v>155</v>
      </c>
      <c r="R246"/>
      <c r="S246" t="s">
        <v>281</v>
      </c>
      <c r="T246"/>
      <c r="U246"/>
      <c r="V246"/>
      <c r="W246"/>
      <c r="X246"/>
      <c r="Y246"/>
      <c r="Z246"/>
      <c r="AA246"/>
      <c r="AB246"/>
      <c r="AC246" t="s">
        <v>281</v>
      </c>
      <c r="AD246" s="101"/>
    </row>
    <row r="247" spans="1:30" ht="15" customHeight="1">
      <c r="A247" s="89">
        <v>11</v>
      </c>
      <c r="B247" s="89" t="s">
        <v>165</v>
      </c>
      <c r="C247" s="89">
        <v>3</v>
      </c>
      <c r="D247" s="90">
        <v>2544.46</v>
      </c>
      <c r="F247" s="114">
        <v>2500</v>
      </c>
      <c r="G247" s="93">
        <v>243</v>
      </c>
      <c r="H247" s="94">
        <v>1</v>
      </c>
      <c r="I247" s="95" t="s">
        <v>156</v>
      </c>
      <c r="J247">
        <v>243</v>
      </c>
      <c r="K247" t="s">
        <v>281</v>
      </c>
      <c r="L247"/>
      <c r="M247"/>
      <c r="N247"/>
      <c r="O247"/>
      <c r="P247" t="s">
        <v>281</v>
      </c>
      <c r="Q247" t="s">
        <v>155</v>
      </c>
      <c r="R247"/>
      <c r="S247" t="s">
        <v>281</v>
      </c>
      <c r="T247"/>
      <c r="U247"/>
      <c r="V247"/>
      <c r="W247"/>
      <c r="X247"/>
      <c r="Y247"/>
      <c r="Z247"/>
      <c r="AA247"/>
      <c r="AB247"/>
      <c r="AC247"/>
      <c r="AD247" s="101"/>
    </row>
    <row r="248" spans="1:30" ht="15" customHeight="1">
      <c r="A248" s="89">
        <v>11</v>
      </c>
      <c r="B248" s="89" t="s">
        <v>165</v>
      </c>
      <c r="C248" s="89">
        <v>4</v>
      </c>
      <c r="D248" s="90">
        <v>2033.8610000000001</v>
      </c>
      <c r="F248" s="114">
        <v>2000</v>
      </c>
      <c r="G248" s="93">
        <v>244</v>
      </c>
      <c r="H248" s="94">
        <v>1</v>
      </c>
      <c r="I248" s="95" t="s">
        <v>156</v>
      </c>
      <c r="J248">
        <v>244</v>
      </c>
      <c r="K248" t="s">
        <v>281</v>
      </c>
      <c r="L248"/>
      <c r="M248"/>
      <c r="N248"/>
      <c r="O248"/>
      <c r="P248" t="s">
        <v>281</v>
      </c>
      <c r="Q248" t="s">
        <v>320</v>
      </c>
      <c r="R248"/>
      <c r="S248" t="s">
        <v>281</v>
      </c>
      <c r="T248"/>
      <c r="U248"/>
      <c r="V248"/>
      <c r="W248"/>
      <c r="X248"/>
      <c r="Y248"/>
      <c r="Z248"/>
      <c r="AA248"/>
      <c r="AB248"/>
      <c r="AC248" t="s">
        <v>281</v>
      </c>
      <c r="AD248" s="101"/>
    </row>
    <row r="249" spans="1:30" ht="15" customHeight="1">
      <c r="A249" s="89">
        <v>11</v>
      </c>
      <c r="B249" s="89" t="s">
        <v>165</v>
      </c>
      <c r="C249" s="89">
        <v>5</v>
      </c>
      <c r="D249" s="119">
        <v>1524.0940000000001</v>
      </c>
      <c r="F249" s="114">
        <v>1500</v>
      </c>
      <c r="G249" s="93">
        <v>245</v>
      </c>
      <c r="H249" s="94">
        <v>1</v>
      </c>
      <c r="I249" s="95" t="s">
        <v>156</v>
      </c>
      <c r="J249">
        <v>245</v>
      </c>
      <c r="K249" t="s">
        <v>281</v>
      </c>
      <c r="L249"/>
      <c r="M249"/>
      <c r="N249"/>
      <c r="O249"/>
      <c r="P249" t="s">
        <v>281</v>
      </c>
      <c r="Q249" t="s">
        <v>155</v>
      </c>
      <c r="R249"/>
      <c r="S249" t="s">
        <v>155</v>
      </c>
      <c r="T249"/>
      <c r="U249"/>
      <c r="V249"/>
      <c r="W249"/>
      <c r="X249"/>
      <c r="Y249"/>
      <c r="Z249"/>
      <c r="AA249"/>
      <c r="AB249"/>
      <c r="AC249" t="s">
        <v>281</v>
      </c>
      <c r="AD249" s="101"/>
    </row>
    <row r="250" spans="1:30" ht="15" customHeight="1">
      <c r="A250" s="89">
        <v>11</v>
      </c>
      <c r="B250" s="89" t="s">
        <v>165</v>
      </c>
      <c r="C250" s="89">
        <v>6</v>
      </c>
      <c r="D250" s="119">
        <v>1015.56</v>
      </c>
      <c r="F250" s="114">
        <v>1000</v>
      </c>
      <c r="G250" s="93">
        <v>246</v>
      </c>
      <c r="H250" s="94" t="s">
        <v>154</v>
      </c>
      <c r="I250" s="95" t="s">
        <v>156</v>
      </c>
      <c r="J250">
        <v>246</v>
      </c>
      <c r="K250"/>
      <c r="L250"/>
      <c r="M250"/>
      <c r="N250"/>
      <c r="O250"/>
      <c r="P250"/>
      <c r="Q250"/>
      <c r="R250"/>
      <c r="S250"/>
      <c r="T250"/>
      <c r="U250"/>
      <c r="V250"/>
      <c r="W250"/>
      <c r="X250"/>
      <c r="Y250"/>
      <c r="Z250"/>
      <c r="AA250"/>
      <c r="AB250"/>
      <c r="AC250"/>
      <c r="AD250" s="101"/>
    </row>
    <row r="251" spans="1:30" ht="15" customHeight="1">
      <c r="A251" s="89">
        <v>11</v>
      </c>
      <c r="B251" s="89" t="s">
        <v>165</v>
      </c>
      <c r="C251" s="89">
        <v>7</v>
      </c>
      <c r="D251" s="119">
        <v>813.16399999999999</v>
      </c>
      <c r="F251" s="114">
        <v>800</v>
      </c>
      <c r="G251" s="93">
        <v>247</v>
      </c>
      <c r="H251" s="94">
        <v>1</v>
      </c>
      <c r="I251" s="95" t="s">
        <v>156</v>
      </c>
      <c r="J251">
        <v>247</v>
      </c>
      <c r="K251" t="s">
        <v>155</v>
      </c>
      <c r="L251"/>
      <c r="M251"/>
      <c r="N251" t="s">
        <v>281</v>
      </c>
      <c r="O251"/>
      <c r="P251" t="s">
        <v>281</v>
      </c>
      <c r="Q251" t="s">
        <v>155</v>
      </c>
      <c r="R251"/>
      <c r="S251" t="s">
        <v>281</v>
      </c>
      <c r="T251"/>
      <c r="U251"/>
      <c r="V251"/>
      <c r="W251"/>
      <c r="X251"/>
      <c r="Y251"/>
      <c r="Z251"/>
      <c r="AA251"/>
      <c r="AB251"/>
      <c r="AC251" t="s">
        <v>281</v>
      </c>
      <c r="AD251" s="101"/>
    </row>
    <row r="252" spans="1:30" ht="15" customHeight="1">
      <c r="A252" s="89">
        <v>11</v>
      </c>
      <c r="B252" s="89" t="s">
        <v>165</v>
      </c>
      <c r="C252" s="89">
        <v>8</v>
      </c>
      <c r="D252" s="119">
        <v>610.29399999999998</v>
      </c>
      <c r="F252" s="114">
        <v>600</v>
      </c>
      <c r="G252" s="93">
        <v>248</v>
      </c>
      <c r="H252" s="94">
        <v>1</v>
      </c>
      <c r="I252" s="95" t="s">
        <v>156</v>
      </c>
      <c r="J252">
        <v>248</v>
      </c>
      <c r="K252" t="s">
        <v>281</v>
      </c>
      <c r="L252"/>
      <c r="M252"/>
      <c r="N252"/>
      <c r="O252"/>
      <c r="P252" t="s">
        <v>281</v>
      </c>
      <c r="Q252" t="s">
        <v>155</v>
      </c>
      <c r="R252"/>
      <c r="S252" t="s">
        <v>281</v>
      </c>
      <c r="T252"/>
      <c r="U252"/>
      <c r="V252"/>
      <c r="W252"/>
      <c r="X252"/>
      <c r="Y252"/>
      <c r="Z252"/>
      <c r="AA252"/>
      <c r="AB252"/>
      <c r="AC252" t="s">
        <v>281</v>
      </c>
      <c r="AD252" s="101"/>
    </row>
    <row r="253" spans="1:30" ht="15" customHeight="1">
      <c r="A253" s="89">
        <v>11</v>
      </c>
      <c r="B253" s="89" t="s">
        <v>165</v>
      </c>
      <c r="C253" s="89">
        <v>9</v>
      </c>
      <c r="D253" s="119">
        <v>509.09399999999999</v>
      </c>
      <c r="F253" s="114">
        <v>500</v>
      </c>
      <c r="G253" s="93">
        <v>249</v>
      </c>
      <c r="H253" s="94">
        <v>1</v>
      </c>
      <c r="I253" s="95" t="s">
        <v>156</v>
      </c>
      <c r="J253">
        <v>249</v>
      </c>
      <c r="K253" t="s">
        <v>281</v>
      </c>
      <c r="L253"/>
      <c r="M253"/>
      <c r="N253" t="s">
        <v>281</v>
      </c>
      <c r="O253"/>
      <c r="P253" t="s">
        <v>281</v>
      </c>
      <c r="Q253" t="s">
        <v>155</v>
      </c>
      <c r="R253"/>
      <c r="S253" t="s">
        <v>281</v>
      </c>
      <c r="T253"/>
      <c r="U253"/>
      <c r="V253"/>
      <c r="W253"/>
      <c r="X253"/>
      <c r="Y253"/>
      <c r="Z253"/>
      <c r="AA253"/>
      <c r="AB253"/>
      <c r="AC253"/>
      <c r="AD253" s="101"/>
    </row>
    <row r="254" spans="1:30" ht="15" customHeight="1">
      <c r="A254" s="89">
        <v>11</v>
      </c>
      <c r="B254" s="89" t="s">
        <v>165</v>
      </c>
      <c r="C254" s="89">
        <v>10</v>
      </c>
      <c r="D254" s="119">
        <v>492.16399999999999</v>
      </c>
      <c r="E254" s="115" t="s">
        <v>321</v>
      </c>
      <c r="F254" s="114">
        <v>488</v>
      </c>
      <c r="G254" s="93">
        <v>250</v>
      </c>
      <c r="H254" s="94">
        <v>1</v>
      </c>
      <c r="I254" s="95" t="s">
        <v>156</v>
      </c>
      <c r="J254">
        <v>250</v>
      </c>
      <c r="K254" t="s">
        <v>281</v>
      </c>
      <c r="L254"/>
      <c r="M254"/>
      <c r="N254" t="s">
        <v>281</v>
      </c>
      <c r="O254"/>
      <c r="P254" t="s">
        <v>281</v>
      </c>
      <c r="Q254" t="s">
        <v>320</v>
      </c>
      <c r="R254"/>
      <c r="S254" t="s">
        <v>281</v>
      </c>
      <c r="T254"/>
      <c r="U254"/>
      <c r="V254"/>
      <c r="W254"/>
      <c r="X254"/>
      <c r="Y254"/>
      <c r="Z254"/>
      <c r="AA254"/>
      <c r="AB254"/>
      <c r="AC254" t="s">
        <v>281</v>
      </c>
      <c r="AD254" s="101"/>
    </row>
    <row r="255" spans="1:30" ht="15" customHeight="1">
      <c r="A255" s="89">
        <v>11</v>
      </c>
      <c r="B255" s="89" t="s">
        <v>165</v>
      </c>
      <c r="C255" s="89">
        <v>11</v>
      </c>
      <c r="D255" s="119">
        <v>372.755</v>
      </c>
      <c r="E255" s="91">
        <v>34.78</v>
      </c>
      <c r="F255" s="114">
        <v>366</v>
      </c>
      <c r="G255" s="93">
        <v>251</v>
      </c>
      <c r="H255" s="94">
        <v>0</v>
      </c>
      <c r="I255" s="95" t="s">
        <v>156</v>
      </c>
      <c r="J255">
        <v>251</v>
      </c>
      <c r="K255" t="s">
        <v>281</v>
      </c>
      <c r="L255"/>
      <c r="M255"/>
      <c r="N255"/>
      <c r="O255"/>
      <c r="P255" t="s">
        <v>281</v>
      </c>
      <c r="Q255" t="s">
        <v>155</v>
      </c>
      <c r="R255"/>
      <c r="S255" t="s">
        <v>281</v>
      </c>
      <c r="T255"/>
      <c r="U255"/>
      <c r="V255"/>
      <c r="W255"/>
      <c r="X255"/>
      <c r="Y255"/>
      <c r="Z255"/>
      <c r="AA255"/>
      <c r="AB255"/>
      <c r="AC255"/>
      <c r="AD255" s="101"/>
    </row>
    <row r="256" spans="1:30" ht="15" customHeight="1">
      <c r="A256" s="89">
        <v>11</v>
      </c>
      <c r="B256" s="89" t="s">
        <v>165</v>
      </c>
      <c r="C256" s="89">
        <v>12</v>
      </c>
      <c r="D256" s="119">
        <v>331.20499999999998</v>
      </c>
      <c r="E256" s="91">
        <v>34.700000000000003</v>
      </c>
      <c r="F256" s="114">
        <v>325</v>
      </c>
      <c r="G256" s="93">
        <v>252</v>
      </c>
      <c r="H256" s="94" t="s">
        <v>154</v>
      </c>
      <c r="I256" s="95" t="s">
        <v>156</v>
      </c>
      <c r="J256">
        <v>252</v>
      </c>
      <c r="K256"/>
      <c r="L256"/>
      <c r="M256"/>
      <c r="N256"/>
      <c r="O256"/>
      <c r="P256"/>
      <c r="Q256"/>
      <c r="R256"/>
      <c r="S256"/>
      <c r="T256"/>
      <c r="U256"/>
      <c r="V256"/>
      <c r="W256"/>
      <c r="X256"/>
      <c r="Y256"/>
      <c r="Z256"/>
      <c r="AA256"/>
      <c r="AB256"/>
      <c r="AC256"/>
      <c r="AD256" s="101"/>
    </row>
    <row r="257" spans="1:30" ht="15" customHeight="1">
      <c r="A257" s="89">
        <v>11</v>
      </c>
      <c r="B257" s="89" t="s">
        <v>165</v>
      </c>
      <c r="C257" s="89">
        <v>13</v>
      </c>
      <c r="D257" s="119">
        <v>264.75299999999999</v>
      </c>
      <c r="E257" s="106">
        <v>34.4</v>
      </c>
      <c r="F257" s="114">
        <v>260</v>
      </c>
      <c r="G257" s="93">
        <v>253</v>
      </c>
      <c r="H257" s="94">
        <v>1</v>
      </c>
      <c r="I257" s="95" t="s">
        <v>156</v>
      </c>
      <c r="J257">
        <v>253</v>
      </c>
      <c r="K257" t="s">
        <v>155</v>
      </c>
      <c r="L257"/>
      <c r="M257" t="s">
        <v>281</v>
      </c>
      <c r="N257" t="s">
        <v>281</v>
      </c>
      <c r="O257"/>
      <c r="P257" t="s">
        <v>281</v>
      </c>
      <c r="Q257" t="s">
        <v>155</v>
      </c>
      <c r="R257"/>
      <c r="S257" t="s">
        <v>281</v>
      </c>
      <c r="T257" t="s">
        <v>281</v>
      </c>
      <c r="U257" t="s">
        <v>281</v>
      </c>
      <c r="V257"/>
      <c r="W257"/>
      <c r="X257"/>
      <c r="Y257"/>
      <c r="Z257"/>
      <c r="AA257"/>
      <c r="AB257"/>
      <c r="AC257" t="s">
        <v>281</v>
      </c>
      <c r="AD257" s="101"/>
    </row>
    <row r="258" spans="1:30" ht="15" customHeight="1">
      <c r="A258" s="89">
        <v>11</v>
      </c>
      <c r="B258" s="89" t="s">
        <v>165</v>
      </c>
      <c r="C258" s="89">
        <v>14</v>
      </c>
      <c r="D258" s="119">
        <v>235.43899999999999</v>
      </c>
      <c r="E258" s="106">
        <v>34.1</v>
      </c>
      <c r="F258" s="114">
        <v>231</v>
      </c>
      <c r="G258" s="93">
        <v>254</v>
      </c>
      <c r="H258" s="94">
        <v>1</v>
      </c>
      <c r="I258" s="95" t="s">
        <v>156</v>
      </c>
      <c r="J258">
        <v>254</v>
      </c>
      <c r="K258" t="s">
        <v>281</v>
      </c>
      <c r="L258"/>
      <c r="M258" t="s">
        <v>281</v>
      </c>
      <c r="N258" t="s">
        <v>281</v>
      </c>
      <c r="O258"/>
      <c r="P258" t="s">
        <v>281</v>
      </c>
      <c r="Q258" t="s">
        <v>155</v>
      </c>
      <c r="R258"/>
      <c r="S258" t="s">
        <v>281</v>
      </c>
      <c r="T258" t="s">
        <v>281</v>
      </c>
      <c r="U258" t="s">
        <v>281</v>
      </c>
      <c r="V258"/>
      <c r="W258"/>
      <c r="X258"/>
      <c r="Y258"/>
      <c r="Z258"/>
      <c r="AA258"/>
      <c r="AB258"/>
      <c r="AC258"/>
      <c r="AD258" s="101"/>
    </row>
    <row r="259" spans="1:30" ht="15" customHeight="1">
      <c r="A259" s="89">
        <v>11</v>
      </c>
      <c r="B259" s="89" t="s">
        <v>165</v>
      </c>
      <c r="C259" s="89">
        <v>15</v>
      </c>
      <c r="D259" s="119">
        <v>212.601</v>
      </c>
      <c r="E259" s="106">
        <v>33.6</v>
      </c>
      <c r="F259" s="114">
        <v>209</v>
      </c>
      <c r="G259" s="93">
        <v>255</v>
      </c>
      <c r="H259" s="94">
        <v>1</v>
      </c>
      <c r="I259" s="95" t="s">
        <v>156</v>
      </c>
      <c r="J259">
        <v>255</v>
      </c>
      <c r="K259" t="s">
        <v>281</v>
      </c>
      <c r="L259"/>
      <c r="M259" t="s">
        <v>281</v>
      </c>
      <c r="N259"/>
      <c r="O259"/>
      <c r="P259" t="s">
        <v>281</v>
      </c>
      <c r="Q259" t="s">
        <v>155</v>
      </c>
      <c r="R259"/>
      <c r="S259" t="s">
        <v>281</v>
      </c>
      <c r="T259" t="s">
        <v>281</v>
      </c>
      <c r="U259" t="s">
        <v>281</v>
      </c>
      <c r="V259"/>
      <c r="W259"/>
      <c r="X259"/>
      <c r="Y259"/>
      <c r="Z259"/>
      <c r="AA259"/>
      <c r="AB259"/>
      <c r="AC259"/>
      <c r="AD259" s="101"/>
    </row>
    <row r="260" spans="1:30" ht="15" customHeight="1">
      <c r="A260" s="89">
        <v>11</v>
      </c>
      <c r="B260" s="89" t="s">
        <v>165</v>
      </c>
      <c r="C260" s="89">
        <v>16</v>
      </c>
      <c r="D260" s="119">
        <v>189.821</v>
      </c>
      <c r="E260" s="91">
        <v>33.1</v>
      </c>
      <c r="F260" s="114">
        <v>186</v>
      </c>
      <c r="G260" s="93">
        <v>256</v>
      </c>
      <c r="H260" s="94">
        <v>1</v>
      </c>
      <c r="I260" s="95" t="s">
        <v>156</v>
      </c>
      <c r="J260">
        <v>256</v>
      </c>
      <c r="K260" t="s">
        <v>281</v>
      </c>
      <c r="L260"/>
      <c r="M260" t="s">
        <v>155</v>
      </c>
      <c r="N260" t="s">
        <v>281</v>
      </c>
      <c r="O260"/>
      <c r="P260" t="s">
        <v>281</v>
      </c>
      <c r="Q260" t="s">
        <v>155</v>
      </c>
      <c r="R260"/>
      <c r="S260" t="s">
        <v>281</v>
      </c>
      <c r="T260" t="s">
        <v>281</v>
      </c>
      <c r="U260" t="s">
        <v>281</v>
      </c>
      <c r="V260"/>
      <c r="W260"/>
      <c r="X260"/>
      <c r="Y260"/>
      <c r="Z260"/>
      <c r="AA260"/>
      <c r="AB260"/>
      <c r="AC260" t="s">
        <v>281</v>
      </c>
      <c r="AD260" s="101"/>
    </row>
    <row r="261" spans="1:30" ht="15" customHeight="1">
      <c r="A261" s="89">
        <v>11</v>
      </c>
      <c r="B261" s="89" t="s">
        <v>165</v>
      </c>
      <c r="C261" s="89">
        <v>17</v>
      </c>
      <c r="D261" s="119">
        <v>173.773</v>
      </c>
      <c r="E261" s="91">
        <v>32.9</v>
      </c>
      <c r="F261" s="114">
        <v>170</v>
      </c>
      <c r="G261" s="93">
        <v>257</v>
      </c>
      <c r="H261" s="94">
        <v>1</v>
      </c>
      <c r="I261" s="95" t="s">
        <v>156</v>
      </c>
      <c r="J261">
        <v>257</v>
      </c>
      <c r="K261" t="s">
        <v>281</v>
      </c>
      <c r="L261"/>
      <c r="M261" t="s">
        <v>281</v>
      </c>
      <c r="N261" t="s">
        <v>281</v>
      </c>
      <c r="O261"/>
      <c r="P261" t="s">
        <v>281</v>
      </c>
      <c r="Q261" t="s">
        <v>155</v>
      </c>
      <c r="R261"/>
      <c r="S261" t="s">
        <v>281</v>
      </c>
      <c r="T261" t="s">
        <v>281</v>
      </c>
      <c r="U261" t="s">
        <v>281</v>
      </c>
      <c r="V261"/>
      <c r="W261"/>
      <c r="X261"/>
      <c r="Y261"/>
      <c r="Z261"/>
      <c r="AA261"/>
      <c r="AB261"/>
      <c r="AC261"/>
      <c r="AD261" s="101"/>
    </row>
    <row r="262" spans="1:30" ht="15" customHeight="1">
      <c r="A262" s="89">
        <v>11</v>
      </c>
      <c r="B262" s="89" t="s">
        <v>165</v>
      </c>
      <c r="C262" s="89">
        <v>18</v>
      </c>
      <c r="D262" s="119">
        <v>144.232</v>
      </c>
      <c r="E262" s="91">
        <v>32.6</v>
      </c>
      <c r="F262" s="114">
        <v>141</v>
      </c>
      <c r="G262" s="93">
        <v>258</v>
      </c>
      <c r="H262" s="94">
        <v>1</v>
      </c>
      <c r="I262" s="95" t="s">
        <v>156</v>
      </c>
      <c r="J262">
        <v>258</v>
      </c>
      <c r="K262" t="s">
        <v>155</v>
      </c>
      <c r="L262"/>
      <c r="M262" t="s">
        <v>281</v>
      </c>
      <c r="N262"/>
      <c r="O262"/>
      <c r="P262" t="s">
        <v>281</v>
      </c>
      <c r="Q262" t="s">
        <v>155</v>
      </c>
      <c r="R262"/>
      <c r="S262" t="s">
        <v>155</v>
      </c>
      <c r="T262" t="s">
        <v>281</v>
      </c>
      <c r="U262" t="s">
        <v>281</v>
      </c>
      <c r="V262"/>
      <c r="W262"/>
      <c r="X262"/>
      <c r="Y262"/>
      <c r="Z262"/>
      <c r="AA262"/>
      <c r="AB262"/>
      <c r="AC262"/>
      <c r="AD262" s="101"/>
    </row>
    <row r="263" spans="1:30" ht="15" customHeight="1">
      <c r="A263" s="89">
        <v>11</v>
      </c>
      <c r="B263" s="89" t="s">
        <v>165</v>
      </c>
      <c r="C263" s="89">
        <v>19</v>
      </c>
      <c r="D263" s="119">
        <v>114.72799999999999</v>
      </c>
      <c r="E263" s="91">
        <v>32.299999999999997</v>
      </c>
      <c r="F263" s="114">
        <v>112</v>
      </c>
      <c r="G263" s="93">
        <v>259</v>
      </c>
      <c r="H263" s="94">
        <v>1</v>
      </c>
      <c r="I263" s="95" t="s">
        <v>156</v>
      </c>
      <c r="J263">
        <v>259</v>
      </c>
      <c r="K263" t="s">
        <v>281</v>
      </c>
      <c r="L263"/>
      <c r="M263" t="s">
        <v>281</v>
      </c>
      <c r="N263" t="s">
        <v>281</v>
      </c>
      <c r="O263" t="s">
        <v>155</v>
      </c>
      <c r="P263" t="s">
        <v>281</v>
      </c>
      <c r="Q263" t="s">
        <v>155</v>
      </c>
      <c r="R263"/>
      <c r="S263" t="s">
        <v>281</v>
      </c>
      <c r="T263" t="s">
        <v>281</v>
      </c>
      <c r="U263" t="s">
        <v>281</v>
      </c>
      <c r="V263"/>
      <c r="W263"/>
      <c r="X263"/>
      <c r="Y263"/>
      <c r="Z263"/>
      <c r="AA263"/>
      <c r="AB263"/>
      <c r="AC263"/>
      <c r="AD263" s="101"/>
    </row>
    <row r="264" spans="1:30" ht="15" customHeight="1">
      <c r="A264" s="89">
        <v>11</v>
      </c>
      <c r="B264" s="89" t="s">
        <v>165</v>
      </c>
      <c r="C264" s="89">
        <v>20</v>
      </c>
      <c r="D264" s="119">
        <v>81.64</v>
      </c>
      <c r="E264" s="115">
        <v>31.8</v>
      </c>
      <c r="F264" s="114">
        <v>79</v>
      </c>
      <c r="G264" s="93">
        <v>260</v>
      </c>
      <c r="H264" s="94">
        <v>1</v>
      </c>
      <c r="I264" s="95" t="s">
        <v>156</v>
      </c>
      <c r="J264">
        <v>260</v>
      </c>
      <c r="K264" t="s">
        <v>281</v>
      </c>
      <c r="L264"/>
      <c r="M264" t="s">
        <v>281</v>
      </c>
      <c r="N264"/>
      <c r="O264" t="s">
        <v>155</v>
      </c>
      <c r="P264" t="s">
        <v>281</v>
      </c>
      <c r="Q264" t="s">
        <v>320</v>
      </c>
      <c r="R264"/>
      <c r="S264" t="s">
        <v>281</v>
      </c>
      <c r="T264" t="s">
        <v>281</v>
      </c>
      <c r="U264" t="s">
        <v>281</v>
      </c>
      <c r="V264"/>
      <c r="W264"/>
      <c r="X264"/>
      <c r="Y264"/>
      <c r="Z264"/>
      <c r="AA264"/>
      <c r="AB264"/>
      <c r="AC264"/>
      <c r="AD264" s="101"/>
    </row>
    <row r="265" spans="1:30" ht="15" customHeight="1">
      <c r="A265" s="89">
        <v>11</v>
      </c>
      <c r="B265" s="89" t="s">
        <v>165</v>
      </c>
      <c r="C265" s="89">
        <v>21</v>
      </c>
      <c r="D265" s="119">
        <v>58.362000000000002</v>
      </c>
      <c r="E265" s="115" t="s">
        <v>323</v>
      </c>
      <c r="F265" s="114">
        <v>56</v>
      </c>
      <c r="G265" s="93">
        <v>261</v>
      </c>
      <c r="H265" s="94">
        <v>1</v>
      </c>
      <c r="I265" s="95" t="s">
        <v>156</v>
      </c>
      <c r="J265">
        <v>261</v>
      </c>
      <c r="K265" t="s">
        <v>281</v>
      </c>
      <c r="L265"/>
      <c r="M265" t="s">
        <v>281</v>
      </c>
      <c r="N265" t="s">
        <v>281</v>
      </c>
      <c r="O265" t="s">
        <v>155</v>
      </c>
      <c r="P265" t="s">
        <v>281</v>
      </c>
      <c r="Q265" t="s">
        <v>155</v>
      </c>
      <c r="R265"/>
      <c r="S265" t="s">
        <v>281</v>
      </c>
      <c r="T265" t="s">
        <v>281</v>
      </c>
      <c r="U265" t="s">
        <v>281</v>
      </c>
      <c r="V265"/>
      <c r="W265"/>
      <c r="X265"/>
      <c r="Y265"/>
      <c r="Z265"/>
      <c r="AA265"/>
      <c r="AB265"/>
      <c r="AC265"/>
      <c r="AD265" s="101"/>
    </row>
    <row r="266" spans="1:30" ht="15" customHeight="1">
      <c r="A266" s="89">
        <v>11</v>
      </c>
      <c r="B266" s="89" t="s">
        <v>165</v>
      </c>
      <c r="C266" s="89">
        <v>22</v>
      </c>
      <c r="D266" s="119">
        <v>42.332999999999998</v>
      </c>
      <c r="F266" s="114">
        <v>40</v>
      </c>
      <c r="G266" s="93">
        <v>262</v>
      </c>
      <c r="H266" s="94">
        <v>1</v>
      </c>
      <c r="I266" s="95" t="s">
        <v>156</v>
      </c>
      <c r="J266">
        <v>262</v>
      </c>
      <c r="K266" t="s">
        <v>281</v>
      </c>
      <c r="L266"/>
      <c r="M266" t="s">
        <v>281</v>
      </c>
      <c r="N266"/>
      <c r="O266" t="s">
        <v>155</v>
      </c>
      <c r="P266" t="s">
        <v>281</v>
      </c>
      <c r="Q266" t="s">
        <v>155</v>
      </c>
      <c r="R266"/>
      <c r="S266" t="s">
        <v>155</v>
      </c>
      <c r="T266" t="s">
        <v>155</v>
      </c>
      <c r="U266" t="s">
        <v>155</v>
      </c>
      <c r="V266"/>
      <c r="W266"/>
      <c r="X266"/>
      <c r="Y266"/>
      <c r="Z266"/>
      <c r="AA266"/>
      <c r="AB266"/>
      <c r="AC266"/>
      <c r="AD266" s="101"/>
    </row>
    <row r="267" spans="1:30" ht="15" customHeight="1">
      <c r="A267" s="89">
        <v>11</v>
      </c>
      <c r="B267" s="89" t="s">
        <v>165</v>
      </c>
      <c r="C267" s="89">
        <v>23</v>
      </c>
      <c r="D267" s="119">
        <v>22.05</v>
      </c>
      <c r="F267" s="114">
        <v>20</v>
      </c>
      <c r="G267" s="93">
        <v>263</v>
      </c>
      <c r="H267" s="94">
        <v>1</v>
      </c>
      <c r="I267" s="95" t="s">
        <v>156</v>
      </c>
      <c r="J267">
        <v>263</v>
      </c>
      <c r="K267" t="s">
        <v>281</v>
      </c>
      <c r="L267"/>
      <c r="M267" t="s">
        <v>281</v>
      </c>
      <c r="N267" t="s">
        <v>281</v>
      </c>
      <c r="O267" t="s">
        <v>155</v>
      </c>
      <c r="P267" t="s">
        <v>281</v>
      </c>
      <c r="Q267" t="s">
        <v>155</v>
      </c>
      <c r="R267"/>
      <c r="S267" t="s">
        <v>281</v>
      </c>
      <c r="T267" t="s">
        <v>281</v>
      </c>
      <c r="U267" t="s">
        <v>281</v>
      </c>
      <c r="V267"/>
      <c r="W267"/>
      <c r="X267"/>
      <c r="Y267"/>
      <c r="Z267"/>
      <c r="AA267"/>
      <c r="AB267"/>
      <c r="AC267"/>
      <c r="AD267" s="101"/>
    </row>
    <row r="268" spans="1:30" ht="15" customHeight="1">
      <c r="A268" s="89">
        <v>11</v>
      </c>
      <c r="B268" s="89" t="s">
        <v>165</v>
      </c>
      <c r="C268" s="89">
        <v>24</v>
      </c>
      <c r="D268" s="119">
        <v>5.5839999999999996</v>
      </c>
      <c r="F268" s="114">
        <v>5</v>
      </c>
      <c r="G268" s="93">
        <v>264</v>
      </c>
      <c r="H268" s="94">
        <v>1</v>
      </c>
      <c r="I268" s="95" t="s">
        <v>156</v>
      </c>
      <c r="J268">
        <v>264</v>
      </c>
      <c r="K268" t="s">
        <v>281</v>
      </c>
      <c r="L268"/>
      <c r="M268" t="s">
        <v>281</v>
      </c>
      <c r="N268" t="s">
        <v>281</v>
      </c>
      <c r="O268" t="s">
        <v>155</v>
      </c>
      <c r="P268" t="s">
        <v>281</v>
      </c>
      <c r="Q268" t="s">
        <v>155</v>
      </c>
      <c r="R268"/>
      <c r="S268" t="s">
        <v>281</v>
      </c>
      <c r="T268" t="s">
        <v>281</v>
      </c>
      <c r="U268" t="s">
        <v>281</v>
      </c>
      <c r="V268"/>
      <c r="W268"/>
      <c r="X268"/>
      <c r="Y268"/>
      <c r="Z268"/>
      <c r="AA268"/>
      <c r="AB268"/>
      <c r="AC268" t="s">
        <v>281</v>
      </c>
      <c r="AD268" s="101"/>
    </row>
    <row r="269" spans="1:30" ht="15" customHeight="1">
      <c r="A269" s="89">
        <v>12</v>
      </c>
      <c r="B269" s="89" t="s">
        <v>167</v>
      </c>
      <c r="C269" s="89">
        <v>1</v>
      </c>
      <c r="D269" s="119">
        <v>3691.1640000000002</v>
      </c>
      <c r="E269" s="115" t="s">
        <v>324</v>
      </c>
      <c r="F269" s="114">
        <v>3619</v>
      </c>
      <c r="G269" s="93">
        <v>265</v>
      </c>
      <c r="H269" s="94">
        <v>1</v>
      </c>
      <c r="I269" s="95" t="s">
        <v>156</v>
      </c>
      <c r="J269">
        <v>265</v>
      </c>
      <c r="K269" t="s">
        <v>319</v>
      </c>
      <c r="L269"/>
      <c r="M269" t="s">
        <v>281</v>
      </c>
      <c r="N269"/>
      <c r="O269"/>
      <c r="P269" t="s">
        <v>281</v>
      </c>
      <c r="Q269" t="s">
        <v>155</v>
      </c>
      <c r="R269"/>
      <c r="S269" t="s">
        <v>281</v>
      </c>
      <c r="T269" t="s">
        <v>281</v>
      </c>
      <c r="U269" t="s">
        <v>281</v>
      </c>
      <c r="V269"/>
      <c r="W269" t="s">
        <v>155</v>
      </c>
      <c r="X269"/>
      <c r="Y269" t="s">
        <v>281</v>
      </c>
      <c r="Z269" t="s">
        <v>155</v>
      </c>
      <c r="AA269"/>
      <c r="AB269"/>
      <c r="AC269"/>
      <c r="AD269" s="101"/>
    </row>
    <row r="270" spans="1:30" ht="15" customHeight="1">
      <c r="A270" s="89">
        <v>12</v>
      </c>
      <c r="B270" s="89" t="s">
        <v>167</v>
      </c>
      <c r="C270" s="89">
        <v>2</v>
      </c>
      <c r="D270" s="119">
        <v>2543.9589999999998</v>
      </c>
      <c r="F270" s="114">
        <v>2500</v>
      </c>
      <c r="G270" s="93">
        <v>266</v>
      </c>
      <c r="H270" s="94">
        <v>1</v>
      </c>
      <c r="I270" s="95" t="s">
        <v>156</v>
      </c>
      <c r="J270">
        <v>266</v>
      </c>
      <c r="K270" t="s">
        <v>281</v>
      </c>
      <c r="L270"/>
      <c r="M270" t="s">
        <v>281</v>
      </c>
      <c r="N270"/>
      <c r="O270"/>
      <c r="P270" t="s">
        <v>281</v>
      </c>
      <c r="Q270" t="s">
        <v>155</v>
      </c>
      <c r="R270"/>
      <c r="S270" t="s">
        <v>281</v>
      </c>
      <c r="T270" t="s">
        <v>281</v>
      </c>
      <c r="U270" t="s">
        <v>281</v>
      </c>
      <c r="V270"/>
      <c r="W270"/>
      <c r="X270"/>
      <c r="Y270"/>
      <c r="Z270"/>
      <c r="AA270"/>
      <c r="AB270"/>
      <c r="AC270" t="s">
        <v>281</v>
      </c>
      <c r="AD270" s="101"/>
    </row>
    <row r="271" spans="1:30" ht="15" customHeight="1">
      <c r="A271" s="89">
        <v>12</v>
      </c>
      <c r="B271" s="89" t="s">
        <v>167</v>
      </c>
      <c r="C271" s="89">
        <v>3</v>
      </c>
      <c r="D271" s="119">
        <v>1523.73</v>
      </c>
      <c r="F271" s="114">
        <v>1500</v>
      </c>
      <c r="G271" s="93">
        <v>267</v>
      </c>
      <c r="H271" s="94">
        <v>1</v>
      </c>
      <c r="I271" s="95" t="s">
        <v>156</v>
      </c>
      <c r="J271">
        <v>267</v>
      </c>
      <c r="K271" t="s">
        <v>281</v>
      </c>
      <c r="L271"/>
      <c r="M271" t="s">
        <v>281</v>
      </c>
      <c r="N271"/>
      <c r="O271"/>
      <c r="P271" t="s">
        <v>281</v>
      </c>
      <c r="Q271" t="s">
        <v>155</v>
      </c>
      <c r="R271"/>
      <c r="S271" t="s">
        <v>281</v>
      </c>
      <c r="T271" t="s">
        <v>281</v>
      </c>
      <c r="U271" t="s">
        <v>281</v>
      </c>
      <c r="V271"/>
      <c r="W271"/>
      <c r="X271"/>
      <c r="Y271"/>
      <c r="Z271"/>
      <c r="AA271"/>
      <c r="AB271"/>
      <c r="AC271" t="s">
        <v>281</v>
      </c>
      <c r="AD271" s="101"/>
    </row>
    <row r="272" spans="1:30" ht="15" customHeight="1">
      <c r="A272" s="89">
        <v>12</v>
      </c>
      <c r="B272" s="89" t="s">
        <v>167</v>
      </c>
      <c r="C272" s="89">
        <v>4</v>
      </c>
      <c r="D272" s="119">
        <v>1014.9880000000001</v>
      </c>
      <c r="F272" s="114">
        <v>1000</v>
      </c>
      <c r="G272" s="93">
        <v>268</v>
      </c>
      <c r="H272" s="94">
        <v>1</v>
      </c>
      <c r="I272" s="95" t="s">
        <v>156</v>
      </c>
      <c r="J272">
        <v>268</v>
      </c>
      <c r="K272" t="s">
        <v>281</v>
      </c>
      <c r="L272"/>
      <c r="M272" t="s">
        <v>281</v>
      </c>
      <c r="N272" t="s">
        <v>281</v>
      </c>
      <c r="O272"/>
      <c r="P272" t="s">
        <v>281</v>
      </c>
      <c r="Q272" t="s">
        <v>320</v>
      </c>
      <c r="R272"/>
      <c r="S272" t="s">
        <v>281</v>
      </c>
      <c r="T272" t="s">
        <v>281</v>
      </c>
      <c r="U272" t="s">
        <v>281</v>
      </c>
      <c r="V272"/>
      <c r="W272"/>
      <c r="X272"/>
      <c r="Y272"/>
      <c r="Z272"/>
      <c r="AA272"/>
      <c r="AB272"/>
      <c r="AC272" t="s">
        <v>281</v>
      </c>
      <c r="AD272" s="101"/>
    </row>
    <row r="273" spans="1:31" ht="15" customHeight="1">
      <c r="A273" s="89">
        <v>12</v>
      </c>
      <c r="B273" s="89" t="s">
        <v>167</v>
      </c>
      <c r="C273" s="89">
        <v>5</v>
      </c>
      <c r="D273" s="119">
        <v>811.697</v>
      </c>
      <c r="F273" s="114">
        <v>800</v>
      </c>
      <c r="G273" s="93">
        <v>269</v>
      </c>
      <c r="H273" s="94">
        <v>1</v>
      </c>
      <c r="I273" s="95" t="s">
        <v>156</v>
      </c>
      <c r="J273">
        <v>269</v>
      </c>
      <c r="K273" t="s">
        <v>281</v>
      </c>
      <c r="L273"/>
      <c r="M273" t="s">
        <v>281</v>
      </c>
      <c r="N273" t="s">
        <v>281</v>
      </c>
      <c r="O273"/>
      <c r="P273" t="s">
        <v>281</v>
      </c>
      <c r="Q273" t="s">
        <v>155</v>
      </c>
      <c r="R273"/>
      <c r="S273" t="s">
        <v>281</v>
      </c>
      <c r="T273" t="s">
        <v>281</v>
      </c>
      <c r="U273" t="s">
        <v>281</v>
      </c>
      <c r="V273"/>
      <c r="W273" t="s">
        <v>155</v>
      </c>
      <c r="X273"/>
      <c r="Y273"/>
      <c r="Z273" t="s">
        <v>155</v>
      </c>
      <c r="AA273"/>
      <c r="AB273"/>
      <c r="AC273"/>
      <c r="AD273" s="101"/>
      <c r="AE273" s="113"/>
    </row>
    <row r="274" spans="1:31" ht="15" customHeight="1">
      <c r="A274" s="89">
        <v>12</v>
      </c>
      <c r="B274" s="89" t="s">
        <v>167</v>
      </c>
      <c r="C274" s="89">
        <v>6</v>
      </c>
      <c r="D274" s="119">
        <v>609.654</v>
      </c>
      <c r="F274" s="114">
        <v>600</v>
      </c>
      <c r="G274" s="93">
        <v>270</v>
      </c>
      <c r="H274" s="94">
        <v>1</v>
      </c>
      <c r="I274" s="95" t="s">
        <v>156</v>
      </c>
      <c r="J274">
        <v>270</v>
      </c>
      <c r="K274" t="s">
        <v>281</v>
      </c>
      <c r="L274"/>
      <c r="M274" t="s">
        <v>281</v>
      </c>
      <c r="N274"/>
      <c r="O274"/>
      <c r="P274" t="s">
        <v>281</v>
      </c>
      <c r="Q274" t="s">
        <v>155</v>
      </c>
      <c r="R274"/>
      <c r="S274" t="s">
        <v>155</v>
      </c>
      <c r="T274" t="s">
        <v>281</v>
      </c>
      <c r="U274" t="s">
        <v>281</v>
      </c>
      <c r="V274"/>
      <c r="W274"/>
      <c r="X274"/>
      <c r="Y274"/>
      <c r="Z274"/>
      <c r="AA274"/>
      <c r="AB274"/>
      <c r="AC274" t="s">
        <v>281</v>
      </c>
      <c r="AD274" s="101"/>
      <c r="AE274" s="113"/>
    </row>
    <row r="275" spans="1:31" ht="15" customHeight="1">
      <c r="A275" s="89">
        <v>12</v>
      </c>
      <c r="B275" s="89" t="s">
        <v>167</v>
      </c>
      <c r="C275" s="89">
        <v>7</v>
      </c>
      <c r="D275" s="119">
        <v>508.43200000000002</v>
      </c>
      <c r="F275" s="114">
        <v>500</v>
      </c>
      <c r="G275" s="93">
        <v>271</v>
      </c>
      <c r="H275" s="94">
        <v>1</v>
      </c>
      <c r="I275" s="95" t="s">
        <v>156</v>
      </c>
      <c r="J275">
        <v>271</v>
      </c>
      <c r="K275" t="s">
        <v>155</v>
      </c>
      <c r="L275"/>
      <c r="M275" t="s">
        <v>281</v>
      </c>
      <c r="N275" t="s">
        <v>281</v>
      </c>
      <c r="O275"/>
      <c r="P275" t="s">
        <v>281</v>
      </c>
      <c r="Q275" t="s">
        <v>155</v>
      </c>
      <c r="R275"/>
      <c r="S275" t="s">
        <v>281</v>
      </c>
      <c r="T275" t="s">
        <v>281</v>
      </c>
      <c r="U275" t="s">
        <v>281</v>
      </c>
      <c r="V275"/>
      <c r="W275"/>
      <c r="X275"/>
      <c r="Y275"/>
      <c r="Z275"/>
      <c r="AA275"/>
      <c r="AB275"/>
      <c r="AC275"/>
      <c r="AD275" s="101"/>
      <c r="AE275" s="113"/>
    </row>
    <row r="276" spans="1:31" ht="15" customHeight="1">
      <c r="A276" s="89">
        <v>12</v>
      </c>
      <c r="B276" s="89" t="s">
        <v>167</v>
      </c>
      <c r="C276" s="89">
        <v>8</v>
      </c>
      <c r="D276" s="119">
        <v>446.07600000000002</v>
      </c>
      <c r="E276" s="115" t="s">
        <v>321</v>
      </c>
      <c r="F276" s="114">
        <v>439</v>
      </c>
      <c r="G276" s="93">
        <v>272</v>
      </c>
      <c r="H276" s="94">
        <v>0</v>
      </c>
      <c r="I276" s="95" t="s">
        <v>156</v>
      </c>
      <c r="J276">
        <v>272</v>
      </c>
      <c r="K276" t="s">
        <v>281</v>
      </c>
      <c r="L276"/>
      <c r="M276" t="s">
        <v>281</v>
      </c>
      <c r="N276" t="s">
        <v>281</v>
      </c>
      <c r="O276"/>
      <c r="P276" t="s">
        <v>281</v>
      </c>
      <c r="Q276" t="s">
        <v>155</v>
      </c>
      <c r="R276"/>
      <c r="S276" t="s">
        <v>281</v>
      </c>
      <c r="T276" t="s">
        <v>281</v>
      </c>
      <c r="U276" t="s">
        <v>281</v>
      </c>
      <c r="V276"/>
      <c r="W276" t="s">
        <v>155</v>
      </c>
      <c r="X276"/>
      <c r="Y276"/>
      <c r="Z276" t="s">
        <v>155</v>
      </c>
      <c r="AA276"/>
      <c r="AB276"/>
      <c r="AC276"/>
      <c r="AD276" s="101"/>
      <c r="AE276" s="113"/>
    </row>
    <row r="277" spans="1:31" ht="15" customHeight="1">
      <c r="A277" s="89">
        <v>12</v>
      </c>
      <c r="B277" s="89" t="s">
        <v>167</v>
      </c>
      <c r="C277" s="89">
        <v>9</v>
      </c>
      <c r="D277" s="119">
        <v>381.05</v>
      </c>
      <c r="E277" s="91">
        <v>34.78</v>
      </c>
      <c r="F277" s="114">
        <v>374</v>
      </c>
      <c r="G277" s="93">
        <v>273</v>
      </c>
      <c r="H277" s="94">
        <v>1</v>
      </c>
      <c r="I277" s="95" t="s">
        <v>156</v>
      </c>
      <c r="J277">
        <v>273</v>
      </c>
      <c r="K277" t="s">
        <v>281</v>
      </c>
      <c r="L277"/>
      <c r="M277" t="s">
        <v>281</v>
      </c>
      <c r="N277"/>
      <c r="O277"/>
      <c r="P277" t="s">
        <v>281</v>
      </c>
      <c r="Q277" t="s">
        <v>155</v>
      </c>
      <c r="R277"/>
      <c r="S277" t="s">
        <v>281</v>
      </c>
      <c r="T277" t="s">
        <v>281</v>
      </c>
      <c r="U277" t="s">
        <v>281</v>
      </c>
      <c r="V277"/>
      <c r="W277"/>
      <c r="X277"/>
      <c r="Y277"/>
      <c r="Z277"/>
      <c r="AA277"/>
      <c r="AB277"/>
      <c r="AC277"/>
      <c r="AD277" s="101"/>
      <c r="AE277" s="113"/>
    </row>
    <row r="278" spans="1:31" ht="15" customHeight="1">
      <c r="A278" s="89">
        <v>12</v>
      </c>
      <c r="B278" s="89" t="s">
        <v>167</v>
      </c>
      <c r="C278" s="89">
        <v>10</v>
      </c>
      <c r="D278" s="119">
        <v>340.24900000000002</v>
      </c>
      <c r="E278" s="91">
        <v>34.700000000000003</v>
      </c>
      <c r="F278" s="114">
        <v>334</v>
      </c>
      <c r="G278" s="93">
        <v>274</v>
      </c>
      <c r="H278" s="94">
        <v>1</v>
      </c>
      <c r="I278" s="95" t="s">
        <v>156</v>
      </c>
      <c r="J278">
        <v>274</v>
      </c>
      <c r="K278" t="s">
        <v>281</v>
      </c>
      <c r="L278"/>
      <c r="M278" t="s">
        <v>281</v>
      </c>
      <c r="N278"/>
      <c r="O278"/>
      <c r="P278" t="s">
        <v>281</v>
      </c>
      <c r="Q278" t="s">
        <v>155</v>
      </c>
      <c r="R278"/>
      <c r="S278" t="s">
        <v>281</v>
      </c>
      <c r="T278" t="s">
        <v>281</v>
      </c>
      <c r="U278" t="s">
        <v>281</v>
      </c>
      <c r="V278"/>
      <c r="W278"/>
      <c r="X278"/>
      <c r="Y278"/>
      <c r="Z278"/>
      <c r="AA278"/>
      <c r="AB278"/>
      <c r="AC278" t="s">
        <v>281</v>
      </c>
      <c r="AD278" s="101"/>
      <c r="AE278" s="113"/>
    </row>
    <row r="279" spans="1:31" ht="15" customHeight="1">
      <c r="A279" s="89">
        <v>12</v>
      </c>
      <c r="B279" s="89" t="s">
        <v>167</v>
      </c>
      <c r="C279" s="89">
        <v>11</v>
      </c>
      <c r="D279" s="119">
        <v>277.70499999999998</v>
      </c>
      <c r="E279" s="106">
        <v>34.4</v>
      </c>
      <c r="F279" s="114">
        <v>273</v>
      </c>
      <c r="G279" s="93">
        <v>275</v>
      </c>
      <c r="H279" s="94">
        <v>1</v>
      </c>
      <c r="I279" s="95" t="s">
        <v>156</v>
      </c>
      <c r="J279">
        <v>275</v>
      </c>
      <c r="K279" t="s">
        <v>281</v>
      </c>
      <c r="L279"/>
      <c r="M279" t="s">
        <v>281</v>
      </c>
      <c r="N279" t="s">
        <v>281</v>
      </c>
      <c r="O279"/>
      <c r="P279" t="s">
        <v>281</v>
      </c>
      <c r="Q279" t="s">
        <v>155</v>
      </c>
      <c r="R279"/>
      <c r="S279" t="s">
        <v>281</v>
      </c>
      <c r="T279" t="s">
        <v>281</v>
      </c>
      <c r="U279" t="s">
        <v>281</v>
      </c>
      <c r="V279"/>
      <c r="W279"/>
      <c r="X279"/>
      <c r="Y279"/>
      <c r="Z279"/>
      <c r="AA279"/>
      <c r="AB279"/>
      <c r="AC279"/>
      <c r="AD279" s="101"/>
      <c r="AE279" s="113"/>
    </row>
    <row r="280" spans="1:31" ht="15" customHeight="1">
      <c r="A280" s="89">
        <v>12</v>
      </c>
      <c r="B280" s="89" t="s">
        <v>167</v>
      </c>
      <c r="C280" s="89">
        <v>12</v>
      </c>
      <c r="D280" s="119">
        <v>247.36500000000001</v>
      </c>
      <c r="E280" s="106">
        <v>34.1</v>
      </c>
      <c r="F280" s="114">
        <v>243</v>
      </c>
      <c r="G280" s="93">
        <v>276</v>
      </c>
      <c r="H280" s="94">
        <v>1</v>
      </c>
      <c r="I280" s="95" t="s">
        <v>156</v>
      </c>
      <c r="J280">
        <v>276</v>
      </c>
      <c r="K280" t="s">
        <v>281</v>
      </c>
      <c r="L280"/>
      <c r="M280" t="s">
        <v>281</v>
      </c>
      <c r="N280" t="s">
        <v>281</v>
      </c>
      <c r="O280"/>
      <c r="P280" t="s">
        <v>281</v>
      </c>
      <c r="Q280" t="s">
        <v>320</v>
      </c>
      <c r="R280"/>
      <c r="S280" t="s">
        <v>281</v>
      </c>
      <c r="T280" t="s">
        <v>281</v>
      </c>
      <c r="U280" t="s">
        <v>281</v>
      </c>
      <c r="V280"/>
      <c r="W280"/>
      <c r="X280"/>
      <c r="Y280"/>
      <c r="Z280"/>
      <c r="AA280"/>
      <c r="AB280"/>
      <c r="AC280"/>
      <c r="AD280" s="101"/>
      <c r="AE280" s="113"/>
    </row>
    <row r="281" spans="1:31" ht="15" customHeight="1">
      <c r="A281" s="89">
        <v>12</v>
      </c>
      <c r="B281" s="89" t="s">
        <v>167</v>
      </c>
      <c r="C281" s="89">
        <v>13</v>
      </c>
      <c r="D281" s="119">
        <v>226.28700000000001</v>
      </c>
      <c r="E281" s="106">
        <v>33.6</v>
      </c>
      <c r="F281" s="114">
        <v>222</v>
      </c>
      <c r="G281" s="93">
        <v>277</v>
      </c>
      <c r="H281" s="94">
        <v>1</v>
      </c>
      <c r="I281" s="95" t="s">
        <v>156</v>
      </c>
      <c r="J281">
        <v>277</v>
      </c>
      <c r="K281" t="s">
        <v>155</v>
      </c>
      <c r="L281"/>
      <c r="M281" t="s">
        <v>281</v>
      </c>
      <c r="N281"/>
      <c r="O281"/>
      <c r="P281" t="s">
        <v>281</v>
      </c>
      <c r="Q281" t="s">
        <v>155</v>
      </c>
      <c r="R281"/>
      <c r="S281" t="s">
        <v>281</v>
      </c>
      <c r="T281" t="s">
        <v>281</v>
      </c>
      <c r="U281" t="s">
        <v>281</v>
      </c>
      <c r="V281"/>
      <c r="W281"/>
      <c r="X281"/>
      <c r="Y281"/>
      <c r="Z281"/>
      <c r="AA281"/>
      <c r="AB281"/>
      <c r="AC281"/>
      <c r="AD281" s="101"/>
      <c r="AE281" s="113"/>
    </row>
    <row r="282" spans="1:31" ht="15" customHeight="1">
      <c r="A282" s="89">
        <v>12</v>
      </c>
      <c r="B282" s="89" t="s">
        <v>167</v>
      </c>
      <c r="C282" s="89">
        <v>14</v>
      </c>
      <c r="D282" s="119">
        <v>196.45400000000001</v>
      </c>
      <c r="E282" s="91">
        <v>33.1</v>
      </c>
      <c r="F282" s="114">
        <v>193</v>
      </c>
      <c r="G282" s="93">
        <v>278</v>
      </c>
      <c r="H282" s="94">
        <v>1</v>
      </c>
      <c r="I282" s="95" t="s">
        <v>156</v>
      </c>
      <c r="J282">
        <v>278</v>
      </c>
      <c r="K282" t="s">
        <v>281</v>
      </c>
      <c r="L282"/>
      <c r="M282" t="s">
        <v>281</v>
      </c>
      <c r="N282" t="s">
        <v>281</v>
      </c>
      <c r="O282"/>
      <c r="P282" t="s">
        <v>281</v>
      </c>
      <c r="Q282" t="s">
        <v>155</v>
      </c>
      <c r="R282"/>
      <c r="S282" t="s">
        <v>281</v>
      </c>
      <c r="T282"/>
      <c r="U282"/>
      <c r="V282"/>
      <c r="W282" t="s">
        <v>155</v>
      </c>
      <c r="X282"/>
      <c r="Y282"/>
      <c r="Z282" t="s">
        <v>155</v>
      </c>
      <c r="AA282"/>
      <c r="AB282"/>
      <c r="AC282"/>
      <c r="AD282" s="101"/>
      <c r="AE282" s="113"/>
    </row>
    <row r="283" spans="1:31" ht="15" customHeight="1">
      <c r="A283" s="89">
        <v>12</v>
      </c>
      <c r="B283" s="89" t="s">
        <v>167</v>
      </c>
      <c r="C283" s="89">
        <v>15</v>
      </c>
      <c r="D283" s="119">
        <v>183.101</v>
      </c>
      <c r="E283" s="91">
        <v>32.9</v>
      </c>
      <c r="F283" s="114">
        <v>180</v>
      </c>
      <c r="G283" s="93">
        <v>279</v>
      </c>
      <c r="H283" s="94">
        <v>1</v>
      </c>
      <c r="I283" s="95" t="s">
        <v>156</v>
      </c>
      <c r="J283">
        <v>279</v>
      </c>
      <c r="K283" t="s">
        <v>281</v>
      </c>
      <c r="L283"/>
      <c r="M283" t="s">
        <v>281</v>
      </c>
      <c r="N283" t="s">
        <v>281</v>
      </c>
      <c r="O283"/>
      <c r="P283" t="s">
        <v>281</v>
      </c>
      <c r="Q283" t="s">
        <v>155</v>
      </c>
      <c r="R283"/>
      <c r="S283" t="s">
        <v>281</v>
      </c>
      <c r="T283" t="s">
        <v>281</v>
      </c>
      <c r="U283" t="s">
        <v>281</v>
      </c>
      <c r="V283"/>
      <c r="W283"/>
      <c r="X283"/>
      <c r="Y283"/>
      <c r="Z283"/>
      <c r="AA283"/>
      <c r="AB283"/>
      <c r="AC283"/>
      <c r="AD283" s="101"/>
      <c r="AE283" s="113"/>
    </row>
    <row r="284" spans="1:31" ht="15" customHeight="1">
      <c r="A284" s="89">
        <v>12</v>
      </c>
      <c r="B284" s="89" t="s">
        <v>167</v>
      </c>
      <c r="C284" s="89">
        <v>16</v>
      </c>
      <c r="D284" s="119">
        <v>152.255</v>
      </c>
      <c r="E284" s="91">
        <v>32.6</v>
      </c>
      <c r="F284" s="114">
        <v>149</v>
      </c>
      <c r="G284" s="93">
        <v>280</v>
      </c>
      <c r="H284" s="94">
        <v>1</v>
      </c>
      <c r="I284" s="95" t="s">
        <v>156</v>
      </c>
      <c r="J284">
        <v>280</v>
      </c>
      <c r="K284" t="s">
        <v>281</v>
      </c>
      <c r="L284"/>
      <c r="M284" t="s">
        <v>155</v>
      </c>
      <c r="N284"/>
      <c r="O284"/>
      <c r="P284" t="s">
        <v>281</v>
      </c>
      <c r="Q284" t="s">
        <v>155</v>
      </c>
      <c r="R284"/>
      <c r="S284" t="s">
        <v>281</v>
      </c>
      <c r="T284" t="s">
        <v>281</v>
      </c>
      <c r="U284" t="s">
        <v>281</v>
      </c>
      <c r="V284"/>
      <c r="W284"/>
      <c r="X284"/>
      <c r="Y284"/>
      <c r="Z284"/>
      <c r="AA284"/>
      <c r="AB284"/>
      <c r="AC284"/>
      <c r="AD284" s="101"/>
      <c r="AE284" s="113"/>
    </row>
    <row r="285" spans="1:31" ht="15" customHeight="1">
      <c r="A285" s="89">
        <v>12</v>
      </c>
      <c r="B285" s="89" t="s">
        <v>167</v>
      </c>
      <c r="C285" s="89">
        <v>17</v>
      </c>
      <c r="D285" s="119">
        <v>115.877</v>
      </c>
      <c r="E285" s="91">
        <v>32.299999999999997</v>
      </c>
      <c r="F285" s="114">
        <v>113</v>
      </c>
      <c r="G285" s="93">
        <v>281</v>
      </c>
      <c r="H285" s="94">
        <v>1</v>
      </c>
      <c r="I285" s="95" t="s">
        <v>156</v>
      </c>
      <c r="J285">
        <v>281</v>
      </c>
      <c r="K285" t="s">
        <v>281</v>
      </c>
      <c r="L285"/>
      <c r="M285" t="s">
        <v>281</v>
      </c>
      <c r="N285" t="s">
        <v>281</v>
      </c>
      <c r="O285" t="s">
        <v>155</v>
      </c>
      <c r="P285" t="s">
        <v>281</v>
      </c>
      <c r="Q285" t="s">
        <v>155</v>
      </c>
      <c r="R285"/>
      <c r="S285" t="s">
        <v>281</v>
      </c>
      <c r="T285" t="s">
        <v>281</v>
      </c>
      <c r="U285" t="s">
        <v>281</v>
      </c>
      <c r="V285"/>
      <c r="W285"/>
      <c r="X285"/>
      <c r="Y285"/>
      <c r="Z285"/>
      <c r="AA285"/>
      <c r="AB285"/>
      <c r="AC285"/>
      <c r="AD285" s="101"/>
      <c r="AE285" s="113"/>
    </row>
    <row r="286" spans="1:31" ht="15" customHeight="1">
      <c r="A286" s="89">
        <v>12</v>
      </c>
      <c r="B286" s="89" t="s">
        <v>167</v>
      </c>
      <c r="C286" s="89">
        <v>18</v>
      </c>
      <c r="D286" s="119">
        <v>81.165000000000006</v>
      </c>
      <c r="E286" s="115">
        <v>31.8</v>
      </c>
      <c r="F286" s="114">
        <v>79</v>
      </c>
      <c r="G286" s="93">
        <v>282</v>
      </c>
      <c r="H286" s="94">
        <v>1</v>
      </c>
      <c r="I286" s="95" t="s">
        <v>156</v>
      </c>
      <c r="J286">
        <v>282</v>
      </c>
      <c r="K286" t="s">
        <v>155</v>
      </c>
      <c r="L286"/>
      <c r="M286" t="s">
        <v>281</v>
      </c>
      <c r="N286"/>
      <c r="O286" t="s">
        <v>155</v>
      </c>
      <c r="P286" t="s">
        <v>281</v>
      </c>
      <c r="Q286" t="s">
        <v>155</v>
      </c>
      <c r="R286"/>
      <c r="S286" t="s">
        <v>155</v>
      </c>
      <c r="T286" t="s">
        <v>281</v>
      </c>
      <c r="U286" t="s">
        <v>281</v>
      </c>
      <c r="V286"/>
      <c r="W286"/>
      <c r="X286"/>
      <c r="Y286"/>
      <c r="Z286"/>
      <c r="AA286"/>
      <c r="AB286"/>
      <c r="AC286"/>
      <c r="AD286" s="101"/>
      <c r="AE286" s="113"/>
    </row>
    <row r="287" spans="1:31" ht="15" customHeight="1">
      <c r="A287" s="89">
        <v>12</v>
      </c>
      <c r="B287" s="89" t="s">
        <v>167</v>
      </c>
      <c r="C287" s="89">
        <v>19</v>
      </c>
      <c r="D287" s="119">
        <v>60.173999999999999</v>
      </c>
      <c r="E287" s="115" t="s">
        <v>323</v>
      </c>
      <c r="F287" s="114">
        <v>58</v>
      </c>
      <c r="G287" s="93">
        <v>283</v>
      </c>
      <c r="H287" s="94">
        <v>1</v>
      </c>
      <c r="I287" s="95" t="s">
        <v>156</v>
      </c>
      <c r="J287">
        <v>283</v>
      </c>
      <c r="K287" t="s">
        <v>281</v>
      </c>
      <c r="L287"/>
      <c r="M287" t="s">
        <v>281</v>
      </c>
      <c r="N287" t="s">
        <v>281</v>
      </c>
      <c r="O287" t="s">
        <v>155</v>
      </c>
      <c r="P287" t="s">
        <v>281</v>
      </c>
      <c r="Q287" t="s">
        <v>155</v>
      </c>
      <c r="R287"/>
      <c r="S287" t="s">
        <v>281</v>
      </c>
      <c r="T287" t="s">
        <v>281</v>
      </c>
      <c r="U287" t="s">
        <v>281</v>
      </c>
      <c r="V287"/>
      <c r="W287"/>
      <c r="X287"/>
      <c r="Y287"/>
      <c r="Z287"/>
      <c r="AA287"/>
      <c r="AB287"/>
      <c r="AC287"/>
      <c r="AD287" s="101"/>
      <c r="AE287" s="113"/>
    </row>
    <row r="288" spans="1:31" ht="15" customHeight="1">
      <c r="A288" s="89">
        <v>12</v>
      </c>
      <c r="B288" s="89" t="s">
        <v>167</v>
      </c>
      <c r="C288" s="89">
        <v>20</v>
      </c>
      <c r="D288" s="119">
        <v>59.076999999999998</v>
      </c>
      <c r="E288" s="115" t="s">
        <v>323</v>
      </c>
      <c r="F288" s="114">
        <v>58</v>
      </c>
      <c r="G288" s="93">
        <v>284</v>
      </c>
      <c r="H288" s="94">
        <v>1</v>
      </c>
      <c r="I288" s="95" t="s">
        <v>156</v>
      </c>
      <c r="J288">
        <v>284</v>
      </c>
      <c r="K288"/>
      <c r="L288"/>
      <c r="M288"/>
      <c r="N288"/>
      <c r="O288"/>
      <c r="P288"/>
      <c r="Q288" t="s">
        <v>155</v>
      </c>
      <c r="R288"/>
      <c r="S288" t="s">
        <v>281</v>
      </c>
      <c r="T288"/>
      <c r="U288"/>
      <c r="V288"/>
      <c r="W288" t="s">
        <v>155</v>
      </c>
      <c r="X288"/>
      <c r="Y288" t="s">
        <v>281</v>
      </c>
      <c r="Z288" t="s">
        <v>155</v>
      </c>
      <c r="AA288"/>
      <c r="AB288"/>
      <c r="AC288"/>
      <c r="AD288" s="101"/>
      <c r="AE288" s="113"/>
    </row>
    <row r="289" spans="1:31" ht="15" customHeight="1">
      <c r="A289" s="89">
        <v>12</v>
      </c>
      <c r="B289" s="89" t="s">
        <v>167</v>
      </c>
      <c r="C289" s="89">
        <v>21</v>
      </c>
      <c r="D289" s="119">
        <v>41.658000000000001</v>
      </c>
      <c r="F289" s="114">
        <v>40</v>
      </c>
      <c r="G289" s="93">
        <v>285</v>
      </c>
      <c r="H289" s="94">
        <v>1</v>
      </c>
      <c r="I289" s="95" t="s">
        <v>156</v>
      </c>
      <c r="J289">
        <v>285</v>
      </c>
      <c r="K289" t="s">
        <v>281</v>
      </c>
      <c r="L289"/>
      <c r="M289" t="s">
        <v>281</v>
      </c>
      <c r="N289"/>
      <c r="O289" t="s">
        <v>155</v>
      </c>
      <c r="P289" t="s">
        <v>281</v>
      </c>
      <c r="Q289" t="s">
        <v>155</v>
      </c>
      <c r="R289"/>
      <c r="S289" t="s">
        <v>281</v>
      </c>
      <c r="T289" t="s">
        <v>281</v>
      </c>
      <c r="U289" t="s">
        <v>281</v>
      </c>
      <c r="V289"/>
      <c r="W289"/>
      <c r="X289"/>
      <c r="Y289"/>
      <c r="Z289"/>
      <c r="AA289"/>
      <c r="AB289"/>
      <c r="AC289"/>
      <c r="AD289" s="101"/>
      <c r="AE289" s="113"/>
    </row>
    <row r="290" spans="1:31" ht="15" customHeight="1">
      <c r="A290" s="89">
        <v>12</v>
      </c>
      <c r="B290" s="89" t="s">
        <v>167</v>
      </c>
      <c r="C290" s="89">
        <v>22</v>
      </c>
      <c r="D290" s="119">
        <v>21.748999999999999</v>
      </c>
      <c r="F290" s="114">
        <v>20</v>
      </c>
      <c r="G290" s="93">
        <v>286</v>
      </c>
      <c r="H290" s="94">
        <v>1</v>
      </c>
      <c r="I290" s="95" t="s">
        <v>156</v>
      </c>
      <c r="J290">
        <v>286</v>
      </c>
      <c r="K290" t="s">
        <v>281</v>
      </c>
      <c r="L290"/>
      <c r="M290" t="s">
        <v>281</v>
      </c>
      <c r="N290" t="s">
        <v>281</v>
      </c>
      <c r="O290" t="s">
        <v>155</v>
      </c>
      <c r="P290" t="s">
        <v>281</v>
      </c>
      <c r="Q290" t="s">
        <v>155</v>
      </c>
      <c r="R290"/>
      <c r="S290" t="s">
        <v>155</v>
      </c>
      <c r="T290" t="s">
        <v>155</v>
      </c>
      <c r="U290" t="s">
        <v>155</v>
      </c>
      <c r="V290"/>
      <c r="W290"/>
      <c r="X290"/>
      <c r="Y290"/>
      <c r="Z290"/>
      <c r="AA290"/>
      <c r="AB290"/>
      <c r="AC290"/>
      <c r="AD290" s="101"/>
      <c r="AE290" s="113"/>
    </row>
    <row r="291" spans="1:31" ht="15" customHeight="1">
      <c r="A291" s="89">
        <v>12</v>
      </c>
      <c r="B291" s="89" t="s">
        <v>167</v>
      </c>
      <c r="C291" s="89">
        <v>23</v>
      </c>
      <c r="D291" s="119">
        <v>6.3440000000000003</v>
      </c>
      <c r="F291" s="114">
        <v>5</v>
      </c>
      <c r="G291" s="93">
        <v>287</v>
      </c>
      <c r="H291" s="94">
        <v>1</v>
      </c>
      <c r="I291" s="95" t="s">
        <v>156</v>
      </c>
      <c r="J291">
        <v>287</v>
      </c>
      <c r="K291"/>
      <c r="L291"/>
      <c r="M291" t="s">
        <v>155</v>
      </c>
      <c r="N291"/>
      <c r="O291"/>
      <c r="P291"/>
      <c r="Q291" t="s">
        <v>155</v>
      </c>
      <c r="R291"/>
      <c r="S291" t="s">
        <v>281</v>
      </c>
      <c r="T291"/>
      <c r="U291"/>
      <c r="V291"/>
      <c r="W291" t="s">
        <v>155</v>
      </c>
      <c r="X291"/>
      <c r="Y291"/>
      <c r="Z291" t="s">
        <v>155</v>
      </c>
      <c r="AA291"/>
      <c r="AB291"/>
      <c r="AC291"/>
      <c r="AD291" s="101"/>
      <c r="AE291" s="113"/>
    </row>
    <row r="292" spans="1:31" ht="15" customHeight="1">
      <c r="A292" s="89">
        <v>12</v>
      </c>
      <c r="B292" s="89" t="s">
        <v>167</v>
      </c>
      <c r="C292" s="89">
        <v>24</v>
      </c>
      <c r="D292" s="119">
        <v>5.41</v>
      </c>
      <c r="F292" s="114">
        <v>5</v>
      </c>
      <c r="G292" s="93">
        <v>288</v>
      </c>
      <c r="H292" s="94">
        <v>1</v>
      </c>
      <c r="I292" s="95" t="s">
        <v>156</v>
      </c>
      <c r="J292">
        <v>288</v>
      </c>
      <c r="K292" t="s">
        <v>281</v>
      </c>
      <c r="L292"/>
      <c r="M292" t="s">
        <v>281</v>
      </c>
      <c r="N292" t="s">
        <v>281</v>
      </c>
      <c r="O292" t="s">
        <v>155</v>
      </c>
      <c r="P292" t="s">
        <v>281</v>
      </c>
      <c r="Q292" t="s">
        <v>320</v>
      </c>
      <c r="R292"/>
      <c r="S292" t="s">
        <v>281</v>
      </c>
      <c r="T292" t="s">
        <v>281</v>
      </c>
      <c r="U292" t="s">
        <v>281</v>
      </c>
      <c r="V292"/>
      <c r="W292"/>
      <c r="X292"/>
      <c r="Y292"/>
      <c r="Z292"/>
      <c r="AA292"/>
      <c r="AB292"/>
      <c r="AC292" t="s">
        <v>281</v>
      </c>
      <c r="AD292" s="101"/>
      <c r="AE292" s="113"/>
    </row>
    <row r="293" spans="1:31" ht="15" customHeight="1">
      <c r="A293" s="89">
        <v>13</v>
      </c>
      <c r="B293" s="89" t="s">
        <v>169</v>
      </c>
      <c r="C293" s="89">
        <v>1</v>
      </c>
      <c r="D293" s="119">
        <v>3715.0970000000002</v>
      </c>
      <c r="E293" s="115" t="s">
        <v>324</v>
      </c>
      <c r="F293" s="114">
        <v>3642</v>
      </c>
      <c r="G293" s="93">
        <v>289</v>
      </c>
      <c r="H293" s="94">
        <v>1</v>
      </c>
      <c r="I293" s="95" t="s">
        <v>156</v>
      </c>
      <c r="J293" s="20">
        <v>289</v>
      </c>
      <c r="K293" s="120" t="s">
        <v>319</v>
      </c>
      <c r="L293" s="120"/>
      <c r="M293" s="121" t="s">
        <v>281</v>
      </c>
      <c r="N293" s="121"/>
      <c r="O293" s="121"/>
      <c r="P293" s="121" t="s">
        <v>281</v>
      </c>
      <c r="Q293" s="121" t="s">
        <v>155</v>
      </c>
      <c r="R293" s="121"/>
      <c r="S293" s="121" t="s">
        <v>281</v>
      </c>
      <c r="T293" s="121" t="s">
        <v>281</v>
      </c>
      <c r="U293" s="121" t="s">
        <v>281</v>
      </c>
      <c r="W293" s="100"/>
      <c r="X293" s="100"/>
      <c r="Y293" s="100"/>
      <c r="Z293" s="100"/>
      <c r="AA293" s="100"/>
      <c r="AB293" s="100"/>
      <c r="AC293" s="100" t="s">
        <v>281</v>
      </c>
      <c r="AD293" s="101"/>
      <c r="AE293" s="113"/>
    </row>
    <row r="294" spans="1:31" ht="15" customHeight="1">
      <c r="A294" s="89">
        <v>13</v>
      </c>
      <c r="B294" s="89" t="s">
        <v>169</v>
      </c>
      <c r="C294" s="89">
        <v>2</v>
      </c>
      <c r="D294" s="119">
        <v>3056.5210000000002</v>
      </c>
      <c r="F294" s="114">
        <v>3000</v>
      </c>
      <c r="G294" s="93">
        <v>290</v>
      </c>
      <c r="H294" s="94">
        <v>1</v>
      </c>
      <c r="I294" s="95" t="s">
        <v>156</v>
      </c>
      <c r="J294" s="20">
        <v>290</v>
      </c>
      <c r="K294" s="120" t="s">
        <v>281</v>
      </c>
      <c r="L294" s="120"/>
      <c r="M294" s="121" t="s">
        <v>281</v>
      </c>
      <c r="N294" s="121"/>
      <c r="O294" s="121"/>
      <c r="P294" s="121" t="s">
        <v>281</v>
      </c>
      <c r="Q294" s="121" t="s">
        <v>155</v>
      </c>
      <c r="R294" s="121"/>
      <c r="S294" s="121" t="s">
        <v>281</v>
      </c>
      <c r="T294" s="121" t="s">
        <v>281</v>
      </c>
      <c r="U294" s="121" t="s">
        <v>281</v>
      </c>
      <c r="W294" s="100"/>
      <c r="X294" s="100"/>
      <c r="Y294" s="100"/>
      <c r="Z294" s="100"/>
      <c r="AA294" s="100"/>
      <c r="AB294" s="100"/>
      <c r="AC294" s="100" t="s">
        <v>281</v>
      </c>
      <c r="AD294" s="101"/>
      <c r="AE294" s="113"/>
    </row>
    <row r="295" spans="1:31" ht="15" customHeight="1">
      <c r="A295" s="89">
        <v>13</v>
      </c>
      <c r="B295" s="89" t="s">
        <v>169</v>
      </c>
      <c r="C295" s="89">
        <v>3</v>
      </c>
      <c r="D295" s="119">
        <v>2543.8270000000002</v>
      </c>
      <c r="F295" s="114">
        <v>2500</v>
      </c>
      <c r="G295" s="93">
        <v>291</v>
      </c>
      <c r="H295" s="94">
        <v>1</v>
      </c>
      <c r="I295" s="95" t="s">
        <v>156</v>
      </c>
      <c r="J295" s="20">
        <v>291</v>
      </c>
      <c r="K295" s="120" t="s">
        <v>281</v>
      </c>
      <c r="L295" s="120"/>
      <c r="M295" s="121" t="s">
        <v>281</v>
      </c>
      <c r="N295" s="121"/>
      <c r="O295" s="121"/>
      <c r="P295" s="121" t="s">
        <v>281</v>
      </c>
      <c r="Q295" s="121" t="s">
        <v>155</v>
      </c>
      <c r="R295" s="121"/>
      <c r="S295" s="121" t="s">
        <v>281</v>
      </c>
      <c r="T295" s="121" t="s">
        <v>155</v>
      </c>
      <c r="U295" s="121" t="s">
        <v>155</v>
      </c>
      <c r="W295" s="100"/>
      <c r="X295" s="100"/>
      <c r="Y295" s="100"/>
      <c r="Z295" s="100"/>
      <c r="AA295" s="100"/>
      <c r="AB295" s="100"/>
      <c r="AC295" s="100" t="s">
        <v>281</v>
      </c>
      <c r="AD295" s="101"/>
      <c r="AE295" s="113"/>
    </row>
    <row r="296" spans="1:31" ht="15" customHeight="1">
      <c r="A296" s="89">
        <v>13</v>
      </c>
      <c r="B296" s="89" t="s">
        <v>169</v>
      </c>
      <c r="C296" s="89">
        <v>4</v>
      </c>
      <c r="D296" s="119">
        <v>2033.634</v>
      </c>
      <c r="F296" s="114">
        <v>2000</v>
      </c>
      <c r="G296" s="93">
        <v>292</v>
      </c>
      <c r="H296" s="94">
        <v>1</v>
      </c>
      <c r="I296" s="95" t="s">
        <v>156</v>
      </c>
      <c r="J296" s="20">
        <v>292</v>
      </c>
      <c r="K296" s="120" t="s">
        <v>281</v>
      </c>
      <c r="L296" s="120"/>
      <c r="M296" s="121" t="s">
        <v>281</v>
      </c>
      <c r="N296" s="121"/>
      <c r="O296" s="121"/>
      <c r="P296" s="121" t="s">
        <v>281</v>
      </c>
      <c r="Q296" s="121" t="s">
        <v>320</v>
      </c>
      <c r="R296" s="121"/>
      <c r="S296" s="121" t="s">
        <v>281</v>
      </c>
      <c r="T296" s="121" t="s">
        <v>281</v>
      </c>
      <c r="U296" s="121" t="s">
        <v>281</v>
      </c>
      <c r="W296" s="100"/>
      <c r="X296" s="100"/>
      <c r="Y296" s="100"/>
      <c r="Z296" s="100"/>
      <c r="AA296" s="100"/>
      <c r="AB296" s="100"/>
      <c r="AC296" s="100" t="s">
        <v>281</v>
      </c>
      <c r="AD296" s="101"/>
      <c r="AE296" s="113"/>
    </row>
    <row r="297" spans="1:31" ht="15" customHeight="1">
      <c r="A297" s="89">
        <v>13</v>
      </c>
      <c r="B297" s="89" t="s">
        <v>169</v>
      </c>
      <c r="C297" s="89">
        <v>5</v>
      </c>
      <c r="D297" s="119">
        <v>1522.9839999999999</v>
      </c>
      <c r="F297" s="114">
        <v>1500</v>
      </c>
      <c r="G297" s="93">
        <v>293</v>
      </c>
      <c r="H297" s="94">
        <v>1</v>
      </c>
      <c r="I297" s="95" t="s">
        <v>156</v>
      </c>
      <c r="J297" s="20">
        <v>293</v>
      </c>
      <c r="K297" s="120" t="s">
        <v>281</v>
      </c>
      <c r="L297" s="120"/>
      <c r="M297" s="121" t="s">
        <v>281</v>
      </c>
      <c r="N297" s="121"/>
      <c r="O297" s="121"/>
      <c r="P297" s="121" t="s">
        <v>281</v>
      </c>
      <c r="Q297" s="121" t="s">
        <v>155</v>
      </c>
      <c r="R297" s="121"/>
      <c r="S297" s="121" t="s">
        <v>281</v>
      </c>
      <c r="T297" s="121" t="s">
        <v>281</v>
      </c>
      <c r="U297" s="121" t="s">
        <v>281</v>
      </c>
      <c r="W297" s="100"/>
      <c r="X297" s="100"/>
      <c r="Y297" s="100"/>
      <c r="Z297" s="100"/>
      <c r="AA297" s="100"/>
      <c r="AB297" s="100"/>
      <c r="AC297" s="100" t="s">
        <v>281</v>
      </c>
      <c r="AD297" s="101"/>
      <c r="AE297" s="113"/>
    </row>
    <row r="298" spans="1:31" ht="15" customHeight="1">
      <c r="A298" s="89">
        <v>13</v>
      </c>
      <c r="B298" s="89" t="s">
        <v>169</v>
      </c>
      <c r="C298" s="89">
        <v>6</v>
      </c>
      <c r="D298" s="119">
        <v>1015.399</v>
      </c>
      <c r="F298" s="114">
        <v>1000</v>
      </c>
      <c r="G298" s="93">
        <v>294</v>
      </c>
      <c r="H298" s="94">
        <v>1</v>
      </c>
      <c r="I298" s="95" t="s">
        <v>156</v>
      </c>
      <c r="J298" s="20">
        <v>294</v>
      </c>
      <c r="K298" s="120" t="s">
        <v>281</v>
      </c>
      <c r="L298" s="120"/>
      <c r="M298" s="121" t="s">
        <v>281</v>
      </c>
      <c r="N298" s="121" t="s">
        <v>281</v>
      </c>
      <c r="O298" s="121"/>
      <c r="P298" s="121" t="s">
        <v>281</v>
      </c>
      <c r="Q298" s="121" t="s">
        <v>155</v>
      </c>
      <c r="R298" s="121"/>
      <c r="S298" s="121" t="s">
        <v>155</v>
      </c>
      <c r="T298" s="121" t="s">
        <v>281</v>
      </c>
      <c r="U298" s="121" t="s">
        <v>281</v>
      </c>
      <c r="W298" s="118"/>
      <c r="X298" s="118"/>
      <c r="Y298" s="118"/>
      <c r="Z298" s="118"/>
      <c r="AA298" s="118"/>
      <c r="AB298" s="118"/>
      <c r="AC298" s="118" t="s">
        <v>281</v>
      </c>
      <c r="AD298" s="98"/>
      <c r="AE298" s="113"/>
    </row>
    <row r="299" spans="1:31" ht="15" customHeight="1">
      <c r="A299" s="89">
        <v>13</v>
      </c>
      <c r="B299" s="89" t="s">
        <v>169</v>
      </c>
      <c r="C299" s="89">
        <v>7</v>
      </c>
      <c r="D299" s="119">
        <v>812.37099999999998</v>
      </c>
      <c r="F299" s="114">
        <v>800</v>
      </c>
      <c r="G299" s="93">
        <v>295</v>
      </c>
      <c r="H299" s="94">
        <v>1</v>
      </c>
      <c r="I299" s="95" t="s">
        <v>156</v>
      </c>
      <c r="J299" s="20">
        <v>295</v>
      </c>
      <c r="K299" s="120" t="s">
        <v>155</v>
      </c>
      <c r="L299" s="120"/>
      <c r="M299" s="121" t="s">
        <v>281</v>
      </c>
      <c r="N299" s="121" t="s">
        <v>281</v>
      </c>
      <c r="O299" s="121"/>
      <c r="P299" s="121" t="s">
        <v>281</v>
      </c>
      <c r="Q299" s="121" t="s">
        <v>155</v>
      </c>
      <c r="R299" s="121"/>
      <c r="S299" s="121" t="s">
        <v>281</v>
      </c>
      <c r="T299" s="121" t="s">
        <v>281</v>
      </c>
      <c r="U299" s="121" t="s">
        <v>281</v>
      </c>
      <c r="W299" s="118"/>
      <c r="X299" s="118"/>
      <c r="Y299" s="118"/>
      <c r="Z299" s="118"/>
      <c r="AA299" s="118"/>
      <c r="AB299" s="118"/>
      <c r="AC299" s="118" t="s">
        <v>281</v>
      </c>
      <c r="AD299" s="98"/>
      <c r="AE299" s="113"/>
    </row>
    <row r="300" spans="1:31" ht="15" customHeight="1">
      <c r="A300" s="89">
        <v>13</v>
      </c>
      <c r="B300" s="89" t="s">
        <v>169</v>
      </c>
      <c r="C300" s="89">
        <v>8</v>
      </c>
      <c r="D300" s="119">
        <v>609.66300000000001</v>
      </c>
      <c r="F300" s="114">
        <v>600</v>
      </c>
      <c r="G300" s="93">
        <v>296</v>
      </c>
      <c r="H300" s="94">
        <v>1</v>
      </c>
      <c r="I300" s="95" t="s">
        <v>156</v>
      </c>
      <c r="J300" s="20">
        <v>296</v>
      </c>
      <c r="K300" s="120" t="s">
        <v>281</v>
      </c>
      <c r="L300" s="120"/>
      <c r="M300" s="121" t="s">
        <v>281</v>
      </c>
      <c r="N300" s="121"/>
      <c r="O300" s="121"/>
      <c r="P300" s="121" t="s">
        <v>281</v>
      </c>
      <c r="Q300" s="121" t="s">
        <v>155</v>
      </c>
      <c r="R300" s="121"/>
      <c r="S300" s="121" t="s">
        <v>281</v>
      </c>
      <c r="T300" s="121" t="s">
        <v>281</v>
      </c>
      <c r="U300" s="121" t="s">
        <v>281</v>
      </c>
      <c r="W300" s="118"/>
      <c r="X300" s="118"/>
      <c r="Y300" s="118"/>
      <c r="Z300" s="118"/>
      <c r="AA300" s="118"/>
      <c r="AB300" s="118"/>
      <c r="AC300" s="118" t="s">
        <v>281</v>
      </c>
      <c r="AD300" s="98"/>
      <c r="AE300" s="113"/>
    </row>
    <row r="301" spans="1:31" ht="15" customHeight="1">
      <c r="A301" s="89">
        <v>13</v>
      </c>
      <c r="B301" s="89" t="s">
        <v>169</v>
      </c>
      <c r="C301" s="89">
        <v>9</v>
      </c>
      <c r="D301" s="119">
        <v>508.29399999999998</v>
      </c>
      <c r="F301" s="114">
        <v>500</v>
      </c>
      <c r="G301" s="93">
        <v>297</v>
      </c>
      <c r="H301" s="94">
        <v>1</v>
      </c>
      <c r="I301" s="95" t="s">
        <v>156</v>
      </c>
      <c r="J301" s="20">
        <v>297</v>
      </c>
      <c r="K301" s="120" t="s">
        <v>281</v>
      </c>
      <c r="L301" s="120"/>
      <c r="M301" s="121" t="s">
        <v>281</v>
      </c>
      <c r="N301" s="121" t="s">
        <v>281</v>
      </c>
      <c r="O301" s="121"/>
      <c r="P301" s="121" t="s">
        <v>281</v>
      </c>
      <c r="Q301" s="121" t="s">
        <v>155</v>
      </c>
      <c r="R301" s="121"/>
      <c r="S301" s="121" t="s">
        <v>281</v>
      </c>
      <c r="T301" s="121" t="s">
        <v>281</v>
      </c>
      <c r="U301" s="121" t="s">
        <v>281</v>
      </c>
      <c r="W301" s="118"/>
      <c r="X301" s="118"/>
      <c r="Y301" s="118"/>
      <c r="Z301" s="118"/>
      <c r="AA301" s="118"/>
      <c r="AB301" s="118"/>
      <c r="AC301" s="118"/>
      <c r="AD301" s="98"/>
      <c r="AE301" s="113"/>
    </row>
    <row r="302" spans="1:31" ht="15" customHeight="1">
      <c r="A302" s="89">
        <v>13</v>
      </c>
      <c r="B302" s="89" t="s">
        <v>169</v>
      </c>
      <c r="C302" s="89">
        <v>10</v>
      </c>
      <c r="D302" s="119">
        <v>468.52300000000002</v>
      </c>
      <c r="E302" s="115" t="s">
        <v>321</v>
      </c>
      <c r="F302" s="114">
        <v>461</v>
      </c>
      <c r="G302" s="93">
        <v>298</v>
      </c>
      <c r="H302" s="94">
        <v>1</v>
      </c>
      <c r="I302" s="95" t="s">
        <v>156</v>
      </c>
      <c r="J302" s="20">
        <v>298</v>
      </c>
      <c r="K302" s="120" t="s">
        <v>281</v>
      </c>
      <c r="L302" s="120"/>
      <c r="M302" s="121" t="s">
        <v>281</v>
      </c>
      <c r="N302" s="121" t="s">
        <v>281</v>
      </c>
      <c r="O302" s="121"/>
      <c r="P302" s="121" t="s">
        <v>281</v>
      </c>
      <c r="Q302" s="121" t="s">
        <v>320</v>
      </c>
      <c r="R302" s="121"/>
      <c r="S302" s="121" t="s">
        <v>281</v>
      </c>
      <c r="T302" s="121" t="s">
        <v>281</v>
      </c>
      <c r="U302" s="121" t="s">
        <v>281</v>
      </c>
      <c r="AC302" s="110" t="s">
        <v>281</v>
      </c>
      <c r="AE302" s="113"/>
    </row>
    <row r="303" spans="1:31" ht="15" customHeight="1">
      <c r="A303" s="89">
        <v>13</v>
      </c>
      <c r="B303" s="89" t="s">
        <v>169</v>
      </c>
      <c r="C303" s="89">
        <v>11</v>
      </c>
      <c r="D303" s="119">
        <v>367.81299999999999</v>
      </c>
      <c r="E303" s="91">
        <v>34.78</v>
      </c>
      <c r="F303" s="114">
        <v>362</v>
      </c>
      <c r="G303" s="93">
        <v>299</v>
      </c>
      <c r="H303" s="94">
        <v>1</v>
      </c>
      <c r="I303" s="95" t="s">
        <v>156</v>
      </c>
      <c r="J303" s="20">
        <v>299</v>
      </c>
      <c r="K303" s="120" t="s">
        <v>281</v>
      </c>
      <c r="L303" s="120"/>
      <c r="M303" s="121" t="s">
        <v>281</v>
      </c>
      <c r="N303" s="121"/>
      <c r="O303" s="121"/>
      <c r="P303" s="121" t="s">
        <v>281</v>
      </c>
      <c r="Q303" s="121" t="s">
        <v>155</v>
      </c>
      <c r="R303" s="121"/>
      <c r="S303" s="121" t="s">
        <v>281</v>
      </c>
      <c r="T303" s="121" t="s">
        <v>281</v>
      </c>
      <c r="U303" s="121" t="s">
        <v>281</v>
      </c>
      <c r="AE303" s="113"/>
    </row>
    <row r="304" spans="1:31" ht="15" customHeight="1">
      <c r="A304" s="89">
        <v>13</v>
      </c>
      <c r="B304" s="89" t="s">
        <v>169</v>
      </c>
      <c r="C304" s="89">
        <v>12</v>
      </c>
      <c r="D304" s="119">
        <v>321.72899999999998</v>
      </c>
      <c r="E304" s="91">
        <v>34.700000000000003</v>
      </c>
      <c r="F304" s="122">
        <v>316</v>
      </c>
      <c r="G304" s="93">
        <v>300</v>
      </c>
      <c r="H304" s="94">
        <v>1</v>
      </c>
      <c r="I304" s="95" t="s">
        <v>156</v>
      </c>
      <c r="J304" s="20">
        <v>300</v>
      </c>
      <c r="K304" s="120" t="s">
        <v>281</v>
      </c>
      <c r="L304" s="120"/>
      <c r="M304" s="121" t="s">
        <v>281</v>
      </c>
      <c r="N304" s="121"/>
      <c r="O304" s="121"/>
      <c r="P304" s="121" t="s">
        <v>281</v>
      </c>
      <c r="Q304" s="121" t="s">
        <v>155</v>
      </c>
      <c r="R304" s="121"/>
      <c r="S304" s="121" t="s">
        <v>281</v>
      </c>
      <c r="T304" s="121" t="s">
        <v>155</v>
      </c>
      <c r="U304" s="121" t="s">
        <v>155</v>
      </c>
      <c r="W304" s="97"/>
      <c r="X304" s="97"/>
      <c r="Y304" s="97"/>
      <c r="Z304" s="97"/>
      <c r="AA304" s="97"/>
      <c r="AB304" s="97"/>
      <c r="AC304" s="97" t="s">
        <v>281</v>
      </c>
      <c r="AD304" s="98"/>
      <c r="AE304" s="113"/>
    </row>
    <row r="305" spans="1:30" ht="15" customHeight="1">
      <c r="A305" s="89">
        <v>13</v>
      </c>
      <c r="B305" s="89" t="s">
        <v>169</v>
      </c>
      <c r="C305" s="89">
        <v>13</v>
      </c>
      <c r="D305" s="119">
        <v>258.27499999999998</v>
      </c>
      <c r="E305" s="106">
        <v>34.4</v>
      </c>
      <c r="F305" s="122">
        <v>254</v>
      </c>
      <c r="G305" s="93">
        <v>301</v>
      </c>
      <c r="H305" s="94">
        <v>1</v>
      </c>
      <c r="I305" s="95" t="s">
        <v>156</v>
      </c>
      <c r="J305" s="20">
        <v>301</v>
      </c>
      <c r="K305" s="120" t="s">
        <v>155</v>
      </c>
      <c r="L305" s="120"/>
      <c r="M305" s="121" t="s">
        <v>281</v>
      </c>
      <c r="N305" s="121" t="s">
        <v>281</v>
      </c>
      <c r="O305" s="121"/>
      <c r="P305" s="121" t="s">
        <v>281</v>
      </c>
      <c r="Q305" s="121" t="s">
        <v>155</v>
      </c>
      <c r="R305" s="121"/>
      <c r="S305" s="121" t="s">
        <v>281</v>
      </c>
      <c r="T305" s="121" t="s">
        <v>281</v>
      </c>
      <c r="U305" s="121" t="s">
        <v>281</v>
      </c>
      <c r="W305" s="100"/>
      <c r="X305" s="100"/>
      <c r="Y305" s="100"/>
      <c r="Z305" s="100"/>
      <c r="AA305" s="100"/>
      <c r="AB305" s="100"/>
      <c r="AC305" s="100"/>
      <c r="AD305" s="101"/>
    </row>
    <row r="306" spans="1:30" ht="15" customHeight="1">
      <c r="A306" s="89">
        <v>13</v>
      </c>
      <c r="B306" s="89" t="s">
        <v>169</v>
      </c>
      <c r="C306" s="89">
        <v>14</v>
      </c>
      <c r="D306" s="119">
        <v>227.69200000000001</v>
      </c>
      <c r="E306" s="106">
        <v>34.1</v>
      </c>
      <c r="F306" s="122">
        <v>224</v>
      </c>
      <c r="G306" s="93">
        <v>302</v>
      </c>
      <c r="H306" s="94">
        <v>1</v>
      </c>
      <c r="I306" s="95" t="s">
        <v>156</v>
      </c>
      <c r="J306" s="20">
        <v>302</v>
      </c>
      <c r="K306" s="120" t="s">
        <v>281</v>
      </c>
      <c r="L306" s="120"/>
      <c r="M306" s="121" t="s">
        <v>281</v>
      </c>
      <c r="N306" s="121" t="s">
        <v>281</v>
      </c>
      <c r="O306" s="121"/>
      <c r="P306" s="121" t="s">
        <v>281</v>
      </c>
      <c r="Q306" s="121" t="s">
        <v>155</v>
      </c>
      <c r="R306" s="121"/>
      <c r="S306" s="121" t="s">
        <v>281</v>
      </c>
      <c r="T306" s="121" t="s">
        <v>281</v>
      </c>
      <c r="U306" s="121" t="s">
        <v>281</v>
      </c>
      <c r="W306" s="100"/>
      <c r="X306" s="100"/>
      <c r="Y306" s="100"/>
      <c r="Z306" s="100"/>
      <c r="AA306" s="100"/>
      <c r="AB306" s="100"/>
      <c r="AC306" s="100"/>
      <c r="AD306" s="101"/>
    </row>
    <row r="307" spans="1:30" ht="15" customHeight="1">
      <c r="A307" s="89">
        <v>13</v>
      </c>
      <c r="B307" s="89" t="s">
        <v>169</v>
      </c>
      <c r="C307" s="89">
        <v>15</v>
      </c>
      <c r="D307" s="119">
        <v>203.68</v>
      </c>
      <c r="E307" s="106">
        <v>33.6</v>
      </c>
      <c r="F307" s="122">
        <v>200</v>
      </c>
      <c r="G307" s="93">
        <v>303</v>
      </c>
      <c r="H307" s="94">
        <v>1</v>
      </c>
      <c r="I307" s="95" t="s">
        <v>156</v>
      </c>
      <c r="J307" s="20">
        <v>303</v>
      </c>
      <c r="K307" s="120" t="s">
        <v>281</v>
      </c>
      <c r="L307" s="120"/>
      <c r="M307" s="121" t="s">
        <v>281</v>
      </c>
      <c r="N307" s="121"/>
      <c r="O307" s="121"/>
      <c r="P307" s="121" t="s">
        <v>281</v>
      </c>
      <c r="Q307" s="121" t="s">
        <v>155</v>
      </c>
      <c r="R307" s="121"/>
      <c r="S307" s="121" t="s">
        <v>281</v>
      </c>
      <c r="T307" s="121" t="s">
        <v>281</v>
      </c>
      <c r="U307" s="121" t="s">
        <v>281</v>
      </c>
      <c r="W307" s="100"/>
      <c r="X307" s="100"/>
      <c r="Y307" s="100"/>
      <c r="Z307" s="100"/>
      <c r="AA307" s="100"/>
      <c r="AB307" s="100"/>
      <c r="AC307" s="100"/>
      <c r="AD307" s="101"/>
    </row>
    <row r="308" spans="1:30" ht="15" customHeight="1">
      <c r="A308" s="89">
        <v>13</v>
      </c>
      <c r="B308" s="89" t="s">
        <v>169</v>
      </c>
      <c r="C308" s="89">
        <v>16</v>
      </c>
      <c r="D308" s="119">
        <v>179.31800000000001</v>
      </c>
      <c r="E308" s="91">
        <v>33.1</v>
      </c>
      <c r="F308" s="122">
        <v>176</v>
      </c>
      <c r="G308" s="93">
        <v>304</v>
      </c>
      <c r="H308" s="94">
        <v>1</v>
      </c>
      <c r="I308" s="95" t="s">
        <v>156</v>
      </c>
      <c r="J308" s="20">
        <v>304</v>
      </c>
      <c r="K308" s="120" t="s">
        <v>281</v>
      </c>
      <c r="L308" s="120"/>
      <c r="M308" s="121" t="s">
        <v>155</v>
      </c>
      <c r="N308" s="121" t="s">
        <v>281</v>
      </c>
      <c r="O308" s="121"/>
      <c r="P308" s="121" t="s">
        <v>281</v>
      </c>
      <c r="Q308" s="121" t="s">
        <v>155</v>
      </c>
      <c r="R308" s="121"/>
      <c r="S308" s="121" t="s">
        <v>281</v>
      </c>
      <c r="T308" s="121" t="s">
        <v>281</v>
      </c>
      <c r="U308" s="121" t="s">
        <v>281</v>
      </c>
      <c r="W308" s="100"/>
      <c r="X308" s="100"/>
      <c r="Y308" s="100"/>
      <c r="Z308" s="100"/>
      <c r="AA308" s="100"/>
      <c r="AB308" s="100"/>
      <c r="AC308" s="100" t="s">
        <v>281</v>
      </c>
      <c r="AD308" s="101"/>
    </row>
    <row r="309" spans="1:30" ht="15" customHeight="1">
      <c r="A309" s="89">
        <v>13</v>
      </c>
      <c r="B309" s="89" t="s">
        <v>169</v>
      </c>
      <c r="C309" s="89">
        <v>17</v>
      </c>
      <c r="D309" s="119">
        <v>162.309</v>
      </c>
      <c r="E309" s="91">
        <v>32.9</v>
      </c>
      <c r="F309" s="122">
        <v>159</v>
      </c>
      <c r="G309" s="93">
        <v>305</v>
      </c>
      <c r="H309" s="94">
        <v>1</v>
      </c>
      <c r="I309" s="95" t="s">
        <v>156</v>
      </c>
      <c r="J309" s="20">
        <v>305</v>
      </c>
      <c r="K309" s="120" t="s">
        <v>281</v>
      </c>
      <c r="L309" s="120"/>
      <c r="M309" s="121" t="s">
        <v>281</v>
      </c>
      <c r="N309" s="121" t="s">
        <v>281</v>
      </c>
      <c r="O309" s="121"/>
      <c r="P309" s="121" t="s">
        <v>281</v>
      </c>
      <c r="Q309" s="121" t="s">
        <v>155</v>
      </c>
      <c r="R309" s="121"/>
      <c r="S309" s="121" t="s">
        <v>281</v>
      </c>
      <c r="T309" s="121" t="s">
        <v>281</v>
      </c>
      <c r="U309" s="121" t="s">
        <v>281</v>
      </c>
      <c r="W309" s="100"/>
      <c r="X309" s="100"/>
      <c r="Y309" s="100"/>
      <c r="Z309" s="100"/>
      <c r="AA309" s="100"/>
      <c r="AB309" s="100"/>
      <c r="AC309" s="100"/>
      <c r="AD309" s="101"/>
    </row>
    <row r="310" spans="1:30" ht="15" customHeight="1">
      <c r="A310" s="89">
        <v>13</v>
      </c>
      <c r="B310" s="89" t="s">
        <v>169</v>
      </c>
      <c r="C310" s="89">
        <v>18</v>
      </c>
      <c r="D310" s="119">
        <v>132.90899999999999</v>
      </c>
      <c r="E310" s="91">
        <v>32.6</v>
      </c>
      <c r="F310" s="122">
        <v>130</v>
      </c>
      <c r="G310" s="93">
        <v>306</v>
      </c>
      <c r="H310" s="94">
        <v>1</v>
      </c>
      <c r="I310" s="95" t="s">
        <v>156</v>
      </c>
      <c r="J310" s="20">
        <v>306</v>
      </c>
      <c r="K310" s="120" t="s">
        <v>155</v>
      </c>
      <c r="L310" s="120"/>
      <c r="M310" s="121" t="s">
        <v>281</v>
      </c>
      <c r="N310" s="121"/>
      <c r="O310" s="121"/>
      <c r="P310" s="121" t="s">
        <v>281</v>
      </c>
      <c r="Q310" s="121" t="s">
        <v>155</v>
      </c>
      <c r="R310" s="121"/>
      <c r="S310" s="121" t="s">
        <v>155</v>
      </c>
      <c r="T310" s="121" t="s">
        <v>281</v>
      </c>
      <c r="U310" s="121" t="s">
        <v>281</v>
      </c>
      <c r="W310" s="100"/>
      <c r="X310" s="100"/>
      <c r="Y310" s="100"/>
      <c r="Z310" s="100"/>
      <c r="AA310" s="100"/>
      <c r="AB310" s="100"/>
      <c r="AC310" s="100"/>
      <c r="AD310" s="101"/>
    </row>
    <row r="311" spans="1:30" ht="15" customHeight="1">
      <c r="A311" s="89">
        <v>13</v>
      </c>
      <c r="B311" s="89" t="s">
        <v>169</v>
      </c>
      <c r="C311" s="89">
        <v>19</v>
      </c>
      <c r="D311" s="119">
        <v>104.017</v>
      </c>
      <c r="E311" s="91">
        <v>32.299999999999997</v>
      </c>
      <c r="F311" s="122">
        <v>101</v>
      </c>
      <c r="G311" s="93">
        <v>307</v>
      </c>
      <c r="H311" s="94">
        <v>1</v>
      </c>
      <c r="I311" s="95" t="s">
        <v>156</v>
      </c>
      <c r="J311" s="20">
        <v>307</v>
      </c>
      <c r="K311" s="120" t="s">
        <v>281</v>
      </c>
      <c r="L311" s="120"/>
      <c r="M311" s="121" t="s">
        <v>281</v>
      </c>
      <c r="N311" s="121" t="s">
        <v>281</v>
      </c>
      <c r="O311" s="121" t="s">
        <v>155</v>
      </c>
      <c r="P311" s="121" t="s">
        <v>281</v>
      </c>
      <c r="Q311" s="121" t="s">
        <v>155</v>
      </c>
      <c r="R311" s="121"/>
      <c r="S311" s="121" t="s">
        <v>281</v>
      </c>
      <c r="T311" s="121" t="s">
        <v>281</v>
      </c>
      <c r="U311" s="121" t="s">
        <v>281</v>
      </c>
      <c r="W311" s="100"/>
      <c r="X311" s="100"/>
      <c r="Y311" s="100"/>
      <c r="Z311" s="100"/>
      <c r="AA311" s="100"/>
      <c r="AB311" s="100"/>
      <c r="AC311" s="100"/>
      <c r="AD311" s="101"/>
    </row>
    <row r="312" spans="1:30" ht="15" customHeight="1">
      <c r="A312" s="89">
        <v>13</v>
      </c>
      <c r="B312" s="89" t="s">
        <v>169</v>
      </c>
      <c r="C312" s="89">
        <v>20</v>
      </c>
      <c r="D312" s="119">
        <v>74.492000000000004</v>
      </c>
      <c r="E312" s="115">
        <v>31.8</v>
      </c>
      <c r="F312" s="122">
        <v>72</v>
      </c>
      <c r="G312" s="93">
        <v>308</v>
      </c>
      <c r="H312" s="94">
        <v>1</v>
      </c>
      <c r="I312" s="95" t="s">
        <v>156</v>
      </c>
      <c r="J312" s="20">
        <v>308</v>
      </c>
      <c r="K312" s="120" t="s">
        <v>281</v>
      </c>
      <c r="L312" s="120"/>
      <c r="M312" s="121" t="s">
        <v>281</v>
      </c>
      <c r="N312" s="121"/>
      <c r="O312" s="121" t="s">
        <v>155</v>
      </c>
      <c r="P312" s="121" t="s">
        <v>281</v>
      </c>
      <c r="Q312" s="121" t="s">
        <v>320</v>
      </c>
      <c r="R312" s="121"/>
      <c r="S312" s="121" t="s">
        <v>281</v>
      </c>
      <c r="T312" s="121" t="s">
        <v>281</v>
      </c>
      <c r="U312" s="121" t="s">
        <v>281</v>
      </c>
      <c r="W312" s="100"/>
      <c r="X312" s="100"/>
      <c r="Y312" s="100"/>
      <c r="Z312" s="100"/>
      <c r="AA312" s="100"/>
      <c r="AB312" s="100"/>
      <c r="AC312" s="100"/>
      <c r="AD312" s="101"/>
    </row>
    <row r="313" spans="1:30" ht="15" customHeight="1">
      <c r="A313" s="89">
        <v>13</v>
      </c>
      <c r="B313" s="89" t="s">
        <v>169</v>
      </c>
      <c r="C313" s="89">
        <v>21</v>
      </c>
      <c r="D313" s="119">
        <v>54.853999999999999</v>
      </c>
      <c r="E313" s="115" t="s">
        <v>323</v>
      </c>
      <c r="F313" s="122">
        <v>53</v>
      </c>
      <c r="G313" s="93">
        <v>309</v>
      </c>
      <c r="H313" s="94">
        <v>1</v>
      </c>
      <c r="I313" s="95" t="s">
        <v>156</v>
      </c>
      <c r="J313" s="20">
        <v>309</v>
      </c>
      <c r="K313" s="120" t="s">
        <v>281</v>
      </c>
      <c r="L313" s="120"/>
      <c r="M313" s="121" t="s">
        <v>281</v>
      </c>
      <c r="N313" s="121" t="s">
        <v>281</v>
      </c>
      <c r="O313" s="121" t="s">
        <v>155</v>
      </c>
      <c r="P313" s="121" t="s">
        <v>281</v>
      </c>
      <c r="Q313" s="121" t="s">
        <v>155</v>
      </c>
      <c r="R313" s="121"/>
      <c r="S313" s="121" t="s">
        <v>281</v>
      </c>
      <c r="T313" s="121" t="s">
        <v>281</v>
      </c>
      <c r="U313" s="121" t="s">
        <v>281</v>
      </c>
      <c r="W313" s="100"/>
      <c r="X313" s="100"/>
      <c r="Y313" s="100"/>
      <c r="Z313" s="100"/>
      <c r="AA313" s="100"/>
      <c r="AB313" s="100"/>
      <c r="AC313" s="100"/>
      <c r="AD313" s="101"/>
    </row>
    <row r="314" spans="1:30" ht="15" customHeight="1">
      <c r="A314" s="89">
        <v>13</v>
      </c>
      <c r="B314" s="89" t="s">
        <v>169</v>
      </c>
      <c r="C314" s="89">
        <v>22</v>
      </c>
      <c r="D314" s="119">
        <v>42.12</v>
      </c>
      <c r="E314" s="123"/>
      <c r="F314" s="122">
        <v>40</v>
      </c>
      <c r="G314" s="93">
        <v>310</v>
      </c>
      <c r="H314" s="94">
        <v>1</v>
      </c>
      <c r="I314" s="95" t="s">
        <v>156</v>
      </c>
      <c r="J314" s="20">
        <v>310</v>
      </c>
      <c r="K314" s="120" t="s">
        <v>281</v>
      </c>
      <c r="L314" s="120"/>
      <c r="M314" s="121" t="s">
        <v>281</v>
      </c>
      <c r="N314" s="121"/>
      <c r="O314" s="121" t="s">
        <v>155</v>
      </c>
      <c r="P314" s="121" t="s">
        <v>281</v>
      </c>
      <c r="Q314" s="121" t="s">
        <v>155</v>
      </c>
      <c r="R314" s="121"/>
      <c r="S314" s="121" t="s">
        <v>155</v>
      </c>
      <c r="T314" s="121" t="s">
        <v>281</v>
      </c>
      <c r="U314" s="121" t="s">
        <v>281</v>
      </c>
      <c r="W314" s="100"/>
      <c r="X314" s="100"/>
      <c r="Y314" s="100"/>
      <c r="Z314" s="100"/>
      <c r="AA314" s="100"/>
      <c r="AB314" s="100"/>
      <c r="AC314" s="100"/>
      <c r="AD314" s="101"/>
    </row>
    <row r="315" spans="1:30" ht="15" customHeight="1">
      <c r="A315" s="89">
        <v>13</v>
      </c>
      <c r="B315" s="89" t="s">
        <v>169</v>
      </c>
      <c r="C315" s="89">
        <v>23</v>
      </c>
      <c r="D315" s="119">
        <v>21.76</v>
      </c>
      <c r="E315" s="123"/>
      <c r="F315" s="122">
        <v>20</v>
      </c>
      <c r="G315" s="93">
        <v>311</v>
      </c>
      <c r="H315" s="94">
        <v>1</v>
      </c>
      <c r="I315" s="95" t="s">
        <v>156</v>
      </c>
      <c r="J315" s="20">
        <v>311</v>
      </c>
      <c r="K315" s="120" t="s">
        <v>281</v>
      </c>
      <c r="L315" s="120"/>
      <c r="M315" s="121" t="s">
        <v>155</v>
      </c>
      <c r="N315" s="121" t="s">
        <v>281</v>
      </c>
      <c r="O315" s="121" t="s">
        <v>155</v>
      </c>
      <c r="P315" s="121" t="s">
        <v>281</v>
      </c>
      <c r="Q315" s="121" t="s">
        <v>155</v>
      </c>
      <c r="R315" s="121"/>
      <c r="S315" s="121" t="s">
        <v>281</v>
      </c>
      <c r="T315" s="121" t="s">
        <v>281</v>
      </c>
      <c r="U315" s="121" t="s">
        <v>281</v>
      </c>
      <c r="W315" s="100"/>
      <c r="X315" s="100"/>
      <c r="Y315" s="100"/>
      <c r="Z315" s="100"/>
      <c r="AA315" s="100"/>
      <c r="AB315" s="100"/>
      <c r="AC315" s="100"/>
      <c r="AD315" s="101"/>
    </row>
    <row r="316" spans="1:30" ht="15" customHeight="1">
      <c r="A316" s="89">
        <v>13</v>
      </c>
      <c r="B316" s="89" t="s">
        <v>169</v>
      </c>
      <c r="C316" s="89">
        <v>24</v>
      </c>
      <c r="D316" s="119">
        <v>6.5250000000000004</v>
      </c>
      <c r="E316" s="123"/>
      <c r="F316" s="122">
        <v>5</v>
      </c>
      <c r="G316" s="93">
        <v>312</v>
      </c>
      <c r="H316" s="94">
        <v>1</v>
      </c>
      <c r="I316" s="95" t="s">
        <v>156</v>
      </c>
      <c r="J316" s="20">
        <v>312</v>
      </c>
      <c r="K316" s="120" t="s">
        <v>281</v>
      </c>
      <c r="L316" s="120"/>
      <c r="M316" s="121" t="s">
        <v>281</v>
      </c>
      <c r="N316" s="121" t="s">
        <v>281</v>
      </c>
      <c r="O316" s="121" t="s">
        <v>155</v>
      </c>
      <c r="P316" s="121" t="s">
        <v>281</v>
      </c>
      <c r="Q316" s="121" t="s">
        <v>155</v>
      </c>
      <c r="R316" s="121"/>
      <c r="S316" s="121" t="s">
        <v>281</v>
      </c>
      <c r="T316" s="121" t="s">
        <v>281</v>
      </c>
      <c r="U316" s="121" t="s">
        <v>281</v>
      </c>
      <c r="W316" s="100"/>
      <c r="X316" s="100"/>
      <c r="Y316" s="100"/>
      <c r="Z316" s="100"/>
      <c r="AA316" s="100"/>
      <c r="AB316" s="100"/>
      <c r="AC316" s="100"/>
      <c r="AD316" s="101"/>
    </row>
    <row r="317" spans="1:30" ht="15" customHeight="1">
      <c r="A317" s="89">
        <v>14</v>
      </c>
      <c r="B317" s="89" t="s">
        <v>171</v>
      </c>
      <c r="C317" s="89">
        <v>1</v>
      </c>
      <c r="D317" s="119">
        <v>1014.5549999999999</v>
      </c>
      <c r="E317" s="123" t="s">
        <v>325</v>
      </c>
      <c r="F317" s="122"/>
      <c r="G317" s="93">
        <v>313</v>
      </c>
      <c r="H317" s="94">
        <v>1</v>
      </c>
      <c r="I317" s="95" t="s">
        <v>156</v>
      </c>
      <c r="J317">
        <v>313</v>
      </c>
      <c r="K317"/>
      <c r="L317"/>
      <c r="M317"/>
      <c r="N317"/>
      <c r="O317"/>
      <c r="P317"/>
      <c r="Q317"/>
      <c r="R317"/>
      <c r="S317" t="s">
        <v>281</v>
      </c>
      <c r="T317"/>
      <c r="U317"/>
      <c r="V317"/>
      <c r="W317" t="s">
        <v>155</v>
      </c>
      <c r="X317" t="s">
        <v>155</v>
      </c>
      <c r="Y317" t="s">
        <v>281</v>
      </c>
      <c r="Z317" t="s">
        <v>155</v>
      </c>
      <c r="AA317"/>
      <c r="AB317"/>
      <c r="AC317"/>
      <c r="AD317"/>
    </row>
    <row r="318" spans="1:30" ht="15" customHeight="1">
      <c r="A318" s="89">
        <v>14</v>
      </c>
      <c r="B318" s="89" t="s">
        <v>171</v>
      </c>
      <c r="C318" s="89">
        <v>2</v>
      </c>
      <c r="D318" s="119">
        <v>1014.575</v>
      </c>
      <c r="E318" s="123" t="s">
        <v>325</v>
      </c>
      <c r="F318" s="122"/>
      <c r="G318" s="93">
        <v>314</v>
      </c>
      <c r="H318" s="94">
        <v>1</v>
      </c>
      <c r="I318" s="95" t="s">
        <v>156</v>
      </c>
      <c r="J318">
        <v>314</v>
      </c>
      <c r="K318"/>
      <c r="L318"/>
      <c r="M318"/>
      <c r="N318"/>
      <c r="O318"/>
      <c r="P318"/>
      <c r="Q318"/>
      <c r="R318"/>
      <c r="S318" t="s">
        <v>281</v>
      </c>
      <c r="T318"/>
      <c r="U318"/>
      <c r="V318"/>
      <c r="W318" t="s">
        <v>155</v>
      </c>
      <c r="X318" t="s">
        <v>155</v>
      </c>
      <c r="Y318" t="s">
        <v>281</v>
      </c>
      <c r="Z318" t="s">
        <v>155</v>
      </c>
      <c r="AA318"/>
      <c r="AB318"/>
      <c r="AC318"/>
      <c r="AD318"/>
    </row>
    <row r="319" spans="1:30" ht="15" customHeight="1">
      <c r="A319" s="89">
        <v>14</v>
      </c>
      <c r="B319" s="89" t="s">
        <v>171</v>
      </c>
      <c r="C319" s="89">
        <v>3</v>
      </c>
      <c r="D319" s="119">
        <v>1014.615</v>
      </c>
      <c r="E319" s="123" t="s">
        <v>325</v>
      </c>
      <c r="F319" s="122"/>
      <c r="G319" s="93">
        <v>315</v>
      </c>
      <c r="H319" s="94">
        <v>1</v>
      </c>
      <c r="I319" s="95" t="s">
        <v>156</v>
      </c>
      <c r="J319">
        <v>315</v>
      </c>
      <c r="K319"/>
      <c r="L319"/>
      <c r="M319"/>
      <c r="N319"/>
      <c r="O319"/>
      <c r="P319"/>
      <c r="Q319"/>
      <c r="R319"/>
      <c r="S319" t="s">
        <v>281</v>
      </c>
      <c r="T319"/>
      <c r="U319"/>
      <c r="V319" t="s">
        <v>281</v>
      </c>
      <c r="W319" t="s">
        <v>155</v>
      </c>
      <c r="X319" t="s">
        <v>155</v>
      </c>
      <c r="Y319" t="s">
        <v>281</v>
      </c>
      <c r="Z319" t="s">
        <v>155</v>
      </c>
      <c r="AA319"/>
      <c r="AB319"/>
      <c r="AC319"/>
      <c r="AD319"/>
    </row>
    <row r="320" spans="1:30" ht="15" customHeight="1">
      <c r="A320" s="89">
        <v>14</v>
      </c>
      <c r="B320" s="89" t="s">
        <v>171</v>
      </c>
      <c r="C320" s="89">
        <v>4</v>
      </c>
      <c r="D320" s="119">
        <v>377.88</v>
      </c>
      <c r="E320" s="123" t="s">
        <v>321</v>
      </c>
      <c r="F320" s="122"/>
      <c r="G320" s="93">
        <v>316</v>
      </c>
      <c r="H320" s="94">
        <v>1</v>
      </c>
      <c r="I320" s="95" t="s">
        <v>156</v>
      </c>
      <c r="J320">
        <v>316</v>
      </c>
      <c r="K320"/>
      <c r="L320"/>
      <c r="M320"/>
      <c r="N320"/>
      <c r="O320"/>
      <c r="P320"/>
      <c r="Q320"/>
      <c r="R320"/>
      <c r="S320" t="s">
        <v>281</v>
      </c>
      <c r="T320"/>
      <c r="U320"/>
      <c r="V320"/>
      <c r="W320" t="s">
        <v>155</v>
      </c>
      <c r="X320" t="s">
        <v>155</v>
      </c>
      <c r="Y320" t="s">
        <v>281</v>
      </c>
      <c r="Z320" t="s">
        <v>155</v>
      </c>
      <c r="AA320"/>
      <c r="AB320"/>
      <c r="AC320"/>
      <c r="AD320"/>
    </row>
    <row r="321" spans="1:30" ht="15" customHeight="1">
      <c r="A321" s="89">
        <v>14</v>
      </c>
      <c r="B321" s="89" t="s">
        <v>171</v>
      </c>
      <c r="C321" s="89">
        <v>5</v>
      </c>
      <c r="D321" s="119">
        <v>376.09</v>
      </c>
      <c r="E321" s="123" t="s">
        <v>321</v>
      </c>
      <c r="F321" s="122"/>
      <c r="G321" s="93">
        <v>317</v>
      </c>
      <c r="H321" s="94">
        <v>1</v>
      </c>
      <c r="I321" s="95" t="s">
        <v>156</v>
      </c>
      <c r="J321">
        <v>317</v>
      </c>
      <c r="K321"/>
      <c r="L321"/>
      <c r="M321"/>
      <c r="N321"/>
      <c r="O321"/>
      <c r="P321"/>
      <c r="Q321"/>
      <c r="R321"/>
      <c r="S321" t="s">
        <v>281</v>
      </c>
      <c r="T321"/>
      <c r="U321"/>
      <c r="V321"/>
      <c r="W321" t="s">
        <v>155</v>
      </c>
      <c r="X321" t="s">
        <v>155</v>
      </c>
      <c r="Y321" t="s">
        <v>281</v>
      </c>
      <c r="Z321" t="s">
        <v>155</v>
      </c>
      <c r="AA321"/>
      <c r="AB321"/>
      <c r="AC321"/>
      <c r="AD321"/>
    </row>
    <row r="322" spans="1:30" ht="15" customHeight="1">
      <c r="A322" s="89">
        <v>14</v>
      </c>
      <c r="B322" s="89" t="s">
        <v>171</v>
      </c>
      <c r="C322" s="89">
        <v>6</v>
      </c>
      <c r="D322" s="119">
        <v>374.298</v>
      </c>
      <c r="E322" s="123" t="s">
        <v>321</v>
      </c>
      <c r="F322" s="122"/>
      <c r="G322" s="93">
        <v>318</v>
      </c>
      <c r="H322" s="94">
        <v>1</v>
      </c>
      <c r="I322" s="95" t="s">
        <v>156</v>
      </c>
      <c r="J322">
        <v>318</v>
      </c>
      <c r="K322"/>
      <c r="L322"/>
      <c r="M322"/>
      <c r="N322"/>
      <c r="O322"/>
      <c r="P322"/>
      <c r="Q322"/>
      <c r="R322"/>
      <c r="S322" t="s">
        <v>281</v>
      </c>
      <c r="T322"/>
      <c r="U322"/>
      <c r="V322" t="s">
        <v>281</v>
      </c>
      <c r="W322" t="s">
        <v>155</v>
      </c>
      <c r="X322" t="s">
        <v>155</v>
      </c>
      <c r="Y322" t="s">
        <v>281</v>
      </c>
      <c r="Z322" t="s">
        <v>155</v>
      </c>
      <c r="AA322"/>
      <c r="AB322"/>
      <c r="AC322"/>
      <c r="AD322"/>
    </row>
    <row r="323" spans="1:30" ht="15" customHeight="1">
      <c r="A323" s="89">
        <v>14</v>
      </c>
      <c r="B323" s="89" t="s">
        <v>171</v>
      </c>
      <c r="C323" s="89">
        <v>7</v>
      </c>
      <c r="D323" s="119">
        <v>143.29900000000001</v>
      </c>
      <c r="E323" s="123">
        <v>33.1</v>
      </c>
      <c r="F323" s="122"/>
      <c r="G323" s="93">
        <v>319</v>
      </c>
      <c r="H323" s="94">
        <v>1</v>
      </c>
      <c r="I323" s="95" t="s">
        <v>156</v>
      </c>
      <c r="J323">
        <v>319</v>
      </c>
      <c r="K323"/>
      <c r="L323"/>
      <c r="M323"/>
      <c r="N323"/>
      <c r="O323"/>
      <c r="P323"/>
      <c r="Q323"/>
      <c r="R323"/>
      <c r="S323" t="s">
        <v>281</v>
      </c>
      <c r="T323"/>
      <c r="U323"/>
      <c r="V323"/>
      <c r="W323" t="s">
        <v>155</v>
      </c>
      <c r="X323" t="s">
        <v>155</v>
      </c>
      <c r="Y323" t="s">
        <v>281</v>
      </c>
      <c r="Z323" t="s">
        <v>155</v>
      </c>
      <c r="AA323"/>
      <c r="AB323"/>
      <c r="AC323"/>
      <c r="AD323"/>
    </row>
    <row r="324" spans="1:30" ht="15" customHeight="1">
      <c r="A324" s="89">
        <v>14</v>
      </c>
      <c r="B324" s="89" t="s">
        <v>171</v>
      </c>
      <c r="C324" s="89">
        <v>8</v>
      </c>
      <c r="D324" s="119">
        <v>142.21700000000001</v>
      </c>
      <c r="E324" s="123">
        <v>33.1</v>
      </c>
      <c r="F324" s="122"/>
      <c r="G324" s="93">
        <v>320</v>
      </c>
      <c r="H324" s="94">
        <v>1</v>
      </c>
      <c r="I324" s="95" t="s">
        <v>156</v>
      </c>
      <c r="J324">
        <v>320</v>
      </c>
      <c r="K324"/>
      <c r="L324"/>
      <c r="M324"/>
      <c r="N324"/>
      <c r="O324"/>
      <c r="P324"/>
      <c r="Q324"/>
      <c r="R324"/>
      <c r="S324" t="s">
        <v>281</v>
      </c>
      <c r="T324"/>
      <c r="U324"/>
      <c r="V324"/>
      <c r="W324" t="s">
        <v>155</v>
      </c>
      <c r="X324" t="s">
        <v>155</v>
      </c>
      <c r="Y324" t="s">
        <v>281</v>
      </c>
      <c r="Z324" t="s">
        <v>155</v>
      </c>
      <c r="AA324"/>
      <c r="AB324"/>
      <c r="AC324"/>
      <c r="AD324"/>
    </row>
    <row r="325" spans="1:30" ht="15" customHeight="1">
      <c r="A325" s="89">
        <v>14</v>
      </c>
      <c r="B325" s="89" t="s">
        <v>171</v>
      </c>
      <c r="C325" s="89">
        <v>9</v>
      </c>
      <c r="D325" s="119">
        <v>141.16399999999999</v>
      </c>
      <c r="E325" s="123">
        <v>33.1</v>
      </c>
      <c r="F325" s="122"/>
      <c r="G325" s="93">
        <v>321</v>
      </c>
      <c r="H325" s="94">
        <v>1</v>
      </c>
      <c r="I325" s="95" t="s">
        <v>156</v>
      </c>
      <c r="J325">
        <v>321</v>
      </c>
      <c r="K325"/>
      <c r="L325"/>
      <c r="M325"/>
      <c r="N325"/>
      <c r="O325"/>
      <c r="P325"/>
      <c r="Q325"/>
      <c r="R325"/>
      <c r="S325" t="s">
        <v>281</v>
      </c>
      <c r="T325"/>
      <c r="U325"/>
      <c r="V325" t="s">
        <v>281</v>
      </c>
      <c r="W325" t="s">
        <v>155</v>
      </c>
      <c r="X325" t="s">
        <v>155</v>
      </c>
      <c r="Y325" t="s">
        <v>281</v>
      </c>
      <c r="Z325" t="s">
        <v>155</v>
      </c>
      <c r="AA325"/>
      <c r="AB325"/>
      <c r="AC325"/>
      <c r="AD325"/>
    </row>
    <row r="326" spans="1:30" ht="15" customHeight="1">
      <c r="A326" s="89">
        <v>14</v>
      </c>
      <c r="B326" s="89" t="s">
        <v>171</v>
      </c>
      <c r="C326" s="89">
        <v>10</v>
      </c>
      <c r="D326" s="119">
        <v>89.070999999999998</v>
      </c>
      <c r="E326" s="123">
        <v>32.299999999999997</v>
      </c>
      <c r="F326" s="122"/>
      <c r="G326" s="93">
        <v>322</v>
      </c>
      <c r="H326" s="94">
        <v>1</v>
      </c>
      <c r="I326" s="95" t="s">
        <v>156</v>
      </c>
      <c r="J326">
        <v>322</v>
      </c>
      <c r="K326"/>
      <c r="L326"/>
      <c r="M326"/>
      <c r="N326"/>
      <c r="O326"/>
      <c r="P326"/>
      <c r="Q326"/>
      <c r="R326"/>
      <c r="S326" t="s">
        <v>281</v>
      </c>
      <c r="T326"/>
      <c r="U326"/>
      <c r="V326"/>
      <c r="W326" t="s">
        <v>155</v>
      </c>
      <c r="X326" t="s">
        <v>155</v>
      </c>
      <c r="Y326" t="s">
        <v>281</v>
      </c>
      <c r="Z326" t="s">
        <v>155</v>
      </c>
      <c r="AA326"/>
      <c r="AB326"/>
      <c r="AC326"/>
      <c r="AD326"/>
    </row>
    <row r="327" spans="1:30" ht="15" customHeight="1">
      <c r="A327" s="89">
        <v>14</v>
      </c>
      <c r="B327" s="89" t="s">
        <v>171</v>
      </c>
      <c r="C327" s="89">
        <v>11</v>
      </c>
      <c r="D327" s="119">
        <v>87.951999999999998</v>
      </c>
      <c r="E327" s="123">
        <v>32.299999999999997</v>
      </c>
      <c r="F327" s="122"/>
      <c r="G327" s="93">
        <v>323</v>
      </c>
      <c r="H327" s="94">
        <v>1</v>
      </c>
      <c r="I327" s="95" t="s">
        <v>156</v>
      </c>
      <c r="J327">
        <v>323</v>
      </c>
      <c r="K327"/>
      <c r="L327"/>
      <c r="M327"/>
      <c r="N327"/>
      <c r="O327"/>
      <c r="P327"/>
      <c r="Q327"/>
      <c r="R327"/>
      <c r="S327" t="s">
        <v>281</v>
      </c>
      <c r="T327"/>
      <c r="U327"/>
      <c r="V327"/>
      <c r="W327" t="s">
        <v>155</v>
      </c>
      <c r="X327" t="s">
        <v>155</v>
      </c>
      <c r="Y327" t="s">
        <v>281</v>
      </c>
      <c r="Z327" t="s">
        <v>155</v>
      </c>
      <c r="AA327"/>
      <c r="AB327"/>
      <c r="AC327"/>
      <c r="AD327"/>
    </row>
    <row r="328" spans="1:30" ht="15" customHeight="1">
      <c r="A328" s="89">
        <v>14</v>
      </c>
      <c r="B328" s="89" t="s">
        <v>171</v>
      </c>
      <c r="C328" s="89">
        <v>12</v>
      </c>
      <c r="D328" s="119">
        <v>87.039000000000001</v>
      </c>
      <c r="E328" s="123">
        <v>32.299999999999997</v>
      </c>
      <c r="F328" s="122"/>
      <c r="G328" s="93">
        <v>324</v>
      </c>
      <c r="H328" s="94">
        <v>1</v>
      </c>
      <c r="I328" s="95" t="s">
        <v>156</v>
      </c>
      <c r="J328">
        <v>324</v>
      </c>
      <c r="K328"/>
      <c r="L328"/>
      <c r="M328"/>
      <c r="N328"/>
      <c r="O328"/>
      <c r="P328"/>
      <c r="Q328"/>
      <c r="R328"/>
      <c r="S328" t="s">
        <v>281</v>
      </c>
      <c r="T328"/>
      <c r="U328"/>
      <c r="V328" t="s">
        <v>281</v>
      </c>
      <c r="W328" t="s">
        <v>155</v>
      </c>
      <c r="X328" t="s">
        <v>155</v>
      </c>
      <c r="Y328" t="s">
        <v>281</v>
      </c>
      <c r="Z328" t="s">
        <v>155</v>
      </c>
      <c r="AA328" t="s">
        <v>281</v>
      </c>
      <c r="AB328"/>
      <c r="AC328"/>
      <c r="AD328"/>
    </row>
    <row r="329" spans="1:30" ht="15" customHeight="1">
      <c r="A329" s="89">
        <v>14</v>
      </c>
      <c r="B329" s="89" t="s">
        <v>171</v>
      </c>
      <c r="C329" s="89">
        <v>13</v>
      </c>
      <c r="D329" s="119">
        <v>47.84</v>
      </c>
      <c r="E329" s="123" t="s">
        <v>326</v>
      </c>
      <c r="F329" s="122"/>
      <c r="G329" s="93">
        <v>325</v>
      </c>
      <c r="H329" s="94">
        <v>1</v>
      </c>
      <c r="I329" s="95" t="s">
        <v>156</v>
      </c>
      <c r="J329">
        <v>325</v>
      </c>
      <c r="K329"/>
      <c r="L329"/>
      <c r="M329"/>
      <c r="N329"/>
      <c r="O329"/>
      <c r="P329"/>
      <c r="Q329"/>
      <c r="R329"/>
      <c r="S329" t="s">
        <v>281</v>
      </c>
      <c r="T329"/>
      <c r="U329"/>
      <c r="V329"/>
      <c r="W329" t="s">
        <v>155</v>
      </c>
      <c r="X329" t="s">
        <v>155</v>
      </c>
      <c r="Y329" t="s">
        <v>281</v>
      </c>
      <c r="Z329" t="s">
        <v>155</v>
      </c>
      <c r="AA329"/>
      <c r="AB329"/>
      <c r="AC329"/>
      <c r="AD329"/>
    </row>
    <row r="330" spans="1:30" ht="15" customHeight="1">
      <c r="A330" s="89">
        <v>14</v>
      </c>
      <c r="B330" s="89" t="s">
        <v>171</v>
      </c>
      <c r="C330" s="89">
        <v>14</v>
      </c>
      <c r="D330" s="119">
        <v>46.621000000000002</v>
      </c>
      <c r="E330" s="123" t="s">
        <v>326</v>
      </c>
      <c r="F330" s="122"/>
      <c r="G330" s="93">
        <v>326</v>
      </c>
      <c r="H330" s="94">
        <v>1</v>
      </c>
      <c r="I330" s="95" t="s">
        <v>156</v>
      </c>
      <c r="J330">
        <v>326</v>
      </c>
      <c r="K330"/>
      <c r="L330"/>
      <c r="M330"/>
      <c r="N330"/>
      <c r="O330"/>
      <c r="P330"/>
      <c r="Q330"/>
      <c r="R330"/>
      <c r="S330" t="s">
        <v>281</v>
      </c>
      <c r="T330"/>
      <c r="U330"/>
      <c r="V330"/>
      <c r="W330" t="s">
        <v>155</v>
      </c>
      <c r="X330" t="s">
        <v>155</v>
      </c>
      <c r="Y330" t="s">
        <v>281</v>
      </c>
      <c r="Z330" t="s">
        <v>155</v>
      </c>
      <c r="AA330"/>
      <c r="AB330"/>
      <c r="AC330"/>
      <c r="AD330"/>
    </row>
    <row r="331" spans="1:30" ht="15" customHeight="1">
      <c r="A331" s="89">
        <v>14</v>
      </c>
      <c r="B331" s="89" t="s">
        <v>171</v>
      </c>
      <c r="C331" s="89">
        <v>15</v>
      </c>
      <c r="D331" s="119">
        <v>45.426000000000002</v>
      </c>
      <c r="E331" s="123" t="s">
        <v>326</v>
      </c>
      <c r="F331" s="122"/>
      <c r="G331" s="93">
        <v>327</v>
      </c>
      <c r="H331" s="94">
        <v>1</v>
      </c>
      <c r="I331" s="95" t="s">
        <v>156</v>
      </c>
      <c r="J331">
        <v>327</v>
      </c>
      <c r="K331"/>
      <c r="L331"/>
      <c r="M331"/>
      <c r="N331"/>
      <c r="O331"/>
      <c r="P331"/>
      <c r="Q331"/>
      <c r="R331"/>
      <c r="S331" t="s">
        <v>281</v>
      </c>
      <c r="T331"/>
      <c r="U331"/>
      <c r="V331" t="s">
        <v>281</v>
      </c>
      <c r="W331" t="s">
        <v>155</v>
      </c>
      <c r="X331" t="s">
        <v>155</v>
      </c>
      <c r="Y331" t="s">
        <v>281</v>
      </c>
      <c r="Z331" t="s">
        <v>155</v>
      </c>
      <c r="AA331" t="s">
        <v>281</v>
      </c>
      <c r="AB331"/>
      <c r="AC331"/>
      <c r="AD331"/>
    </row>
    <row r="332" spans="1:30" ht="15" customHeight="1">
      <c r="A332" s="89">
        <v>14</v>
      </c>
      <c r="B332" s="89" t="s">
        <v>171</v>
      </c>
      <c r="C332" s="89">
        <v>16</v>
      </c>
      <c r="D332" s="119">
        <v>22.545000000000002</v>
      </c>
      <c r="E332" s="123" t="s">
        <v>327</v>
      </c>
      <c r="F332" s="122"/>
      <c r="G332" s="93">
        <v>328</v>
      </c>
      <c r="H332" s="94">
        <v>1</v>
      </c>
      <c r="I332" s="95" t="s">
        <v>156</v>
      </c>
      <c r="J332">
        <v>328</v>
      </c>
      <c r="K332"/>
      <c r="L332"/>
      <c r="M332"/>
      <c r="N332"/>
      <c r="O332"/>
      <c r="P332"/>
      <c r="Q332"/>
      <c r="R332"/>
      <c r="S332" t="s">
        <v>281</v>
      </c>
      <c r="T332"/>
      <c r="U332"/>
      <c r="V332"/>
      <c r="W332" t="s">
        <v>155</v>
      </c>
      <c r="X332" t="s">
        <v>155</v>
      </c>
      <c r="Y332" t="s">
        <v>281</v>
      </c>
      <c r="Z332" t="s">
        <v>155</v>
      </c>
      <c r="AA332"/>
      <c r="AB332"/>
      <c r="AC332"/>
      <c r="AD332"/>
    </row>
    <row r="333" spans="1:30" ht="15" customHeight="1">
      <c r="A333" s="89">
        <v>14</v>
      </c>
      <c r="B333" s="89" t="s">
        <v>171</v>
      </c>
      <c r="C333" s="89">
        <v>17</v>
      </c>
      <c r="D333" s="119">
        <v>21.640999999999998</v>
      </c>
      <c r="E333" s="123" t="s">
        <v>327</v>
      </c>
      <c r="F333" s="122"/>
      <c r="G333" s="93">
        <v>329</v>
      </c>
      <c r="H333" s="94">
        <v>1</v>
      </c>
      <c r="I333" s="95" t="s">
        <v>156</v>
      </c>
      <c r="J333">
        <v>329</v>
      </c>
      <c r="K333"/>
      <c r="L333"/>
      <c r="M333"/>
      <c r="N333"/>
      <c r="O333"/>
      <c r="P333"/>
      <c r="Q333"/>
      <c r="R333"/>
      <c r="S333" t="s">
        <v>281</v>
      </c>
      <c r="T333"/>
      <c r="U333"/>
      <c r="V333"/>
      <c r="W333" t="s">
        <v>155</v>
      </c>
      <c r="X333" t="s">
        <v>155</v>
      </c>
      <c r="Y333" t="s">
        <v>281</v>
      </c>
      <c r="Z333" t="s">
        <v>155</v>
      </c>
      <c r="AA333"/>
      <c r="AB333"/>
      <c r="AC333"/>
      <c r="AD333"/>
    </row>
    <row r="334" spans="1:30" ht="15" customHeight="1">
      <c r="A334" s="89">
        <v>14</v>
      </c>
      <c r="B334" s="89" t="s">
        <v>171</v>
      </c>
      <c r="C334" s="89">
        <v>18</v>
      </c>
      <c r="D334" s="119">
        <v>20.727</v>
      </c>
      <c r="E334" s="123" t="s">
        <v>327</v>
      </c>
      <c r="F334" s="122"/>
      <c r="G334" s="93">
        <v>330</v>
      </c>
      <c r="H334" s="94">
        <v>1</v>
      </c>
      <c r="I334" s="95" t="s">
        <v>156</v>
      </c>
      <c r="J334">
        <v>330</v>
      </c>
      <c r="K334"/>
      <c r="L334"/>
      <c r="M334"/>
      <c r="N334"/>
      <c r="O334"/>
      <c r="P334"/>
      <c r="Q334"/>
      <c r="R334"/>
      <c r="S334" t="s">
        <v>281</v>
      </c>
      <c r="T334"/>
      <c r="U334"/>
      <c r="V334" t="s">
        <v>281</v>
      </c>
      <c r="W334" t="s">
        <v>155</v>
      </c>
      <c r="X334" t="s">
        <v>155</v>
      </c>
      <c r="Y334" t="s">
        <v>281</v>
      </c>
      <c r="Z334" t="s">
        <v>155</v>
      </c>
      <c r="AA334" t="s">
        <v>281</v>
      </c>
      <c r="AB334"/>
      <c r="AC334"/>
      <c r="AD334"/>
    </row>
    <row r="335" spans="1:30" ht="15" customHeight="1">
      <c r="A335" s="89">
        <v>14</v>
      </c>
      <c r="B335" s="89" t="s">
        <v>171</v>
      </c>
      <c r="C335" s="89">
        <v>19</v>
      </c>
      <c r="D335" s="119">
        <v>3.117</v>
      </c>
      <c r="E335" s="123" t="s">
        <v>328</v>
      </c>
      <c r="F335" s="122"/>
      <c r="G335" s="93">
        <v>331</v>
      </c>
      <c r="H335" s="94">
        <v>1</v>
      </c>
      <c r="I335" s="95" t="s">
        <v>156</v>
      </c>
      <c r="J335">
        <v>331</v>
      </c>
      <c r="K335"/>
      <c r="L335"/>
      <c r="M335"/>
      <c r="N335"/>
      <c r="O335"/>
      <c r="P335"/>
      <c r="Q335"/>
      <c r="R335"/>
      <c r="S335" t="s">
        <v>281</v>
      </c>
      <c r="T335"/>
      <c r="U335"/>
      <c r="V335"/>
      <c r="W335" t="s">
        <v>155</v>
      </c>
      <c r="X335" t="s">
        <v>155</v>
      </c>
      <c r="Y335" t="s">
        <v>281</v>
      </c>
      <c r="Z335" t="s">
        <v>155</v>
      </c>
      <c r="AA335"/>
      <c r="AB335"/>
      <c r="AC335"/>
      <c r="AD335"/>
    </row>
    <row r="336" spans="1:30" ht="15" customHeight="1">
      <c r="A336" s="89">
        <v>14</v>
      </c>
      <c r="B336" s="89" t="s">
        <v>171</v>
      </c>
      <c r="C336" s="89">
        <v>20</v>
      </c>
      <c r="D336" s="119">
        <v>2.0579999999999998</v>
      </c>
      <c r="E336" s="123" t="s">
        <v>328</v>
      </c>
      <c r="F336" s="122"/>
      <c r="G336" s="93">
        <v>332</v>
      </c>
      <c r="H336" s="94">
        <v>1</v>
      </c>
      <c r="I336" s="95" t="s">
        <v>156</v>
      </c>
      <c r="J336">
        <v>332</v>
      </c>
      <c r="K336"/>
      <c r="L336"/>
      <c r="M336"/>
      <c r="N336"/>
      <c r="O336"/>
      <c r="P336"/>
      <c r="Q336"/>
      <c r="R336"/>
      <c r="S336" t="s">
        <v>281</v>
      </c>
      <c r="T336"/>
      <c r="U336"/>
      <c r="V336"/>
      <c r="W336" t="s">
        <v>155</v>
      </c>
      <c r="X336" t="s">
        <v>155</v>
      </c>
      <c r="Y336" t="s">
        <v>281</v>
      </c>
      <c r="Z336" t="s">
        <v>155</v>
      </c>
      <c r="AA336"/>
      <c r="AB336"/>
      <c r="AC336"/>
      <c r="AD336"/>
    </row>
    <row r="337" spans="1:31" ht="15" customHeight="1">
      <c r="A337" s="89">
        <v>14</v>
      </c>
      <c r="B337" s="89" t="s">
        <v>171</v>
      </c>
      <c r="C337" s="89">
        <v>21</v>
      </c>
      <c r="D337" s="119">
        <v>2.0619999999999998</v>
      </c>
      <c r="E337" s="123" t="s">
        <v>328</v>
      </c>
      <c r="F337" s="122"/>
      <c r="G337" s="93">
        <v>333</v>
      </c>
      <c r="H337" s="94">
        <v>1</v>
      </c>
      <c r="I337" s="95" t="s">
        <v>156</v>
      </c>
      <c r="J337">
        <v>333</v>
      </c>
      <c r="K337"/>
      <c r="L337"/>
      <c r="M337"/>
      <c r="N337"/>
      <c r="O337"/>
      <c r="P337"/>
      <c r="Q337"/>
      <c r="R337"/>
      <c r="S337" t="s">
        <v>281</v>
      </c>
      <c r="T337"/>
      <c r="U337"/>
      <c r="V337" t="s">
        <v>281</v>
      </c>
      <c r="W337" t="s">
        <v>155</v>
      </c>
      <c r="X337" t="s">
        <v>155</v>
      </c>
      <c r="Y337" t="s">
        <v>281</v>
      </c>
      <c r="Z337" t="s">
        <v>155</v>
      </c>
      <c r="AA337" t="s">
        <v>281</v>
      </c>
      <c r="AB337"/>
      <c r="AC337"/>
      <c r="AD337"/>
      <c r="AE337" s="113"/>
    </row>
    <row r="338" spans="1:31" ht="15" customHeight="1">
      <c r="A338" s="89">
        <v>15</v>
      </c>
      <c r="B338" s="89" t="s">
        <v>171</v>
      </c>
      <c r="C338" s="89">
        <v>1</v>
      </c>
      <c r="D338" s="119">
        <v>3614.7959999999998</v>
      </c>
      <c r="E338" s="123" t="s">
        <v>324</v>
      </c>
      <c r="F338" s="122">
        <v>3544</v>
      </c>
      <c r="G338" s="93">
        <v>334</v>
      </c>
      <c r="H338" s="94">
        <v>1</v>
      </c>
      <c r="I338" s="95" t="s">
        <v>156</v>
      </c>
      <c r="J338">
        <v>334</v>
      </c>
      <c r="K338"/>
      <c r="L338"/>
      <c r="M338"/>
      <c r="N338"/>
      <c r="O338"/>
      <c r="P338"/>
      <c r="Q338"/>
      <c r="R338"/>
      <c r="S338" t="s">
        <v>281</v>
      </c>
      <c r="T338"/>
      <c r="U338"/>
      <c r="V338" t="s">
        <v>281</v>
      </c>
      <c r="W338" t="s">
        <v>155</v>
      </c>
      <c r="X338" t="s">
        <v>155</v>
      </c>
      <c r="Y338" t="s">
        <v>281</v>
      </c>
      <c r="Z338" t="s">
        <v>155</v>
      </c>
      <c r="AA338" s="100"/>
      <c r="AB338" s="100"/>
      <c r="AC338" s="100"/>
      <c r="AD338" s="101"/>
      <c r="AE338" s="113"/>
    </row>
    <row r="339" spans="1:31" ht="15" customHeight="1">
      <c r="A339" s="89">
        <v>15</v>
      </c>
      <c r="B339" s="89" t="s">
        <v>171</v>
      </c>
      <c r="C339" s="89">
        <v>2</v>
      </c>
      <c r="D339" s="119">
        <v>3612.5990000000002</v>
      </c>
      <c r="E339" s="123" t="s">
        <v>324</v>
      </c>
      <c r="F339" s="122">
        <v>3544</v>
      </c>
      <c r="G339" s="93">
        <v>335</v>
      </c>
      <c r="H339" s="94">
        <v>1</v>
      </c>
      <c r="I339" s="95" t="s">
        <v>156</v>
      </c>
      <c r="J339">
        <v>335</v>
      </c>
      <c r="K339"/>
      <c r="L339"/>
      <c r="M339"/>
      <c r="N339"/>
      <c r="O339"/>
      <c r="P339"/>
      <c r="Q339"/>
      <c r="R339"/>
      <c r="S339" t="s">
        <v>281</v>
      </c>
      <c r="T339"/>
      <c r="U339"/>
      <c r="V339"/>
      <c r="W339" t="s">
        <v>155</v>
      </c>
      <c r="X339" t="s">
        <v>155</v>
      </c>
      <c r="Y339" t="s">
        <v>281</v>
      </c>
      <c r="Z339" t="s">
        <v>155</v>
      </c>
      <c r="AA339" s="100"/>
      <c r="AB339" s="100"/>
      <c r="AC339" s="100"/>
      <c r="AD339" s="101"/>
      <c r="AE339" s="113"/>
    </row>
    <row r="340" spans="1:31" ht="15" customHeight="1">
      <c r="A340" s="89">
        <v>15</v>
      </c>
      <c r="B340" s="89" t="s">
        <v>171</v>
      </c>
      <c r="C340" s="89">
        <v>3</v>
      </c>
      <c r="D340" s="119">
        <v>3609.944</v>
      </c>
      <c r="E340" s="123" t="s">
        <v>324</v>
      </c>
      <c r="F340" s="122">
        <v>3544</v>
      </c>
      <c r="G340" s="93">
        <v>336</v>
      </c>
      <c r="H340" s="94">
        <v>1</v>
      </c>
      <c r="I340" s="95" t="s">
        <v>156</v>
      </c>
      <c r="J340">
        <v>336</v>
      </c>
      <c r="K340" t="s">
        <v>281</v>
      </c>
      <c r="L340"/>
      <c r="M340" t="s">
        <v>281</v>
      </c>
      <c r="N340"/>
      <c r="O340"/>
      <c r="P340" t="s">
        <v>281</v>
      </c>
      <c r="Q340" t="s">
        <v>155</v>
      </c>
      <c r="R340"/>
      <c r="S340" t="s">
        <v>281</v>
      </c>
      <c r="T340" t="s">
        <v>281</v>
      </c>
      <c r="U340" t="s">
        <v>281</v>
      </c>
      <c r="V340"/>
      <c r="W340"/>
      <c r="X340"/>
      <c r="Y340"/>
      <c r="Z340"/>
      <c r="AA340" s="100"/>
      <c r="AB340" s="100"/>
      <c r="AC340" s="100"/>
      <c r="AD340" s="101"/>
      <c r="AE340" s="113"/>
    </row>
    <row r="341" spans="1:31" ht="15" customHeight="1">
      <c r="A341" s="89">
        <v>15</v>
      </c>
      <c r="B341" s="89" t="s">
        <v>171</v>
      </c>
      <c r="C341" s="89">
        <v>4</v>
      </c>
      <c r="D341" s="119">
        <v>2544.1970000000001</v>
      </c>
      <c r="E341" s="123"/>
      <c r="F341" s="122">
        <v>2500</v>
      </c>
      <c r="G341" s="93">
        <v>337</v>
      </c>
      <c r="H341" s="94">
        <v>1</v>
      </c>
      <c r="I341" s="95" t="s">
        <v>156</v>
      </c>
      <c r="J341">
        <v>337</v>
      </c>
      <c r="K341" t="s">
        <v>319</v>
      </c>
      <c r="L341"/>
      <c r="M341" t="s">
        <v>281</v>
      </c>
      <c r="N341"/>
      <c r="O341"/>
      <c r="P341" t="s">
        <v>281</v>
      </c>
      <c r="Q341" t="s">
        <v>155</v>
      </c>
      <c r="R341"/>
      <c r="S341" t="s">
        <v>281</v>
      </c>
      <c r="T341" t="s">
        <v>281</v>
      </c>
      <c r="U341" t="s">
        <v>281</v>
      </c>
      <c r="V341"/>
      <c r="W341"/>
      <c r="X341"/>
      <c r="Y341"/>
      <c r="Z341"/>
      <c r="AA341" s="100"/>
      <c r="AB341" s="100"/>
      <c r="AC341" s="100"/>
      <c r="AD341" s="101"/>
      <c r="AE341" s="113"/>
    </row>
    <row r="342" spans="1:31" ht="15" customHeight="1">
      <c r="A342" s="89">
        <v>15</v>
      </c>
      <c r="B342" s="89" t="s">
        <v>171</v>
      </c>
      <c r="C342" s="89">
        <v>5</v>
      </c>
      <c r="D342" s="119">
        <v>1523.8009999999999</v>
      </c>
      <c r="E342" s="123"/>
      <c r="F342" s="122">
        <v>1500</v>
      </c>
      <c r="G342" s="93">
        <v>338</v>
      </c>
      <c r="H342" s="94">
        <v>1</v>
      </c>
      <c r="I342" s="95" t="s">
        <v>156</v>
      </c>
      <c r="J342">
        <v>338</v>
      </c>
      <c r="K342" t="s">
        <v>281</v>
      </c>
      <c r="L342"/>
      <c r="M342" t="s">
        <v>155</v>
      </c>
      <c r="N342"/>
      <c r="O342"/>
      <c r="P342" t="s">
        <v>281</v>
      </c>
      <c r="Q342" t="s">
        <v>155</v>
      </c>
      <c r="R342"/>
      <c r="S342" t="s">
        <v>281</v>
      </c>
      <c r="T342" t="s">
        <v>281</v>
      </c>
      <c r="U342" t="s">
        <v>281</v>
      </c>
      <c r="V342"/>
      <c r="W342"/>
      <c r="X342"/>
      <c r="Y342"/>
      <c r="Z342"/>
      <c r="AA342" s="100"/>
      <c r="AB342" s="100"/>
      <c r="AC342" s="100"/>
      <c r="AD342" s="101"/>
      <c r="AE342" s="113"/>
    </row>
    <row r="343" spans="1:31" ht="15" customHeight="1">
      <c r="A343" s="89">
        <v>15</v>
      </c>
      <c r="B343" s="89" t="s">
        <v>171</v>
      </c>
      <c r="C343" s="89">
        <v>6</v>
      </c>
      <c r="D343" s="119">
        <v>1015.437</v>
      </c>
      <c r="E343" s="123"/>
      <c r="F343" s="122">
        <v>1000</v>
      </c>
      <c r="G343" s="93">
        <v>339</v>
      </c>
      <c r="H343" s="94">
        <v>1</v>
      </c>
      <c r="I343" s="95" t="s">
        <v>156</v>
      </c>
      <c r="J343">
        <v>339</v>
      </c>
      <c r="K343" t="s">
        <v>281</v>
      </c>
      <c r="L343"/>
      <c r="M343" t="s">
        <v>281</v>
      </c>
      <c r="N343" t="s">
        <v>281</v>
      </c>
      <c r="O343"/>
      <c r="P343" t="s">
        <v>281</v>
      </c>
      <c r="Q343" t="s">
        <v>320</v>
      </c>
      <c r="R343"/>
      <c r="S343" t="s">
        <v>281</v>
      </c>
      <c r="T343" t="s">
        <v>281</v>
      </c>
      <c r="U343" t="s">
        <v>281</v>
      </c>
      <c r="V343"/>
      <c r="W343"/>
      <c r="X343"/>
      <c r="Y343"/>
      <c r="Z343"/>
      <c r="AA343" s="100"/>
      <c r="AB343" s="100"/>
      <c r="AC343" s="100"/>
      <c r="AD343" s="101"/>
      <c r="AE343" s="113"/>
    </row>
    <row r="344" spans="1:31" ht="15" customHeight="1">
      <c r="A344" s="89">
        <v>15</v>
      </c>
      <c r="B344" s="89" t="s">
        <v>171</v>
      </c>
      <c r="C344" s="89">
        <v>7</v>
      </c>
      <c r="D344" s="119">
        <v>812.76499999999999</v>
      </c>
      <c r="E344" s="123"/>
      <c r="F344" s="122">
        <v>800</v>
      </c>
      <c r="G344" s="93">
        <v>340</v>
      </c>
      <c r="H344" s="94">
        <v>1</v>
      </c>
      <c r="I344" s="95" t="s">
        <v>156</v>
      </c>
      <c r="J344">
        <v>340</v>
      </c>
      <c r="K344" t="s">
        <v>281</v>
      </c>
      <c r="L344"/>
      <c r="M344" t="s">
        <v>281</v>
      </c>
      <c r="N344" t="s">
        <v>281</v>
      </c>
      <c r="O344"/>
      <c r="P344" t="s">
        <v>281</v>
      </c>
      <c r="Q344" t="s">
        <v>155</v>
      </c>
      <c r="R344"/>
      <c r="S344" t="s">
        <v>281</v>
      </c>
      <c r="T344" t="s">
        <v>281</v>
      </c>
      <c r="U344" t="s">
        <v>281</v>
      </c>
      <c r="V344"/>
      <c r="W344"/>
      <c r="X344"/>
      <c r="Y344"/>
      <c r="Z344"/>
      <c r="AA344" s="100"/>
      <c r="AB344" s="100"/>
      <c r="AC344" s="100"/>
      <c r="AD344" s="101"/>
      <c r="AE344" s="113"/>
    </row>
    <row r="345" spans="1:31" ht="15" customHeight="1">
      <c r="A345" s="89">
        <v>15</v>
      </c>
      <c r="B345" s="89" t="s">
        <v>171</v>
      </c>
      <c r="C345" s="89">
        <v>8</v>
      </c>
      <c r="D345" s="119">
        <v>610.01800000000003</v>
      </c>
      <c r="E345" s="123"/>
      <c r="F345" s="122">
        <v>600</v>
      </c>
      <c r="G345" s="93">
        <v>341</v>
      </c>
      <c r="H345" s="94">
        <v>1</v>
      </c>
      <c r="I345" s="95" t="s">
        <v>156</v>
      </c>
      <c r="J345">
        <v>341</v>
      </c>
      <c r="K345" t="s">
        <v>281</v>
      </c>
      <c r="L345"/>
      <c r="M345" t="s">
        <v>281</v>
      </c>
      <c r="N345"/>
      <c r="O345"/>
      <c r="P345" t="s">
        <v>281</v>
      </c>
      <c r="Q345" t="s">
        <v>155</v>
      </c>
      <c r="R345"/>
      <c r="S345" t="s">
        <v>155</v>
      </c>
      <c r="T345" t="s">
        <v>281</v>
      </c>
      <c r="U345" t="s">
        <v>281</v>
      </c>
      <c r="V345"/>
      <c r="W345"/>
      <c r="X345"/>
      <c r="Y345"/>
      <c r="Z345"/>
      <c r="AA345" s="100"/>
      <c r="AB345" s="100"/>
      <c r="AC345" s="100"/>
      <c r="AD345" s="101"/>
      <c r="AE345" s="113"/>
    </row>
    <row r="346" spans="1:31" ht="15" customHeight="1">
      <c r="A346" s="89">
        <v>15</v>
      </c>
      <c r="B346" s="89" t="s">
        <v>171</v>
      </c>
      <c r="C346" s="89">
        <v>9</v>
      </c>
      <c r="D346" s="119">
        <v>508.61200000000002</v>
      </c>
      <c r="E346" s="123"/>
      <c r="F346" s="122">
        <v>500</v>
      </c>
      <c r="G346" s="93">
        <v>342</v>
      </c>
      <c r="H346" s="94">
        <v>1</v>
      </c>
      <c r="I346" s="95" t="s">
        <v>156</v>
      </c>
      <c r="J346">
        <v>342</v>
      </c>
      <c r="K346" t="s">
        <v>155</v>
      </c>
      <c r="L346"/>
      <c r="M346" t="s">
        <v>281</v>
      </c>
      <c r="N346" t="s">
        <v>281</v>
      </c>
      <c r="O346"/>
      <c r="P346" t="s">
        <v>281</v>
      </c>
      <c r="Q346" t="s">
        <v>155</v>
      </c>
      <c r="R346"/>
      <c r="S346" t="s">
        <v>281</v>
      </c>
      <c r="T346" t="s">
        <v>281</v>
      </c>
      <c r="U346" t="s">
        <v>281</v>
      </c>
      <c r="V346"/>
      <c r="W346"/>
      <c r="X346"/>
      <c r="Y346"/>
      <c r="Z346"/>
      <c r="AA346" s="100"/>
      <c r="AB346" s="100"/>
      <c r="AC346" s="100"/>
      <c r="AD346" s="101"/>
      <c r="AE346" s="113"/>
    </row>
    <row r="347" spans="1:31" ht="15" customHeight="1">
      <c r="A347" s="89">
        <v>15</v>
      </c>
      <c r="B347" s="89" t="s">
        <v>171</v>
      </c>
      <c r="C347" s="89">
        <v>10</v>
      </c>
      <c r="D347" s="119">
        <v>369.33100000000002</v>
      </c>
      <c r="E347" s="115" t="s">
        <v>321</v>
      </c>
      <c r="F347" s="122">
        <v>363</v>
      </c>
      <c r="G347" s="93">
        <v>343</v>
      </c>
      <c r="H347" s="94">
        <v>1</v>
      </c>
      <c r="I347" s="95" t="s">
        <v>156</v>
      </c>
      <c r="J347">
        <v>343</v>
      </c>
      <c r="K347" t="s">
        <v>281</v>
      </c>
      <c r="L347"/>
      <c r="M347" t="s">
        <v>281</v>
      </c>
      <c r="N347" t="s">
        <v>281</v>
      </c>
      <c r="O347"/>
      <c r="P347" t="s">
        <v>281</v>
      </c>
      <c r="Q347" t="s">
        <v>155</v>
      </c>
      <c r="R347"/>
      <c r="S347" t="s">
        <v>281</v>
      </c>
      <c r="T347" t="s">
        <v>281</v>
      </c>
      <c r="U347" t="s">
        <v>281</v>
      </c>
      <c r="V347"/>
      <c r="W347"/>
      <c r="X347"/>
      <c r="Y347"/>
      <c r="Z347"/>
      <c r="AA347" s="100"/>
      <c r="AB347" s="100"/>
      <c r="AC347" s="100"/>
      <c r="AD347" s="101"/>
      <c r="AE347" s="113"/>
    </row>
    <row r="348" spans="1:31" ht="15" customHeight="1">
      <c r="A348" s="89">
        <v>15</v>
      </c>
      <c r="B348" s="89" t="s">
        <v>171</v>
      </c>
      <c r="C348" s="89">
        <v>11</v>
      </c>
      <c r="D348" s="119">
        <v>309.54199999999997</v>
      </c>
      <c r="E348" s="91">
        <v>34.78</v>
      </c>
      <c r="F348" s="122">
        <v>304</v>
      </c>
      <c r="G348" s="93">
        <v>344</v>
      </c>
      <c r="H348" s="94">
        <v>1</v>
      </c>
      <c r="I348" s="95" t="s">
        <v>156</v>
      </c>
      <c r="J348">
        <v>344</v>
      </c>
      <c r="K348" t="s">
        <v>281</v>
      </c>
      <c r="L348"/>
      <c r="M348" t="s">
        <v>281</v>
      </c>
      <c r="N348"/>
      <c r="O348"/>
      <c r="P348" t="s">
        <v>281</v>
      </c>
      <c r="Q348" t="s">
        <v>155</v>
      </c>
      <c r="R348"/>
      <c r="S348" t="s">
        <v>281</v>
      </c>
      <c r="T348" t="s">
        <v>281</v>
      </c>
      <c r="U348" t="s">
        <v>281</v>
      </c>
      <c r="V348"/>
      <c r="W348"/>
      <c r="X348"/>
      <c r="Y348"/>
      <c r="Z348"/>
      <c r="AA348" s="100"/>
      <c r="AB348" s="100"/>
      <c r="AC348" s="100"/>
      <c r="AD348" s="101"/>
      <c r="AE348" s="113"/>
    </row>
    <row r="349" spans="1:31" ht="15" customHeight="1">
      <c r="A349" s="89">
        <v>15</v>
      </c>
      <c r="B349" s="89" t="s">
        <v>171</v>
      </c>
      <c r="C349" s="89">
        <v>12</v>
      </c>
      <c r="D349" s="119">
        <v>275.81799999999998</v>
      </c>
      <c r="E349" s="91">
        <v>34.700000000000003</v>
      </c>
      <c r="F349" s="122">
        <v>271</v>
      </c>
      <c r="G349" s="93">
        <v>345</v>
      </c>
      <c r="H349" s="94">
        <v>1</v>
      </c>
      <c r="I349" s="95" t="s">
        <v>156</v>
      </c>
      <c r="J349">
        <v>345</v>
      </c>
      <c r="K349" t="s">
        <v>281</v>
      </c>
      <c r="L349"/>
      <c r="M349" t="s">
        <v>281</v>
      </c>
      <c r="N349"/>
      <c r="O349"/>
      <c r="P349" t="s">
        <v>281</v>
      </c>
      <c r="Q349" t="s">
        <v>320</v>
      </c>
      <c r="R349"/>
      <c r="S349" t="s">
        <v>281</v>
      </c>
      <c r="T349" t="s">
        <v>281</v>
      </c>
      <c r="U349" t="s">
        <v>281</v>
      </c>
      <c r="V349"/>
      <c r="W349"/>
      <c r="X349"/>
      <c r="Y349"/>
      <c r="Z349"/>
      <c r="AE349" s="113"/>
    </row>
    <row r="350" spans="1:31" ht="15" customHeight="1">
      <c r="A350" s="89">
        <v>15</v>
      </c>
      <c r="B350" s="89" t="s">
        <v>171</v>
      </c>
      <c r="C350" s="89">
        <v>13</v>
      </c>
      <c r="D350" s="119">
        <v>208.87700000000001</v>
      </c>
      <c r="E350" s="106">
        <v>34.4</v>
      </c>
      <c r="F350" s="124">
        <v>205</v>
      </c>
      <c r="G350" s="93">
        <v>346</v>
      </c>
      <c r="H350" s="94">
        <v>1</v>
      </c>
      <c r="I350" s="95" t="s">
        <v>156</v>
      </c>
      <c r="J350">
        <v>346</v>
      </c>
      <c r="K350" t="s">
        <v>281</v>
      </c>
      <c r="L350"/>
      <c r="M350" t="s">
        <v>281</v>
      </c>
      <c r="N350" t="s">
        <v>281</v>
      </c>
      <c r="O350"/>
      <c r="P350" t="s">
        <v>281</v>
      </c>
      <c r="Q350" t="s">
        <v>155</v>
      </c>
      <c r="R350"/>
      <c r="S350" t="s">
        <v>281</v>
      </c>
      <c r="T350" t="s">
        <v>155</v>
      </c>
      <c r="U350" t="s">
        <v>155</v>
      </c>
      <c r="V350"/>
      <c r="W350"/>
      <c r="X350"/>
      <c r="Y350"/>
      <c r="Z350"/>
    </row>
    <row r="351" spans="1:31" ht="15" customHeight="1">
      <c r="A351" s="89">
        <v>15</v>
      </c>
      <c r="B351" s="89" t="s">
        <v>171</v>
      </c>
      <c r="C351" s="89">
        <v>14</v>
      </c>
      <c r="D351" s="119">
        <v>176.71700000000001</v>
      </c>
      <c r="E351" s="106">
        <v>34.1</v>
      </c>
      <c r="F351" s="122">
        <v>173</v>
      </c>
      <c r="G351" s="93">
        <v>347</v>
      </c>
      <c r="H351" s="94">
        <v>1</v>
      </c>
      <c r="I351" s="95" t="s">
        <v>156</v>
      </c>
      <c r="J351">
        <v>347</v>
      </c>
      <c r="K351" t="s">
        <v>281</v>
      </c>
      <c r="L351"/>
      <c r="M351" t="s">
        <v>281</v>
      </c>
      <c r="N351" t="s">
        <v>281</v>
      </c>
      <c r="O351"/>
      <c r="P351" t="s">
        <v>281</v>
      </c>
      <c r="Q351" t="s">
        <v>155</v>
      </c>
      <c r="R351"/>
      <c r="S351" t="s">
        <v>281</v>
      </c>
      <c r="T351" t="s">
        <v>281</v>
      </c>
      <c r="U351" t="s">
        <v>281</v>
      </c>
      <c r="V351"/>
      <c r="W351"/>
      <c r="X351"/>
      <c r="Y351"/>
      <c r="Z351"/>
    </row>
    <row r="352" spans="1:31" ht="15" customHeight="1">
      <c r="A352" s="89">
        <v>15</v>
      </c>
      <c r="B352" s="89" t="s">
        <v>171</v>
      </c>
      <c r="C352" s="89">
        <v>15</v>
      </c>
      <c r="D352" s="119">
        <v>155.31</v>
      </c>
      <c r="E352" s="106">
        <v>33.6</v>
      </c>
      <c r="F352" s="124">
        <v>152</v>
      </c>
      <c r="G352" s="93">
        <v>348</v>
      </c>
      <c r="H352" s="94">
        <v>1</v>
      </c>
      <c r="I352" s="95" t="s">
        <v>156</v>
      </c>
      <c r="J352">
        <v>348</v>
      </c>
      <c r="K352" t="s">
        <v>155</v>
      </c>
      <c r="L352"/>
      <c r="M352" t="s">
        <v>281</v>
      </c>
      <c r="N352"/>
      <c r="O352"/>
      <c r="P352" t="s">
        <v>281</v>
      </c>
      <c r="Q352" t="s">
        <v>155</v>
      </c>
      <c r="R352"/>
      <c r="S352" t="s">
        <v>281</v>
      </c>
      <c r="T352" t="s">
        <v>281</v>
      </c>
      <c r="U352" t="s">
        <v>281</v>
      </c>
      <c r="V352"/>
      <c r="W352"/>
      <c r="X352"/>
      <c r="Y352"/>
      <c r="Z352"/>
    </row>
    <row r="353" spans="1:31" ht="15" customHeight="1">
      <c r="A353" s="89">
        <v>15</v>
      </c>
      <c r="B353" s="89" t="s">
        <v>171</v>
      </c>
      <c r="C353" s="89">
        <v>16</v>
      </c>
      <c r="D353" s="119">
        <v>143.52199999999999</v>
      </c>
      <c r="E353" s="91">
        <v>33.1</v>
      </c>
      <c r="F353" s="122">
        <v>140</v>
      </c>
      <c r="G353" s="93">
        <v>349</v>
      </c>
      <c r="H353" s="94">
        <v>1</v>
      </c>
      <c r="I353" s="95" t="s">
        <v>156</v>
      </c>
      <c r="J353">
        <v>349</v>
      </c>
      <c r="K353" t="s">
        <v>281</v>
      </c>
      <c r="L353"/>
      <c r="M353" t="s">
        <v>281</v>
      </c>
      <c r="N353" t="s">
        <v>281</v>
      </c>
      <c r="O353"/>
      <c r="P353" t="s">
        <v>281</v>
      </c>
      <c r="Q353" t="s">
        <v>155</v>
      </c>
      <c r="R353"/>
      <c r="S353" t="s">
        <v>281</v>
      </c>
      <c r="T353" t="s">
        <v>281</v>
      </c>
      <c r="U353" t="s">
        <v>281</v>
      </c>
      <c r="V353"/>
      <c r="W353"/>
      <c r="X353"/>
      <c r="Y353"/>
      <c r="Z353"/>
    </row>
    <row r="354" spans="1:31" ht="15" customHeight="1">
      <c r="A354" s="89">
        <v>15</v>
      </c>
      <c r="B354" s="89" t="s">
        <v>171</v>
      </c>
      <c r="C354" s="89">
        <v>17</v>
      </c>
      <c r="D354" s="119">
        <v>135.30699999999999</v>
      </c>
      <c r="E354" s="91">
        <v>32.9</v>
      </c>
      <c r="F354" s="122">
        <v>132</v>
      </c>
      <c r="G354" s="93">
        <v>350</v>
      </c>
      <c r="H354" s="94">
        <v>1</v>
      </c>
      <c r="I354" s="95" t="s">
        <v>156</v>
      </c>
      <c r="J354">
        <v>350</v>
      </c>
      <c r="K354" t="s">
        <v>281</v>
      </c>
      <c r="L354"/>
      <c r="M354" t="s">
        <v>281</v>
      </c>
      <c r="N354" t="s">
        <v>281</v>
      </c>
      <c r="O354" t="s">
        <v>281</v>
      </c>
      <c r="P354" t="s">
        <v>281</v>
      </c>
      <c r="Q354" t="s">
        <v>155</v>
      </c>
      <c r="R354"/>
      <c r="S354" t="s">
        <v>281</v>
      </c>
      <c r="T354" t="s">
        <v>281</v>
      </c>
      <c r="U354" t="s">
        <v>281</v>
      </c>
      <c r="V354"/>
      <c r="W354"/>
      <c r="X354"/>
      <c r="Y354"/>
      <c r="Z354"/>
    </row>
    <row r="355" spans="1:31" ht="15" customHeight="1">
      <c r="A355" s="89">
        <v>15</v>
      </c>
      <c r="B355" s="89" t="s">
        <v>171</v>
      </c>
      <c r="C355" s="89">
        <v>18</v>
      </c>
      <c r="D355" s="119">
        <v>114.206</v>
      </c>
      <c r="E355" s="91">
        <v>32.6</v>
      </c>
      <c r="F355" s="122">
        <v>111</v>
      </c>
      <c r="G355" s="93">
        <v>351</v>
      </c>
      <c r="H355" s="94">
        <v>1</v>
      </c>
      <c r="I355" s="95" t="s">
        <v>156</v>
      </c>
      <c r="J355">
        <v>351</v>
      </c>
      <c r="K355" t="s">
        <v>281</v>
      </c>
      <c r="L355"/>
      <c r="M355" t="s">
        <v>155</v>
      </c>
      <c r="N355"/>
      <c r="O355" t="s">
        <v>281</v>
      </c>
      <c r="P355" t="s">
        <v>281</v>
      </c>
      <c r="Q355" t="s">
        <v>155</v>
      </c>
      <c r="R355"/>
      <c r="S355" t="s">
        <v>281</v>
      </c>
      <c r="T355" t="s">
        <v>281</v>
      </c>
      <c r="U355" t="s">
        <v>281</v>
      </c>
      <c r="V355"/>
      <c r="W355"/>
      <c r="X355"/>
      <c r="Y355"/>
      <c r="Z355"/>
    </row>
    <row r="356" spans="1:31" ht="15" customHeight="1">
      <c r="A356" s="89">
        <v>15</v>
      </c>
      <c r="B356" s="89" t="s">
        <v>171</v>
      </c>
      <c r="C356" s="89">
        <v>19</v>
      </c>
      <c r="D356" s="119">
        <v>89.715999999999994</v>
      </c>
      <c r="E356" s="91">
        <v>32.299999999999997</v>
      </c>
      <c r="F356" s="122">
        <v>87</v>
      </c>
      <c r="G356" s="93">
        <v>352</v>
      </c>
      <c r="H356" s="94">
        <v>1</v>
      </c>
      <c r="I356" s="95" t="s">
        <v>156</v>
      </c>
      <c r="J356">
        <v>352</v>
      </c>
      <c r="K356" t="s">
        <v>281</v>
      </c>
      <c r="L356"/>
      <c r="M356" t="s">
        <v>281</v>
      </c>
      <c r="N356" t="s">
        <v>281</v>
      </c>
      <c r="O356" t="s">
        <v>281</v>
      </c>
      <c r="P356" t="s">
        <v>281</v>
      </c>
      <c r="Q356" t="s">
        <v>155</v>
      </c>
      <c r="R356"/>
      <c r="S356" t="s">
        <v>281</v>
      </c>
      <c r="T356" t="s">
        <v>281</v>
      </c>
      <c r="U356" t="s">
        <v>281</v>
      </c>
      <c r="V356"/>
      <c r="W356"/>
      <c r="X356"/>
      <c r="Y356"/>
      <c r="Z356"/>
      <c r="AA356" s="100"/>
      <c r="AB356" s="100"/>
      <c r="AC356" s="100"/>
      <c r="AD356" s="101"/>
    </row>
    <row r="357" spans="1:31" ht="15" customHeight="1">
      <c r="A357" s="89">
        <v>15</v>
      </c>
      <c r="B357" s="89" t="s">
        <v>171</v>
      </c>
      <c r="C357" s="89">
        <v>20</v>
      </c>
      <c r="D357" s="119">
        <v>60.302</v>
      </c>
      <c r="E357" s="115">
        <v>31.8</v>
      </c>
      <c r="F357" s="122">
        <v>58</v>
      </c>
      <c r="G357" s="93">
        <v>353</v>
      </c>
      <c r="H357" s="94">
        <v>1</v>
      </c>
      <c r="I357" s="95" t="s">
        <v>156</v>
      </c>
      <c r="J357">
        <v>353</v>
      </c>
      <c r="K357" t="s">
        <v>155</v>
      </c>
      <c r="L357"/>
      <c r="M357" t="s">
        <v>281</v>
      </c>
      <c r="N357"/>
      <c r="O357" t="s">
        <v>155</v>
      </c>
      <c r="P357" t="s">
        <v>281</v>
      </c>
      <c r="Q357" t="s">
        <v>155</v>
      </c>
      <c r="R357"/>
      <c r="S357" t="s">
        <v>155</v>
      </c>
      <c r="T357" t="s">
        <v>281</v>
      </c>
      <c r="U357" t="s">
        <v>281</v>
      </c>
      <c r="V357"/>
      <c r="W357"/>
      <c r="X357"/>
      <c r="Y357"/>
      <c r="Z357"/>
      <c r="AA357" s="100"/>
      <c r="AB357" s="100"/>
      <c r="AC357" s="100"/>
      <c r="AD357" s="101"/>
    </row>
    <row r="358" spans="1:31" ht="15" customHeight="1">
      <c r="A358" s="89">
        <v>15</v>
      </c>
      <c r="B358" s="89" t="s">
        <v>171</v>
      </c>
      <c r="C358" s="89">
        <v>21</v>
      </c>
      <c r="D358" s="119">
        <v>51.354999999999997</v>
      </c>
      <c r="E358" s="123" t="s">
        <v>322</v>
      </c>
      <c r="F358" s="122">
        <v>49</v>
      </c>
      <c r="G358" s="93">
        <v>354</v>
      </c>
      <c r="H358" s="94">
        <v>1</v>
      </c>
      <c r="I358" s="95" t="s">
        <v>156</v>
      </c>
      <c r="J358">
        <v>354</v>
      </c>
      <c r="K358" t="s">
        <v>281</v>
      </c>
      <c r="L358"/>
      <c r="M358" t="s">
        <v>281</v>
      </c>
      <c r="N358" t="s">
        <v>281</v>
      </c>
      <c r="O358" t="s">
        <v>281</v>
      </c>
      <c r="P358" t="s">
        <v>281</v>
      </c>
      <c r="Q358" t="s">
        <v>155</v>
      </c>
      <c r="R358"/>
      <c r="S358" t="s">
        <v>281</v>
      </c>
      <c r="T358" t="s">
        <v>281</v>
      </c>
      <c r="U358" t="s">
        <v>281</v>
      </c>
      <c r="V358"/>
      <c r="W358"/>
      <c r="X358"/>
      <c r="Y358"/>
      <c r="Z358"/>
      <c r="AA358" s="100"/>
      <c r="AB358" s="100"/>
      <c r="AC358" s="100"/>
      <c r="AD358" s="101"/>
    </row>
    <row r="359" spans="1:31" ht="15" customHeight="1">
      <c r="A359" s="89">
        <v>15</v>
      </c>
      <c r="B359" s="89" t="s">
        <v>171</v>
      </c>
      <c r="C359" s="89">
        <v>22</v>
      </c>
      <c r="D359" s="119">
        <v>42.344000000000001</v>
      </c>
      <c r="E359" s="123"/>
      <c r="F359" s="122">
        <v>40</v>
      </c>
      <c r="G359" s="93">
        <v>355</v>
      </c>
      <c r="H359" s="94">
        <v>1</v>
      </c>
      <c r="I359" s="95" t="s">
        <v>156</v>
      </c>
      <c r="J359">
        <v>355</v>
      </c>
      <c r="K359" t="s">
        <v>281</v>
      </c>
      <c r="L359"/>
      <c r="M359" t="s">
        <v>281</v>
      </c>
      <c r="N359"/>
      <c r="O359" t="s">
        <v>155</v>
      </c>
      <c r="P359" t="s">
        <v>281</v>
      </c>
      <c r="Q359" t="s">
        <v>155</v>
      </c>
      <c r="R359"/>
      <c r="S359" t="s">
        <v>281</v>
      </c>
      <c r="T359" t="s">
        <v>281</v>
      </c>
      <c r="U359" t="s">
        <v>281</v>
      </c>
      <c r="V359"/>
      <c r="W359"/>
      <c r="X359"/>
      <c r="Y359"/>
      <c r="Z359"/>
      <c r="AA359" s="100"/>
      <c r="AB359" s="100"/>
      <c r="AC359" s="100"/>
      <c r="AD359" s="101"/>
    </row>
    <row r="360" spans="1:31" ht="15" customHeight="1">
      <c r="A360" s="89">
        <v>15</v>
      </c>
      <c r="B360" s="89" t="s">
        <v>171</v>
      </c>
      <c r="C360" s="89">
        <v>23</v>
      </c>
      <c r="D360" s="119">
        <v>22.181999999999999</v>
      </c>
      <c r="E360" s="123"/>
      <c r="F360" s="122">
        <v>20</v>
      </c>
      <c r="G360" s="93">
        <v>356</v>
      </c>
      <c r="H360" s="94">
        <v>1</v>
      </c>
      <c r="I360" s="95" t="s">
        <v>156</v>
      </c>
      <c r="J360">
        <v>356</v>
      </c>
      <c r="K360" t="s">
        <v>281</v>
      </c>
      <c r="L360"/>
      <c r="M360" t="s">
        <v>281</v>
      </c>
      <c r="N360" t="s">
        <v>281</v>
      </c>
      <c r="O360" t="s">
        <v>155</v>
      </c>
      <c r="P360" t="s">
        <v>281</v>
      </c>
      <c r="Q360" t="s">
        <v>320</v>
      </c>
      <c r="R360"/>
      <c r="S360" t="s">
        <v>155</v>
      </c>
      <c r="T360" t="s">
        <v>155</v>
      </c>
      <c r="U360" t="s">
        <v>155</v>
      </c>
      <c r="V360"/>
      <c r="W360"/>
      <c r="X360"/>
      <c r="Y360"/>
      <c r="Z360"/>
      <c r="AA360" s="100"/>
      <c r="AB360" s="100"/>
      <c r="AC360" s="100"/>
      <c r="AD360" s="101"/>
    </row>
    <row r="361" spans="1:31" ht="15" customHeight="1">
      <c r="A361" s="89">
        <v>15</v>
      </c>
      <c r="B361" s="89" t="s">
        <v>171</v>
      </c>
      <c r="C361" s="89">
        <v>24</v>
      </c>
      <c r="D361" s="119">
        <v>5.5750000000000002</v>
      </c>
      <c r="E361" s="123"/>
      <c r="F361" s="122">
        <v>5</v>
      </c>
      <c r="G361" s="93">
        <v>357</v>
      </c>
      <c r="H361" s="94">
        <v>1</v>
      </c>
      <c r="I361" s="95" t="s">
        <v>156</v>
      </c>
      <c r="J361">
        <v>357</v>
      </c>
      <c r="K361" t="s">
        <v>281</v>
      </c>
      <c r="L361"/>
      <c r="M361" t="s">
        <v>281</v>
      </c>
      <c r="N361" t="s">
        <v>281</v>
      </c>
      <c r="O361" t="s">
        <v>155</v>
      </c>
      <c r="P361" t="s">
        <v>281</v>
      </c>
      <c r="Q361" t="s">
        <v>155</v>
      </c>
      <c r="R361"/>
      <c r="S361" t="s">
        <v>281</v>
      </c>
      <c r="T361" t="s">
        <v>281</v>
      </c>
      <c r="U361" t="s">
        <v>281</v>
      </c>
      <c r="V361"/>
      <c r="W361"/>
      <c r="X361"/>
      <c r="Y361"/>
      <c r="Z361"/>
      <c r="AA361" s="100"/>
      <c r="AB361" s="100"/>
      <c r="AC361" s="100"/>
      <c r="AD361" s="101"/>
    </row>
    <row r="362" spans="1:31" ht="15" customHeight="1">
      <c r="A362" s="89">
        <v>16</v>
      </c>
      <c r="B362" s="89" t="s">
        <v>174</v>
      </c>
      <c r="C362" s="89">
        <v>1</v>
      </c>
      <c r="D362" s="119">
        <v>3730.27</v>
      </c>
      <c r="E362" s="123" t="s">
        <v>324</v>
      </c>
      <c r="F362" s="122">
        <v>3656</v>
      </c>
      <c r="G362" s="93">
        <v>358</v>
      </c>
      <c r="H362" s="94">
        <v>1</v>
      </c>
      <c r="I362" s="95" t="s">
        <v>156</v>
      </c>
      <c r="J362">
        <v>358</v>
      </c>
      <c r="K362" t="s">
        <v>281</v>
      </c>
      <c r="L362"/>
      <c r="M362"/>
      <c r="N362"/>
      <c r="O362"/>
      <c r="P362" t="s">
        <v>281</v>
      </c>
      <c r="Q362" t="s">
        <v>155</v>
      </c>
      <c r="R362"/>
      <c r="S362" t="s">
        <v>281</v>
      </c>
      <c r="T362"/>
      <c r="U362"/>
      <c r="V362"/>
      <c r="W362" s="100"/>
      <c r="X362" s="100"/>
      <c r="Y362" s="100"/>
      <c r="Z362" s="100"/>
      <c r="AA362" s="100"/>
      <c r="AB362" s="100"/>
      <c r="AC362" s="100"/>
      <c r="AD362" s="101"/>
    </row>
    <row r="363" spans="1:31" ht="15" customHeight="1">
      <c r="A363" s="89">
        <v>16</v>
      </c>
      <c r="B363" s="89" t="s">
        <v>174</v>
      </c>
      <c r="C363" s="89">
        <v>2</v>
      </c>
      <c r="D363" s="119">
        <v>3056.5819999999999</v>
      </c>
      <c r="E363" s="123"/>
      <c r="F363" s="122">
        <v>3000</v>
      </c>
      <c r="G363" s="93">
        <v>359</v>
      </c>
      <c r="H363" s="94">
        <v>1</v>
      </c>
      <c r="I363" s="95" t="s">
        <v>156</v>
      </c>
      <c r="J363">
        <v>359</v>
      </c>
      <c r="K363" t="s">
        <v>281</v>
      </c>
      <c r="L363"/>
      <c r="M363"/>
      <c r="N363"/>
      <c r="O363"/>
      <c r="P363" t="s">
        <v>281</v>
      </c>
      <c r="Q363" t="s">
        <v>155</v>
      </c>
      <c r="R363"/>
      <c r="S363" t="s">
        <v>281</v>
      </c>
      <c r="T363"/>
      <c r="U363"/>
      <c r="V363"/>
      <c r="W363" s="100"/>
      <c r="X363" s="100"/>
      <c r="Y363" s="100"/>
      <c r="Z363" s="100"/>
      <c r="AA363" s="100"/>
      <c r="AB363" s="100"/>
      <c r="AC363" s="100"/>
      <c r="AD363" s="101"/>
    </row>
    <row r="364" spans="1:31" ht="15" customHeight="1">
      <c r="A364" s="89">
        <v>16</v>
      </c>
      <c r="B364" s="89" t="s">
        <v>174</v>
      </c>
      <c r="C364" s="89">
        <v>3</v>
      </c>
      <c r="D364" s="119">
        <v>2544.654</v>
      </c>
      <c r="E364" s="123"/>
      <c r="F364" s="122">
        <v>2500</v>
      </c>
      <c r="G364" s="93">
        <v>360</v>
      </c>
      <c r="H364" s="94">
        <v>1</v>
      </c>
      <c r="I364" s="95" t="s">
        <v>156</v>
      </c>
      <c r="J364">
        <v>360</v>
      </c>
      <c r="K364" t="s">
        <v>281</v>
      </c>
      <c r="L364"/>
      <c r="M364"/>
      <c r="N364"/>
      <c r="O364"/>
      <c r="P364" t="s">
        <v>281</v>
      </c>
      <c r="Q364" t="s">
        <v>155</v>
      </c>
      <c r="R364"/>
      <c r="S364" t="s">
        <v>281</v>
      </c>
      <c r="T364"/>
      <c r="U364"/>
      <c r="V364"/>
      <c r="W364" s="100"/>
      <c r="X364" s="100"/>
      <c r="Y364" s="100"/>
      <c r="Z364" s="100"/>
      <c r="AA364" s="100"/>
      <c r="AB364" s="100"/>
      <c r="AC364" s="100"/>
      <c r="AD364" s="101"/>
    </row>
    <row r="365" spans="1:31" ht="15" customHeight="1">
      <c r="A365" s="89">
        <v>16</v>
      </c>
      <c r="B365" s="89" t="s">
        <v>174</v>
      </c>
      <c r="C365" s="89">
        <v>4</v>
      </c>
      <c r="D365" s="119">
        <v>2033.691</v>
      </c>
      <c r="E365" s="123"/>
      <c r="F365" s="122">
        <v>2000</v>
      </c>
      <c r="G365" s="93">
        <v>361</v>
      </c>
      <c r="H365" s="94">
        <v>1</v>
      </c>
      <c r="I365" s="95" t="s">
        <v>156</v>
      </c>
      <c r="J365">
        <v>361</v>
      </c>
      <c r="K365" t="s">
        <v>281</v>
      </c>
      <c r="L365"/>
      <c r="M365"/>
      <c r="N365"/>
      <c r="O365"/>
      <c r="P365" t="s">
        <v>281</v>
      </c>
      <c r="Q365" t="s">
        <v>320</v>
      </c>
      <c r="R365"/>
      <c r="S365" t="s">
        <v>281</v>
      </c>
      <c r="T365"/>
      <c r="U365"/>
      <c r="V365"/>
      <c r="W365" s="100"/>
      <c r="X365" s="100"/>
      <c r="Y365" s="100"/>
      <c r="Z365" s="100"/>
      <c r="AA365" s="100"/>
      <c r="AB365" s="100"/>
      <c r="AC365" s="100"/>
      <c r="AD365" s="101"/>
    </row>
    <row r="366" spans="1:31" ht="15" customHeight="1">
      <c r="A366" s="89">
        <v>16</v>
      </c>
      <c r="B366" s="89" t="s">
        <v>174</v>
      </c>
      <c r="C366" s="89">
        <v>5</v>
      </c>
      <c r="D366" s="119">
        <v>1524.01</v>
      </c>
      <c r="E366" s="123"/>
      <c r="F366" s="122">
        <v>1500</v>
      </c>
      <c r="G366" s="93">
        <v>362</v>
      </c>
      <c r="H366" s="94">
        <v>1</v>
      </c>
      <c r="I366" s="95" t="s">
        <v>156</v>
      </c>
      <c r="J366">
        <v>362</v>
      </c>
      <c r="K366" t="s">
        <v>281</v>
      </c>
      <c r="L366"/>
      <c r="M366"/>
      <c r="N366"/>
      <c r="O366"/>
      <c r="P366" t="s">
        <v>281</v>
      </c>
      <c r="Q366" t="s">
        <v>155</v>
      </c>
      <c r="R366"/>
      <c r="S366" t="s">
        <v>281</v>
      </c>
      <c r="T366"/>
      <c r="U366"/>
      <c r="V366"/>
      <c r="W366" s="100"/>
      <c r="X366" s="100"/>
      <c r="Y366" s="100"/>
      <c r="Z366" s="100"/>
      <c r="AA366" s="100"/>
      <c r="AB366" s="100"/>
      <c r="AC366" s="100"/>
      <c r="AD366" s="101"/>
      <c r="AE366" s="113"/>
    </row>
    <row r="367" spans="1:31" ht="15" customHeight="1">
      <c r="A367" s="89">
        <v>16</v>
      </c>
      <c r="B367" s="89" t="s">
        <v>174</v>
      </c>
      <c r="C367" s="89">
        <v>6</v>
      </c>
      <c r="D367" s="119">
        <v>1015.669</v>
      </c>
      <c r="E367" s="123"/>
      <c r="F367" s="122">
        <v>1000</v>
      </c>
      <c r="G367" s="93">
        <v>363</v>
      </c>
      <c r="H367" s="94">
        <v>1</v>
      </c>
      <c r="I367" s="95" t="s">
        <v>156</v>
      </c>
      <c r="J367">
        <v>363</v>
      </c>
      <c r="K367" t="s">
        <v>281</v>
      </c>
      <c r="L367"/>
      <c r="M367"/>
      <c r="N367" t="s">
        <v>281</v>
      </c>
      <c r="O367"/>
      <c r="P367" t="s">
        <v>281</v>
      </c>
      <c r="Q367" t="s">
        <v>155</v>
      </c>
      <c r="R367"/>
      <c r="S367" t="s">
        <v>281</v>
      </c>
      <c r="T367"/>
      <c r="U367"/>
      <c r="V367"/>
      <c r="W367" s="100"/>
      <c r="X367" s="100"/>
      <c r="Y367" s="100"/>
      <c r="Z367" s="100"/>
      <c r="AA367" s="100"/>
      <c r="AB367" s="100"/>
      <c r="AC367" s="100"/>
      <c r="AD367" s="101"/>
      <c r="AE367" s="113"/>
    </row>
    <row r="368" spans="1:31" ht="15" customHeight="1">
      <c r="A368" s="89">
        <v>16</v>
      </c>
      <c r="B368" s="89" t="s">
        <v>174</v>
      </c>
      <c r="C368" s="89">
        <v>7</v>
      </c>
      <c r="D368" s="119">
        <v>812.56799999999998</v>
      </c>
      <c r="E368" s="123"/>
      <c r="F368" s="122">
        <v>800</v>
      </c>
      <c r="G368" s="93">
        <v>364</v>
      </c>
      <c r="H368" s="94">
        <v>1</v>
      </c>
      <c r="I368" s="95" t="s">
        <v>156</v>
      </c>
      <c r="J368">
        <v>364</v>
      </c>
      <c r="K368" t="s">
        <v>155</v>
      </c>
      <c r="L368"/>
      <c r="M368"/>
      <c r="N368" t="s">
        <v>281</v>
      </c>
      <c r="O368"/>
      <c r="P368" t="s">
        <v>281</v>
      </c>
      <c r="Q368" t="s">
        <v>155</v>
      </c>
      <c r="R368"/>
      <c r="S368" t="s">
        <v>281</v>
      </c>
      <c r="T368"/>
      <c r="U368"/>
      <c r="V368"/>
      <c r="W368" s="100"/>
      <c r="X368" s="100"/>
      <c r="Y368" s="100"/>
      <c r="Z368" s="100"/>
      <c r="AA368" s="100"/>
      <c r="AB368" s="100"/>
      <c r="AC368" s="100"/>
      <c r="AD368" s="101"/>
      <c r="AE368" s="113"/>
    </row>
    <row r="369" spans="1:31" ht="15" customHeight="1">
      <c r="A369" s="89">
        <v>16</v>
      </c>
      <c r="B369" s="89" t="s">
        <v>174</v>
      </c>
      <c r="C369" s="89">
        <v>8</v>
      </c>
      <c r="D369" s="119">
        <v>609.87800000000004</v>
      </c>
      <c r="E369" s="123"/>
      <c r="F369" s="122">
        <v>600</v>
      </c>
      <c r="G369" s="93">
        <v>365</v>
      </c>
      <c r="H369" s="94">
        <v>1</v>
      </c>
      <c r="I369" s="95" t="s">
        <v>156</v>
      </c>
      <c r="J369">
        <v>365</v>
      </c>
      <c r="K369" t="s">
        <v>281</v>
      </c>
      <c r="L369"/>
      <c r="M369"/>
      <c r="N369"/>
      <c r="O369"/>
      <c r="P369" t="s">
        <v>281</v>
      </c>
      <c r="Q369" t="s">
        <v>155</v>
      </c>
      <c r="R369"/>
      <c r="S369" t="s">
        <v>155</v>
      </c>
      <c r="T369"/>
      <c r="U369"/>
      <c r="V369"/>
      <c r="W369" s="100"/>
      <c r="X369" s="100"/>
      <c r="Y369" s="100"/>
      <c r="Z369" s="100"/>
      <c r="AA369" s="100"/>
      <c r="AB369" s="100"/>
      <c r="AC369" s="100"/>
      <c r="AD369" s="101"/>
      <c r="AE369" s="113"/>
    </row>
    <row r="370" spans="1:31" ht="15" customHeight="1">
      <c r="A370" s="89">
        <v>16</v>
      </c>
      <c r="B370" s="89" t="s">
        <v>174</v>
      </c>
      <c r="C370" s="89">
        <v>9</v>
      </c>
      <c r="D370" s="119">
        <v>508.36599999999999</v>
      </c>
      <c r="E370" s="123"/>
      <c r="F370" s="122">
        <v>500</v>
      </c>
      <c r="G370" s="93">
        <v>366</v>
      </c>
      <c r="H370" s="94">
        <v>1</v>
      </c>
      <c r="I370" s="95" t="s">
        <v>156</v>
      </c>
      <c r="J370">
        <v>366</v>
      </c>
      <c r="K370" t="s">
        <v>281</v>
      </c>
      <c r="L370"/>
      <c r="M370"/>
      <c r="N370" t="s">
        <v>281</v>
      </c>
      <c r="O370"/>
      <c r="P370" t="s">
        <v>281</v>
      </c>
      <c r="Q370" t="s">
        <v>155</v>
      </c>
      <c r="R370"/>
      <c r="S370" t="s">
        <v>281</v>
      </c>
      <c r="T370"/>
      <c r="U370"/>
      <c r="V370"/>
      <c r="W370" s="100"/>
      <c r="X370" s="100"/>
      <c r="Y370" s="100"/>
      <c r="Z370" s="100"/>
      <c r="AA370" s="100"/>
      <c r="AB370" s="100"/>
      <c r="AC370" s="100"/>
      <c r="AD370" s="101"/>
      <c r="AE370" s="113"/>
    </row>
    <row r="371" spans="1:31" ht="15" customHeight="1">
      <c r="A371" s="89">
        <v>16</v>
      </c>
      <c r="B371" s="89" t="s">
        <v>174</v>
      </c>
      <c r="C371" s="89">
        <v>10</v>
      </c>
      <c r="D371" s="119">
        <v>418.05900000000003</v>
      </c>
      <c r="E371" s="123" t="s">
        <v>321</v>
      </c>
      <c r="F371" s="122">
        <v>411</v>
      </c>
      <c r="G371" s="93">
        <v>367</v>
      </c>
      <c r="H371" s="94">
        <v>1</v>
      </c>
      <c r="I371" s="95" t="s">
        <v>156</v>
      </c>
      <c r="J371">
        <v>367</v>
      </c>
      <c r="K371" t="s">
        <v>281</v>
      </c>
      <c r="L371"/>
      <c r="M371"/>
      <c r="N371" t="s">
        <v>281</v>
      </c>
      <c r="O371"/>
      <c r="P371" t="s">
        <v>281</v>
      </c>
      <c r="Q371" t="s">
        <v>320</v>
      </c>
      <c r="R371"/>
      <c r="S371" t="s">
        <v>281</v>
      </c>
      <c r="T371"/>
      <c r="U371"/>
      <c r="V371"/>
      <c r="W371" s="100"/>
      <c r="X371" s="100"/>
      <c r="Y371" s="100"/>
      <c r="Z371" s="100"/>
      <c r="AA371" s="100"/>
      <c r="AB371" s="100"/>
      <c r="AC371" s="100"/>
      <c r="AD371" s="101"/>
      <c r="AE371" s="113"/>
    </row>
    <row r="372" spans="1:31" ht="15" customHeight="1">
      <c r="A372" s="89">
        <v>16</v>
      </c>
      <c r="B372" s="89" t="s">
        <v>174</v>
      </c>
      <c r="C372" s="89">
        <v>11</v>
      </c>
      <c r="D372" s="119">
        <v>343.29</v>
      </c>
      <c r="E372" s="91">
        <v>34.78</v>
      </c>
      <c r="F372" s="122">
        <v>337</v>
      </c>
      <c r="G372" s="93">
        <v>368</v>
      </c>
      <c r="H372" s="94">
        <v>1</v>
      </c>
      <c r="I372" s="95" t="s">
        <v>156</v>
      </c>
      <c r="J372">
        <v>368</v>
      </c>
      <c r="K372" t="s">
        <v>281</v>
      </c>
      <c r="L372"/>
      <c r="M372"/>
      <c r="N372"/>
      <c r="O372"/>
      <c r="P372" t="s">
        <v>281</v>
      </c>
      <c r="Q372" t="s">
        <v>155</v>
      </c>
      <c r="R372"/>
      <c r="S372" t="s">
        <v>281</v>
      </c>
      <c r="T372"/>
      <c r="U372"/>
      <c r="V372"/>
      <c r="W372" s="100"/>
      <c r="X372" s="100"/>
      <c r="Y372" s="100"/>
      <c r="Z372" s="100"/>
      <c r="AA372" s="100"/>
      <c r="AB372" s="100"/>
      <c r="AC372" s="100"/>
      <c r="AD372" s="101"/>
      <c r="AE372" s="113"/>
    </row>
    <row r="373" spans="1:31" ht="15" customHeight="1">
      <c r="A373" s="89">
        <v>16</v>
      </c>
      <c r="B373" s="89" t="s">
        <v>174</v>
      </c>
      <c r="C373" s="89">
        <v>12</v>
      </c>
      <c r="D373" s="119">
        <v>299.096</v>
      </c>
      <c r="E373" s="91">
        <v>34.700000000000003</v>
      </c>
      <c r="F373" s="122">
        <v>294</v>
      </c>
      <c r="G373" s="93">
        <v>369</v>
      </c>
      <c r="H373" s="94">
        <v>1</v>
      </c>
      <c r="I373" s="95" t="s">
        <v>156</v>
      </c>
      <c r="J373">
        <v>369</v>
      </c>
      <c r="K373" t="s">
        <v>281</v>
      </c>
      <c r="L373"/>
      <c r="M373" t="s">
        <v>281</v>
      </c>
      <c r="N373"/>
      <c r="O373"/>
      <c r="P373" t="s">
        <v>281</v>
      </c>
      <c r="Q373" t="s">
        <v>155</v>
      </c>
      <c r="R373"/>
      <c r="S373" t="s">
        <v>281</v>
      </c>
      <c r="T373" t="s">
        <v>281</v>
      </c>
      <c r="U373" t="s">
        <v>281</v>
      </c>
      <c r="V373"/>
      <c r="W373" s="100"/>
      <c r="X373" s="100"/>
      <c r="Y373" s="100"/>
      <c r="Z373" s="100"/>
      <c r="AA373" s="100"/>
      <c r="AB373" s="100"/>
      <c r="AC373" s="100"/>
      <c r="AD373" s="101"/>
      <c r="AE373" s="113"/>
    </row>
    <row r="374" spans="1:31" ht="15" customHeight="1">
      <c r="A374" s="89">
        <v>16</v>
      </c>
      <c r="B374" s="89" t="s">
        <v>174</v>
      </c>
      <c r="C374" s="89">
        <v>13</v>
      </c>
      <c r="D374" s="119">
        <v>235.21899999999999</v>
      </c>
      <c r="E374" s="106">
        <v>34.4</v>
      </c>
      <c r="F374" s="122">
        <v>231</v>
      </c>
      <c r="G374" s="93">
        <v>370</v>
      </c>
      <c r="H374" s="94">
        <v>1</v>
      </c>
      <c r="I374" s="95" t="s">
        <v>156</v>
      </c>
      <c r="J374">
        <v>370</v>
      </c>
      <c r="K374" t="s">
        <v>155</v>
      </c>
      <c r="L374"/>
      <c r="M374" t="s">
        <v>281</v>
      </c>
      <c r="N374" t="s">
        <v>281</v>
      </c>
      <c r="O374"/>
      <c r="P374" t="s">
        <v>281</v>
      </c>
      <c r="Q374" t="s">
        <v>155</v>
      </c>
      <c r="R374"/>
      <c r="S374" t="s">
        <v>281</v>
      </c>
      <c r="T374" t="s">
        <v>281</v>
      </c>
      <c r="U374" t="s">
        <v>281</v>
      </c>
      <c r="V374"/>
      <c r="W374" s="100"/>
      <c r="X374" s="100"/>
      <c r="Y374" s="100"/>
      <c r="Z374" s="100"/>
      <c r="AA374" s="100"/>
      <c r="AB374" s="100"/>
      <c r="AC374" s="100"/>
      <c r="AD374" s="101"/>
      <c r="AE374" s="113"/>
    </row>
    <row r="375" spans="1:31" ht="15" customHeight="1">
      <c r="A375" s="89">
        <v>16</v>
      </c>
      <c r="B375" s="89" t="s">
        <v>174</v>
      </c>
      <c r="C375" s="89">
        <v>14</v>
      </c>
      <c r="D375" s="119">
        <v>206.012</v>
      </c>
      <c r="E375" s="106">
        <v>34.1</v>
      </c>
      <c r="F375" s="122">
        <v>202</v>
      </c>
      <c r="G375" s="93">
        <v>371</v>
      </c>
      <c r="H375" s="94">
        <v>1</v>
      </c>
      <c r="I375" s="95" t="s">
        <v>156</v>
      </c>
      <c r="J375">
        <v>371</v>
      </c>
      <c r="K375" t="s">
        <v>281</v>
      </c>
      <c r="L375"/>
      <c r="M375" t="s">
        <v>281</v>
      </c>
      <c r="N375" t="s">
        <v>281</v>
      </c>
      <c r="O375"/>
      <c r="P375" t="s">
        <v>281</v>
      </c>
      <c r="Q375" t="s">
        <v>155</v>
      </c>
      <c r="R375"/>
      <c r="S375" t="s">
        <v>281</v>
      </c>
      <c r="T375" t="s">
        <v>281</v>
      </c>
      <c r="U375" t="s">
        <v>281</v>
      </c>
      <c r="V375"/>
      <c r="W375" s="100"/>
      <c r="X375" s="100"/>
      <c r="Y375" s="100"/>
      <c r="Z375" s="100"/>
      <c r="AA375" s="100"/>
      <c r="AB375" s="100"/>
      <c r="AC375" s="100"/>
      <c r="AD375" s="101"/>
      <c r="AE375" s="113"/>
    </row>
    <row r="376" spans="1:31" ht="15" customHeight="1">
      <c r="A376" s="89">
        <v>16</v>
      </c>
      <c r="B376" s="89" t="s">
        <v>174</v>
      </c>
      <c r="C376" s="89">
        <v>15</v>
      </c>
      <c r="D376" s="119">
        <v>184.64</v>
      </c>
      <c r="E376" s="106">
        <v>33.6</v>
      </c>
      <c r="F376" s="122">
        <v>181</v>
      </c>
      <c r="G376" s="93">
        <v>372</v>
      </c>
      <c r="H376" s="94">
        <v>1</v>
      </c>
      <c r="I376" s="95" t="s">
        <v>156</v>
      </c>
      <c r="J376">
        <v>372</v>
      </c>
      <c r="K376" t="s">
        <v>281</v>
      </c>
      <c r="L376"/>
      <c r="M376" t="s">
        <v>281</v>
      </c>
      <c r="N376"/>
      <c r="O376"/>
      <c r="P376" t="s">
        <v>281</v>
      </c>
      <c r="Q376" t="s">
        <v>155</v>
      </c>
      <c r="R376"/>
      <c r="S376" t="s">
        <v>155</v>
      </c>
      <c r="T376" t="s">
        <v>281</v>
      </c>
      <c r="U376" t="s">
        <v>281</v>
      </c>
      <c r="V376"/>
      <c r="W376" s="100"/>
      <c r="X376" s="100"/>
      <c r="Y376" s="100"/>
      <c r="Z376" s="100"/>
      <c r="AA376" s="100"/>
      <c r="AB376" s="100"/>
      <c r="AC376" s="100"/>
      <c r="AD376" s="101"/>
      <c r="AE376" s="113"/>
    </row>
    <row r="377" spans="1:31" ht="15" customHeight="1">
      <c r="A377" s="89">
        <v>16</v>
      </c>
      <c r="B377" s="89" t="s">
        <v>174</v>
      </c>
      <c r="C377" s="89">
        <v>16</v>
      </c>
      <c r="D377" s="119">
        <v>160.38200000000001</v>
      </c>
      <c r="E377" s="91">
        <v>33.1</v>
      </c>
      <c r="F377" s="122">
        <v>157</v>
      </c>
      <c r="G377" s="93">
        <v>373</v>
      </c>
      <c r="H377" s="94">
        <v>1</v>
      </c>
      <c r="I377" s="95" t="s">
        <v>156</v>
      </c>
      <c r="J377">
        <v>373</v>
      </c>
      <c r="K377" t="s">
        <v>281</v>
      </c>
      <c r="L377"/>
      <c r="M377" t="s">
        <v>155</v>
      </c>
      <c r="N377" t="s">
        <v>281</v>
      </c>
      <c r="O377"/>
      <c r="P377" t="s">
        <v>281</v>
      </c>
      <c r="Q377" t="s">
        <v>155</v>
      </c>
      <c r="R377"/>
      <c r="S377" t="s">
        <v>281</v>
      </c>
      <c r="T377" t="s">
        <v>281</v>
      </c>
      <c r="U377" t="s">
        <v>281</v>
      </c>
      <c r="V377" t="s">
        <v>281</v>
      </c>
      <c r="W377" s="100"/>
      <c r="X377" s="100"/>
      <c r="Y377" s="100"/>
      <c r="Z377" s="100"/>
      <c r="AA377" s="100"/>
      <c r="AB377" s="100"/>
      <c r="AC377" s="100"/>
      <c r="AD377" s="101"/>
      <c r="AE377" s="113"/>
    </row>
    <row r="378" spans="1:31" ht="15" customHeight="1">
      <c r="A378" s="89">
        <v>16</v>
      </c>
      <c r="B378" s="89" t="s">
        <v>174</v>
      </c>
      <c r="C378" s="89">
        <v>17</v>
      </c>
      <c r="D378" s="119">
        <v>147.291</v>
      </c>
      <c r="E378" s="91">
        <v>32.9</v>
      </c>
      <c r="F378" s="122">
        <v>144</v>
      </c>
      <c r="G378" s="93">
        <v>374</v>
      </c>
      <c r="H378" s="94">
        <v>1</v>
      </c>
      <c r="I378" s="95" t="s">
        <v>156</v>
      </c>
      <c r="J378">
        <v>374</v>
      </c>
      <c r="K378" t="s">
        <v>281</v>
      </c>
      <c r="L378"/>
      <c r="M378" t="s">
        <v>281</v>
      </c>
      <c r="N378" t="s">
        <v>281</v>
      </c>
      <c r="O378" t="s">
        <v>281</v>
      </c>
      <c r="P378" t="s">
        <v>281</v>
      </c>
      <c r="Q378" t="s">
        <v>155</v>
      </c>
      <c r="R378"/>
      <c r="S378" t="s">
        <v>281</v>
      </c>
      <c r="T378" t="s">
        <v>281</v>
      </c>
      <c r="U378" t="s">
        <v>281</v>
      </c>
      <c r="V378"/>
      <c r="W378" s="100"/>
      <c r="X378" s="100"/>
      <c r="Y378" s="100"/>
      <c r="Z378" s="100"/>
      <c r="AA378" s="100"/>
      <c r="AB378" s="100"/>
      <c r="AC378" s="100"/>
      <c r="AD378" s="101"/>
      <c r="AE378" s="113"/>
    </row>
    <row r="379" spans="1:31" ht="15" customHeight="1">
      <c r="A379" s="89">
        <v>16</v>
      </c>
      <c r="B379" s="89" t="s">
        <v>174</v>
      </c>
      <c r="C379" s="89">
        <v>18</v>
      </c>
      <c r="D379" s="119">
        <v>116.991</v>
      </c>
      <c r="E379" s="91">
        <v>32.6</v>
      </c>
      <c r="F379" s="122">
        <v>114</v>
      </c>
      <c r="G379" s="93">
        <v>375</v>
      </c>
      <c r="H379" s="94">
        <v>1</v>
      </c>
      <c r="I379" s="95" t="s">
        <v>156</v>
      </c>
      <c r="J379">
        <v>375</v>
      </c>
      <c r="K379" t="s">
        <v>155</v>
      </c>
      <c r="L379"/>
      <c r="M379" t="s">
        <v>281</v>
      </c>
      <c r="N379"/>
      <c r="O379" t="s">
        <v>281</v>
      </c>
      <c r="P379" t="s">
        <v>281</v>
      </c>
      <c r="Q379" t="s">
        <v>155</v>
      </c>
      <c r="R379"/>
      <c r="S379" t="s">
        <v>281</v>
      </c>
      <c r="T379" t="s">
        <v>281</v>
      </c>
      <c r="U379" t="s">
        <v>281</v>
      </c>
      <c r="V379"/>
      <c r="W379" s="100"/>
      <c r="X379" s="100"/>
      <c r="Y379" s="100"/>
      <c r="Z379" s="100"/>
      <c r="AA379" s="100"/>
      <c r="AB379" s="100"/>
      <c r="AC379" s="100"/>
      <c r="AD379" s="101"/>
      <c r="AE379" s="113"/>
    </row>
    <row r="380" spans="1:31" ht="15" customHeight="1">
      <c r="A380" s="89">
        <v>16</v>
      </c>
      <c r="B380" s="89" t="s">
        <v>174</v>
      </c>
      <c r="C380" s="89">
        <v>19</v>
      </c>
      <c r="D380" s="119">
        <v>89.701999999999998</v>
      </c>
      <c r="E380" s="91">
        <v>32.299999999999997</v>
      </c>
      <c r="F380" s="122">
        <v>87</v>
      </c>
      <c r="G380" s="93">
        <v>376</v>
      </c>
      <c r="H380" s="94">
        <v>1</v>
      </c>
      <c r="I380" s="95" t="s">
        <v>156</v>
      </c>
      <c r="J380">
        <v>376</v>
      </c>
      <c r="K380" t="s">
        <v>281</v>
      </c>
      <c r="L380"/>
      <c r="M380" t="s">
        <v>281</v>
      </c>
      <c r="N380" t="s">
        <v>281</v>
      </c>
      <c r="O380" t="s">
        <v>155</v>
      </c>
      <c r="P380" t="s">
        <v>281</v>
      </c>
      <c r="Q380" t="s">
        <v>155</v>
      </c>
      <c r="R380"/>
      <c r="S380" t="s">
        <v>281</v>
      </c>
      <c r="T380" t="s">
        <v>281</v>
      </c>
      <c r="U380" t="s">
        <v>281</v>
      </c>
      <c r="V380"/>
      <c r="W380" s="100"/>
      <c r="X380" s="100"/>
      <c r="Y380" s="100"/>
      <c r="Z380" s="100"/>
      <c r="AA380" s="100"/>
      <c r="AB380" s="100"/>
      <c r="AC380" s="100"/>
      <c r="AD380" s="101"/>
      <c r="AE380" s="113"/>
    </row>
    <row r="381" spans="1:31" ht="15" customHeight="1">
      <c r="A381" s="89">
        <v>16</v>
      </c>
      <c r="B381" s="89" t="s">
        <v>174</v>
      </c>
      <c r="C381" s="89">
        <v>20</v>
      </c>
      <c r="D381" s="119">
        <v>60.341999999999999</v>
      </c>
      <c r="E381" s="115">
        <v>31.8</v>
      </c>
      <c r="F381" s="122">
        <v>58</v>
      </c>
      <c r="G381" s="93">
        <v>377</v>
      </c>
      <c r="H381" s="94">
        <v>1</v>
      </c>
      <c r="I381" s="95" t="s">
        <v>156</v>
      </c>
      <c r="J381">
        <v>377</v>
      </c>
      <c r="K381" t="s">
        <v>281</v>
      </c>
      <c r="L381"/>
      <c r="M381" t="s">
        <v>281</v>
      </c>
      <c r="N381"/>
      <c r="O381" t="s">
        <v>155</v>
      </c>
      <c r="P381" t="s">
        <v>281</v>
      </c>
      <c r="Q381" t="s">
        <v>320</v>
      </c>
      <c r="R381"/>
      <c r="S381" t="s">
        <v>281</v>
      </c>
      <c r="T381" t="s">
        <v>281</v>
      </c>
      <c r="U381" t="s">
        <v>281</v>
      </c>
      <c r="V381"/>
      <c r="W381" s="100"/>
      <c r="X381" s="100"/>
      <c r="Y381" s="100"/>
      <c r="Z381" s="100"/>
      <c r="AA381" s="100"/>
      <c r="AB381" s="100"/>
      <c r="AC381" s="100"/>
      <c r="AD381" s="101"/>
      <c r="AE381" s="113"/>
    </row>
    <row r="382" spans="1:31" ht="15" customHeight="1">
      <c r="A382" s="89">
        <v>16</v>
      </c>
      <c r="B382" s="89" t="s">
        <v>174</v>
      </c>
      <c r="C382" s="89">
        <v>21</v>
      </c>
      <c r="D382" s="119">
        <v>52.290999999999997</v>
      </c>
      <c r="E382" s="123" t="s">
        <v>322</v>
      </c>
      <c r="F382" s="122">
        <v>50</v>
      </c>
      <c r="G382" s="93">
        <v>378</v>
      </c>
      <c r="H382" s="94">
        <v>1</v>
      </c>
      <c r="I382" s="95" t="s">
        <v>156</v>
      </c>
      <c r="J382">
        <v>378</v>
      </c>
      <c r="K382" t="s">
        <v>281</v>
      </c>
      <c r="L382"/>
      <c r="M382" t="s">
        <v>281</v>
      </c>
      <c r="N382" t="s">
        <v>281</v>
      </c>
      <c r="O382" t="s">
        <v>281</v>
      </c>
      <c r="P382" t="s">
        <v>281</v>
      </c>
      <c r="Q382" t="s">
        <v>155</v>
      </c>
      <c r="R382"/>
      <c r="S382" t="s">
        <v>281</v>
      </c>
      <c r="T382" t="s">
        <v>281</v>
      </c>
      <c r="U382" t="s">
        <v>281</v>
      </c>
      <c r="V382" t="s">
        <v>281</v>
      </c>
      <c r="W382" s="100"/>
      <c r="X382" s="100"/>
      <c r="Y382" s="100"/>
      <c r="Z382" s="100"/>
      <c r="AA382" s="100"/>
      <c r="AB382" s="100"/>
      <c r="AC382" s="100"/>
      <c r="AD382" s="101"/>
    </row>
    <row r="383" spans="1:31" ht="15" customHeight="1">
      <c r="A383" s="89">
        <v>16</v>
      </c>
      <c r="B383" s="89" t="s">
        <v>174</v>
      </c>
      <c r="C383" s="89">
        <v>22</v>
      </c>
      <c r="D383" s="119">
        <v>42.292000000000002</v>
      </c>
      <c r="E383" s="123"/>
      <c r="F383" s="122">
        <v>40</v>
      </c>
      <c r="G383" s="93">
        <v>379</v>
      </c>
      <c r="H383" s="94">
        <v>1</v>
      </c>
      <c r="I383" s="95" t="s">
        <v>156</v>
      </c>
      <c r="J383">
        <v>379</v>
      </c>
      <c r="K383" t="s">
        <v>281</v>
      </c>
      <c r="L383"/>
      <c r="M383" t="s">
        <v>281</v>
      </c>
      <c r="N383"/>
      <c r="O383" t="s">
        <v>281</v>
      </c>
      <c r="P383" t="s">
        <v>281</v>
      </c>
      <c r="Q383" t="s">
        <v>155</v>
      </c>
      <c r="R383"/>
      <c r="S383" t="s">
        <v>281</v>
      </c>
      <c r="T383" t="s">
        <v>281</v>
      </c>
      <c r="U383" t="s">
        <v>281</v>
      </c>
      <c r="V383"/>
      <c r="W383" s="100"/>
      <c r="X383" s="100"/>
      <c r="Y383" s="100"/>
      <c r="Z383" s="100"/>
      <c r="AA383" s="100"/>
      <c r="AB383" s="100"/>
      <c r="AC383" s="100"/>
      <c r="AD383" s="101"/>
    </row>
    <row r="384" spans="1:31" ht="15" customHeight="1">
      <c r="A384" s="89">
        <v>16</v>
      </c>
      <c r="B384" s="89" t="s">
        <v>174</v>
      </c>
      <c r="C384" s="89">
        <v>23</v>
      </c>
      <c r="D384" s="119">
        <v>22.015000000000001</v>
      </c>
      <c r="E384" s="123"/>
      <c r="F384" s="122">
        <v>20</v>
      </c>
      <c r="G384" s="93">
        <v>380</v>
      </c>
      <c r="H384" s="94">
        <v>1</v>
      </c>
      <c r="I384" s="95" t="s">
        <v>156</v>
      </c>
      <c r="J384">
        <v>380</v>
      </c>
      <c r="K384" t="s">
        <v>281</v>
      </c>
      <c r="L384"/>
      <c r="M384" t="s">
        <v>155</v>
      </c>
      <c r="N384" t="s">
        <v>281</v>
      </c>
      <c r="O384" t="s">
        <v>155</v>
      </c>
      <c r="P384" t="s">
        <v>281</v>
      </c>
      <c r="Q384" t="s">
        <v>155</v>
      </c>
      <c r="R384"/>
      <c r="S384" t="s">
        <v>155</v>
      </c>
      <c r="T384" t="s">
        <v>281</v>
      </c>
      <c r="U384" t="s">
        <v>281</v>
      </c>
      <c r="V384"/>
      <c r="W384" s="100"/>
      <c r="X384" s="100"/>
      <c r="Y384" s="100"/>
      <c r="Z384" s="100"/>
      <c r="AA384" s="100"/>
      <c r="AB384" s="100"/>
      <c r="AC384" s="100"/>
      <c r="AD384" s="101"/>
    </row>
    <row r="385" spans="1:30" ht="15" customHeight="1">
      <c r="A385" s="89">
        <v>16</v>
      </c>
      <c r="B385" s="89" t="s">
        <v>174</v>
      </c>
      <c r="C385" s="89">
        <v>24</v>
      </c>
      <c r="D385" s="119">
        <v>5.9020000000000001</v>
      </c>
      <c r="E385" s="123"/>
      <c r="F385" s="122">
        <v>5</v>
      </c>
      <c r="G385" s="93">
        <v>381</v>
      </c>
      <c r="H385" s="94">
        <v>1</v>
      </c>
      <c r="I385" s="95" t="s">
        <v>156</v>
      </c>
      <c r="J385">
        <v>381</v>
      </c>
      <c r="K385" t="s">
        <v>281</v>
      </c>
      <c r="L385"/>
      <c r="M385" t="s">
        <v>281</v>
      </c>
      <c r="N385" t="s">
        <v>281</v>
      </c>
      <c r="O385" t="s">
        <v>155</v>
      </c>
      <c r="P385" t="s">
        <v>281</v>
      </c>
      <c r="Q385" t="s">
        <v>155</v>
      </c>
      <c r="R385"/>
      <c r="S385" t="s">
        <v>281</v>
      </c>
      <c r="T385" t="s">
        <v>155</v>
      </c>
      <c r="U385" t="s">
        <v>155</v>
      </c>
      <c r="V385" t="s">
        <v>281</v>
      </c>
      <c r="W385" s="100"/>
      <c r="X385" s="100"/>
      <c r="Y385" s="100"/>
      <c r="Z385" s="100"/>
      <c r="AA385" s="100"/>
      <c r="AB385" s="100"/>
      <c r="AC385" s="100"/>
      <c r="AD385" s="101"/>
    </row>
    <row r="386" spans="1:30" ht="15" customHeight="1">
      <c r="A386" s="108">
        <v>17</v>
      </c>
      <c r="B386" s="108" t="s">
        <v>174</v>
      </c>
      <c r="C386" s="108">
        <v>1</v>
      </c>
      <c r="D386" s="119">
        <v>1017.383</v>
      </c>
      <c r="E386" s="123" t="s">
        <v>325</v>
      </c>
      <c r="F386" s="122">
        <v>1004</v>
      </c>
      <c r="G386" s="93">
        <v>382</v>
      </c>
      <c r="H386" s="94">
        <v>1</v>
      </c>
      <c r="I386" s="95" t="s">
        <v>240</v>
      </c>
      <c r="J386">
        <v>382</v>
      </c>
      <c r="K386"/>
      <c r="L386"/>
      <c r="M386"/>
      <c r="N386"/>
      <c r="O386"/>
      <c r="P386"/>
      <c r="Q386"/>
      <c r="R386"/>
      <c r="S386" t="s">
        <v>281</v>
      </c>
      <c r="T386"/>
      <c r="U386"/>
      <c r="V386"/>
      <c r="W386"/>
      <c r="X386"/>
      <c r="Y386"/>
      <c r="Z386"/>
      <c r="AA386"/>
      <c r="AB386" t="s">
        <v>281</v>
      </c>
      <c r="AC386" s="100"/>
      <c r="AD386" s="101"/>
    </row>
    <row r="387" spans="1:30" ht="15" customHeight="1">
      <c r="A387" s="108">
        <v>17</v>
      </c>
      <c r="B387" s="108" t="s">
        <v>174</v>
      </c>
      <c r="C387" s="108">
        <v>2</v>
      </c>
      <c r="D387" s="119">
        <v>1017.397</v>
      </c>
      <c r="E387" s="123" t="s">
        <v>325</v>
      </c>
      <c r="F387" s="122">
        <v>1004</v>
      </c>
      <c r="G387" s="93">
        <v>383</v>
      </c>
      <c r="H387" s="94">
        <v>1</v>
      </c>
      <c r="I387" s="95" t="s">
        <v>240</v>
      </c>
      <c r="J387">
        <v>383</v>
      </c>
      <c r="K387"/>
      <c r="L387"/>
      <c r="M387"/>
      <c r="N387"/>
      <c r="O387"/>
      <c r="P387"/>
      <c r="Q387"/>
      <c r="R387"/>
      <c r="S387" t="s">
        <v>281</v>
      </c>
      <c r="T387"/>
      <c r="U387"/>
      <c r="V387"/>
      <c r="W387"/>
      <c r="X387"/>
      <c r="Y387"/>
      <c r="Z387"/>
      <c r="AA387"/>
      <c r="AB387" t="s">
        <v>281</v>
      </c>
      <c r="AC387" s="100"/>
      <c r="AD387" s="101"/>
    </row>
    <row r="388" spans="1:30" ht="15" customHeight="1">
      <c r="A388" s="108">
        <v>17</v>
      </c>
      <c r="B388" s="108" t="s">
        <v>174</v>
      </c>
      <c r="C388" s="108">
        <v>3</v>
      </c>
      <c r="D388" s="119">
        <v>1017.388</v>
      </c>
      <c r="E388" s="123" t="s">
        <v>325</v>
      </c>
      <c r="F388" s="122">
        <v>1004</v>
      </c>
      <c r="G388" s="93">
        <v>384</v>
      </c>
      <c r="H388" s="94">
        <v>1</v>
      </c>
      <c r="I388" s="95" t="s">
        <v>240</v>
      </c>
      <c r="J388">
        <v>384</v>
      </c>
      <c r="K388"/>
      <c r="L388"/>
      <c r="M388"/>
      <c r="N388"/>
      <c r="O388"/>
      <c r="P388"/>
      <c r="Q388"/>
      <c r="R388"/>
      <c r="S388" t="s">
        <v>281</v>
      </c>
      <c r="T388"/>
      <c r="U388"/>
      <c r="V388"/>
      <c r="W388"/>
      <c r="X388"/>
      <c r="Y388"/>
      <c r="Z388"/>
      <c r="AA388"/>
      <c r="AB388" t="s">
        <v>281</v>
      </c>
      <c r="AC388" s="100"/>
      <c r="AD388" s="101"/>
    </row>
    <row r="389" spans="1:30" ht="15" customHeight="1">
      <c r="A389" s="108">
        <v>17</v>
      </c>
      <c r="B389" s="108" t="s">
        <v>174</v>
      </c>
      <c r="C389" s="108">
        <v>4</v>
      </c>
      <c r="D389" s="119">
        <v>1017.384</v>
      </c>
      <c r="E389" s="123" t="s">
        <v>325</v>
      </c>
      <c r="F389" s="122">
        <v>1004</v>
      </c>
      <c r="G389" s="93">
        <v>385</v>
      </c>
      <c r="H389" s="94">
        <v>1</v>
      </c>
      <c r="I389" s="95" t="s">
        <v>240</v>
      </c>
      <c r="J389">
        <v>385</v>
      </c>
      <c r="K389"/>
      <c r="L389"/>
      <c r="M389"/>
      <c r="N389"/>
      <c r="O389"/>
      <c r="P389"/>
      <c r="Q389"/>
      <c r="R389"/>
      <c r="S389" t="s">
        <v>281</v>
      </c>
      <c r="T389"/>
      <c r="U389"/>
      <c r="V389"/>
      <c r="W389"/>
      <c r="X389"/>
      <c r="Y389"/>
      <c r="Z389"/>
      <c r="AA389"/>
      <c r="AB389" t="s">
        <v>281</v>
      </c>
      <c r="AC389" s="100"/>
      <c r="AD389" s="101"/>
    </row>
    <row r="390" spans="1:30" ht="15" customHeight="1">
      <c r="A390" s="89">
        <v>17</v>
      </c>
      <c r="B390" s="89" t="s">
        <v>174</v>
      </c>
      <c r="C390" s="89">
        <v>5</v>
      </c>
      <c r="D390" s="119">
        <v>410.851</v>
      </c>
      <c r="E390" s="123" t="s">
        <v>321</v>
      </c>
      <c r="F390" s="122">
        <v>402</v>
      </c>
      <c r="G390" s="93">
        <v>386</v>
      </c>
      <c r="H390" s="94">
        <v>1</v>
      </c>
      <c r="I390" s="95" t="s">
        <v>156</v>
      </c>
      <c r="J390">
        <v>386</v>
      </c>
      <c r="K390"/>
      <c r="L390"/>
      <c r="M390"/>
      <c r="N390"/>
      <c r="O390"/>
      <c r="P390"/>
      <c r="Q390"/>
      <c r="R390"/>
      <c r="S390" t="s">
        <v>281</v>
      </c>
      <c r="T390"/>
      <c r="U390"/>
      <c r="V390"/>
      <c r="W390"/>
      <c r="X390"/>
      <c r="Y390"/>
      <c r="Z390"/>
      <c r="AA390"/>
      <c r="AB390" t="s">
        <v>281</v>
      </c>
      <c r="AC390" s="100"/>
      <c r="AD390" s="101"/>
    </row>
    <row r="391" spans="1:30" ht="15" customHeight="1">
      <c r="A391" s="89">
        <v>17</v>
      </c>
      <c r="B391" s="89" t="s">
        <v>174</v>
      </c>
      <c r="C391" s="89">
        <v>6</v>
      </c>
      <c r="D391" s="119">
        <v>408.93900000000002</v>
      </c>
      <c r="E391" s="123" t="s">
        <v>321</v>
      </c>
      <c r="F391" s="122">
        <v>402</v>
      </c>
      <c r="G391" s="93">
        <v>387</v>
      </c>
      <c r="H391" s="94">
        <v>1</v>
      </c>
      <c r="I391" s="95" t="s">
        <v>156</v>
      </c>
      <c r="J391">
        <v>387</v>
      </c>
      <c r="K391"/>
      <c r="L391"/>
      <c r="M391"/>
      <c r="N391"/>
      <c r="O391"/>
      <c r="P391"/>
      <c r="Q391"/>
      <c r="R391"/>
      <c r="S391" t="s">
        <v>281</v>
      </c>
      <c r="T391"/>
      <c r="U391"/>
      <c r="V391"/>
      <c r="W391"/>
      <c r="X391"/>
      <c r="Y391"/>
      <c r="Z391"/>
      <c r="AA391"/>
      <c r="AB391" t="s">
        <v>281</v>
      </c>
      <c r="AC391" s="100"/>
      <c r="AD391" s="101"/>
    </row>
    <row r="392" spans="1:30" ht="15" customHeight="1">
      <c r="A392" s="89">
        <v>17</v>
      </c>
      <c r="B392" s="89" t="s">
        <v>174</v>
      </c>
      <c r="C392" s="89">
        <v>7</v>
      </c>
      <c r="D392" s="119">
        <v>406.91800000000001</v>
      </c>
      <c r="E392" s="123" t="s">
        <v>321</v>
      </c>
      <c r="F392" s="122">
        <v>402</v>
      </c>
      <c r="G392" s="93">
        <v>388</v>
      </c>
      <c r="H392" s="94">
        <v>1</v>
      </c>
      <c r="I392" s="95" t="s">
        <v>156</v>
      </c>
      <c r="J392">
        <v>388</v>
      </c>
      <c r="K392"/>
      <c r="L392"/>
      <c r="M392"/>
      <c r="N392"/>
      <c r="O392"/>
      <c r="P392"/>
      <c r="Q392"/>
      <c r="R392"/>
      <c r="S392" t="s">
        <v>281</v>
      </c>
      <c r="T392"/>
      <c r="U392"/>
      <c r="V392"/>
      <c r="W392"/>
      <c r="X392"/>
      <c r="Y392"/>
      <c r="Z392"/>
      <c r="AA392"/>
      <c r="AB392" t="s">
        <v>281</v>
      </c>
      <c r="AC392" s="100"/>
      <c r="AD392" s="101"/>
    </row>
    <row r="393" spans="1:30" ht="15" customHeight="1">
      <c r="A393" s="89">
        <v>17</v>
      </c>
      <c r="B393" s="89" t="s">
        <v>174</v>
      </c>
      <c r="C393" s="89">
        <v>8</v>
      </c>
      <c r="D393" s="119">
        <v>404.62900000000002</v>
      </c>
      <c r="E393" s="123" t="s">
        <v>321</v>
      </c>
      <c r="F393" s="122">
        <v>402</v>
      </c>
      <c r="G393" s="93">
        <v>389</v>
      </c>
      <c r="H393" s="94">
        <v>1</v>
      </c>
      <c r="I393" s="95" t="s">
        <v>156</v>
      </c>
      <c r="J393">
        <v>389</v>
      </c>
      <c r="K393"/>
      <c r="L393"/>
      <c r="M393"/>
      <c r="N393"/>
      <c r="O393"/>
      <c r="P393"/>
      <c r="Q393"/>
      <c r="R393"/>
      <c r="S393" t="s">
        <v>281</v>
      </c>
      <c r="T393"/>
      <c r="U393"/>
      <c r="V393"/>
      <c r="W393"/>
      <c r="X393"/>
      <c r="Y393"/>
      <c r="Z393"/>
      <c r="AA393"/>
      <c r="AB393" t="s">
        <v>281</v>
      </c>
      <c r="AC393" s="100"/>
      <c r="AD393" s="101"/>
    </row>
    <row r="394" spans="1:30" ht="15" customHeight="1">
      <c r="A394" s="89">
        <v>17</v>
      </c>
      <c r="B394" s="89" t="s">
        <v>174</v>
      </c>
      <c r="C394" s="89">
        <v>9</v>
      </c>
      <c r="D394" s="119">
        <v>206.78399999999999</v>
      </c>
      <c r="E394" s="123">
        <v>34.1</v>
      </c>
      <c r="F394" s="122">
        <v>201</v>
      </c>
      <c r="G394" s="93">
        <v>390</v>
      </c>
      <c r="H394" s="94">
        <v>1</v>
      </c>
      <c r="I394" s="95" t="s">
        <v>156</v>
      </c>
      <c r="J394">
        <v>390</v>
      </c>
      <c r="K394"/>
      <c r="L394"/>
      <c r="M394"/>
      <c r="N394"/>
      <c r="O394"/>
      <c r="P394"/>
      <c r="Q394"/>
      <c r="R394"/>
      <c r="S394" t="s">
        <v>281</v>
      </c>
      <c r="T394"/>
      <c r="U394"/>
      <c r="V394"/>
      <c r="W394"/>
      <c r="X394"/>
      <c r="Y394"/>
      <c r="Z394"/>
      <c r="AA394"/>
      <c r="AB394" t="s">
        <v>281</v>
      </c>
      <c r="AC394" s="100"/>
      <c r="AD394" s="101"/>
    </row>
    <row r="395" spans="1:30" ht="15" customHeight="1">
      <c r="A395" s="89">
        <v>17</v>
      </c>
      <c r="B395" s="89" t="s">
        <v>174</v>
      </c>
      <c r="C395" s="89">
        <v>10</v>
      </c>
      <c r="D395" s="119">
        <v>205.839</v>
      </c>
      <c r="E395" s="123">
        <v>34.1</v>
      </c>
      <c r="F395" s="122">
        <v>201</v>
      </c>
      <c r="G395" s="93">
        <v>391</v>
      </c>
      <c r="H395" s="94">
        <v>1</v>
      </c>
      <c r="I395" s="95" t="s">
        <v>156</v>
      </c>
      <c r="J395">
        <v>391</v>
      </c>
      <c r="K395"/>
      <c r="L395"/>
      <c r="M395"/>
      <c r="N395"/>
      <c r="O395"/>
      <c r="P395"/>
      <c r="Q395"/>
      <c r="R395"/>
      <c r="S395" t="s">
        <v>281</v>
      </c>
      <c r="T395"/>
      <c r="U395"/>
      <c r="V395"/>
      <c r="W395"/>
      <c r="X395"/>
      <c r="Y395"/>
      <c r="Z395"/>
      <c r="AA395"/>
      <c r="AB395" t="s">
        <v>281</v>
      </c>
      <c r="AC395" s="100"/>
      <c r="AD395" s="101"/>
    </row>
    <row r="396" spans="1:30" ht="15" customHeight="1">
      <c r="A396" s="89">
        <v>17</v>
      </c>
      <c r="B396" s="89" t="s">
        <v>174</v>
      </c>
      <c r="C396" s="89">
        <v>11</v>
      </c>
      <c r="D396" s="119">
        <v>204.96600000000001</v>
      </c>
      <c r="E396" s="123">
        <v>34.1</v>
      </c>
      <c r="F396" s="122">
        <v>201</v>
      </c>
      <c r="G396" s="93">
        <v>392</v>
      </c>
      <c r="H396" s="94">
        <v>1</v>
      </c>
      <c r="I396" s="95" t="s">
        <v>156</v>
      </c>
      <c r="J396">
        <v>392</v>
      </c>
      <c r="K396"/>
      <c r="L396"/>
      <c r="M396"/>
      <c r="N396"/>
      <c r="O396"/>
      <c r="P396"/>
      <c r="Q396"/>
      <c r="R396"/>
      <c r="S396" t="s">
        <v>281</v>
      </c>
      <c r="T396"/>
      <c r="U396"/>
      <c r="V396"/>
      <c r="W396"/>
      <c r="X396"/>
      <c r="Y396"/>
      <c r="Z396"/>
      <c r="AA396"/>
      <c r="AB396" t="s">
        <v>281</v>
      </c>
      <c r="AC396" s="100"/>
      <c r="AD396" s="101"/>
    </row>
    <row r="397" spans="1:30" ht="15" customHeight="1">
      <c r="A397" s="89">
        <v>17</v>
      </c>
      <c r="B397" s="89" t="s">
        <v>174</v>
      </c>
      <c r="C397" s="89">
        <v>12</v>
      </c>
      <c r="D397" s="119">
        <v>203.59299999999999</v>
      </c>
      <c r="E397" s="123">
        <v>34.1</v>
      </c>
      <c r="F397" s="122">
        <v>201</v>
      </c>
      <c r="G397" s="93">
        <v>393</v>
      </c>
      <c r="H397" s="94">
        <v>1</v>
      </c>
      <c r="I397" s="95" t="s">
        <v>156</v>
      </c>
      <c r="J397">
        <v>393</v>
      </c>
      <c r="K397"/>
      <c r="L397"/>
      <c r="M397"/>
      <c r="N397"/>
      <c r="O397"/>
      <c r="P397"/>
      <c r="Q397"/>
      <c r="R397"/>
      <c r="S397" t="s">
        <v>281</v>
      </c>
      <c r="T397"/>
      <c r="U397"/>
      <c r="V397"/>
      <c r="W397"/>
      <c r="X397"/>
      <c r="Y397"/>
      <c r="Z397"/>
      <c r="AA397"/>
      <c r="AB397" t="s">
        <v>281</v>
      </c>
      <c r="AC397" s="100"/>
      <c r="AD397" s="101"/>
    </row>
    <row r="398" spans="1:30" ht="15" customHeight="1">
      <c r="A398" s="89">
        <v>17</v>
      </c>
      <c r="B398" s="89" t="s">
        <v>174</v>
      </c>
      <c r="C398" s="89">
        <v>13</v>
      </c>
      <c r="D398" s="119">
        <v>163.52099999999999</v>
      </c>
      <c r="E398" s="123">
        <v>33.1</v>
      </c>
      <c r="F398" s="122">
        <v>158</v>
      </c>
      <c r="G398" s="93">
        <v>394</v>
      </c>
      <c r="H398" s="94">
        <v>1</v>
      </c>
      <c r="I398" s="95" t="s">
        <v>156</v>
      </c>
      <c r="J398">
        <v>394</v>
      </c>
      <c r="K398"/>
      <c r="L398"/>
      <c r="M398"/>
      <c r="N398"/>
      <c r="O398"/>
      <c r="P398"/>
      <c r="Q398"/>
      <c r="R398"/>
      <c r="S398" t="s">
        <v>281</v>
      </c>
      <c r="T398"/>
      <c r="U398"/>
      <c r="V398"/>
      <c r="W398"/>
      <c r="X398"/>
      <c r="Y398"/>
      <c r="Z398"/>
      <c r="AA398"/>
      <c r="AB398" t="s">
        <v>281</v>
      </c>
      <c r="AC398" s="100"/>
      <c r="AD398" s="101"/>
    </row>
    <row r="399" spans="1:30" ht="15" customHeight="1">
      <c r="A399" s="89">
        <v>17</v>
      </c>
      <c r="B399" s="89" t="s">
        <v>174</v>
      </c>
      <c r="C399" s="89">
        <v>14</v>
      </c>
      <c r="D399" s="119">
        <v>162.268</v>
      </c>
      <c r="E399" s="123">
        <v>33.1</v>
      </c>
      <c r="F399" s="122">
        <v>158</v>
      </c>
      <c r="G399" s="93">
        <v>395</v>
      </c>
      <c r="H399" s="94">
        <v>1</v>
      </c>
      <c r="I399" s="95" t="s">
        <v>156</v>
      </c>
      <c r="J399">
        <v>395</v>
      </c>
      <c r="K399"/>
      <c r="L399"/>
      <c r="M399"/>
      <c r="N399"/>
      <c r="O399"/>
      <c r="P399"/>
      <c r="Q399"/>
      <c r="R399"/>
      <c r="S399" t="s">
        <v>281</v>
      </c>
      <c r="T399"/>
      <c r="U399"/>
      <c r="V399"/>
      <c r="W399"/>
      <c r="X399"/>
      <c r="Y399"/>
      <c r="Z399"/>
      <c r="AA399"/>
      <c r="AB399" t="s">
        <v>281</v>
      </c>
      <c r="AC399" s="100"/>
      <c r="AD399" s="101"/>
    </row>
    <row r="400" spans="1:30" ht="15" customHeight="1">
      <c r="A400" s="89">
        <v>17</v>
      </c>
      <c r="B400" s="89" t="s">
        <v>174</v>
      </c>
      <c r="C400" s="89">
        <v>15</v>
      </c>
      <c r="D400" s="119">
        <v>161.15600000000001</v>
      </c>
      <c r="E400" s="123">
        <v>33.1</v>
      </c>
      <c r="F400" s="122">
        <v>158</v>
      </c>
      <c r="G400" s="93">
        <v>396</v>
      </c>
      <c r="H400" s="94">
        <v>1</v>
      </c>
      <c r="I400" s="95" t="s">
        <v>156</v>
      </c>
      <c r="J400">
        <v>396</v>
      </c>
      <c r="K400"/>
      <c r="L400"/>
      <c r="M400"/>
      <c r="N400"/>
      <c r="O400"/>
      <c r="P400"/>
      <c r="Q400"/>
      <c r="R400"/>
      <c r="S400" t="s">
        <v>281</v>
      </c>
      <c r="T400"/>
      <c r="U400"/>
      <c r="V400"/>
      <c r="W400"/>
      <c r="X400"/>
      <c r="Y400"/>
      <c r="Z400"/>
      <c r="AA400"/>
      <c r="AB400" t="s">
        <v>281</v>
      </c>
      <c r="AC400" s="100"/>
      <c r="AD400" s="101"/>
    </row>
    <row r="401" spans="1:30" ht="15" customHeight="1">
      <c r="A401" s="89">
        <v>17</v>
      </c>
      <c r="B401" s="89" t="s">
        <v>174</v>
      </c>
      <c r="C401" s="89">
        <v>16</v>
      </c>
      <c r="D401" s="119">
        <v>159.946</v>
      </c>
      <c r="E401" s="123">
        <v>33.1</v>
      </c>
      <c r="F401" s="122">
        <v>158</v>
      </c>
      <c r="G401" s="93">
        <v>397</v>
      </c>
      <c r="H401" s="94">
        <v>1</v>
      </c>
      <c r="I401" s="95" t="s">
        <v>156</v>
      </c>
      <c r="J401">
        <v>397</v>
      </c>
      <c r="K401"/>
      <c r="L401"/>
      <c r="M401"/>
      <c r="N401"/>
      <c r="O401"/>
      <c r="P401"/>
      <c r="Q401"/>
      <c r="R401"/>
      <c r="S401" t="s">
        <v>281</v>
      </c>
      <c r="T401"/>
      <c r="U401"/>
      <c r="V401"/>
      <c r="W401"/>
      <c r="X401"/>
      <c r="Y401"/>
      <c r="Z401"/>
      <c r="AA401"/>
      <c r="AB401" t="s">
        <v>281</v>
      </c>
      <c r="AC401" s="100"/>
      <c r="AD401" s="101"/>
    </row>
    <row r="402" spans="1:30" ht="15" customHeight="1">
      <c r="A402" s="89">
        <v>17</v>
      </c>
      <c r="B402" s="89" t="s">
        <v>174</v>
      </c>
      <c r="C402" s="89">
        <v>17</v>
      </c>
      <c r="D402" s="119">
        <v>54.344000000000001</v>
      </c>
      <c r="E402" s="123" t="s">
        <v>322</v>
      </c>
      <c r="F402" s="122">
        <v>51</v>
      </c>
      <c r="G402" s="93">
        <v>398</v>
      </c>
      <c r="H402" s="94">
        <v>1</v>
      </c>
      <c r="I402" s="95" t="s">
        <v>156</v>
      </c>
      <c r="J402">
        <v>398</v>
      </c>
      <c r="K402"/>
      <c r="L402"/>
      <c r="M402"/>
      <c r="N402"/>
      <c r="O402"/>
      <c r="P402"/>
      <c r="Q402"/>
      <c r="R402"/>
      <c r="S402" t="s">
        <v>281</v>
      </c>
      <c r="T402"/>
      <c r="U402"/>
      <c r="V402"/>
      <c r="W402"/>
      <c r="X402"/>
      <c r="Y402"/>
      <c r="Z402"/>
      <c r="AA402"/>
      <c r="AB402" t="s">
        <v>281</v>
      </c>
      <c r="AC402" s="100"/>
      <c r="AD402" s="101"/>
    </row>
    <row r="403" spans="1:30" ht="15" customHeight="1">
      <c r="A403" s="89">
        <v>17</v>
      </c>
      <c r="B403" s="89" t="s">
        <v>174</v>
      </c>
      <c r="C403" s="89">
        <v>18</v>
      </c>
      <c r="D403" s="119">
        <v>53.459000000000003</v>
      </c>
      <c r="E403" s="123" t="s">
        <v>322</v>
      </c>
      <c r="F403" s="122">
        <v>51</v>
      </c>
      <c r="G403" s="93">
        <v>399</v>
      </c>
      <c r="H403" s="94">
        <v>1</v>
      </c>
      <c r="I403" s="95" t="s">
        <v>156</v>
      </c>
      <c r="J403">
        <v>399</v>
      </c>
      <c r="K403"/>
      <c r="L403"/>
      <c r="M403"/>
      <c r="N403"/>
      <c r="O403"/>
      <c r="P403"/>
      <c r="Q403"/>
      <c r="R403"/>
      <c r="S403" t="s">
        <v>281</v>
      </c>
      <c r="T403"/>
      <c r="U403"/>
      <c r="V403"/>
      <c r="W403"/>
      <c r="X403"/>
      <c r="Y403"/>
      <c r="Z403"/>
      <c r="AA403"/>
      <c r="AB403" t="s">
        <v>281</v>
      </c>
      <c r="AC403" s="100"/>
      <c r="AD403" s="101"/>
    </row>
    <row r="404" spans="1:30" ht="15" customHeight="1">
      <c r="A404" s="89">
        <v>17</v>
      </c>
      <c r="B404" s="89" t="s">
        <v>174</v>
      </c>
      <c r="C404" s="89">
        <v>19</v>
      </c>
      <c r="D404" s="119">
        <v>52.459000000000003</v>
      </c>
      <c r="E404" s="123" t="s">
        <v>322</v>
      </c>
      <c r="F404" s="122">
        <v>51</v>
      </c>
      <c r="G404" s="93">
        <v>400</v>
      </c>
      <c r="H404" s="94">
        <v>1</v>
      </c>
      <c r="I404" s="95" t="s">
        <v>156</v>
      </c>
      <c r="J404">
        <v>400</v>
      </c>
      <c r="K404"/>
      <c r="L404"/>
      <c r="M404"/>
      <c r="N404"/>
      <c r="O404"/>
      <c r="P404"/>
      <c r="Q404"/>
      <c r="R404"/>
      <c r="S404" t="s">
        <v>281</v>
      </c>
      <c r="T404"/>
      <c r="U404"/>
      <c r="V404"/>
      <c r="W404"/>
      <c r="X404"/>
      <c r="Y404"/>
      <c r="Z404"/>
      <c r="AA404"/>
      <c r="AB404" t="s">
        <v>281</v>
      </c>
      <c r="AC404" s="100"/>
      <c r="AD404" s="101"/>
    </row>
    <row r="405" spans="1:30" ht="15" customHeight="1">
      <c r="A405" s="89">
        <v>17</v>
      </c>
      <c r="B405" s="89" t="s">
        <v>174</v>
      </c>
      <c r="C405" s="89">
        <v>20</v>
      </c>
      <c r="D405" s="119">
        <v>51.298999999999999</v>
      </c>
      <c r="E405" s="123" t="s">
        <v>322</v>
      </c>
      <c r="F405" s="122">
        <v>51</v>
      </c>
      <c r="G405" s="93">
        <v>401</v>
      </c>
      <c r="H405" s="94">
        <v>1</v>
      </c>
      <c r="I405" s="95" t="s">
        <v>156</v>
      </c>
      <c r="J405">
        <v>401</v>
      </c>
      <c r="K405"/>
      <c r="L405"/>
      <c r="M405"/>
      <c r="N405"/>
      <c r="O405"/>
      <c r="P405"/>
      <c r="Q405"/>
      <c r="R405"/>
      <c r="S405" t="s">
        <v>281</v>
      </c>
      <c r="T405"/>
      <c r="U405"/>
      <c r="V405"/>
      <c r="W405"/>
      <c r="X405"/>
      <c r="Y405"/>
      <c r="Z405"/>
      <c r="AA405"/>
      <c r="AB405" t="s">
        <v>281</v>
      </c>
      <c r="AC405" s="100"/>
      <c r="AD405" s="101"/>
    </row>
    <row r="406" spans="1:30" ht="15" customHeight="1">
      <c r="A406" s="108">
        <v>17</v>
      </c>
      <c r="B406" s="108" t="s">
        <v>174</v>
      </c>
      <c r="C406" s="108">
        <v>21</v>
      </c>
      <c r="D406" s="119">
        <v>4.5949999999999998</v>
      </c>
      <c r="E406" s="123"/>
      <c r="F406" s="122">
        <v>5</v>
      </c>
      <c r="G406" s="93">
        <v>402</v>
      </c>
      <c r="H406" s="94">
        <v>1</v>
      </c>
      <c r="I406" s="95" t="s">
        <v>240</v>
      </c>
      <c r="J406">
        <v>402</v>
      </c>
      <c r="K406"/>
      <c r="L406"/>
      <c r="M406"/>
      <c r="N406"/>
      <c r="O406"/>
      <c r="P406"/>
      <c r="Q406"/>
      <c r="R406"/>
      <c r="S406" t="s">
        <v>281</v>
      </c>
      <c r="T406"/>
      <c r="U406"/>
      <c r="V406"/>
      <c r="W406"/>
      <c r="X406"/>
      <c r="Y406"/>
      <c r="Z406"/>
      <c r="AA406"/>
      <c r="AB406" t="s">
        <v>281</v>
      </c>
      <c r="AC406" s="100"/>
      <c r="AD406" s="101"/>
    </row>
    <row r="407" spans="1:30" ht="15" customHeight="1">
      <c r="A407" s="108">
        <v>17</v>
      </c>
      <c r="B407" s="108" t="s">
        <v>174</v>
      </c>
      <c r="C407" s="108">
        <v>22</v>
      </c>
      <c r="D407" s="119">
        <v>4.5549999999999997</v>
      </c>
      <c r="E407" s="123"/>
      <c r="F407" s="122">
        <v>5</v>
      </c>
      <c r="G407" s="93">
        <v>403</v>
      </c>
      <c r="H407" s="94">
        <v>1</v>
      </c>
      <c r="I407" s="95" t="s">
        <v>240</v>
      </c>
      <c r="J407">
        <v>403</v>
      </c>
      <c r="K407"/>
      <c r="L407"/>
      <c r="M407"/>
      <c r="N407"/>
      <c r="O407"/>
      <c r="P407"/>
      <c r="Q407"/>
      <c r="R407"/>
      <c r="S407" t="s">
        <v>281</v>
      </c>
      <c r="T407"/>
      <c r="U407"/>
      <c r="V407"/>
      <c r="W407"/>
      <c r="X407"/>
      <c r="Y407"/>
      <c r="Z407"/>
      <c r="AA407"/>
      <c r="AB407" t="s">
        <v>281</v>
      </c>
      <c r="AC407" s="100"/>
      <c r="AD407" s="101"/>
    </row>
    <row r="408" spans="1:30" ht="15" customHeight="1">
      <c r="A408" s="108">
        <v>17</v>
      </c>
      <c r="B408" s="108" t="s">
        <v>174</v>
      </c>
      <c r="C408" s="108">
        <v>23</v>
      </c>
      <c r="D408" s="119">
        <v>4.5220000000000002</v>
      </c>
      <c r="E408" s="123"/>
      <c r="F408" s="122">
        <v>5</v>
      </c>
      <c r="G408" s="93">
        <v>404</v>
      </c>
      <c r="H408" s="94">
        <v>1</v>
      </c>
      <c r="I408" s="95" t="s">
        <v>240</v>
      </c>
      <c r="J408">
        <v>404</v>
      </c>
      <c r="K408"/>
      <c r="L408"/>
      <c r="M408"/>
      <c r="N408"/>
      <c r="O408"/>
      <c r="P408"/>
      <c r="Q408"/>
      <c r="R408"/>
      <c r="S408" t="s">
        <v>281</v>
      </c>
      <c r="T408"/>
      <c r="U408"/>
      <c r="V408"/>
      <c r="W408"/>
      <c r="X408"/>
      <c r="Y408"/>
      <c r="Z408"/>
      <c r="AA408"/>
      <c r="AB408" t="s">
        <v>281</v>
      </c>
      <c r="AC408" s="100"/>
      <c r="AD408" s="101"/>
    </row>
    <row r="409" spans="1:30" ht="15" customHeight="1">
      <c r="A409" s="108">
        <v>17</v>
      </c>
      <c r="B409" s="108" t="s">
        <v>174</v>
      </c>
      <c r="C409" s="108">
        <v>24</v>
      </c>
      <c r="D409" s="119">
        <v>4.5149999999999997</v>
      </c>
      <c r="E409" s="123"/>
      <c r="F409" s="122">
        <v>5</v>
      </c>
      <c r="G409" s="93">
        <v>405</v>
      </c>
      <c r="H409" s="94">
        <v>1</v>
      </c>
      <c r="I409" s="95" t="s">
        <v>240</v>
      </c>
      <c r="J409">
        <v>405</v>
      </c>
      <c r="K409"/>
      <c r="L409"/>
      <c r="M409"/>
      <c r="N409"/>
      <c r="O409"/>
      <c r="P409"/>
      <c r="Q409"/>
      <c r="R409"/>
      <c r="S409" t="s">
        <v>281</v>
      </c>
      <c r="T409"/>
      <c r="U409"/>
      <c r="V409"/>
      <c r="W409"/>
      <c r="X409"/>
      <c r="Y409"/>
      <c r="Z409"/>
      <c r="AA409"/>
      <c r="AB409" t="s">
        <v>281</v>
      </c>
      <c r="AC409" s="100"/>
      <c r="AD409" s="101"/>
    </row>
    <row r="410" spans="1:30" ht="15" customHeight="1">
      <c r="A410" s="89">
        <v>18</v>
      </c>
      <c r="B410" s="89" t="s">
        <v>178</v>
      </c>
      <c r="C410" s="89">
        <v>1</v>
      </c>
      <c r="D410" s="119">
        <v>3784.1680000000001</v>
      </c>
      <c r="E410" s="123" t="s">
        <v>324</v>
      </c>
      <c r="F410" s="122">
        <v>3709</v>
      </c>
      <c r="G410" s="93">
        <v>406</v>
      </c>
      <c r="H410" s="94">
        <v>1</v>
      </c>
      <c r="I410" s="95" t="s">
        <v>156</v>
      </c>
      <c r="J410">
        <v>406</v>
      </c>
      <c r="K410" t="s">
        <v>319</v>
      </c>
      <c r="L410"/>
      <c r="M410"/>
      <c r="N410"/>
      <c r="O410"/>
      <c r="P410" t="s">
        <v>281</v>
      </c>
      <c r="Q410" t="s">
        <v>155</v>
      </c>
      <c r="R410"/>
      <c r="S410" t="s">
        <v>281</v>
      </c>
      <c r="T410"/>
      <c r="U410"/>
      <c r="V410"/>
      <c r="W410" t="s">
        <v>155</v>
      </c>
      <c r="X410" s="100"/>
      <c r="Y410" s="100"/>
      <c r="Z410" s="100"/>
      <c r="AA410" s="100"/>
      <c r="AB410" s="100"/>
      <c r="AC410" s="100"/>
      <c r="AD410" s="101"/>
    </row>
    <row r="411" spans="1:30" ht="15" customHeight="1">
      <c r="A411" s="89">
        <v>18</v>
      </c>
      <c r="B411" s="89" t="s">
        <v>178</v>
      </c>
      <c r="C411" s="89">
        <v>2</v>
      </c>
      <c r="D411" s="119">
        <v>2544.4589999999998</v>
      </c>
      <c r="E411" s="123"/>
      <c r="F411" s="122">
        <v>2500</v>
      </c>
      <c r="G411" s="93">
        <v>407</v>
      </c>
      <c r="H411" s="94">
        <v>1</v>
      </c>
      <c r="I411" s="95" t="s">
        <v>156</v>
      </c>
      <c r="J411">
        <v>407</v>
      </c>
      <c r="K411" t="s">
        <v>281</v>
      </c>
      <c r="L411"/>
      <c r="M411"/>
      <c r="N411"/>
      <c r="O411"/>
      <c r="P411" t="s">
        <v>281</v>
      </c>
      <c r="Q411" t="s">
        <v>155</v>
      </c>
      <c r="R411"/>
      <c r="S411" t="s">
        <v>281</v>
      </c>
      <c r="T411"/>
      <c r="U411"/>
      <c r="V411"/>
      <c r="W411"/>
      <c r="X411" s="100"/>
      <c r="Y411" s="100"/>
      <c r="Z411" s="100"/>
      <c r="AA411" s="100"/>
      <c r="AB411" s="100"/>
      <c r="AC411" s="100"/>
      <c r="AD411" s="101"/>
    </row>
    <row r="412" spans="1:30" ht="15" customHeight="1">
      <c r="A412" s="89">
        <v>18</v>
      </c>
      <c r="B412" s="89" t="s">
        <v>178</v>
      </c>
      <c r="C412" s="89">
        <v>3</v>
      </c>
      <c r="D412" s="119">
        <v>1524.2719999999999</v>
      </c>
      <c r="E412" s="123"/>
      <c r="F412" s="122">
        <v>1500</v>
      </c>
      <c r="G412" s="93">
        <v>408</v>
      </c>
      <c r="H412" s="94">
        <v>1</v>
      </c>
      <c r="I412" s="95" t="s">
        <v>156</v>
      </c>
      <c r="J412">
        <v>408</v>
      </c>
      <c r="K412" t="s">
        <v>281</v>
      </c>
      <c r="L412"/>
      <c r="M412"/>
      <c r="N412"/>
      <c r="O412"/>
      <c r="P412" t="s">
        <v>281</v>
      </c>
      <c r="Q412" t="s">
        <v>155</v>
      </c>
      <c r="R412"/>
      <c r="S412" t="s">
        <v>281</v>
      </c>
      <c r="T412"/>
      <c r="U412"/>
      <c r="V412"/>
      <c r="W412"/>
      <c r="X412" s="100"/>
      <c r="Y412" s="100"/>
      <c r="Z412" s="100"/>
      <c r="AA412" s="100"/>
      <c r="AB412" s="100"/>
      <c r="AC412" s="100"/>
      <c r="AD412" s="101"/>
    </row>
    <row r="413" spans="1:30" ht="15" customHeight="1">
      <c r="A413" s="89">
        <v>18</v>
      </c>
      <c r="B413" s="89" t="s">
        <v>178</v>
      </c>
      <c r="C413" s="89">
        <v>4</v>
      </c>
      <c r="D413" s="119">
        <v>1016.045</v>
      </c>
      <c r="E413" s="123"/>
      <c r="F413" s="122">
        <v>1000</v>
      </c>
      <c r="G413" s="93">
        <v>409</v>
      </c>
      <c r="H413" s="94">
        <v>1</v>
      </c>
      <c r="I413" s="95" t="s">
        <v>156</v>
      </c>
      <c r="J413">
        <v>409</v>
      </c>
      <c r="K413" t="s">
        <v>281</v>
      </c>
      <c r="L413"/>
      <c r="M413"/>
      <c r="N413" t="s">
        <v>281</v>
      </c>
      <c r="O413"/>
      <c r="P413" t="s">
        <v>281</v>
      </c>
      <c r="Q413" t="s">
        <v>320</v>
      </c>
      <c r="R413"/>
      <c r="S413" t="s">
        <v>281</v>
      </c>
      <c r="T413"/>
      <c r="U413"/>
      <c r="V413"/>
      <c r="W413"/>
      <c r="X413" s="100"/>
      <c r="Y413" s="100"/>
      <c r="Z413" s="100"/>
      <c r="AA413" s="100"/>
      <c r="AB413" s="100"/>
      <c r="AC413" s="100"/>
      <c r="AD413" s="101"/>
    </row>
    <row r="414" spans="1:30" ht="15" customHeight="1">
      <c r="A414" s="89">
        <v>18</v>
      </c>
      <c r="B414" s="89" t="s">
        <v>178</v>
      </c>
      <c r="C414" s="89">
        <v>5</v>
      </c>
      <c r="D414" s="119">
        <v>812.71199999999999</v>
      </c>
      <c r="E414" s="123"/>
      <c r="F414" s="122">
        <v>800</v>
      </c>
      <c r="G414" s="93">
        <v>410</v>
      </c>
      <c r="H414" s="94">
        <v>1</v>
      </c>
      <c r="I414" s="95" t="s">
        <v>156</v>
      </c>
      <c r="J414">
        <v>410</v>
      </c>
      <c r="K414" t="s">
        <v>281</v>
      </c>
      <c r="L414"/>
      <c r="M414"/>
      <c r="N414" t="s">
        <v>281</v>
      </c>
      <c r="O414"/>
      <c r="P414" t="s">
        <v>281</v>
      </c>
      <c r="Q414" t="s">
        <v>155</v>
      </c>
      <c r="R414"/>
      <c r="S414" t="s">
        <v>281</v>
      </c>
      <c r="T414"/>
      <c r="U414"/>
      <c r="V414"/>
      <c r="W414" t="s">
        <v>155</v>
      </c>
      <c r="X414" s="100"/>
      <c r="Y414" s="100"/>
      <c r="Z414" s="100"/>
      <c r="AA414" s="100"/>
      <c r="AB414" s="100"/>
      <c r="AC414" s="100"/>
      <c r="AD414" s="101"/>
    </row>
    <row r="415" spans="1:30" ht="15" customHeight="1">
      <c r="A415" s="89">
        <v>18</v>
      </c>
      <c r="B415" s="89" t="s">
        <v>178</v>
      </c>
      <c r="C415" s="89">
        <v>6</v>
      </c>
      <c r="D415" s="119">
        <v>609.92600000000004</v>
      </c>
      <c r="E415" s="123"/>
      <c r="F415" s="122">
        <v>600</v>
      </c>
      <c r="G415" s="93">
        <v>411</v>
      </c>
      <c r="H415" s="94">
        <v>1</v>
      </c>
      <c r="I415" s="95" t="s">
        <v>156</v>
      </c>
      <c r="J415">
        <v>411</v>
      </c>
      <c r="K415" t="s">
        <v>281</v>
      </c>
      <c r="L415"/>
      <c r="M415"/>
      <c r="N415"/>
      <c r="O415"/>
      <c r="P415" t="s">
        <v>281</v>
      </c>
      <c r="Q415" t="s">
        <v>155</v>
      </c>
      <c r="R415"/>
      <c r="S415" t="s">
        <v>155</v>
      </c>
      <c r="T415"/>
      <c r="U415"/>
      <c r="V415"/>
      <c r="W415"/>
      <c r="X415" s="109"/>
      <c r="Y415" s="109"/>
      <c r="Z415" s="109"/>
      <c r="AA415" s="109"/>
      <c r="AB415" s="109"/>
      <c r="AC415" s="109"/>
      <c r="AD415" s="101"/>
    </row>
    <row r="416" spans="1:30" ht="15" customHeight="1">
      <c r="A416" s="89">
        <v>18</v>
      </c>
      <c r="B416" s="89" t="s">
        <v>178</v>
      </c>
      <c r="C416" s="89">
        <v>7</v>
      </c>
      <c r="D416" s="119">
        <v>508.572</v>
      </c>
      <c r="E416" s="123"/>
      <c r="F416" s="122">
        <v>500</v>
      </c>
      <c r="G416" s="93">
        <v>412</v>
      </c>
      <c r="H416" s="94">
        <v>1</v>
      </c>
      <c r="I416" s="95" t="s">
        <v>156</v>
      </c>
      <c r="J416">
        <v>412</v>
      </c>
      <c r="K416" t="s">
        <v>155</v>
      </c>
      <c r="L416"/>
      <c r="M416"/>
      <c r="N416" t="s">
        <v>281</v>
      </c>
      <c r="O416"/>
      <c r="P416" t="s">
        <v>281</v>
      </c>
      <c r="Q416" t="s">
        <v>155</v>
      </c>
      <c r="R416"/>
      <c r="S416" t="s">
        <v>281</v>
      </c>
      <c r="T416"/>
      <c r="U416"/>
      <c r="V416"/>
      <c r="W416"/>
      <c r="X416" s="109"/>
      <c r="Y416" s="109"/>
      <c r="Z416" s="109"/>
      <c r="AA416" s="109"/>
      <c r="AB416" s="109"/>
      <c r="AC416" s="109"/>
      <c r="AD416" s="101"/>
    </row>
    <row r="417" spans="1:31" ht="15" customHeight="1">
      <c r="A417" s="89">
        <v>18</v>
      </c>
      <c r="B417" s="89" t="s">
        <v>178</v>
      </c>
      <c r="C417" s="89">
        <v>8</v>
      </c>
      <c r="D417" s="119">
        <v>439.10399999999998</v>
      </c>
      <c r="E417" s="123" t="s">
        <v>321</v>
      </c>
      <c r="F417" s="122">
        <v>432</v>
      </c>
      <c r="G417" s="93">
        <v>413</v>
      </c>
      <c r="H417" s="94">
        <v>1</v>
      </c>
      <c r="I417" s="95" t="s">
        <v>156</v>
      </c>
      <c r="J417">
        <v>413</v>
      </c>
      <c r="K417" t="s">
        <v>281</v>
      </c>
      <c r="L417"/>
      <c r="M417"/>
      <c r="N417" t="s">
        <v>281</v>
      </c>
      <c r="O417"/>
      <c r="P417" t="s">
        <v>281</v>
      </c>
      <c r="Q417" t="s">
        <v>155</v>
      </c>
      <c r="R417"/>
      <c r="S417" t="s">
        <v>281</v>
      </c>
      <c r="T417"/>
      <c r="U417"/>
      <c r="V417"/>
      <c r="W417" t="s">
        <v>155</v>
      </c>
      <c r="X417" s="109"/>
      <c r="Y417" s="109"/>
      <c r="Z417" s="109"/>
      <c r="AA417" s="109"/>
      <c r="AB417" s="109"/>
      <c r="AC417" s="109"/>
      <c r="AD417" s="101"/>
    </row>
    <row r="418" spans="1:31" ht="15" customHeight="1">
      <c r="A418" s="89">
        <v>18</v>
      </c>
      <c r="B418" s="89" t="s">
        <v>178</v>
      </c>
      <c r="C418" s="89">
        <v>9</v>
      </c>
      <c r="D418" s="119">
        <v>362.608</v>
      </c>
      <c r="E418" s="91">
        <v>34.78</v>
      </c>
      <c r="F418" s="122">
        <v>340</v>
      </c>
      <c r="G418" s="93">
        <v>414</v>
      </c>
      <c r="H418" s="94">
        <v>1</v>
      </c>
      <c r="I418" s="95" t="s">
        <v>156</v>
      </c>
      <c r="J418">
        <v>414</v>
      </c>
      <c r="K418" t="s">
        <v>281</v>
      </c>
      <c r="L418"/>
      <c r="M418"/>
      <c r="N418"/>
      <c r="O418"/>
      <c r="P418" t="s">
        <v>281</v>
      </c>
      <c r="Q418" t="s">
        <v>155</v>
      </c>
      <c r="R418"/>
      <c r="S418" t="s">
        <v>281</v>
      </c>
      <c r="T418"/>
      <c r="U418"/>
      <c r="V418"/>
      <c r="W418"/>
      <c r="X418" s="109"/>
      <c r="Y418" s="109"/>
      <c r="Z418" s="109"/>
      <c r="AA418" s="109"/>
      <c r="AB418" s="109"/>
      <c r="AC418" s="109"/>
      <c r="AD418" s="101"/>
    </row>
    <row r="419" spans="1:31" ht="15" customHeight="1">
      <c r="A419" s="89">
        <v>18</v>
      </c>
      <c r="B419" s="89" t="s">
        <v>178</v>
      </c>
      <c r="C419" s="89">
        <v>10</v>
      </c>
      <c r="D419" s="119">
        <v>326.31900000000002</v>
      </c>
      <c r="E419" s="91">
        <v>34.700000000000003</v>
      </c>
      <c r="F419" s="122">
        <v>320</v>
      </c>
      <c r="G419" s="93">
        <v>415</v>
      </c>
      <c r="H419" s="94">
        <v>1</v>
      </c>
      <c r="I419" s="95" t="s">
        <v>156</v>
      </c>
      <c r="J419">
        <v>415</v>
      </c>
      <c r="K419" t="s">
        <v>281</v>
      </c>
      <c r="L419"/>
      <c r="M419" t="s">
        <v>281</v>
      </c>
      <c r="N419"/>
      <c r="O419"/>
      <c r="P419" t="s">
        <v>281</v>
      </c>
      <c r="Q419" t="s">
        <v>320</v>
      </c>
      <c r="R419"/>
      <c r="S419" t="s">
        <v>281</v>
      </c>
      <c r="T419" t="s">
        <v>281</v>
      </c>
      <c r="U419" t="s">
        <v>281</v>
      </c>
      <c r="V419"/>
      <c r="W419"/>
    </row>
    <row r="420" spans="1:31" ht="15" customHeight="1">
      <c r="A420" s="89">
        <v>18</v>
      </c>
      <c r="B420" s="89" t="s">
        <v>178</v>
      </c>
      <c r="C420" s="89">
        <v>11</v>
      </c>
      <c r="D420" s="119">
        <v>258.46100000000001</v>
      </c>
      <c r="E420" s="106">
        <v>34.4</v>
      </c>
      <c r="F420" s="122">
        <v>254</v>
      </c>
      <c r="G420" s="93">
        <v>416</v>
      </c>
      <c r="H420" s="94">
        <v>1</v>
      </c>
      <c r="I420" s="95" t="s">
        <v>156</v>
      </c>
      <c r="J420">
        <v>416</v>
      </c>
      <c r="K420" t="s">
        <v>281</v>
      </c>
      <c r="L420"/>
      <c r="M420" t="s">
        <v>281</v>
      </c>
      <c r="N420" t="s">
        <v>281</v>
      </c>
      <c r="O420"/>
      <c r="P420" t="s">
        <v>281</v>
      </c>
      <c r="Q420" t="s">
        <v>155</v>
      </c>
      <c r="R420"/>
      <c r="S420" t="s">
        <v>281</v>
      </c>
      <c r="T420" t="s">
        <v>155</v>
      </c>
      <c r="U420" t="s">
        <v>155</v>
      </c>
      <c r="V420"/>
      <c r="W420"/>
      <c r="X420" s="100"/>
      <c r="Y420" s="100"/>
      <c r="Z420" s="100"/>
      <c r="AA420" s="100"/>
      <c r="AB420" s="100"/>
      <c r="AC420" s="100"/>
      <c r="AD420" s="101"/>
    </row>
    <row r="421" spans="1:31" ht="15" customHeight="1">
      <c r="A421" s="89">
        <v>18</v>
      </c>
      <c r="B421" s="89" t="s">
        <v>178</v>
      </c>
      <c r="C421" s="89">
        <v>12</v>
      </c>
      <c r="D421" s="119">
        <v>234.36</v>
      </c>
      <c r="E421" s="106">
        <v>34.1</v>
      </c>
      <c r="F421" s="122">
        <v>230</v>
      </c>
      <c r="G421" s="93">
        <v>417</v>
      </c>
      <c r="H421" s="94">
        <v>1</v>
      </c>
      <c r="I421" s="95" t="s">
        <v>156</v>
      </c>
      <c r="J421">
        <v>417</v>
      </c>
      <c r="K421" t="s">
        <v>281</v>
      </c>
      <c r="L421"/>
      <c r="M421" t="s">
        <v>281</v>
      </c>
      <c r="N421" t="s">
        <v>281</v>
      </c>
      <c r="O421"/>
      <c r="P421" t="s">
        <v>281</v>
      </c>
      <c r="Q421" t="s">
        <v>155</v>
      </c>
      <c r="R421"/>
      <c r="S421" t="s">
        <v>281</v>
      </c>
      <c r="T421" t="s">
        <v>281</v>
      </c>
      <c r="U421" t="s">
        <v>281</v>
      </c>
      <c r="V421"/>
      <c r="W421"/>
      <c r="X421" s="100"/>
      <c r="Y421" s="100"/>
      <c r="Z421" s="100"/>
      <c r="AA421" s="100"/>
      <c r="AB421" s="100"/>
      <c r="AC421" s="100"/>
      <c r="AD421" s="101"/>
    </row>
    <row r="422" spans="1:31" ht="15" customHeight="1">
      <c r="A422" s="89">
        <v>18</v>
      </c>
      <c r="B422" s="89" t="s">
        <v>178</v>
      </c>
      <c r="C422" s="89">
        <v>13</v>
      </c>
      <c r="D422" s="119">
        <v>209.905</v>
      </c>
      <c r="E422" s="106">
        <v>33.6</v>
      </c>
      <c r="F422" s="122">
        <v>206</v>
      </c>
      <c r="G422" s="93">
        <v>418</v>
      </c>
      <c r="H422" s="94">
        <v>1</v>
      </c>
      <c r="I422" s="95" t="s">
        <v>156</v>
      </c>
      <c r="J422">
        <v>418</v>
      </c>
      <c r="K422" t="s">
        <v>155</v>
      </c>
      <c r="L422"/>
      <c r="M422" t="s">
        <v>281</v>
      </c>
      <c r="N422"/>
      <c r="O422"/>
      <c r="P422" t="s">
        <v>281</v>
      </c>
      <c r="Q422" t="s">
        <v>155</v>
      </c>
      <c r="R422"/>
      <c r="S422" t="s">
        <v>281</v>
      </c>
      <c r="T422" t="s">
        <v>281</v>
      </c>
      <c r="U422" t="s">
        <v>281</v>
      </c>
      <c r="V422"/>
      <c r="W422"/>
      <c r="X422" s="100"/>
      <c r="Y422" s="100"/>
      <c r="Z422" s="100"/>
      <c r="AA422" s="100"/>
      <c r="AB422" s="100"/>
      <c r="AC422" s="100"/>
      <c r="AD422" s="101"/>
    </row>
    <row r="423" spans="1:31" ht="15" customHeight="1">
      <c r="A423" s="89">
        <v>18</v>
      </c>
      <c r="B423" s="89" t="s">
        <v>178</v>
      </c>
      <c r="C423" s="89">
        <v>14</v>
      </c>
      <c r="D423" s="119">
        <v>184.59</v>
      </c>
      <c r="E423" s="91">
        <v>33.1</v>
      </c>
      <c r="F423" s="122">
        <v>181</v>
      </c>
      <c r="G423" s="93">
        <v>419</v>
      </c>
      <c r="H423" s="94">
        <v>1</v>
      </c>
      <c r="I423" s="95" t="s">
        <v>156</v>
      </c>
      <c r="J423">
        <v>419</v>
      </c>
      <c r="K423" t="s">
        <v>281</v>
      </c>
      <c r="L423"/>
      <c r="M423" t="s">
        <v>281</v>
      </c>
      <c r="N423" t="s">
        <v>281</v>
      </c>
      <c r="O423"/>
      <c r="P423" t="s">
        <v>281</v>
      </c>
      <c r="Q423" t="s">
        <v>155</v>
      </c>
      <c r="R423"/>
      <c r="S423" t="s">
        <v>281</v>
      </c>
      <c r="T423" t="s">
        <v>281</v>
      </c>
      <c r="U423" t="s">
        <v>281</v>
      </c>
      <c r="V423"/>
      <c r="W423" t="s">
        <v>155</v>
      </c>
      <c r="X423" s="100"/>
      <c r="Y423" s="100"/>
      <c r="Z423" s="100"/>
      <c r="AA423" s="100"/>
      <c r="AB423" s="100"/>
      <c r="AC423" s="100"/>
      <c r="AD423" s="101"/>
    </row>
    <row r="424" spans="1:31" ht="15" customHeight="1">
      <c r="A424" s="89">
        <v>18</v>
      </c>
      <c r="B424" s="89" t="s">
        <v>178</v>
      </c>
      <c r="C424" s="89">
        <v>15</v>
      </c>
      <c r="D424" s="119">
        <v>168.524</v>
      </c>
      <c r="E424" s="91">
        <v>32.9</v>
      </c>
      <c r="F424" s="122">
        <v>165</v>
      </c>
      <c r="G424" s="93">
        <v>420</v>
      </c>
      <c r="H424" s="94">
        <v>1</v>
      </c>
      <c r="I424" s="95" t="s">
        <v>156</v>
      </c>
      <c r="J424">
        <v>420</v>
      </c>
      <c r="K424" t="s">
        <v>281</v>
      </c>
      <c r="L424"/>
      <c r="M424" t="s">
        <v>281</v>
      </c>
      <c r="N424" t="s">
        <v>281</v>
      </c>
      <c r="O424"/>
      <c r="P424" t="s">
        <v>281</v>
      </c>
      <c r="Q424" t="s">
        <v>155</v>
      </c>
      <c r="R424"/>
      <c r="S424" t="s">
        <v>281</v>
      </c>
      <c r="T424" t="s">
        <v>281</v>
      </c>
      <c r="U424" t="s">
        <v>281</v>
      </c>
      <c r="V424"/>
      <c r="W424"/>
      <c r="X424" s="100"/>
      <c r="Y424" s="100"/>
      <c r="Z424" s="100"/>
      <c r="AA424" s="100"/>
      <c r="AB424" s="100"/>
      <c r="AC424" s="100"/>
      <c r="AD424" s="101"/>
    </row>
    <row r="425" spans="1:31" ht="15" customHeight="1">
      <c r="A425" s="89">
        <v>18</v>
      </c>
      <c r="B425" s="89" t="s">
        <v>178</v>
      </c>
      <c r="C425" s="89">
        <v>16</v>
      </c>
      <c r="D425" s="119">
        <v>135.96299999999999</v>
      </c>
      <c r="E425" s="91">
        <v>32.6</v>
      </c>
      <c r="F425" s="122">
        <v>134</v>
      </c>
      <c r="G425" s="93">
        <v>421</v>
      </c>
      <c r="H425" s="94">
        <v>1</v>
      </c>
      <c r="I425" s="95" t="s">
        <v>156</v>
      </c>
      <c r="J425">
        <v>421</v>
      </c>
      <c r="K425" t="s">
        <v>281</v>
      </c>
      <c r="L425"/>
      <c r="M425" t="s">
        <v>155</v>
      </c>
      <c r="N425"/>
      <c r="O425"/>
      <c r="P425" t="s">
        <v>281</v>
      </c>
      <c r="Q425" t="s">
        <v>155</v>
      </c>
      <c r="R425"/>
      <c r="S425" t="s">
        <v>281</v>
      </c>
      <c r="T425" t="s">
        <v>281</v>
      </c>
      <c r="U425" t="s">
        <v>281</v>
      </c>
      <c r="V425"/>
      <c r="W425"/>
      <c r="X425" s="100"/>
      <c r="Y425" s="100"/>
      <c r="Z425" s="100"/>
      <c r="AA425" s="100"/>
      <c r="AB425" s="100"/>
      <c r="AC425" s="100"/>
      <c r="AD425" s="101"/>
    </row>
    <row r="426" spans="1:31" ht="15" customHeight="1">
      <c r="A426" s="89">
        <v>18</v>
      </c>
      <c r="B426" s="89" t="s">
        <v>178</v>
      </c>
      <c r="C426" s="89">
        <v>17</v>
      </c>
      <c r="D426" s="119">
        <v>105.776</v>
      </c>
      <c r="E426" s="91">
        <v>32.299999999999997</v>
      </c>
      <c r="F426" s="122">
        <v>103</v>
      </c>
      <c r="G426" s="93">
        <v>422</v>
      </c>
      <c r="H426" s="94">
        <v>1</v>
      </c>
      <c r="I426" s="95" t="s">
        <v>156</v>
      </c>
      <c r="J426">
        <v>422</v>
      </c>
      <c r="K426" t="s">
        <v>281</v>
      </c>
      <c r="L426"/>
      <c r="M426" t="s">
        <v>281</v>
      </c>
      <c r="N426" t="s">
        <v>281</v>
      </c>
      <c r="O426" t="s">
        <v>155</v>
      </c>
      <c r="P426" t="s">
        <v>281</v>
      </c>
      <c r="Q426" t="s">
        <v>155</v>
      </c>
      <c r="R426"/>
      <c r="S426" t="s">
        <v>281</v>
      </c>
      <c r="T426" t="s">
        <v>281</v>
      </c>
      <c r="U426" t="s">
        <v>281</v>
      </c>
      <c r="V426"/>
      <c r="W426"/>
      <c r="X426" s="100"/>
      <c r="Y426" s="100"/>
      <c r="Z426" s="100"/>
      <c r="AA426" s="100"/>
      <c r="AB426" s="100"/>
      <c r="AC426" s="100"/>
      <c r="AD426" s="101"/>
    </row>
    <row r="427" spans="1:31" ht="15" customHeight="1">
      <c r="A427" s="89">
        <v>18</v>
      </c>
      <c r="B427" s="89" t="s">
        <v>178</v>
      </c>
      <c r="C427" s="89">
        <v>18</v>
      </c>
      <c r="D427" s="119">
        <v>79.396000000000001</v>
      </c>
      <c r="E427" s="115">
        <v>31.8</v>
      </c>
      <c r="F427" s="122">
        <v>77</v>
      </c>
      <c r="G427" s="93">
        <v>423</v>
      </c>
      <c r="H427" s="94">
        <v>0</v>
      </c>
      <c r="I427" s="95" t="s">
        <v>156</v>
      </c>
      <c r="J427">
        <v>423</v>
      </c>
      <c r="K427" t="s">
        <v>155</v>
      </c>
      <c r="L427"/>
      <c r="M427" t="s">
        <v>281</v>
      </c>
      <c r="N427"/>
      <c r="O427" t="s">
        <v>155</v>
      </c>
      <c r="P427" t="s">
        <v>281</v>
      </c>
      <c r="Q427" t="s">
        <v>155</v>
      </c>
      <c r="R427"/>
      <c r="S427" t="s">
        <v>155</v>
      </c>
      <c r="T427" t="s">
        <v>281</v>
      </c>
      <c r="U427" t="s">
        <v>281</v>
      </c>
      <c r="V427"/>
      <c r="W427"/>
      <c r="X427" s="100"/>
      <c r="Y427" s="100"/>
      <c r="Z427" s="100"/>
      <c r="AA427" s="100"/>
      <c r="AB427" s="100"/>
      <c r="AC427" s="100"/>
      <c r="AD427" s="101"/>
    </row>
    <row r="428" spans="1:31" ht="15" customHeight="1">
      <c r="A428" s="89">
        <v>18</v>
      </c>
      <c r="B428" s="89" t="s">
        <v>178</v>
      </c>
      <c r="C428" s="89">
        <v>19</v>
      </c>
      <c r="D428" s="119">
        <v>59.124000000000002</v>
      </c>
      <c r="E428" s="123" t="s">
        <v>322</v>
      </c>
      <c r="F428" s="122">
        <v>57</v>
      </c>
      <c r="G428" s="93">
        <v>424</v>
      </c>
      <c r="H428" s="94">
        <v>1</v>
      </c>
      <c r="I428" s="95" t="s">
        <v>156</v>
      </c>
      <c r="J428">
        <v>424</v>
      </c>
      <c r="K428" t="s">
        <v>281</v>
      </c>
      <c r="L428"/>
      <c r="M428" t="s">
        <v>281</v>
      </c>
      <c r="N428" t="s">
        <v>281</v>
      </c>
      <c r="O428" t="s">
        <v>155</v>
      </c>
      <c r="P428" t="s">
        <v>281</v>
      </c>
      <c r="Q428" t="s">
        <v>155</v>
      </c>
      <c r="R428"/>
      <c r="S428" t="s">
        <v>281</v>
      </c>
      <c r="T428" t="s">
        <v>281</v>
      </c>
      <c r="U428" t="s">
        <v>281</v>
      </c>
      <c r="V428"/>
      <c r="W428"/>
      <c r="X428" s="100"/>
      <c r="Y428" s="100"/>
      <c r="Z428" s="100"/>
      <c r="AA428" s="100"/>
      <c r="AB428" s="100"/>
      <c r="AC428" s="100"/>
      <c r="AD428" s="101"/>
    </row>
    <row r="429" spans="1:31" ht="15" customHeight="1">
      <c r="A429" s="89">
        <v>18</v>
      </c>
      <c r="B429" s="89" t="s">
        <v>178</v>
      </c>
      <c r="C429" s="89">
        <v>20</v>
      </c>
      <c r="D429" s="119">
        <v>57.851999999999997</v>
      </c>
      <c r="E429" s="123" t="s">
        <v>322</v>
      </c>
      <c r="F429" s="122">
        <v>57</v>
      </c>
      <c r="G429" s="93">
        <v>425</v>
      </c>
      <c r="H429" s="94">
        <v>1</v>
      </c>
      <c r="I429" s="95" t="s">
        <v>156</v>
      </c>
      <c r="J429">
        <v>425</v>
      </c>
      <c r="K429"/>
      <c r="L429"/>
      <c r="M429"/>
      <c r="N429"/>
      <c r="O429"/>
      <c r="P429"/>
      <c r="Q429"/>
      <c r="R429"/>
      <c r="S429" t="s">
        <v>281</v>
      </c>
      <c r="T429"/>
      <c r="U429"/>
      <c r="V429"/>
      <c r="W429" t="s">
        <v>155</v>
      </c>
      <c r="X429" s="100"/>
      <c r="Y429" s="100"/>
      <c r="Z429" s="100"/>
      <c r="AA429" s="100"/>
      <c r="AB429" s="100"/>
      <c r="AC429" s="100"/>
      <c r="AD429" s="101"/>
    </row>
    <row r="430" spans="1:31" ht="15" customHeight="1">
      <c r="A430" s="89">
        <v>18</v>
      </c>
      <c r="B430" s="89" t="s">
        <v>178</v>
      </c>
      <c r="C430" s="89">
        <v>21</v>
      </c>
      <c r="D430" s="119">
        <v>42.750999999999998</v>
      </c>
      <c r="E430" s="123"/>
      <c r="F430" s="122">
        <v>40</v>
      </c>
      <c r="G430" s="93">
        <v>426</v>
      </c>
      <c r="H430" s="94">
        <v>1</v>
      </c>
      <c r="I430" s="95" t="s">
        <v>156</v>
      </c>
      <c r="J430">
        <v>426</v>
      </c>
      <c r="K430" t="s">
        <v>281</v>
      </c>
      <c r="L430"/>
      <c r="M430" t="s">
        <v>281</v>
      </c>
      <c r="N430"/>
      <c r="O430" t="s">
        <v>155</v>
      </c>
      <c r="P430" t="s">
        <v>281</v>
      </c>
      <c r="Q430" t="s">
        <v>320</v>
      </c>
      <c r="R430"/>
      <c r="S430" t="s">
        <v>155</v>
      </c>
      <c r="T430" t="s">
        <v>155</v>
      </c>
      <c r="U430" t="s">
        <v>155</v>
      </c>
      <c r="V430"/>
      <c r="W430"/>
      <c r="X430" s="100"/>
      <c r="Y430" s="100"/>
      <c r="Z430" s="100"/>
      <c r="AA430" s="100"/>
      <c r="AB430" s="100"/>
      <c r="AC430" s="100"/>
      <c r="AD430" s="101"/>
      <c r="AE430" s="113"/>
    </row>
    <row r="431" spans="1:31" ht="15" customHeight="1">
      <c r="A431" s="89">
        <v>18</v>
      </c>
      <c r="B431" s="89" t="s">
        <v>178</v>
      </c>
      <c r="C431" s="89">
        <v>22</v>
      </c>
      <c r="D431" s="119">
        <v>22.132999999999999</v>
      </c>
      <c r="E431" s="123"/>
      <c r="F431" s="122">
        <v>20</v>
      </c>
      <c r="G431" s="93">
        <v>427</v>
      </c>
      <c r="H431" s="94" t="s">
        <v>154</v>
      </c>
      <c r="I431" s="95" t="s">
        <v>156</v>
      </c>
      <c r="J431">
        <v>427</v>
      </c>
      <c r="K431"/>
      <c r="L431"/>
      <c r="M431"/>
      <c r="N431"/>
      <c r="O431"/>
      <c r="P431"/>
      <c r="Q431"/>
      <c r="R431"/>
      <c r="S431"/>
      <c r="T431"/>
      <c r="U431"/>
      <c r="V431"/>
      <c r="W431"/>
      <c r="X431" s="100"/>
      <c r="Y431" s="100"/>
      <c r="Z431" s="100"/>
      <c r="AA431" s="100"/>
      <c r="AB431" s="100"/>
      <c r="AC431" s="100"/>
      <c r="AD431" s="101"/>
      <c r="AE431" s="113"/>
    </row>
    <row r="432" spans="1:31" ht="15" customHeight="1">
      <c r="A432" s="108">
        <v>18</v>
      </c>
      <c r="B432" s="108" t="s">
        <v>178</v>
      </c>
      <c r="C432" s="108">
        <v>23</v>
      </c>
      <c r="D432" s="119">
        <v>1.9410000000000001</v>
      </c>
      <c r="E432" s="123"/>
      <c r="F432" s="122">
        <v>5</v>
      </c>
      <c r="G432" s="93">
        <v>428</v>
      </c>
      <c r="H432" s="94">
        <v>1</v>
      </c>
      <c r="I432" s="95" t="s">
        <v>184</v>
      </c>
      <c r="J432">
        <v>428</v>
      </c>
      <c r="K432"/>
      <c r="L432"/>
      <c r="M432"/>
      <c r="N432"/>
      <c r="O432"/>
      <c r="P432"/>
      <c r="Q432"/>
      <c r="R432"/>
      <c r="S432" t="s">
        <v>281</v>
      </c>
      <c r="T432"/>
      <c r="U432"/>
      <c r="V432"/>
      <c r="W432" t="s">
        <v>155</v>
      </c>
      <c r="X432" s="100"/>
      <c r="Y432" s="100"/>
      <c r="Z432" s="100"/>
      <c r="AA432" s="100"/>
      <c r="AB432" s="100"/>
      <c r="AC432" s="100"/>
      <c r="AD432" s="101"/>
      <c r="AE432" s="113"/>
    </row>
    <row r="433" spans="1:31" ht="15" customHeight="1">
      <c r="A433" s="108">
        <v>18</v>
      </c>
      <c r="B433" s="108" t="s">
        <v>178</v>
      </c>
      <c r="C433" s="108">
        <v>24</v>
      </c>
      <c r="D433" s="119">
        <v>1.954</v>
      </c>
      <c r="E433" s="123"/>
      <c r="F433" s="122">
        <v>5</v>
      </c>
      <c r="G433" s="93">
        <v>429</v>
      </c>
      <c r="H433" s="94">
        <v>1</v>
      </c>
      <c r="I433" s="95" t="s">
        <v>184</v>
      </c>
      <c r="J433">
        <v>429</v>
      </c>
      <c r="K433" t="s">
        <v>281</v>
      </c>
      <c r="L433"/>
      <c r="M433" t="s">
        <v>281</v>
      </c>
      <c r="N433" t="s">
        <v>281</v>
      </c>
      <c r="O433" t="s">
        <v>155</v>
      </c>
      <c r="P433" t="s">
        <v>281</v>
      </c>
      <c r="Q433" t="s">
        <v>155</v>
      </c>
      <c r="R433"/>
      <c r="S433" t="s">
        <v>281</v>
      </c>
      <c r="T433" t="s">
        <v>281</v>
      </c>
      <c r="U433" t="s">
        <v>281</v>
      </c>
      <c r="V433"/>
      <c r="W433"/>
      <c r="X433" s="100"/>
      <c r="Y433" s="100"/>
      <c r="Z433" s="100"/>
      <c r="AA433" s="100"/>
      <c r="AB433" s="100"/>
      <c r="AC433" s="100"/>
      <c r="AD433" s="101"/>
      <c r="AE433" s="113"/>
    </row>
    <row r="434" spans="1:31" ht="15" customHeight="1">
      <c r="A434" s="89">
        <v>19</v>
      </c>
      <c r="B434" s="89" t="s">
        <v>180</v>
      </c>
      <c r="C434" s="89">
        <v>1</v>
      </c>
      <c r="D434" s="119">
        <v>3782.4659999999999</v>
      </c>
      <c r="E434" s="123" t="s">
        <v>324</v>
      </c>
      <c r="F434" s="122">
        <v>3707</v>
      </c>
      <c r="G434" s="125">
        <v>430</v>
      </c>
      <c r="H434" s="126">
        <v>1</v>
      </c>
      <c r="I434" s="95" t="s">
        <v>156</v>
      </c>
      <c r="J434">
        <v>430</v>
      </c>
      <c r="K434" t="s">
        <v>319</v>
      </c>
      <c r="L434"/>
      <c r="M434"/>
      <c r="N434"/>
      <c r="O434"/>
      <c r="P434" t="s">
        <v>281</v>
      </c>
      <c r="Q434" t="s">
        <v>155</v>
      </c>
      <c r="R434"/>
      <c r="S434" t="s">
        <v>281</v>
      </c>
      <c r="T434"/>
      <c r="U434"/>
      <c r="V434"/>
      <c r="W434" t="s">
        <v>155</v>
      </c>
      <c r="X434"/>
      <c r="Y434"/>
      <c r="Z434" s="100"/>
      <c r="AA434" s="100"/>
      <c r="AB434" s="100"/>
      <c r="AC434" s="100"/>
      <c r="AD434" s="101"/>
      <c r="AE434" s="113"/>
    </row>
    <row r="435" spans="1:31" ht="15" customHeight="1">
      <c r="A435" s="89">
        <v>19</v>
      </c>
      <c r="B435" s="89" t="s">
        <v>180</v>
      </c>
      <c r="C435" s="89">
        <v>2</v>
      </c>
      <c r="D435" s="119">
        <v>2544.1750000000002</v>
      </c>
      <c r="E435" s="123" t="s">
        <v>177</v>
      </c>
      <c r="F435" s="122">
        <v>2500</v>
      </c>
      <c r="G435" s="125">
        <v>431</v>
      </c>
      <c r="H435" s="126">
        <v>1</v>
      </c>
      <c r="I435" s="95" t="s">
        <v>156</v>
      </c>
      <c r="J435">
        <v>431</v>
      </c>
      <c r="K435" t="s">
        <v>281</v>
      </c>
      <c r="L435"/>
      <c r="M435"/>
      <c r="N435"/>
      <c r="O435"/>
      <c r="P435" t="s">
        <v>281</v>
      </c>
      <c r="Q435" t="s">
        <v>155</v>
      </c>
      <c r="R435"/>
      <c r="S435" t="s">
        <v>281</v>
      </c>
      <c r="T435"/>
      <c r="U435"/>
      <c r="V435"/>
      <c r="W435"/>
      <c r="X435"/>
      <c r="Y435"/>
      <c r="Z435" s="100"/>
      <c r="AA435" s="100"/>
      <c r="AB435" s="100"/>
      <c r="AC435" s="100"/>
      <c r="AD435" s="101"/>
      <c r="AE435" s="113"/>
    </row>
    <row r="436" spans="1:31" ht="15" customHeight="1">
      <c r="A436" s="89">
        <v>19</v>
      </c>
      <c r="B436" s="89" t="s">
        <v>180</v>
      </c>
      <c r="C436" s="89">
        <v>3</v>
      </c>
      <c r="D436" s="119">
        <v>1524.049</v>
      </c>
      <c r="E436" s="123" t="s">
        <v>177</v>
      </c>
      <c r="F436" s="122">
        <v>1500</v>
      </c>
      <c r="G436" s="125">
        <v>432</v>
      </c>
      <c r="H436" s="126">
        <v>1</v>
      </c>
      <c r="I436" s="95" t="s">
        <v>156</v>
      </c>
      <c r="J436">
        <v>432</v>
      </c>
      <c r="K436" t="s">
        <v>281</v>
      </c>
      <c r="L436"/>
      <c r="M436"/>
      <c r="N436"/>
      <c r="O436"/>
      <c r="P436" t="s">
        <v>281</v>
      </c>
      <c r="Q436" t="s">
        <v>155</v>
      </c>
      <c r="R436"/>
      <c r="S436" t="s">
        <v>281</v>
      </c>
      <c r="T436"/>
      <c r="U436"/>
      <c r="V436"/>
      <c r="W436"/>
      <c r="X436"/>
      <c r="Y436"/>
      <c r="Z436" s="100"/>
      <c r="AA436" s="100"/>
      <c r="AB436" s="100"/>
      <c r="AC436" s="100"/>
      <c r="AD436" s="101"/>
      <c r="AE436" s="113"/>
    </row>
    <row r="437" spans="1:31" ht="15" customHeight="1">
      <c r="A437" s="89">
        <v>19</v>
      </c>
      <c r="B437" s="89" t="s">
        <v>180</v>
      </c>
      <c r="C437" s="89">
        <v>4</v>
      </c>
      <c r="D437" s="119">
        <v>1015.572</v>
      </c>
      <c r="E437" s="123" t="s">
        <v>177</v>
      </c>
      <c r="F437" s="122">
        <v>1000</v>
      </c>
      <c r="G437" s="127">
        <v>433</v>
      </c>
      <c r="H437" s="126">
        <v>1</v>
      </c>
      <c r="I437" s="95" t="s">
        <v>156</v>
      </c>
      <c r="J437">
        <v>433</v>
      </c>
      <c r="K437" t="s">
        <v>281</v>
      </c>
      <c r="L437"/>
      <c r="M437"/>
      <c r="N437" t="s">
        <v>281</v>
      </c>
      <c r="O437"/>
      <c r="P437" t="s">
        <v>281</v>
      </c>
      <c r="Q437" t="s">
        <v>320</v>
      </c>
      <c r="R437"/>
      <c r="S437" t="s">
        <v>281</v>
      </c>
      <c r="T437"/>
      <c r="U437"/>
      <c r="V437"/>
      <c r="W437"/>
      <c r="X437"/>
      <c r="Y437"/>
      <c r="Z437" s="100"/>
      <c r="AA437" s="100"/>
      <c r="AB437" s="100"/>
      <c r="AC437" s="100"/>
      <c r="AD437" s="101"/>
      <c r="AE437" s="113"/>
    </row>
    <row r="438" spans="1:31" ht="15" customHeight="1">
      <c r="A438" s="89">
        <v>19</v>
      </c>
      <c r="B438" s="89" t="s">
        <v>180</v>
      </c>
      <c r="C438" s="89">
        <v>5</v>
      </c>
      <c r="D438" s="119">
        <v>812.52099999999996</v>
      </c>
      <c r="E438" s="123" t="s">
        <v>177</v>
      </c>
      <c r="F438" s="122">
        <v>800</v>
      </c>
      <c r="G438" s="127">
        <v>434</v>
      </c>
      <c r="H438" s="126">
        <v>1</v>
      </c>
      <c r="I438" s="95" t="s">
        <v>156</v>
      </c>
      <c r="J438">
        <v>434</v>
      </c>
      <c r="K438" t="s">
        <v>281</v>
      </c>
      <c r="L438"/>
      <c r="M438"/>
      <c r="N438" t="s">
        <v>281</v>
      </c>
      <c r="O438"/>
      <c r="P438" t="s">
        <v>281</v>
      </c>
      <c r="Q438" t="s">
        <v>155</v>
      </c>
      <c r="R438"/>
      <c r="S438" t="s">
        <v>281</v>
      </c>
      <c r="T438"/>
      <c r="U438"/>
      <c r="V438"/>
      <c r="W438" t="s">
        <v>155</v>
      </c>
      <c r="X438"/>
      <c r="Y438"/>
      <c r="Z438" s="100"/>
      <c r="AA438" s="100"/>
      <c r="AB438" s="100"/>
      <c r="AC438" s="100"/>
      <c r="AD438" s="101"/>
      <c r="AE438" s="113"/>
    </row>
    <row r="439" spans="1:31" ht="15" customHeight="1">
      <c r="A439" s="89">
        <v>19</v>
      </c>
      <c r="B439" s="89" t="s">
        <v>180</v>
      </c>
      <c r="C439" s="89">
        <v>6</v>
      </c>
      <c r="D439" s="119">
        <v>609.20799999999997</v>
      </c>
      <c r="E439" s="123" t="s">
        <v>177</v>
      </c>
      <c r="F439" s="122">
        <v>600</v>
      </c>
      <c r="G439" s="127">
        <v>435</v>
      </c>
      <c r="H439" s="126">
        <v>1</v>
      </c>
      <c r="I439" s="95" t="s">
        <v>156</v>
      </c>
      <c r="J439">
        <v>435</v>
      </c>
      <c r="K439" t="s">
        <v>281</v>
      </c>
      <c r="L439"/>
      <c r="M439"/>
      <c r="N439"/>
      <c r="O439"/>
      <c r="P439" t="s">
        <v>281</v>
      </c>
      <c r="Q439" t="s">
        <v>155</v>
      </c>
      <c r="R439"/>
      <c r="S439" t="s">
        <v>155</v>
      </c>
      <c r="T439"/>
      <c r="U439"/>
      <c r="V439"/>
      <c r="W439"/>
      <c r="X439"/>
      <c r="Y439"/>
      <c r="Z439" s="100"/>
      <c r="AA439" s="100"/>
      <c r="AB439" s="100"/>
      <c r="AC439" s="100"/>
      <c r="AD439" s="101"/>
      <c r="AE439" s="113"/>
    </row>
    <row r="440" spans="1:31" ht="15" customHeight="1">
      <c r="A440" s="89">
        <v>19</v>
      </c>
      <c r="B440" s="89" t="s">
        <v>180</v>
      </c>
      <c r="C440" s="89">
        <v>7</v>
      </c>
      <c r="D440" s="119">
        <v>508.23599999999999</v>
      </c>
      <c r="E440" s="123" t="s">
        <v>177</v>
      </c>
      <c r="F440" s="122">
        <v>500</v>
      </c>
      <c r="G440" s="127">
        <v>436</v>
      </c>
      <c r="H440" s="126">
        <v>1</v>
      </c>
      <c r="I440" s="95" t="s">
        <v>156</v>
      </c>
      <c r="J440">
        <v>436</v>
      </c>
      <c r="K440" t="s">
        <v>155</v>
      </c>
      <c r="L440"/>
      <c r="M440"/>
      <c r="N440" t="s">
        <v>281</v>
      </c>
      <c r="O440"/>
      <c r="P440" t="s">
        <v>281</v>
      </c>
      <c r="Q440" t="s">
        <v>155</v>
      </c>
      <c r="R440"/>
      <c r="S440" t="s">
        <v>281</v>
      </c>
      <c r="T440"/>
      <c r="U440"/>
      <c r="V440"/>
      <c r="W440"/>
      <c r="X440"/>
      <c r="Y440"/>
      <c r="Z440" s="100"/>
      <c r="AA440" s="100"/>
      <c r="AB440" s="100"/>
      <c r="AC440" s="100"/>
      <c r="AD440" s="101"/>
      <c r="AE440" s="113"/>
    </row>
    <row r="441" spans="1:31" ht="15" customHeight="1">
      <c r="A441" s="89">
        <v>19</v>
      </c>
      <c r="B441" s="89" t="s">
        <v>180</v>
      </c>
      <c r="C441" s="89">
        <v>8</v>
      </c>
      <c r="D441" s="119">
        <v>486.32</v>
      </c>
      <c r="E441" s="123" t="s">
        <v>321</v>
      </c>
      <c r="F441" s="122">
        <v>479</v>
      </c>
      <c r="G441" s="127">
        <v>437</v>
      </c>
      <c r="H441" s="126">
        <v>1</v>
      </c>
      <c r="I441" s="95" t="s">
        <v>156</v>
      </c>
      <c r="J441">
        <v>437</v>
      </c>
      <c r="K441" t="s">
        <v>281</v>
      </c>
      <c r="L441"/>
      <c r="M441"/>
      <c r="N441" t="s">
        <v>281</v>
      </c>
      <c r="O441"/>
      <c r="P441" t="s">
        <v>281</v>
      </c>
      <c r="Q441" t="s">
        <v>155</v>
      </c>
      <c r="R441"/>
      <c r="S441" t="s">
        <v>281</v>
      </c>
      <c r="T441"/>
      <c r="U441"/>
      <c r="V441"/>
      <c r="W441" t="s">
        <v>155</v>
      </c>
      <c r="X441"/>
      <c r="Y441"/>
      <c r="Z441" s="100"/>
      <c r="AA441" s="100"/>
      <c r="AB441" s="100"/>
      <c r="AC441" s="100"/>
      <c r="AD441" s="101"/>
      <c r="AE441" s="113"/>
    </row>
    <row r="442" spans="1:31" ht="15" customHeight="1">
      <c r="A442" s="89">
        <v>19</v>
      </c>
      <c r="B442" s="89" t="s">
        <v>180</v>
      </c>
      <c r="C442" s="89">
        <v>9</v>
      </c>
      <c r="D442" s="119">
        <v>348.92200000000003</v>
      </c>
      <c r="E442" s="123">
        <v>34.78</v>
      </c>
      <c r="F442" s="122">
        <v>343</v>
      </c>
      <c r="G442" s="127">
        <v>438</v>
      </c>
      <c r="H442" s="126">
        <v>1</v>
      </c>
      <c r="I442" s="95" t="s">
        <v>156</v>
      </c>
      <c r="J442">
        <v>438</v>
      </c>
      <c r="K442" t="s">
        <v>281</v>
      </c>
      <c r="L442"/>
      <c r="M442"/>
      <c r="N442"/>
      <c r="O442"/>
      <c r="P442" t="s">
        <v>281</v>
      </c>
      <c r="Q442" t="s">
        <v>155</v>
      </c>
      <c r="R442"/>
      <c r="S442" t="s">
        <v>281</v>
      </c>
      <c r="T442"/>
      <c r="U442"/>
      <c r="V442"/>
      <c r="W442"/>
      <c r="X442"/>
      <c r="Y442"/>
      <c r="Z442" s="100"/>
      <c r="AA442" s="100"/>
      <c r="AB442" s="100"/>
      <c r="AC442" s="100"/>
      <c r="AD442" s="101"/>
      <c r="AE442" s="113"/>
    </row>
    <row r="443" spans="1:31" ht="15" customHeight="1">
      <c r="A443" s="89">
        <v>19</v>
      </c>
      <c r="B443" s="89" t="s">
        <v>180</v>
      </c>
      <c r="C443" s="89">
        <v>10</v>
      </c>
      <c r="D443" s="119">
        <v>307.64800000000002</v>
      </c>
      <c r="E443" s="123">
        <v>34.700000000000003</v>
      </c>
      <c r="F443" s="122">
        <v>302</v>
      </c>
      <c r="G443" s="127">
        <v>439</v>
      </c>
      <c r="H443" s="126">
        <v>1</v>
      </c>
      <c r="I443" s="95" t="s">
        <v>156</v>
      </c>
      <c r="J443">
        <v>439</v>
      </c>
      <c r="K443" t="s">
        <v>281</v>
      </c>
      <c r="L443"/>
      <c r="M443" t="s">
        <v>281</v>
      </c>
      <c r="N443"/>
      <c r="O443"/>
      <c r="P443" t="s">
        <v>281</v>
      </c>
      <c r="Q443" t="s">
        <v>320</v>
      </c>
      <c r="R443"/>
      <c r="S443" t="s">
        <v>281</v>
      </c>
      <c r="T443" t="s">
        <v>281</v>
      </c>
      <c r="U443" t="s">
        <v>281</v>
      </c>
      <c r="V443"/>
      <c r="W443"/>
      <c r="X443"/>
      <c r="Y443"/>
      <c r="Z443" s="100"/>
      <c r="AA443" s="100"/>
      <c r="AB443" s="100"/>
      <c r="AC443" s="100"/>
      <c r="AD443" s="101"/>
      <c r="AE443" s="113"/>
    </row>
    <row r="444" spans="1:31" ht="15" customHeight="1">
      <c r="A444" s="89">
        <v>19</v>
      </c>
      <c r="B444" s="89" t="s">
        <v>180</v>
      </c>
      <c r="C444" s="89">
        <v>11</v>
      </c>
      <c r="D444" s="119">
        <v>252.56200000000001</v>
      </c>
      <c r="E444" s="123">
        <v>34.4</v>
      </c>
      <c r="F444" s="122">
        <v>248</v>
      </c>
      <c r="G444" s="127">
        <v>440</v>
      </c>
      <c r="H444" s="126">
        <v>1</v>
      </c>
      <c r="I444" s="95" t="s">
        <v>156</v>
      </c>
      <c r="J444">
        <v>440</v>
      </c>
      <c r="K444" t="s">
        <v>281</v>
      </c>
      <c r="L444"/>
      <c r="M444" t="s">
        <v>281</v>
      </c>
      <c r="N444" t="s">
        <v>281</v>
      </c>
      <c r="O444"/>
      <c r="P444" t="s">
        <v>281</v>
      </c>
      <c r="Q444" t="s">
        <v>155</v>
      </c>
      <c r="R444"/>
      <c r="S444" t="s">
        <v>281</v>
      </c>
      <c r="T444" t="s">
        <v>155</v>
      </c>
      <c r="U444" t="s">
        <v>155</v>
      </c>
      <c r="V444"/>
      <c r="W444"/>
      <c r="X444"/>
      <c r="Y444"/>
      <c r="Z444" s="100"/>
      <c r="AA444" s="100"/>
      <c r="AB444" s="100"/>
      <c r="AC444" s="100"/>
      <c r="AD444" s="101"/>
      <c r="AE444" s="113"/>
    </row>
    <row r="445" spans="1:31" ht="15" customHeight="1">
      <c r="A445" s="89">
        <v>19</v>
      </c>
      <c r="B445" s="89" t="s">
        <v>180</v>
      </c>
      <c r="C445" s="89">
        <v>12</v>
      </c>
      <c r="D445" s="119">
        <v>225.95699999999999</v>
      </c>
      <c r="E445" s="123">
        <v>34.1</v>
      </c>
      <c r="F445" s="122">
        <v>222</v>
      </c>
      <c r="G445" s="127">
        <v>441</v>
      </c>
      <c r="H445" s="126">
        <v>1</v>
      </c>
      <c r="I445" s="95" t="s">
        <v>156</v>
      </c>
      <c r="J445">
        <v>441</v>
      </c>
      <c r="K445" t="s">
        <v>281</v>
      </c>
      <c r="L445"/>
      <c r="M445" t="s">
        <v>281</v>
      </c>
      <c r="N445" t="s">
        <v>281</v>
      </c>
      <c r="O445"/>
      <c r="P445" t="s">
        <v>281</v>
      </c>
      <c r="Q445" t="s">
        <v>155</v>
      </c>
      <c r="R445"/>
      <c r="S445" t="s">
        <v>281</v>
      </c>
      <c r="T445" t="s">
        <v>281</v>
      </c>
      <c r="U445" t="s">
        <v>281</v>
      </c>
      <c r="V445"/>
      <c r="W445"/>
      <c r="X445"/>
      <c r="Y445"/>
      <c r="Z445" s="100"/>
      <c r="AA445" s="100"/>
      <c r="AB445" s="100"/>
      <c r="AC445" s="100"/>
      <c r="AD445" s="101"/>
    </row>
    <row r="446" spans="1:31" ht="15" customHeight="1">
      <c r="A446" s="89">
        <v>19</v>
      </c>
      <c r="B446" s="89" t="s">
        <v>180</v>
      </c>
      <c r="C446" s="89">
        <v>13</v>
      </c>
      <c r="D446" s="119">
        <v>201.70699999999999</v>
      </c>
      <c r="E446" s="123">
        <v>33.6</v>
      </c>
      <c r="F446" s="122">
        <v>198</v>
      </c>
      <c r="G446" s="127">
        <v>442</v>
      </c>
      <c r="H446" s="126">
        <v>1</v>
      </c>
      <c r="I446" s="95" t="s">
        <v>156</v>
      </c>
      <c r="J446">
        <v>442</v>
      </c>
      <c r="K446" t="s">
        <v>155</v>
      </c>
      <c r="L446"/>
      <c r="M446" t="s">
        <v>281</v>
      </c>
      <c r="N446"/>
      <c r="O446"/>
      <c r="P446" t="s">
        <v>281</v>
      </c>
      <c r="Q446" t="s">
        <v>155</v>
      </c>
      <c r="R446"/>
      <c r="S446" t="s">
        <v>281</v>
      </c>
      <c r="T446" t="s">
        <v>281</v>
      </c>
      <c r="U446" t="s">
        <v>281</v>
      </c>
      <c r="V446"/>
      <c r="W446"/>
      <c r="X446"/>
      <c r="Y446"/>
      <c r="Z446" s="100"/>
      <c r="AA446" s="100"/>
      <c r="AB446" s="100"/>
      <c r="AC446" s="100"/>
      <c r="AD446" s="101"/>
    </row>
    <row r="447" spans="1:31" ht="15" customHeight="1">
      <c r="A447" s="89">
        <v>19</v>
      </c>
      <c r="B447" s="89" t="s">
        <v>180</v>
      </c>
      <c r="C447" s="89">
        <v>14</v>
      </c>
      <c r="D447" s="119">
        <v>178.346</v>
      </c>
      <c r="E447" s="123">
        <v>33.1</v>
      </c>
      <c r="F447" s="122">
        <v>175</v>
      </c>
      <c r="G447" s="127">
        <v>443</v>
      </c>
      <c r="H447" s="126">
        <v>1</v>
      </c>
      <c r="I447" s="95" t="s">
        <v>156</v>
      </c>
      <c r="J447">
        <v>443</v>
      </c>
      <c r="K447" t="s">
        <v>281</v>
      </c>
      <c r="L447"/>
      <c r="M447" t="s">
        <v>281</v>
      </c>
      <c r="N447" t="s">
        <v>281</v>
      </c>
      <c r="O447"/>
      <c r="P447" t="s">
        <v>281</v>
      </c>
      <c r="Q447" t="s">
        <v>155</v>
      </c>
      <c r="R447"/>
      <c r="S447" t="s">
        <v>281</v>
      </c>
      <c r="T447" t="s">
        <v>281</v>
      </c>
      <c r="U447" t="s">
        <v>281</v>
      </c>
      <c r="V447" t="s">
        <v>281</v>
      </c>
      <c r="W447" t="s">
        <v>155</v>
      </c>
      <c r="X447"/>
      <c r="Y447" t="s">
        <v>281</v>
      </c>
      <c r="Z447" s="100"/>
      <c r="AA447" s="100"/>
      <c r="AB447" s="100"/>
      <c r="AC447" s="100"/>
      <c r="AD447" s="101"/>
    </row>
    <row r="448" spans="1:31" ht="15" customHeight="1">
      <c r="A448" s="89">
        <v>19</v>
      </c>
      <c r="B448" s="89" t="s">
        <v>180</v>
      </c>
      <c r="C448" s="89">
        <v>15</v>
      </c>
      <c r="D448" s="119">
        <v>164.387</v>
      </c>
      <c r="E448" s="123">
        <v>32.9</v>
      </c>
      <c r="F448" s="122">
        <v>161</v>
      </c>
      <c r="G448" s="127">
        <v>444</v>
      </c>
      <c r="H448" s="126">
        <v>1</v>
      </c>
      <c r="I448" s="95" t="s">
        <v>156</v>
      </c>
      <c r="J448">
        <v>444</v>
      </c>
      <c r="K448" t="s">
        <v>281</v>
      </c>
      <c r="L448"/>
      <c r="M448" t="s">
        <v>281</v>
      </c>
      <c r="N448" t="s">
        <v>281</v>
      </c>
      <c r="O448"/>
      <c r="P448" t="s">
        <v>281</v>
      </c>
      <c r="Q448" t="s">
        <v>155</v>
      </c>
      <c r="R448"/>
      <c r="S448" t="s">
        <v>281</v>
      </c>
      <c r="T448" t="s">
        <v>281</v>
      </c>
      <c r="U448" t="s">
        <v>281</v>
      </c>
      <c r="V448"/>
      <c r="W448"/>
      <c r="X448"/>
      <c r="Y448"/>
      <c r="Z448" s="100"/>
      <c r="AA448" s="100"/>
      <c r="AB448" s="100"/>
      <c r="AC448" s="100"/>
      <c r="AD448" s="101"/>
    </row>
    <row r="449" spans="1:30" ht="15" customHeight="1">
      <c r="A449" s="89">
        <v>19</v>
      </c>
      <c r="B449" s="89" t="s">
        <v>180</v>
      </c>
      <c r="C449" s="89">
        <v>16</v>
      </c>
      <c r="D449" s="119">
        <v>132.77799999999999</v>
      </c>
      <c r="E449" s="123">
        <v>32.6</v>
      </c>
      <c r="F449" s="122">
        <v>130</v>
      </c>
      <c r="G449" s="127">
        <v>445</v>
      </c>
      <c r="H449" s="126">
        <v>1</v>
      </c>
      <c r="I449" s="95" t="s">
        <v>156</v>
      </c>
      <c r="J449">
        <v>445</v>
      </c>
      <c r="K449" t="s">
        <v>281</v>
      </c>
      <c r="L449"/>
      <c r="M449" t="s">
        <v>155</v>
      </c>
      <c r="N449"/>
      <c r="O449"/>
      <c r="P449" t="s">
        <v>281</v>
      </c>
      <c r="Q449" t="s">
        <v>155</v>
      </c>
      <c r="R449"/>
      <c r="S449" t="s">
        <v>281</v>
      </c>
      <c r="T449" t="s">
        <v>281</v>
      </c>
      <c r="U449" t="s">
        <v>281</v>
      </c>
      <c r="V449"/>
      <c r="W449"/>
      <c r="X449"/>
      <c r="Y449"/>
      <c r="Z449" s="100"/>
      <c r="AA449" s="100"/>
      <c r="AB449" s="100"/>
      <c r="AC449" s="100"/>
      <c r="AD449" s="101"/>
    </row>
    <row r="450" spans="1:30" ht="15" customHeight="1">
      <c r="A450" s="89">
        <v>19</v>
      </c>
      <c r="B450" s="89" t="s">
        <v>180</v>
      </c>
      <c r="C450" s="89">
        <v>17</v>
      </c>
      <c r="D450" s="119">
        <v>105.554</v>
      </c>
      <c r="E450" s="123">
        <v>32.299999999999997</v>
      </c>
      <c r="F450" s="122">
        <v>103</v>
      </c>
      <c r="G450" s="128">
        <v>446</v>
      </c>
      <c r="H450" s="126">
        <v>1</v>
      </c>
      <c r="I450" s="95" t="s">
        <v>156</v>
      </c>
      <c r="J450">
        <v>446</v>
      </c>
      <c r="K450" t="s">
        <v>281</v>
      </c>
      <c r="L450"/>
      <c r="M450" t="s">
        <v>281</v>
      </c>
      <c r="N450" t="s">
        <v>281</v>
      </c>
      <c r="O450" t="s">
        <v>155</v>
      </c>
      <c r="P450" t="s">
        <v>281</v>
      </c>
      <c r="Q450" t="s">
        <v>155</v>
      </c>
      <c r="R450"/>
      <c r="S450" t="s">
        <v>281</v>
      </c>
      <c r="T450" t="s">
        <v>281</v>
      </c>
      <c r="U450" t="s">
        <v>281</v>
      </c>
      <c r="V450"/>
      <c r="W450"/>
      <c r="X450"/>
      <c r="Y450"/>
      <c r="Z450" s="100"/>
      <c r="AA450" s="100"/>
      <c r="AB450" s="100"/>
      <c r="AC450" s="100"/>
      <c r="AD450" s="101"/>
    </row>
    <row r="451" spans="1:30" ht="15" customHeight="1">
      <c r="A451" s="89">
        <v>19</v>
      </c>
      <c r="B451" s="89" t="s">
        <v>180</v>
      </c>
      <c r="C451" s="89">
        <v>18</v>
      </c>
      <c r="D451" s="119">
        <v>85.212999999999994</v>
      </c>
      <c r="E451" s="123">
        <v>31.8</v>
      </c>
      <c r="F451" s="122">
        <v>83</v>
      </c>
      <c r="G451" s="128">
        <v>447</v>
      </c>
      <c r="H451" s="126">
        <v>1</v>
      </c>
      <c r="I451" s="95" t="s">
        <v>156</v>
      </c>
      <c r="J451">
        <v>447</v>
      </c>
      <c r="K451" t="s">
        <v>155</v>
      </c>
      <c r="L451"/>
      <c r="M451" t="s">
        <v>281</v>
      </c>
      <c r="N451"/>
      <c r="O451" t="s">
        <v>155</v>
      </c>
      <c r="P451" t="s">
        <v>281</v>
      </c>
      <c r="Q451" t="s">
        <v>155</v>
      </c>
      <c r="R451"/>
      <c r="S451" t="s">
        <v>155</v>
      </c>
      <c r="T451" t="s">
        <v>281</v>
      </c>
      <c r="U451" t="s">
        <v>281</v>
      </c>
      <c r="V451"/>
      <c r="W451"/>
      <c r="X451"/>
      <c r="Y451"/>
      <c r="Z451" s="100"/>
      <c r="AA451" s="100"/>
      <c r="AB451" s="100"/>
      <c r="AC451" s="100"/>
      <c r="AD451" s="101"/>
    </row>
    <row r="452" spans="1:30" ht="15" customHeight="1">
      <c r="A452" s="89">
        <v>19</v>
      </c>
      <c r="B452" s="89" t="s">
        <v>180</v>
      </c>
      <c r="C452" s="89">
        <v>19</v>
      </c>
      <c r="D452" s="119">
        <v>62.396999999999998</v>
      </c>
      <c r="E452" s="123" t="s">
        <v>322</v>
      </c>
      <c r="F452" s="122">
        <v>60</v>
      </c>
      <c r="G452" s="128">
        <v>448</v>
      </c>
      <c r="H452" s="126">
        <v>1</v>
      </c>
      <c r="I452" s="95" t="s">
        <v>156</v>
      </c>
      <c r="J452">
        <v>448</v>
      </c>
      <c r="K452" t="s">
        <v>281</v>
      </c>
      <c r="L452"/>
      <c r="M452" t="s">
        <v>281</v>
      </c>
      <c r="N452" t="s">
        <v>281</v>
      </c>
      <c r="O452" t="s">
        <v>155</v>
      </c>
      <c r="P452" t="s">
        <v>281</v>
      </c>
      <c r="Q452" t="s">
        <v>155</v>
      </c>
      <c r="R452"/>
      <c r="S452" t="s">
        <v>281</v>
      </c>
      <c r="T452" t="s">
        <v>281</v>
      </c>
      <c r="U452" t="s">
        <v>281</v>
      </c>
      <c r="V452" t="s">
        <v>177</v>
      </c>
      <c r="W452"/>
      <c r="X452"/>
      <c r="Y452"/>
      <c r="Z452" s="100"/>
      <c r="AA452" s="100"/>
      <c r="AB452" s="100"/>
      <c r="AC452" s="100"/>
      <c r="AD452" s="101"/>
    </row>
    <row r="453" spans="1:30" ht="15" customHeight="1">
      <c r="A453" s="89">
        <v>19</v>
      </c>
      <c r="B453" s="89" t="s">
        <v>180</v>
      </c>
      <c r="C453" s="89">
        <v>20</v>
      </c>
      <c r="D453" s="119">
        <v>61.097999999999999</v>
      </c>
      <c r="E453" s="123" t="s">
        <v>322</v>
      </c>
      <c r="F453" s="122">
        <v>60</v>
      </c>
      <c r="G453" s="128">
        <v>449</v>
      </c>
      <c r="I453" s="95" t="s">
        <v>156</v>
      </c>
      <c r="J453">
        <v>449</v>
      </c>
      <c r="K453"/>
      <c r="L453"/>
      <c r="M453"/>
      <c r="N453"/>
      <c r="O453"/>
      <c r="P453"/>
      <c r="Q453"/>
      <c r="R453"/>
      <c r="S453" t="s">
        <v>281</v>
      </c>
      <c r="T453"/>
      <c r="U453"/>
      <c r="V453" t="s">
        <v>281</v>
      </c>
      <c r="W453" t="s">
        <v>155</v>
      </c>
      <c r="X453"/>
      <c r="Y453" t="s">
        <v>281</v>
      </c>
      <c r="Z453" s="100"/>
      <c r="AA453" s="100"/>
      <c r="AB453" s="100"/>
      <c r="AC453" s="100"/>
      <c r="AD453" s="101"/>
    </row>
    <row r="454" spans="1:30" ht="15" customHeight="1">
      <c r="A454" s="89">
        <v>19</v>
      </c>
      <c r="B454" s="89" t="s">
        <v>180</v>
      </c>
      <c r="C454" s="89">
        <v>21</v>
      </c>
      <c r="D454" s="119">
        <v>41.780999999999999</v>
      </c>
      <c r="E454" s="123"/>
      <c r="F454" s="122">
        <v>40</v>
      </c>
      <c r="G454" s="128">
        <v>450</v>
      </c>
      <c r="H454" s="126">
        <v>1</v>
      </c>
      <c r="I454" s="95" t="s">
        <v>156</v>
      </c>
      <c r="J454">
        <v>450</v>
      </c>
      <c r="K454" t="s">
        <v>281</v>
      </c>
      <c r="L454"/>
      <c r="M454" t="s">
        <v>281</v>
      </c>
      <c r="N454"/>
      <c r="O454" t="s">
        <v>155</v>
      </c>
      <c r="P454" t="s">
        <v>281</v>
      </c>
      <c r="Q454" t="s">
        <v>155</v>
      </c>
      <c r="R454"/>
      <c r="S454" t="s">
        <v>281</v>
      </c>
      <c r="T454" t="s">
        <v>281</v>
      </c>
      <c r="U454" t="s">
        <v>281</v>
      </c>
      <c r="V454"/>
      <c r="W454"/>
      <c r="X454"/>
      <c r="Y454"/>
      <c r="Z454" s="100"/>
      <c r="AA454" s="100"/>
      <c r="AB454" s="100"/>
      <c r="AC454" s="100"/>
      <c r="AD454" s="101"/>
    </row>
    <row r="455" spans="1:30" ht="15" customHeight="1">
      <c r="A455" s="89">
        <v>19</v>
      </c>
      <c r="B455" s="89" t="s">
        <v>180</v>
      </c>
      <c r="C455" s="89">
        <v>22</v>
      </c>
      <c r="D455" s="119">
        <v>21.489000000000001</v>
      </c>
      <c r="E455" s="123"/>
      <c r="F455" s="122">
        <v>20</v>
      </c>
      <c r="G455" s="128">
        <v>451</v>
      </c>
      <c r="H455" s="126">
        <v>1</v>
      </c>
      <c r="I455" s="95" t="s">
        <v>156</v>
      </c>
      <c r="J455">
        <v>451</v>
      </c>
      <c r="K455" t="s">
        <v>281</v>
      </c>
      <c r="L455"/>
      <c r="M455" t="s">
        <v>281</v>
      </c>
      <c r="N455" t="s">
        <v>281</v>
      </c>
      <c r="O455" t="s">
        <v>155</v>
      </c>
      <c r="P455" t="s">
        <v>281</v>
      </c>
      <c r="Q455" t="s">
        <v>320</v>
      </c>
      <c r="R455"/>
      <c r="S455" t="s">
        <v>155</v>
      </c>
      <c r="T455" t="s">
        <v>155</v>
      </c>
      <c r="U455" t="s">
        <v>155</v>
      </c>
      <c r="V455"/>
      <c r="W455"/>
      <c r="X455"/>
      <c r="Y455"/>
      <c r="Z455" s="100"/>
      <c r="AA455" s="100"/>
      <c r="AB455" s="100"/>
      <c r="AC455" s="100"/>
      <c r="AD455" s="101"/>
    </row>
    <row r="456" spans="1:30" ht="15" customHeight="1">
      <c r="A456" s="89">
        <v>19</v>
      </c>
      <c r="B456" s="89" t="s">
        <v>180</v>
      </c>
      <c r="C456" s="108">
        <v>23</v>
      </c>
      <c r="D456" s="119">
        <v>5.6040000000000001</v>
      </c>
      <c r="E456" s="123"/>
      <c r="F456" s="122">
        <v>5</v>
      </c>
      <c r="G456" s="129">
        <v>452</v>
      </c>
      <c r="I456" s="95" t="s">
        <v>184</v>
      </c>
      <c r="J456">
        <v>452</v>
      </c>
      <c r="K456"/>
      <c r="L456"/>
      <c r="M456"/>
      <c r="N456"/>
      <c r="O456"/>
      <c r="P456"/>
      <c r="Q456"/>
      <c r="R456"/>
      <c r="S456" t="s">
        <v>281</v>
      </c>
      <c r="T456"/>
      <c r="U456"/>
      <c r="V456" t="s">
        <v>281</v>
      </c>
      <c r="W456" t="s">
        <v>155</v>
      </c>
      <c r="X456"/>
      <c r="Y456" t="s">
        <v>281</v>
      </c>
      <c r="Z456" s="100"/>
      <c r="AA456" s="100"/>
      <c r="AB456" s="100"/>
      <c r="AC456" s="100"/>
      <c r="AD456" s="101"/>
    </row>
    <row r="457" spans="1:30" ht="15" customHeight="1">
      <c r="A457" s="89">
        <v>19</v>
      </c>
      <c r="B457" s="89" t="s">
        <v>180</v>
      </c>
      <c r="C457" s="108">
        <v>24</v>
      </c>
      <c r="D457" s="119">
        <v>5.6040000000000001</v>
      </c>
      <c r="E457" s="123"/>
      <c r="F457" s="122">
        <v>5</v>
      </c>
      <c r="G457" s="128">
        <v>453</v>
      </c>
      <c r="H457" s="126">
        <v>1</v>
      </c>
      <c r="I457" s="95" t="s">
        <v>184</v>
      </c>
      <c r="J457">
        <v>453</v>
      </c>
      <c r="K457" t="s">
        <v>281</v>
      </c>
      <c r="L457"/>
      <c r="M457" t="s">
        <v>281</v>
      </c>
      <c r="N457" t="s">
        <v>281</v>
      </c>
      <c r="O457" t="s">
        <v>155</v>
      </c>
      <c r="P457" t="s">
        <v>281</v>
      </c>
      <c r="Q457" t="s">
        <v>155</v>
      </c>
      <c r="R457"/>
      <c r="S457" t="s">
        <v>281</v>
      </c>
      <c r="T457" t="s">
        <v>281</v>
      </c>
      <c r="U457" t="s">
        <v>281</v>
      </c>
      <c r="V457" t="s">
        <v>177</v>
      </c>
      <c r="W457"/>
      <c r="X457"/>
      <c r="Y457"/>
      <c r="Z457" s="100"/>
      <c r="AA457" s="100"/>
      <c r="AB457" s="100"/>
      <c r="AC457" s="100"/>
      <c r="AD457" s="101"/>
    </row>
    <row r="458" spans="1:30" ht="15" customHeight="1">
      <c r="A458" s="89">
        <v>20</v>
      </c>
      <c r="B458" s="89" t="s">
        <v>182</v>
      </c>
      <c r="C458" s="89">
        <v>1</v>
      </c>
      <c r="D458" s="119">
        <v>2733.6239999999998</v>
      </c>
      <c r="E458" s="123" t="s">
        <v>318</v>
      </c>
      <c r="F458" s="122">
        <v>2685</v>
      </c>
      <c r="G458" s="125">
        <v>454</v>
      </c>
      <c r="H458" s="126">
        <v>1</v>
      </c>
      <c r="I458" s="95" t="s">
        <v>156</v>
      </c>
      <c r="J458">
        <v>454</v>
      </c>
      <c r="K458" t="s">
        <v>319</v>
      </c>
      <c r="L458"/>
      <c r="M458"/>
      <c r="N458"/>
      <c r="O458"/>
      <c r="P458" t="s">
        <v>281</v>
      </c>
      <c r="Q458" t="s">
        <v>320</v>
      </c>
      <c r="R458"/>
      <c r="S458" t="s">
        <v>155</v>
      </c>
      <c r="T458"/>
      <c r="U458"/>
      <c r="V458"/>
      <c r="W458"/>
      <c r="X458"/>
      <c r="Y458"/>
      <c r="Z458"/>
      <c r="AA458"/>
      <c r="AB458"/>
      <c r="AC458" t="s">
        <v>281</v>
      </c>
      <c r="AD458" s="101"/>
    </row>
    <row r="459" spans="1:30" ht="15" customHeight="1">
      <c r="A459" s="89">
        <v>20</v>
      </c>
      <c r="B459" s="89" t="s">
        <v>182</v>
      </c>
      <c r="C459" s="89">
        <v>2</v>
      </c>
      <c r="D459" s="119">
        <v>2034.0029999999999</v>
      </c>
      <c r="E459" s="123"/>
      <c r="F459" s="122">
        <v>2000</v>
      </c>
      <c r="G459" s="125">
        <v>455</v>
      </c>
      <c r="H459" s="126">
        <v>1</v>
      </c>
      <c r="I459" s="95" t="s">
        <v>156</v>
      </c>
      <c r="J459">
        <v>455</v>
      </c>
      <c r="K459" t="s">
        <v>281</v>
      </c>
      <c r="L459"/>
      <c r="M459"/>
      <c r="N459"/>
      <c r="O459"/>
      <c r="P459" t="s">
        <v>281</v>
      </c>
      <c r="Q459" t="s">
        <v>155</v>
      </c>
      <c r="R459"/>
      <c r="S459" t="s">
        <v>281</v>
      </c>
      <c r="T459"/>
      <c r="U459"/>
      <c r="V459"/>
      <c r="W459"/>
      <c r="X459"/>
      <c r="Y459"/>
      <c r="Z459"/>
      <c r="AA459"/>
      <c r="AB459"/>
      <c r="AC459" t="s">
        <v>281</v>
      </c>
      <c r="AD459" s="101"/>
    </row>
    <row r="460" spans="1:30" ht="15" customHeight="1">
      <c r="A460" s="89">
        <v>20</v>
      </c>
      <c r="B460" s="89" t="s">
        <v>182</v>
      </c>
      <c r="C460" s="89">
        <v>3</v>
      </c>
      <c r="D460" s="119">
        <v>1524.2639999999999</v>
      </c>
      <c r="E460" s="123"/>
      <c r="F460" s="122">
        <v>1500</v>
      </c>
      <c r="G460" s="125">
        <v>456</v>
      </c>
      <c r="H460" s="126">
        <v>1</v>
      </c>
      <c r="I460" s="95" t="s">
        <v>156</v>
      </c>
      <c r="J460">
        <v>456</v>
      </c>
      <c r="K460" t="s">
        <v>281</v>
      </c>
      <c r="L460"/>
      <c r="M460"/>
      <c r="N460"/>
      <c r="O460"/>
      <c r="P460" t="s">
        <v>281</v>
      </c>
      <c r="Q460" t="s">
        <v>155</v>
      </c>
      <c r="R460"/>
      <c r="S460" t="s">
        <v>281</v>
      </c>
      <c r="T460"/>
      <c r="U460"/>
      <c r="V460"/>
      <c r="W460"/>
      <c r="X460"/>
      <c r="Y460"/>
      <c r="Z460"/>
      <c r="AA460"/>
      <c r="AB460"/>
      <c r="AC460" t="s">
        <v>281</v>
      </c>
      <c r="AD460" s="101"/>
    </row>
    <row r="461" spans="1:30" ht="15" customHeight="1">
      <c r="A461" s="89">
        <v>20</v>
      </c>
      <c r="B461" s="89" t="s">
        <v>182</v>
      </c>
      <c r="C461" s="89">
        <v>4</v>
      </c>
      <c r="D461" s="119">
        <v>1015.797</v>
      </c>
      <c r="E461" s="123"/>
      <c r="F461" s="122">
        <v>1000</v>
      </c>
      <c r="G461" s="125">
        <v>457</v>
      </c>
      <c r="H461" s="126">
        <v>1</v>
      </c>
      <c r="I461" s="95" t="s">
        <v>156</v>
      </c>
      <c r="J461">
        <v>457</v>
      </c>
      <c r="K461" t="s">
        <v>281</v>
      </c>
      <c r="L461"/>
      <c r="M461"/>
      <c r="N461" t="s">
        <v>281</v>
      </c>
      <c r="O461"/>
      <c r="P461" t="s">
        <v>281</v>
      </c>
      <c r="Q461" t="s">
        <v>155</v>
      </c>
      <c r="R461"/>
      <c r="S461" t="s">
        <v>281</v>
      </c>
      <c r="T461"/>
      <c r="U461"/>
      <c r="V461"/>
      <c r="W461"/>
      <c r="X461"/>
      <c r="Y461"/>
      <c r="Z461"/>
      <c r="AA461"/>
      <c r="AB461"/>
      <c r="AC461" t="s">
        <v>281</v>
      </c>
      <c r="AD461" s="101"/>
    </row>
    <row r="462" spans="1:30" ht="15" customHeight="1">
      <c r="A462" s="89">
        <v>20</v>
      </c>
      <c r="B462" s="89" t="s">
        <v>182</v>
      </c>
      <c r="C462" s="89">
        <v>5</v>
      </c>
      <c r="D462" s="119">
        <v>812.49300000000005</v>
      </c>
      <c r="E462" s="123"/>
      <c r="F462" s="122">
        <v>800</v>
      </c>
      <c r="G462" s="125">
        <v>458</v>
      </c>
      <c r="H462" s="126">
        <v>1</v>
      </c>
      <c r="I462" s="95" t="s">
        <v>156</v>
      </c>
      <c r="J462">
        <v>458</v>
      </c>
      <c r="K462" t="s">
        <v>281</v>
      </c>
      <c r="L462"/>
      <c r="M462"/>
      <c r="N462" t="s">
        <v>281</v>
      </c>
      <c r="O462"/>
      <c r="P462" t="s">
        <v>281</v>
      </c>
      <c r="Q462" t="s">
        <v>155</v>
      </c>
      <c r="R462"/>
      <c r="S462" t="s">
        <v>155</v>
      </c>
      <c r="T462"/>
      <c r="U462"/>
      <c r="V462"/>
      <c r="W462"/>
      <c r="X462"/>
      <c r="Y462"/>
      <c r="Z462"/>
      <c r="AA462"/>
      <c r="AB462"/>
      <c r="AC462" t="s">
        <v>281</v>
      </c>
      <c r="AD462" s="101"/>
    </row>
    <row r="463" spans="1:30" ht="15" customHeight="1">
      <c r="A463" s="89">
        <v>20</v>
      </c>
      <c r="B463" s="89" t="s">
        <v>182</v>
      </c>
      <c r="C463" s="89">
        <v>6</v>
      </c>
      <c r="D463" s="119">
        <v>711.19399999999996</v>
      </c>
      <c r="E463" s="123"/>
      <c r="F463" s="122">
        <v>700</v>
      </c>
      <c r="G463" s="125">
        <v>459</v>
      </c>
      <c r="H463" s="126">
        <v>1</v>
      </c>
      <c r="I463" s="95" t="s">
        <v>156</v>
      </c>
      <c r="J463">
        <v>459</v>
      </c>
      <c r="K463" t="s">
        <v>281</v>
      </c>
      <c r="L463"/>
      <c r="M463"/>
      <c r="N463"/>
      <c r="O463"/>
      <c r="P463" t="s">
        <v>281</v>
      </c>
      <c r="Q463" t="s">
        <v>155</v>
      </c>
      <c r="R463"/>
      <c r="S463" t="s">
        <v>281</v>
      </c>
      <c r="T463"/>
      <c r="U463"/>
      <c r="V463"/>
      <c r="W463"/>
      <c r="X463"/>
      <c r="Y463"/>
      <c r="Z463"/>
      <c r="AA463"/>
      <c r="AB463"/>
      <c r="AC463"/>
      <c r="AD463" s="101"/>
    </row>
    <row r="464" spans="1:30" ht="15" customHeight="1">
      <c r="A464" s="89">
        <v>20</v>
      </c>
      <c r="B464" s="89" t="s">
        <v>182</v>
      </c>
      <c r="C464" s="89">
        <v>7</v>
      </c>
      <c r="D464" s="119">
        <v>609.94399999999996</v>
      </c>
      <c r="E464" s="123"/>
      <c r="F464" s="122">
        <v>600</v>
      </c>
      <c r="G464" s="125">
        <v>460</v>
      </c>
      <c r="H464" s="126">
        <v>1</v>
      </c>
      <c r="I464" s="95" t="s">
        <v>156</v>
      </c>
      <c r="J464">
        <v>460</v>
      </c>
      <c r="K464" t="s">
        <v>281</v>
      </c>
      <c r="L464"/>
      <c r="M464"/>
      <c r="N464"/>
      <c r="O464"/>
      <c r="P464" t="s">
        <v>281</v>
      </c>
      <c r="Q464" t="s">
        <v>155</v>
      </c>
      <c r="R464"/>
      <c r="S464" t="s">
        <v>155</v>
      </c>
      <c r="T464"/>
      <c r="U464"/>
      <c r="V464"/>
      <c r="W464"/>
      <c r="X464"/>
      <c r="Y464"/>
      <c r="Z464"/>
      <c r="AA464"/>
      <c r="AB464"/>
      <c r="AC464" t="s">
        <v>281</v>
      </c>
      <c r="AD464" s="101"/>
    </row>
    <row r="465" spans="1:30" ht="15" customHeight="1">
      <c r="A465" s="89">
        <v>20</v>
      </c>
      <c r="B465" s="89" t="s">
        <v>182</v>
      </c>
      <c r="C465" s="89">
        <v>8</v>
      </c>
      <c r="D465" s="119">
        <v>508.26499999999999</v>
      </c>
      <c r="E465" s="123"/>
      <c r="F465" s="122">
        <v>500</v>
      </c>
      <c r="G465" s="125">
        <v>461</v>
      </c>
      <c r="H465" s="126">
        <v>1</v>
      </c>
      <c r="I465" s="95" t="s">
        <v>156</v>
      </c>
      <c r="J465">
        <v>461</v>
      </c>
      <c r="K465" t="s">
        <v>155</v>
      </c>
      <c r="L465"/>
      <c r="M465"/>
      <c r="N465" t="s">
        <v>281</v>
      </c>
      <c r="O465"/>
      <c r="P465" t="s">
        <v>281</v>
      </c>
      <c r="Q465" t="s">
        <v>155</v>
      </c>
      <c r="R465"/>
      <c r="S465" t="s">
        <v>281</v>
      </c>
      <c r="T465"/>
      <c r="U465"/>
      <c r="V465"/>
      <c r="W465"/>
      <c r="X465"/>
      <c r="Y465"/>
      <c r="Z465"/>
      <c r="AA465"/>
      <c r="AB465"/>
      <c r="AC465"/>
      <c r="AD465" s="101"/>
    </row>
    <row r="466" spans="1:30" ht="15" customHeight="1">
      <c r="A466" s="89">
        <v>20</v>
      </c>
      <c r="B466" s="89" t="s">
        <v>182</v>
      </c>
      <c r="C466" s="89">
        <v>9</v>
      </c>
      <c r="D466" s="119">
        <v>443.209</v>
      </c>
      <c r="E466" s="123" t="s">
        <v>321</v>
      </c>
      <c r="F466" s="122">
        <v>436</v>
      </c>
      <c r="G466" s="125">
        <v>462</v>
      </c>
      <c r="H466" s="126">
        <v>1</v>
      </c>
      <c r="I466" s="95" t="s">
        <v>156</v>
      </c>
      <c r="J466">
        <v>462</v>
      </c>
      <c r="K466" t="s">
        <v>281</v>
      </c>
      <c r="L466"/>
      <c r="M466"/>
      <c r="N466" t="s">
        <v>281</v>
      </c>
      <c r="O466"/>
      <c r="P466" t="s">
        <v>281</v>
      </c>
      <c r="Q466" t="s">
        <v>155</v>
      </c>
      <c r="R466"/>
      <c r="S466" t="s">
        <v>281</v>
      </c>
      <c r="T466"/>
      <c r="U466"/>
      <c r="V466"/>
      <c r="W466"/>
      <c r="X466"/>
      <c r="Y466"/>
      <c r="Z466"/>
      <c r="AA466"/>
      <c r="AB466"/>
      <c r="AC466" t="s">
        <v>281</v>
      </c>
      <c r="AD466" s="101"/>
    </row>
    <row r="467" spans="1:30" ht="15" customHeight="1">
      <c r="A467" s="89">
        <v>20</v>
      </c>
      <c r="B467" s="89" t="s">
        <v>182</v>
      </c>
      <c r="C467" s="89">
        <v>10</v>
      </c>
      <c r="D467" s="119">
        <v>349.35899999999998</v>
      </c>
      <c r="E467" s="123">
        <v>34.78</v>
      </c>
      <c r="F467" s="122">
        <v>343</v>
      </c>
      <c r="G467" s="125">
        <v>463</v>
      </c>
      <c r="H467" s="126">
        <v>1</v>
      </c>
      <c r="I467" s="95" t="s">
        <v>156</v>
      </c>
      <c r="J467">
        <v>463</v>
      </c>
      <c r="K467" t="s">
        <v>281</v>
      </c>
      <c r="L467"/>
      <c r="M467"/>
      <c r="N467"/>
      <c r="O467"/>
      <c r="P467" t="s">
        <v>281</v>
      </c>
      <c r="Q467" t="s">
        <v>320</v>
      </c>
      <c r="R467"/>
      <c r="S467" t="s">
        <v>281</v>
      </c>
      <c r="T467"/>
      <c r="U467"/>
      <c r="V467"/>
      <c r="W467"/>
      <c r="X467"/>
      <c r="Y467"/>
      <c r="Z467"/>
      <c r="AA467"/>
      <c r="AB467"/>
      <c r="AC467"/>
      <c r="AD467" s="101"/>
    </row>
    <row r="468" spans="1:30" ht="15" customHeight="1">
      <c r="A468" s="89">
        <v>20</v>
      </c>
      <c r="B468" s="89" t="s">
        <v>182</v>
      </c>
      <c r="C468" s="89">
        <v>11</v>
      </c>
      <c r="D468" s="119">
        <v>308.59500000000003</v>
      </c>
      <c r="E468" s="123">
        <v>34.700000000000003</v>
      </c>
      <c r="F468" s="122">
        <v>303</v>
      </c>
      <c r="G468" s="125">
        <v>464</v>
      </c>
      <c r="H468" s="126">
        <v>1</v>
      </c>
      <c r="I468" s="95" t="s">
        <v>156</v>
      </c>
      <c r="J468">
        <v>464</v>
      </c>
      <c r="K468" t="s">
        <v>281</v>
      </c>
      <c r="L468"/>
      <c r="M468" t="s">
        <v>281</v>
      </c>
      <c r="N468"/>
      <c r="O468"/>
      <c r="P468" t="s">
        <v>281</v>
      </c>
      <c r="Q468" t="s">
        <v>155</v>
      </c>
      <c r="R468"/>
      <c r="S468" t="s">
        <v>281</v>
      </c>
      <c r="T468" t="s">
        <v>281</v>
      </c>
      <c r="U468" t="s">
        <v>281</v>
      </c>
      <c r="V468"/>
      <c r="W468"/>
      <c r="X468"/>
      <c r="Y468"/>
      <c r="Z468"/>
      <c r="AA468"/>
      <c r="AB468"/>
      <c r="AC468" t="s">
        <v>281</v>
      </c>
      <c r="AD468" s="101"/>
    </row>
    <row r="469" spans="1:30" ht="15" customHeight="1">
      <c r="A469" s="89">
        <v>20</v>
      </c>
      <c r="B469" s="89" t="s">
        <v>182</v>
      </c>
      <c r="C469" s="89">
        <v>12</v>
      </c>
      <c r="D469" s="119">
        <v>254.48</v>
      </c>
      <c r="E469" s="123">
        <v>34.4</v>
      </c>
      <c r="F469" s="122">
        <v>250</v>
      </c>
      <c r="G469" s="125">
        <v>465</v>
      </c>
      <c r="H469" s="126">
        <v>1</v>
      </c>
      <c r="I469" s="95" t="s">
        <v>156</v>
      </c>
      <c r="J469">
        <v>465</v>
      </c>
      <c r="K469" t="s">
        <v>281</v>
      </c>
      <c r="L469"/>
      <c r="M469" t="s">
        <v>281</v>
      </c>
      <c r="N469" t="s">
        <v>281</v>
      </c>
      <c r="O469"/>
      <c r="P469" t="s">
        <v>281</v>
      </c>
      <c r="Q469" t="s">
        <v>155</v>
      </c>
      <c r="R469"/>
      <c r="S469" t="s">
        <v>281</v>
      </c>
      <c r="T469" t="s">
        <v>281</v>
      </c>
      <c r="U469" t="s">
        <v>281</v>
      </c>
      <c r="V469"/>
      <c r="W469"/>
      <c r="X469"/>
      <c r="Y469"/>
      <c r="Z469"/>
      <c r="AA469"/>
      <c r="AB469"/>
      <c r="AC469"/>
      <c r="AD469" s="101"/>
    </row>
    <row r="470" spans="1:30" ht="15" customHeight="1">
      <c r="A470" s="89">
        <v>20</v>
      </c>
      <c r="B470" s="89" t="s">
        <v>182</v>
      </c>
      <c r="C470" s="89">
        <v>13</v>
      </c>
      <c r="D470" s="119">
        <v>232.28299999999999</v>
      </c>
      <c r="E470" s="123">
        <v>34.1</v>
      </c>
      <c r="F470" s="122">
        <v>228</v>
      </c>
      <c r="G470" s="125">
        <v>466</v>
      </c>
      <c r="H470" s="126">
        <v>1</v>
      </c>
      <c r="I470" s="95" t="s">
        <v>156</v>
      </c>
      <c r="J470">
        <v>466</v>
      </c>
      <c r="K470" t="s">
        <v>281</v>
      </c>
      <c r="L470"/>
      <c r="M470" t="s">
        <v>281</v>
      </c>
      <c r="N470" t="s">
        <v>281</v>
      </c>
      <c r="O470"/>
      <c r="P470" t="s">
        <v>281</v>
      </c>
      <c r="Q470" t="s">
        <v>155</v>
      </c>
      <c r="R470"/>
      <c r="S470" t="s">
        <v>281</v>
      </c>
      <c r="T470" t="s">
        <v>281</v>
      </c>
      <c r="U470" t="s">
        <v>281</v>
      </c>
      <c r="V470"/>
      <c r="W470"/>
      <c r="X470"/>
      <c r="Y470"/>
      <c r="Z470"/>
      <c r="AA470"/>
      <c r="AB470"/>
      <c r="AC470"/>
      <c r="AD470" s="101"/>
    </row>
    <row r="471" spans="1:30" ht="15" customHeight="1">
      <c r="A471" s="89">
        <v>20</v>
      </c>
      <c r="B471" s="89" t="s">
        <v>182</v>
      </c>
      <c r="C471" s="89">
        <v>14</v>
      </c>
      <c r="D471" s="119">
        <v>208.71100000000001</v>
      </c>
      <c r="E471" s="123">
        <v>33.6</v>
      </c>
      <c r="F471" s="122">
        <v>205</v>
      </c>
      <c r="G471" s="125">
        <v>467</v>
      </c>
      <c r="H471" s="126">
        <v>1</v>
      </c>
      <c r="I471" s="95" t="s">
        <v>156</v>
      </c>
      <c r="J471">
        <v>467</v>
      </c>
      <c r="K471" t="s">
        <v>281</v>
      </c>
      <c r="L471"/>
      <c r="M471" t="s">
        <v>281</v>
      </c>
      <c r="N471"/>
      <c r="O471"/>
      <c r="P471" t="s">
        <v>281</v>
      </c>
      <c r="Q471" t="s">
        <v>155</v>
      </c>
      <c r="R471"/>
      <c r="S471" t="s">
        <v>281</v>
      </c>
      <c r="T471" t="s">
        <v>155</v>
      </c>
      <c r="U471" t="s">
        <v>155</v>
      </c>
      <c r="V471"/>
      <c r="W471"/>
      <c r="X471"/>
      <c r="Y471"/>
      <c r="Z471"/>
      <c r="AA471"/>
      <c r="AB471"/>
      <c r="AC471"/>
      <c r="AD471" s="101"/>
    </row>
    <row r="472" spans="1:30" ht="15" customHeight="1">
      <c r="A472" s="89">
        <v>20</v>
      </c>
      <c r="B472" s="89" t="s">
        <v>182</v>
      </c>
      <c r="C472" s="89">
        <v>15</v>
      </c>
      <c r="D472" s="119">
        <v>183.84100000000001</v>
      </c>
      <c r="E472" s="123">
        <v>33.1</v>
      </c>
      <c r="F472" s="122">
        <v>180</v>
      </c>
      <c r="G472" s="125">
        <v>468</v>
      </c>
      <c r="H472" s="126">
        <v>1</v>
      </c>
      <c r="I472" s="95" t="s">
        <v>156</v>
      </c>
      <c r="J472">
        <v>468</v>
      </c>
      <c r="K472" t="s">
        <v>281</v>
      </c>
      <c r="L472"/>
      <c r="M472" t="s">
        <v>281</v>
      </c>
      <c r="N472" t="s">
        <v>281</v>
      </c>
      <c r="O472"/>
      <c r="P472" t="s">
        <v>281</v>
      </c>
      <c r="Q472" t="s">
        <v>155</v>
      </c>
      <c r="R472"/>
      <c r="S472" t="s">
        <v>281</v>
      </c>
      <c r="T472" t="s">
        <v>281</v>
      </c>
      <c r="U472" t="s">
        <v>281</v>
      </c>
      <c r="V472"/>
      <c r="W472"/>
      <c r="X472"/>
      <c r="Y472"/>
      <c r="Z472"/>
      <c r="AA472"/>
      <c r="AB472"/>
      <c r="AC472" t="s">
        <v>281</v>
      </c>
      <c r="AD472" s="101"/>
    </row>
    <row r="473" spans="1:30" ht="15" customHeight="1">
      <c r="A473" s="89">
        <v>20</v>
      </c>
      <c r="B473" s="89" t="s">
        <v>182</v>
      </c>
      <c r="C473" s="89">
        <v>16</v>
      </c>
      <c r="D473" s="119">
        <v>163.464</v>
      </c>
      <c r="E473" s="123">
        <v>32.9</v>
      </c>
      <c r="F473" s="122">
        <v>160</v>
      </c>
      <c r="G473" s="125">
        <v>469</v>
      </c>
      <c r="H473" s="126">
        <v>1</v>
      </c>
      <c r="I473" s="95" t="s">
        <v>156</v>
      </c>
      <c r="J473">
        <v>469</v>
      </c>
      <c r="K473" t="s">
        <v>281</v>
      </c>
      <c r="L473"/>
      <c r="M473" t="s">
        <v>281</v>
      </c>
      <c r="N473" t="s">
        <v>281</v>
      </c>
      <c r="O473"/>
      <c r="P473" t="s">
        <v>281</v>
      </c>
      <c r="Q473" t="s">
        <v>155</v>
      </c>
      <c r="R473"/>
      <c r="S473" t="s">
        <v>281</v>
      </c>
      <c r="T473" t="s">
        <v>281</v>
      </c>
      <c r="U473" t="s">
        <v>281</v>
      </c>
      <c r="V473"/>
      <c r="W473"/>
      <c r="X473"/>
      <c r="Y473"/>
      <c r="Z473"/>
      <c r="AA473"/>
      <c r="AB473"/>
      <c r="AC473"/>
      <c r="AD473" s="101"/>
    </row>
    <row r="474" spans="1:30" ht="15" customHeight="1">
      <c r="A474" s="89">
        <v>20</v>
      </c>
      <c r="B474" s="89" t="s">
        <v>182</v>
      </c>
      <c r="C474" s="89">
        <v>17</v>
      </c>
      <c r="D474" s="119">
        <v>132.184</v>
      </c>
      <c r="E474" s="123">
        <v>32.6</v>
      </c>
      <c r="F474" s="122">
        <v>129</v>
      </c>
      <c r="G474" s="125">
        <v>470</v>
      </c>
      <c r="H474" s="126">
        <v>1</v>
      </c>
      <c r="I474" s="95" t="s">
        <v>156</v>
      </c>
      <c r="J474">
        <v>470</v>
      </c>
      <c r="K474" t="s">
        <v>281</v>
      </c>
      <c r="L474"/>
      <c r="M474" t="s">
        <v>281</v>
      </c>
      <c r="N474"/>
      <c r="O474" t="s">
        <v>281</v>
      </c>
      <c r="P474" t="s">
        <v>281</v>
      </c>
      <c r="Q474" t="s">
        <v>155</v>
      </c>
      <c r="R474"/>
      <c r="S474" t="s">
        <v>281</v>
      </c>
      <c r="T474" t="s">
        <v>281</v>
      </c>
      <c r="U474" t="s">
        <v>281</v>
      </c>
      <c r="V474"/>
      <c r="W474"/>
      <c r="X474"/>
      <c r="Y474"/>
      <c r="Z474"/>
      <c r="AA474"/>
      <c r="AB474"/>
      <c r="AC474"/>
      <c r="AD474" s="101"/>
    </row>
    <row r="475" spans="1:30" ht="15" customHeight="1">
      <c r="A475" s="89">
        <v>20</v>
      </c>
      <c r="B475" s="89" t="s">
        <v>182</v>
      </c>
      <c r="C475" s="89">
        <v>18</v>
      </c>
      <c r="D475" s="119">
        <v>104.70699999999999</v>
      </c>
      <c r="E475" s="123">
        <v>32.299999999999997</v>
      </c>
      <c r="F475" s="122">
        <v>102</v>
      </c>
      <c r="G475" s="125">
        <v>471</v>
      </c>
      <c r="H475" s="126">
        <v>1</v>
      </c>
      <c r="I475" s="95" t="s">
        <v>156</v>
      </c>
      <c r="J475">
        <v>471</v>
      </c>
      <c r="K475" t="s">
        <v>155</v>
      </c>
      <c r="L475"/>
      <c r="M475" t="s">
        <v>281</v>
      </c>
      <c r="N475" t="s">
        <v>281</v>
      </c>
      <c r="O475" t="s">
        <v>281</v>
      </c>
      <c r="P475" t="s">
        <v>281</v>
      </c>
      <c r="Q475" t="s">
        <v>155</v>
      </c>
      <c r="R475"/>
      <c r="S475" t="s">
        <v>281</v>
      </c>
      <c r="T475" t="s">
        <v>281</v>
      </c>
      <c r="U475" t="s">
        <v>281</v>
      </c>
      <c r="V475"/>
      <c r="W475"/>
      <c r="X475"/>
      <c r="Y475"/>
      <c r="Z475"/>
      <c r="AA475"/>
      <c r="AB475"/>
      <c r="AC475"/>
      <c r="AD475" s="101"/>
    </row>
    <row r="476" spans="1:30" ht="15" customHeight="1">
      <c r="A476" s="89">
        <v>20</v>
      </c>
      <c r="B476" s="89" t="s">
        <v>182</v>
      </c>
      <c r="C476" s="89">
        <v>19</v>
      </c>
      <c r="D476" s="119">
        <v>74.394000000000005</v>
      </c>
      <c r="E476" s="123">
        <v>31.6</v>
      </c>
      <c r="F476" s="122">
        <v>72</v>
      </c>
      <c r="G476" s="125">
        <v>472</v>
      </c>
      <c r="H476" s="126">
        <v>1</v>
      </c>
      <c r="I476" s="95" t="s">
        <v>156</v>
      </c>
      <c r="J476">
        <v>472</v>
      </c>
      <c r="K476" t="s">
        <v>281</v>
      </c>
      <c r="L476"/>
      <c r="M476" t="s">
        <v>281</v>
      </c>
      <c r="N476"/>
      <c r="O476" t="s">
        <v>281</v>
      </c>
      <c r="P476" t="s">
        <v>281</v>
      </c>
      <c r="Q476" t="s">
        <v>320</v>
      </c>
      <c r="R476"/>
      <c r="S476" t="s">
        <v>281</v>
      </c>
      <c r="T476" t="s">
        <v>281</v>
      </c>
      <c r="U476" t="s">
        <v>281</v>
      </c>
      <c r="V476"/>
      <c r="W476"/>
      <c r="X476"/>
      <c r="Y476"/>
      <c r="Z476"/>
      <c r="AA476"/>
      <c r="AB476"/>
      <c r="AC476"/>
      <c r="AD476" s="101"/>
    </row>
    <row r="477" spans="1:30" ht="15" customHeight="1">
      <c r="A477" s="89">
        <v>20</v>
      </c>
      <c r="B477" s="89" t="s">
        <v>182</v>
      </c>
      <c r="C477" s="89">
        <v>20</v>
      </c>
      <c r="D477" s="119">
        <v>48.277000000000001</v>
      </c>
      <c r="E477" s="123" t="s">
        <v>322</v>
      </c>
      <c r="F477" s="122">
        <v>46</v>
      </c>
      <c r="G477" s="125">
        <v>473</v>
      </c>
      <c r="H477" s="126">
        <v>1</v>
      </c>
      <c r="I477" s="95" t="s">
        <v>156</v>
      </c>
      <c r="J477">
        <v>473</v>
      </c>
      <c r="K477" t="s">
        <v>281</v>
      </c>
      <c r="L477"/>
      <c r="M477" t="s">
        <v>281</v>
      </c>
      <c r="N477" t="s">
        <v>281</v>
      </c>
      <c r="O477" t="s">
        <v>281</v>
      </c>
      <c r="P477" t="s">
        <v>281</v>
      </c>
      <c r="Q477" t="s">
        <v>155</v>
      </c>
      <c r="R477"/>
      <c r="S477" t="s">
        <v>281</v>
      </c>
      <c r="T477" t="s">
        <v>281</v>
      </c>
      <c r="U477" t="s">
        <v>281</v>
      </c>
      <c r="V477"/>
      <c r="W477"/>
      <c r="X477"/>
      <c r="Y477"/>
      <c r="Z477"/>
      <c r="AA477"/>
      <c r="AB477"/>
      <c r="AC477"/>
      <c r="AD477" s="101"/>
    </row>
    <row r="478" spans="1:30" ht="15" customHeight="1">
      <c r="A478" s="89">
        <v>20</v>
      </c>
      <c r="B478" s="89" t="s">
        <v>182</v>
      </c>
      <c r="C478" s="89">
        <v>21</v>
      </c>
      <c r="D478" s="119">
        <v>42.293999999999997</v>
      </c>
      <c r="E478" s="123"/>
      <c r="F478" s="122">
        <v>40</v>
      </c>
      <c r="G478" s="125">
        <v>474</v>
      </c>
      <c r="H478" s="126">
        <v>1</v>
      </c>
      <c r="I478" s="95" t="s">
        <v>156</v>
      </c>
      <c r="J478">
        <v>474</v>
      </c>
      <c r="K478" t="s">
        <v>281</v>
      </c>
      <c r="L478"/>
      <c r="M478" t="s">
        <v>281</v>
      </c>
      <c r="N478"/>
      <c r="O478" t="s">
        <v>155</v>
      </c>
      <c r="P478" t="s">
        <v>281</v>
      </c>
      <c r="Q478" t="s">
        <v>155</v>
      </c>
      <c r="R478"/>
      <c r="S478" t="s">
        <v>281</v>
      </c>
      <c r="T478" t="s">
        <v>281</v>
      </c>
      <c r="U478" t="s">
        <v>281</v>
      </c>
      <c r="V478"/>
      <c r="W478"/>
      <c r="X478"/>
      <c r="Y478"/>
      <c r="Z478"/>
      <c r="AA478"/>
      <c r="AB478"/>
      <c r="AC478"/>
      <c r="AD478" s="101"/>
    </row>
    <row r="479" spans="1:30" ht="15" customHeight="1">
      <c r="A479" s="89">
        <v>20</v>
      </c>
      <c r="B479" s="89" t="s">
        <v>182</v>
      </c>
      <c r="C479" s="89">
        <v>22</v>
      </c>
      <c r="D479" s="119">
        <v>32.005000000000003</v>
      </c>
      <c r="E479" s="123"/>
      <c r="F479" s="122">
        <v>30</v>
      </c>
      <c r="G479" s="125">
        <v>475</v>
      </c>
      <c r="H479" s="126">
        <v>1</v>
      </c>
      <c r="I479" s="95" t="s">
        <v>156</v>
      </c>
      <c r="J479">
        <v>475</v>
      </c>
      <c r="K479" t="s">
        <v>281</v>
      </c>
      <c r="L479"/>
      <c r="M479" t="s">
        <v>281</v>
      </c>
      <c r="N479"/>
      <c r="O479" t="s">
        <v>155</v>
      </c>
      <c r="P479" t="s">
        <v>281</v>
      </c>
      <c r="Q479" t="s">
        <v>155</v>
      </c>
      <c r="R479"/>
      <c r="S479" t="s">
        <v>281</v>
      </c>
      <c r="T479" t="s">
        <v>281</v>
      </c>
      <c r="U479" t="s">
        <v>281</v>
      </c>
      <c r="V479"/>
      <c r="W479"/>
      <c r="X479"/>
      <c r="Y479"/>
      <c r="Z479"/>
      <c r="AA479"/>
      <c r="AB479"/>
      <c r="AC479"/>
      <c r="AD479" s="101"/>
    </row>
    <row r="480" spans="1:30" ht="15" customHeight="1">
      <c r="A480" s="89">
        <v>20</v>
      </c>
      <c r="B480" s="89" t="s">
        <v>182</v>
      </c>
      <c r="C480" s="108">
        <v>23</v>
      </c>
      <c r="D480" s="119">
        <v>21.984000000000002</v>
      </c>
      <c r="E480" s="123"/>
      <c r="F480" s="122">
        <v>20</v>
      </c>
      <c r="G480" s="125">
        <v>476</v>
      </c>
      <c r="H480" s="126">
        <v>1</v>
      </c>
      <c r="I480" s="95" t="s">
        <v>156</v>
      </c>
      <c r="J480">
        <v>476</v>
      </c>
      <c r="K480" t="s">
        <v>281</v>
      </c>
      <c r="L480"/>
      <c r="M480" t="s">
        <v>281</v>
      </c>
      <c r="N480" t="s">
        <v>281</v>
      </c>
      <c r="O480" t="s">
        <v>155</v>
      </c>
      <c r="P480" t="s">
        <v>281</v>
      </c>
      <c r="Q480" t="s">
        <v>155</v>
      </c>
      <c r="R480"/>
      <c r="S480" t="s">
        <v>281</v>
      </c>
      <c r="T480" t="s">
        <v>281</v>
      </c>
      <c r="U480" t="s">
        <v>281</v>
      </c>
      <c r="V480"/>
      <c r="W480"/>
      <c r="X480"/>
      <c r="Y480"/>
      <c r="Z480"/>
      <c r="AA480"/>
      <c r="AB480"/>
      <c r="AC480"/>
      <c r="AD480" s="101"/>
    </row>
    <row r="481" spans="1:30" ht="15" customHeight="1">
      <c r="A481" s="89">
        <v>20</v>
      </c>
      <c r="B481" s="89" t="s">
        <v>182</v>
      </c>
      <c r="C481" s="108">
        <v>24</v>
      </c>
      <c r="D481" s="119">
        <v>5.4240000000000004</v>
      </c>
      <c r="E481" s="123"/>
      <c r="F481" s="122">
        <v>5</v>
      </c>
      <c r="G481" s="125">
        <v>477</v>
      </c>
      <c r="H481" s="126">
        <v>1</v>
      </c>
      <c r="I481" s="95" t="s">
        <v>184</v>
      </c>
      <c r="J481">
        <v>477</v>
      </c>
      <c r="K481" t="s">
        <v>281</v>
      </c>
      <c r="L481"/>
      <c r="M481" t="s">
        <v>155</v>
      </c>
      <c r="N481" t="s">
        <v>281</v>
      </c>
      <c r="O481" t="s">
        <v>155</v>
      </c>
      <c r="P481" t="s">
        <v>281</v>
      </c>
      <c r="Q481" t="s">
        <v>155</v>
      </c>
      <c r="R481"/>
      <c r="S481" t="s">
        <v>281</v>
      </c>
      <c r="T481" t="s">
        <v>281</v>
      </c>
      <c r="U481" t="s">
        <v>281</v>
      </c>
      <c r="V481"/>
      <c r="W481"/>
      <c r="X481"/>
      <c r="Y481"/>
      <c r="Z481"/>
      <c r="AA481"/>
      <c r="AB481"/>
      <c r="AC481" t="s">
        <v>281</v>
      </c>
      <c r="AD481" s="101"/>
    </row>
    <row r="482" spans="1:30" ht="15" customHeight="1">
      <c r="A482" s="89">
        <v>21</v>
      </c>
      <c r="B482" s="89" t="s">
        <v>185</v>
      </c>
      <c r="C482" s="130">
        <v>1</v>
      </c>
      <c r="D482" s="119">
        <v>1015.095</v>
      </c>
      <c r="E482" s="123"/>
      <c r="F482" s="122">
        <v>1000</v>
      </c>
      <c r="G482" s="125">
        <v>478</v>
      </c>
      <c r="H482" s="126">
        <v>1</v>
      </c>
      <c r="I482" s="95" t="s">
        <v>156</v>
      </c>
      <c r="J482">
        <v>478</v>
      </c>
      <c r="K482"/>
      <c r="L482"/>
      <c r="M482"/>
      <c r="N482"/>
      <c r="O482"/>
      <c r="P482"/>
      <c r="Q482"/>
      <c r="R482"/>
      <c r="S482" t="s">
        <v>281</v>
      </c>
      <c r="T482"/>
      <c r="U482"/>
      <c r="V482"/>
      <c r="W482"/>
      <c r="X482"/>
      <c r="Y482"/>
      <c r="Z482"/>
      <c r="AA482"/>
      <c r="AB482" t="s">
        <v>281</v>
      </c>
      <c r="AC482" s="100"/>
      <c r="AD482" s="101"/>
    </row>
    <row r="483" spans="1:30" ht="15" customHeight="1">
      <c r="A483" s="89">
        <v>21</v>
      </c>
      <c r="B483" s="89" t="s">
        <v>185</v>
      </c>
      <c r="C483" s="130">
        <v>2</v>
      </c>
      <c r="D483" s="119">
        <v>1015.071</v>
      </c>
      <c r="E483" s="123"/>
      <c r="F483" s="122">
        <v>1000</v>
      </c>
      <c r="G483" s="125">
        <v>479</v>
      </c>
      <c r="H483" s="126">
        <v>1</v>
      </c>
      <c r="I483" s="95" t="s">
        <v>156</v>
      </c>
      <c r="J483">
        <v>479</v>
      </c>
      <c r="K483"/>
      <c r="L483"/>
      <c r="M483"/>
      <c r="N483"/>
      <c r="O483"/>
      <c r="P483"/>
      <c r="Q483"/>
      <c r="R483"/>
      <c r="S483" t="s">
        <v>281</v>
      </c>
      <c r="T483"/>
      <c r="U483"/>
      <c r="V483"/>
      <c r="W483"/>
      <c r="X483"/>
      <c r="Y483"/>
      <c r="Z483"/>
      <c r="AA483"/>
      <c r="AB483" t="s">
        <v>281</v>
      </c>
      <c r="AC483" s="100"/>
      <c r="AD483" s="101"/>
    </row>
    <row r="484" spans="1:30" ht="15" customHeight="1">
      <c r="A484" s="89">
        <v>21</v>
      </c>
      <c r="B484" s="89" t="s">
        <v>185</v>
      </c>
      <c r="C484" s="130">
        <v>3</v>
      </c>
      <c r="D484" s="119">
        <v>1015.16</v>
      </c>
      <c r="E484" s="123" t="s">
        <v>177</v>
      </c>
      <c r="F484" s="122">
        <v>1000</v>
      </c>
      <c r="G484" s="125">
        <v>480</v>
      </c>
      <c r="H484" s="126">
        <v>1</v>
      </c>
      <c r="I484" s="95" t="s">
        <v>156</v>
      </c>
      <c r="J484">
        <v>480</v>
      </c>
      <c r="K484"/>
      <c r="L484"/>
      <c r="M484"/>
      <c r="N484"/>
      <c r="O484"/>
      <c r="P484"/>
      <c r="Q484"/>
      <c r="R484"/>
      <c r="S484" t="s">
        <v>281</v>
      </c>
      <c r="T484"/>
      <c r="U484"/>
      <c r="V484"/>
      <c r="W484"/>
      <c r="X484"/>
      <c r="Y484"/>
      <c r="Z484"/>
      <c r="AA484"/>
      <c r="AB484" t="s">
        <v>281</v>
      </c>
      <c r="AC484" s="100"/>
      <c r="AD484" s="101"/>
    </row>
    <row r="485" spans="1:30" ht="15" customHeight="1">
      <c r="A485" s="89">
        <v>21</v>
      </c>
      <c r="B485" s="89" t="s">
        <v>185</v>
      </c>
      <c r="C485" s="130">
        <v>4</v>
      </c>
      <c r="D485" s="119">
        <v>1015.082</v>
      </c>
      <c r="E485" s="123"/>
      <c r="F485" s="122">
        <v>1000</v>
      </c>
      <c r="G485" s="125">
        <v>481</v>
      </c>
      <c r="H485" s="126">
        <v>1</v>
      </c>
      <c r="I485" s="95" t="s">
        <v>156</v>
      </c>
      <c r="J485">
        <v>481</v>
      </c>
      <c r="K485"/>
      <c r="L485"/>
      <c r="M485"/>
      <c r="N485"/>
      <c r="O485"/>
      <c r="P485"/>
      <c r="Q485"/>
      <c r="R485"/>
      <c r="S485" t="s">
        <v>281</v>
      </c>
      <c r="T485"/>
      <c r="U485"/>
      <c r="V485"/>
      <c r="W485"/>
      <c r="X485"/>
      <c r="Y485"/>
      <c r="Z485"/>
      <c r="AA485"/>
      <c r="AB485" t="s">
        <v>281</v>
      </c>
      <c r="AC485" s="100"/>
      <c r="AD485" s="101"/>
    </row>
    <row r="486" spans="1:30" ht="15" customHeight="1">
      <c r="A486" s="89">
        <v>21</v>
      </c>
      <c r="B486" s="89" t="s">
        <v>185</v>
      </c>
      <c r="C486" s="130">
        <v>5</v>
      </c>
      <c r="D486" s="119">
        <v>463.75799999999998</v>
      </c>
      <c r="E486" s="123" t="s">
        <v>321</v>
      </c>
      <c r="F486" s="122">
        <v>455</v>
      </c>
      <c r="G486" s="125">
        <v>482</v>
      </c>
      <c r="H486" s="126">
        <v>1</v>
      </c>
      <c r="I486" s="95" t="s">
        <v>156</v>
      </c>
      <c r="J486">
        <v>482</v>
      </c>
      <c r="K486"/>
      <c r="L486"/>
      <c r="M486"/>
      <c r="N486"/>
      <c r="O486"/>
      <c r="P486"/>
      <c r="Q486"/>
      <c r="R486"/>
      <c r="S486" t="s">
        <v>281</v>
      </c>
      <c r="T486"/>
      <c r="U486"/>
      <c r="V486"/>
      <c r="W486"/>
      <c r="X486"/>
      <c r="Y486"/>
      <c r="Z486"/>
      <c r="AA486"/>
      <c r="AB486" t="s">
        <v>281</v>
      </c>
      <c r="AC486" s="100"/>
      <c r="AD486" s="101"/>
    </row>
    <row r="487" spans="1:30" ht="15" customHeight="1">
      <c r="A487" s="89">
        <v>21</v>
      </c>
      <c r="B487" s="89" t="s">
        <v>185</v>
      </c>
      <c r="C487" s="130">
        <v>6</v>
      </c>
      <c r="D487" s="119">
        <v>462.23899999999998</v>
      </c>
      <c r="E487" s="123" t="s">
        <v>321</v>
      </c>
      <c r="F487" s="122">
        <v>455</v>
      </c>
      <c r="G487" s="125">
        <v>483</v>
      </c>
      <c r="H487" s="126">
        <v>1</v>
      </c>
      <c r="I487" s="95" t="s">
        <v>156</v>
      </c>
      <c r="J487">
        <v>483</v>
      </c>
      <c r="K487"/>
      <c r="L487"/>
      <c r="M487"/>
      <c r="N487"/>
      <c r="O487"/>
      <c r="P487"/>
      <c r="Q487"/>
      <c r="R487"/>
      <c r="S487" t="s">
        <v>281</v>
      </c>
      <c r="T487"/>
      <c r="U487"/>
      <c r="V487"/>
      <c r="W487"/>
      <c r="X487"/>
      <c r="Y487"/>
      <c r="Z487"/>
      <c r="AA487"/>
      <c r="AB487" t="s">
        <v>281</v>
      </c>
      <c r="AC487" s="100"/>
      <c r="AD487" s="101"/>
    </row>
    <row r="488" spans="1:30" ht="15" customHeight="1">
      <c r="A488" s="89">
        <v>21</v>
      </c>
      <c r="B488" s="89" t="s">
        <v>185</v>
      </c>
      <c r="C488" s="130">
        <v>7</v>
      </c>
      <c r="D488" s="119">
        <v>460.30399999999997</v>
      </c>
      <c r="E488" s="123" t="s">
        <v>321</v>
      </c>
      <c r="F488" s="122">
        <v>455</v>
      </c>
      <c r="G488" s="125">
        <v>484</v>
      </c>
      <c r="H488" s="126">
        <v>1</v>
      </c>
      <c r="I488" s="95" t="s">
        <v>156</v>
      </c>
      <c r="J488">
        <v>484</v>
      </c>
      <c r="K488"/>
      <c r="L488"/>
      <c r="M488"/>
      <c r="N488"/>
      <c r="O488"/>
      <c r="P488"/>
      <c r="Q488"/>
      <c r="R488"/>
      <c r="S488" t="s">
        <v>281</v>
      </c>
      <c r="T488"/>
      <c r="U488"/>
      <c r="V488"/>
      <c r="W488"/>
      <c r="X488"/>
      <c r="Y488"/>
      <c r="Z488"/>
      <c r="AA488"/>
      <c r="AB488" t="s">
        <v>281</v>
      </c>
      <c r="AC488" s="100"/>
      <c r="AD488" s="101"/>
    </row>
    <row r="489" spans="1:30" ht="15" customHeight="1">
      <c r="A489" s="89">
        <v>21</v>
      </c>
      <c r="B489" s="89" t="s">
        <v>185</v>
      </c>
      <c r="C489" s="130">
        <v>8</v>
      </c>
      <c r="D489" s="119">
        <v>458.548</v>
      </c>
      <c r="E489" s="123" t="s">
        <v>321</v>
      </c>
      <c r="F489" s="122">
        <v>455</v>
      </c>
      <c r="G489" s="125">
        <v>485</v>
      </c>
      <c r="H489" s="126">
        <v>1</v>
      </c>
      <c r="I489" s="95" t="s">
        <v>156</v>
      </c>
      <c r="J489">
        <v>485</v>
      </c>
      <c r="K489"/>
      <c r="L489"/>
      <c r="M489"/>
      <c r="N489"/>
      <c r="O489"/>
      <c r="P489"/>
      <c r="Q489"/>
      <c r="R489"/>
      <c r="S489" t="s">
        <v>281</v>
      </c>
      <c r="T489"/>
      <c r="U489"/>
      <c r="V489"/>
      <c r="W489"/>
      <c r="X489"/>
      <c r="Y489"/>
      <c r="Z489"/>
      <c r="AA489"/>
      <c r="AB489" t="s">
        <v>281</v>
      </c>
      <c r="AC489" s="100"/>
      <c r="AD489" s="101"/>
    </row>
    <row r="490" spans="1:30" ht="15" customHeight="1">
      <c r="A490" s="89">
        <v>21</v>
      </c>
      <c r="B490" s="89" t="s">
        <v>185</v>
      </c>
      <c r="C490" s="130">
        <v>9</v>
      </c>
      <c r="D490" s="119">
        <v>256.71600000000001</v>
      </c>
      <c r="E490" s="123">
        <v>34.1</v>
      </c>
      <c r="F490" s="122">
        <v>251</v>
      </c>
      <c r="G490" s="125">
        <v>486</v>
      </c>
      <c r="H490" s="126">
        <v>1</v>
      </c>
      <c r="I490" s="95" t="s">
        <v>156</v>
      </c>
      <c r="J490">
        <v>486</v>
      </c>
      <c r="K490"/>
      <c r="L490"/>
      <c r="M490"/>
      <c r="N490"/>
      <c r="O490"/>
      <c r="P490"/>
      <c r="Q490"/>
      <c r="R490"/>
      <c r="S490" t="s">
        <v>281</v>
      </c>
      <c r="T490"/>
      <c r="U490"/>
      <c r="V490"/>
      <c r="W490"/>
      <c r="X490"/>
      <c r="Y490"/>
      <c r="Z490"/>
      <c r="AA490"/>
      <c r="AB490" t="s">
        <v>281</v>
      </c>
      <c r="AC490" s="100"/>
      <c r="AD490" s="101"/>
    </row>
    <row r="491" spans="1:30" ht="15" customHeight="1">
      <c r="A491" s="89">
        <v>21</v>
      </c>
      <c r="B491" s="89" t="s">
        <v>185</v>
      </c>
      <c r="C491" s="130">
        <v>10</v>
      </c>
      <c r="D491" s="119">
        <v>255.68799999999999</v>
      </c>
      <c r="E491" s="123">
        <v>34.1</v>
      </c>
      <c r="F491" s="122">
        <v>251</v>
      </c>
      <c r="G491" s="125">
        <v>487</v>
      </c>
      <c r="H491" s="126">
        <v>1</v>
      </c>
      <c r="I491" s="95" t="s">
        <v>156</v>
      </c>
      <c r="J491">
        <v>487</v>
      </c>
      <c r="K491"/>
      <c r="L491"/>
      <c r="M491"/>
      <c r="N491"/>
      <c r="O491"/>
      <c r="P491"/>
      <c r="Q491"/>
      <c r="R491"/>
      <c r="S491" t="s">
        <v>281</v>
      </c>
      <c r="T491"/>
      <c r="U491"/>
      <c r="V491"/>
      <c r="W491"/>
      <c r="X491"/>
      <c r="Y491"/>
      <c r="Z491"/>
      <c r="AA491"/>
      <c r="AB491" t="s">
        <v>281</v>
      </c>
      <c r="AC491" s="100"/>
      <c r="AD491" s="101"/>
    </row>
    <row r="492" spans="1:30" ht="15" customHeight="1">
      <c r="A492" s="89">
        <v>21</v>
      </c>
      <c r="B492" s="89" t="s">
        <v>185</v>
      </c>
      <c r="C492" s="130">
        <v>11</v>
      </c>
      <c r="D492" s="119">
        <v>254.16</v>
      </c>
      <c r="E492" s="123">
        <v>34.1</v>
      </c>
      <c r="F492" s="122">
        <v>251</v>
      </c>
      <c r="G492" s="125">
        <v>488</v>
      </c>
      <c r="H492" s="126">
        <v>1</v>
      </c>
      <c r="I492" s="95" t="s">
        <v>156</v>
      </c>
      <c r="J492">
        <v>488</v>
      </c>
      <c r="K492"/>
      <c r="L492"/>
      <c r="M492"/>
      <c r="N492"/>
      <c r="O492"/>
      <c r="P492"/>
      <c r="Q492"/>
      <c r="R492"/>
      <c r="S492" t="s">
        <v>281</v>
      </c>
      <c r="T492"/>
      <c r="U492"/>
      <c r="V492"/>
      <c r="W492"/>
      <c r="X492"/>
      <c r="Y492"/>
      <c r="Z492"/>
      <c r="AA492"/>
      <c r="AB492" t="s">
        <v>281</v>
      </c>
      <c r="AC492" s="100"/>
      <c r="AD492" s="101"/>
    </row>
    <row r="493" spans="1:30" ht="15" customHeight="1">
      <c r="A493" s="89">
        <v>21</v>
      </c>
      <c r="B493" s="89" t="s">
        <v>185</v>
      </c>
      <c r="C493" s="130">
        <v>12</v>
      </c>
      <c r="D493" s="119">
        <v>253.173</v>
      </c>
      <c r="E493" s="123">
        <v>34.1</v>
      </c>
      <c r="F493" s="122">
        <v>251</v>
      </c>
      <c r="G493" s="125">
        <v>489</v>
      </c>
      <c r="H493" s="126">
        <v>1</v>
      </c>
      <c r="I493" s="95" t="s">
        <v>156</v>
      </c>
      <c r="J493">
        <v>489</v>
      </c>
      <c r="K493"/>
      <c r="L493"/>
      <c r="M493"/>
      <c r="N493"/>
      <c r="O493"/>
      <c r="P493"/>
      <c r="Q493"/>
      <c r="R493"/>
      <c r="S493" t="s">
        <v>281</v>
      </c>
      <c r="T493"/>
      <c r="U493"/>
      <c r="V493"/>
      <c r="W493"/>
      <c r="X493"/>
      <c r="Y493"/>
      <c r="Z493"/>
      <c r="AA493"/>
      <c r="AB493" t="s">
        <v>281</v>
      </c>
      <c r="AC493" s="100"/>
      <c r="AD493" s="101"/>
    </row>
    <row r="494" spans="1:30" ht="15" customHeight="1">
      <c r="A494" s="89">
        <v>21</v>
      </c>
      <c r="B494" s="89" t="s">
        <v>185</v>
      </c>
      <c r="C494" s="130">
        <v>13</v>
      </c>
      <c r="D494" s="119">
        <v>203.06399999999999</v>
      </c>
      <c r="E494" s="123">
        <v>33.1</v>
      </c>
      <c r="F494" s="122">
        <v>198</v>
      </c>
      <c r="G494" s="125">
        <v>490</v>
      </c>
      <c r="H494" s="126">
        <v>1</v>
      </c>
      <c r="I494" s="95" t="s">
        <v>156</v>
      </c>
      <c r="J494">
        <v>490</v>
      </c>
      <c r="K494"/>
      <c r="L494"/>
      <c r="M494"/>
      <c r="N494"/>
      <c r="O494"/>
      <c r="P494"/>
      <c r="Q494"/>
      <c r="R494"/>
      <c r="S494" t="s">
        <v>281</v>
      </c>
      <c r="T494"/>
      <c r="U494"/>
      <c r="V494"/>
      <c r="W494"/>
      <c r="X494"/>
      <c r="Y494"/>
      <c r="Z494"/>
      <c r="AA494"/>
      <c r="AB494" t="s">
        <v>281</v>
      </c>
      <c r="AC494" s="100"/>
      <c r="AD494" s="101"/>
    </row>
    <row r="495" spans="1:30" ht="15" customHeight="1">
      <c r="A495" s="89">
        <v>21</v>
      </c>
      <c r="B495" s="89" t="s">
        <v>185</v>
      </c>
      <c r="C495" s="130">
        <v>14</v>
      </c>
      <c r="D495" s="119">
        <v>202.261</v>
      </c>
      <c r="E495" s="123">
        <v>33.1</v>
      </c>
      <c r="F495" s="122">
        <v>198</v>
      </c>
      <c r="G495" s="125">
        <v>491</v>
      </c>
      <c r="H495" s="126">
        <v>1</v>
      </c>
      <c r="I495" s="95" t="s">
        <v>156</v>
      </c>
      <c r="J495">
        <v>491</v>
      </c>
      <c r="K495"/>
      <c r="L495"/>
      <c r="M495"/>
      <c r="N495"/>
      <c r="O495"/>
      <c r="P495"/>
      <c r="Q495"/>
      <c r="R495"/>
      <c r="S495" t="s">
        <v>281</v>
      </c>
      <c r="T495"/>
      <c r="U495"/>
      <c r="V495"/>
      <c r="W495"/>
      <c r="X495"/>
      <c r="Y495"/>
      <c r="Z495"/>
      <c r="AA495"/>
      <c r="AB495" t="s">
        <v>281</v>
      </c>
      <c r="AC495" s="100"/>
      <c r="AD495" s="101"/>
    </row>
    <row r="496" spans="1:30" ht="15" customHeight="1">
      <c r="A496" s="89">
        <v>21</v>
      </c>
      <c r="B496" s="89" t="s">
        <v>185</v>
      </c>
      <c r="C496" s="130">
        <v>15</v>
      </c>
      <c r="D496" s="119">
        <v>201.21799999999999</v>
      </c>
      <c r="E496" s="123">
        <v>33.1</v>
      </c>
      <c r="F496" s="122">
        <v>198</v>
      </c>
      <c r="G496" s="125">
        <v>492</v>
      </c>
      <c r="H496" s="126">
        <v>1</v>
      </c>
      <c r="I496" s="95" t="s">
        <v>156</v>
      </c>
      <c r="J496">
        <v>492</v>
      </c>
      <c r="K496"/>
      <c r="L496"/>
      <c r="M496"/>
      <c r="N496"/>
      <c r="O496"/>
      <c r="P496"/>
      <c r="Q496"/>
      <c r="R496"/>
      <c r="S496" t="s">
        <v>281</v>
      </c>
      <c r="T496"/>
      <c r="U496"/>
      <c r="V496"/>
      <c r="W496"/>
      <c r="X496"/>
      <c r="Y496"/>
      <c r="Z496"/>
      <c r="AA496"/>
      <c r="AB496" t="s">
        <v>281</v>
      </c>
      <c r="AC496" s="100"/>
      <c r="AD496" s="101"/>
    </row>
    <row r="497" spans="1:30" ht="15" customHeight="1">
      <c r="A497" s="89">
        <v>21</v>
      </c>
      <c r="B497" s="89" t="s">
        <v>185</v>
      </c>
      <c r="C497" s="130">
        <v>16</v>
      </c>
      <c r="D497" s="119">
        <v>200.142</v>
      </c>
      <c r="E497" s="123">
        <v>33.1</v>
      </c>
      <c r="F497" s="122">
        <v>198</v>
      </c>
      <c r="G497" s="125">
        <v>493</v>
      </c>
      <c r="H497" s="126">
        <v>1</v>
      </c>
      <c r="I497" s="95" t="s">
        <v>156</v>
      </c>
      <c r="J497">
        <v>493</v>
      </c>
      <c r="K497"/>
      <c r="L497"/>
      <c r="M497"/>
      <c r="N497"/>
      <c r="O497"/>
      <c r="P497"/>
      <c r="Q497"/>
      <c r="R497"/>
      <c r="S497" t="s">
        <v>281</v>
      </c>
      <c r="T497"/>
      <c r="U497"/>
      <c r="V497"/>
      <c r="W497"/>
      <c r="X497"/>
      <c r="Y497"/>
      <c r="Z497"/>
      <c r="AA497"/>
      <c r="AB497" t="s">
        <v>281</v>
      </c>
      <c r="AC497" s="100"/>
      <c r="AD497" s="101"/>
    </row>
    <row r="498" spans="1:30" ht="15" customHeight="1">
      <c r="A498" s="89">
        <v>21</v>
      </c>
      <c r="B498" s="89" t="s">
        <v>185</v>
      </c>
      <c r="C498" s="130">
        <v>17</v>
      </c>
      <c r="D498" s="119">
        <v>70.543000000000006</v>
      </c>
      <c r="E498" s="123" t="s">
        <v>322</v>
      </c>
      <c r="F498" s="122">
        <v>66</v>
      </c>
      <c r="G498" s="125">
        <v>494</v>
      </c>
      <c r="H498" s="126">
        <v>1</v>
      </c>
      <c r="I498" s="95" t="s">
        <v>156</v>
      </c>
      <c r="J498">
        <v>494</v>
      </c>
      <c r="K498"/>
      <c r="L498"/>
      <c r="M498"/>
      <c r="N498"/>
      <c r="O498"/>
      <c r="P498"/>
      <c r="Q498"/>
      <c r="R498"/>
      <c r="S498" t="s">
        <v>281</v>
      </c>
      <c r="T498"/>
      <c r="U498"/>
      <c r="V498"/>
      <c r="W498"/>
      <c r="X498"/>
      <c r="Y498"/>
      <c r="Z498"/>
      <c r="AA498"/>
      <c r="AB498" t="s">
        <v>281</v>
      </c>
      <c r="AC498" s="100"/>
      <c r="AD498" s="101"/>
    </row>
    <row r="499" spans="1:30" ht="15" customHeight="1">
      <c r="A499" s="89">
        <v>21</v>
      </c>
      <c r="B499" s="89" t="s">
        <v>185</v>
      </c>
      <c r="C499" s="130">
        <v>18</v>
      </c>
      <c r="D499" s="119">
        <v>69.582999999999998</v>
      </c>
      <c r="E499" s="123" t="s">
        <v>322</v>
      </c>
      <c r="F499" s="122">
        <v>66</v>
      </c>
      <c r="G499" s="125">
        <v>495</v>
      </c>
      <c r="H499" s="126">
        <v>1</v>
      </c>
      <c r="I499" s="95" t="s">
        <v>156</v>
      </c>
      <c r="J499">
        <v>495</v>
      </c>
      <c r="K499"/>
      <c r="L499"/>
      <c r="M499"/>
      <c r="N499"/>
      <c r="O499"/>
      <c r="P499"/>
      <c r="Q499"/>
      <c r="R499"/>
      <c r="S499" t="s">
        <v>281</v>
      </c>
      <c r="T499"/>
      <c r="U499"/>
      <c r="V499"/>
      <c r="W499"/>
      <c r="X499"/>
      <c r="Y499"/>
      <c r="Z499"/>
      <c r="AA499"/>
      <c r="AB499" t="s">
        <v>281</v>
      </c>
      <c r="AC499" s="100"/>
      <c r="AD499" s="101"/>
    </row>
    <row r="500" spans="1:30" ht="15" customHeight="1">
      <c r="A500" s="89">
        <v>21</v>
      </c>
      <c r="B500" s="89" t="s">
        <v>185</v>
      </c>
      <c r="C500" s="130">
        <v>19</v>
      </c>
      <c r="D500" s="119">
        <v>68.540999999999997</v>
      </c>
      <c r="E500" s="123" t="s">
        <v>322</v>
      </c>
      <c r="F500" s="122">
        <v>66</v>
      </c>
      <c r="G500" s="125">
        <v>496</v>
      </c>
      <c r="H500" s="126">
        <v>1</v>
      </c>
      <c r="I500" s="95" t="s">
        <v>156</v>
      </c>
      <c r="J500">
        <v>496</v>
      </c>
      <c r="K500"/>
      <c r="L500"/>
      <c r="M500"/>
      <c r="N500"/>
      <c r="O500"/>
      <c r="P500"/>
      <c r="Q500"/>
      <c r="R500"/>
      <c r="S500" t="s">
        <v>281</v>
      </c>
      <c r="T500"/>
      <c r="U500"/>
      <c r="V500"/>
      <c r="W500"/>
      <c r="X500"/>
      <c r="Y500"/>
      <c r="Z500"/>
      <c r="AA500"/>
      <c r="AB500" t="s">
        <v>281</v>
      </c>
      <c r="AC500" s="100"/>
      <c r="AD500" s="101"/>
    </row>
    <row r="501" spans="1:30" ht="15" customHeight="1">
      <c r="A501" s="89">
        <v>21</v>
      </c>
      <c r="B501" s="89" t="s">
        <v>185</v>
      </c>
      <c r="C501" s="130">
        <v>20</v>
      </c>
      <c r="D501" s="119">
        <v>67.509</v>
      </c>
      <c r="E501" s="123" t="s">
        <v>322</v>
      </c>
      <c r="F501" s="122">
        <v>66</v>
      </c>
      <c r="G501" s="125">
        <v>497</v>
      </c>
      <c r="H501" s="126">
        <v>1</v>
      </c>
      <c r="I501" s="95" t="s">
        <v>156</v>
      </c>
      <c r="J501">
        <v>497</v>
      </c>
      <c r="K501"/>
      <c r="L501"/>
      <c r="M501"/>
      <c r="N501"/>
      <c r="O501"/>
      <c r="P501"/>
      <c r="Q501"/>
      <c r="R501"/>
      <c r="S501" t="s">
        <v>281</v>
      </c>
      <c r="T501"/>
      <c r="U501"/>
      <c r="V501"/>
      <c r="W501"/>
      <c r="X501"/>
      <c r="Y501"/>
      <c r="Z501"/>
      <c r="AA501"/>
      <c r="AB501" t="s">
        <v>281</v>
      </c>
      <c r="AC501" s="100"/>
      <c r="AD501" s="101"/>
    </row>
    <row r="502" spans="1:30" ht="15" customHeight="1">
      <c r="A502" s="89">
        <v>21</v>
      </c>
      <c r="B502" s="89" t="s">
        <v>185</v>
      </c>
      <c r="C502" s="130">
        <v>21</v>
      </c>
      <c r="D502" s="119">
        <v>3.1080000000000001</v>
      </c>
      <c r="E502" s="123"/>
      <c r="F502" s="122">
        <v>5</v>
      </c>
      <c r="G502" s="125">
        <v>498</v>
      </c>
      <c r="H502" s="126">
        <v>1</v>
      </c>
      <c r="I502" s="95" t="s">
        <v>156</v>
      </c>
      <c r="J502">
        <v>498</v>
      </c>
      <c r="K502"/>
      <c r="L502"/>
      <c r="M502"/>
      <c r="N502"/>
      <c r="O502"/>
      <c r="P502"/>
      <c r="Q502"/>
      <c r="R502"/>
      <c r="S502" t="s">
        <v>281</v>
      </c>
      <c r="T502"/>
      <c r="U502"/>
      <c r="V502"/>
      <c r="W502"/>
      <c r="X502"/>
      <c r="Y502"/>
      <c r="Z502"/>
      <c r="AA502"/>
      <c r="AB502" t="s">
        <v>281</v>
      </c>
      <c r="AC502" s="100"/>
      <c r="AD502" s="101"/>
    </row>
    <row r="503" spans="1:30" ht="15" customHeight="1">
      <c r="A503" s="89">
        <v>21</v>
      </c>
      <c r="B503" s="89" t="s">
        <v>185</v>
      </c>
      <c r="C503" s="130">
        <v>22</v>
      </c>
      <c r="D503" s="119">
        <v>3.206</v>
      </c>
      <c r="E503" s="123"/>
      <c r="F503" s="122">
        <v>5</v>
      </c>
      <c r="G503" s="125">
        <v>499</v>
      </c>
      <c r="H503" s="126">
        <v>1</v>
      </c>
      <c r="I503" s="95" t="s">
        <v>156</v>
      </c>
      <c r="J503">
        <v>499</v>
      </c>
      <c r="K503"/>
      <c r="L503"/>
      <c r="M503"/>
      <c r="N503"/>
      <c r="O503"/>
      <c r="P503"/>
      <c r="Q503"/>
      <c r="R503"/>
      <c r="S503" t="s">
        <v>281</v>
      </c>
      <c r="T503"/>
      <c r="U503"/>
      <c r="V503"/>
      <c r="W503"/>
      <c r="X503"/>
      <c r="Y503"/>
      <c r="Z503"/>
      <c r="AA503"/>
      <c r="AB503" t="s">
        <v>281</v>
      </c>
      <c r="AC503" s="100"/>
      <c r="AD503" s="101"/>
    </row>
    <row r="504" spans="1:30" ht="15" customHeight="1">
      <c r="A504" s="89">
        <v>21</v>
      </c>
      <c r="B504" s="89" t="s">
        <v>185</v>
      </c>
      <c r="C504" s="130">
        <v>23</v>
      </c>
      <c r="D504" s="119">
        <v>3.0640000000000001</v>
      </c>
      <c r="E504" s="123"/>
      <c r="F504" s="122">
        <v>5</v>
      </c>
      <c r="G504" s="125">
        <v>500</v>
      </c>
      <c r="H504" s="126">
        <v>1</v>
      </c>
      <c r="I504" s="95" t="s">
        <v>156</v>
      </c>
      <c r="J504">
        <v>500</v>
      </c>
      <c r="K504"/>
      <c r="L504"/>
      <c r="M504"/>
      <c r="N504"/>
      <c r="O504"/>
      <c r="P504"/>
      <c r="Q504"/>
      <c r="R504"/>
      <c r="S504" t="s">
        <v>281</v>
      </c>
      <c r="T504"/>
      <c r="U504"/>
      <c r="V504"/>
      <c r="W504"/>
      <c r="X504"/>
      <c r="Y504"/>
      <c r="Z504"/>
      <c r="AA504"/>
      <c r="AB504" t="s">
        <v>281</v>
      </c>
      <c r="AC504" s="100"/>
      <c r="AD504" s="101"/>
    </row>
    <row r="505" spans="1:30" ht="15" customHeight="1">
      <c r="A505" s="89">
        <v>21</v>
      </c>
      <c r="B505" s="89" t="s">
        <v>185</v>
      </c>
      <c r="C505" s="131">
        <v>24</v>
      </c>
      <c r="D505" s="119">
        <v>3.1339999999999999</v>
      </c>
      <c r="E505" s="123"/>
      <c r="F505" s="122">
        <v>5</v>
      </c>
      <c r="G505" s="125">
        <v>501</v>
      </c>
      <c r="H505" s="126">
        <v>1</v>
      </c>
      <c r="I505" s="95" t="s">
        <v>156</v>
      </c>
      <c r="J505">
        <v>501</v>
      </c>
      <c r="K505"/>
      <c r="L505"/>
      <c r="M505"/>
      <c r="N505"/>
      <c r="O505"/>
      <c r="P505"/>
      <c r="Q505"/>
      <c r="R505"/>
      <c r="S505" t="s">
        <v>281</v>
      </c>
      <c r="T505"/>
      <c r="U505"/>
      <c r="V505"/>
      <c r="W505"/>
      <c r="X505"/>
      <c r="Y505"/>
      <c r="Z505"/>
      <c r="AA505"/>
      <c r="AB505" t="s">
        <v>281</v>
      </c>
      <c r="AC505" s="100"/>
      <c r="AD505" s="101"/>
    </row>
    <row r="506" spans="1:30" ht="15" customHeight="1">
      <c r="A506" s="89">
        <v>22</v>
      </c>
      <c r="B506" s="89" t="s">
        <v>187</v>
      </c>
      <c r="C506" s="130">
        <v>1</v>
      </c>
      <c r="D506" s="119">
        <v>3761.2130000000002</v>
      </c>
      <c r="E506" s="123" t="s">
        <v>324</v>
      </c>
      <c r="F506" s="122">
        <v>3687</v>
      </c>
      <c r="G506" s="125">
        <v>502</v>
      </c>
      <c r="H506" s="126">
        <v>1</v>
      </c>
      <c r="I506" s="95" t="s">
        <v>156</v>
      </c>
      <c r="J506">
        <v>502</v>
      </c>
      <c r="K506" t="s">
        <v>319</v>
      </c>
      <c r="L506"/>
      <c r="M506"/>
      <c r="N506"/>
      <c r="O506"/>
      <c r="P506" t="s">
        <v>281</v>
      </c>
      <c r="Q506" t="s">
        <v>155</v>
      </c>
      <c r="R506"/>
      <c r="S506" t="s">
        <v>281</v>
      </c>
      <c r="T506"/>
      <c r="U506"/>
      <c r="V506"/>
      <c r="W506"/>
      <c r="X506"/>
      <c r="Y506"/>
      <c r="Z506"/>
      <c r="AA506"/>
      <c r="AB506"/>
      <c r="AC506"/>
      <c r="AD506" s="101"/>
    </row>
    <row r="507" spans="1:30" ht="15" customHeight="1">
      <c r="A507" s="89">
        <v>22</v>
      </c>
      <c r="B507" s="89" t="s">
        <v>187</v>
      </c>
      <c r="C507" s="130">
        <v>2</v>
      </c>
      <c r="D507" s="119">
        <v>3056.0340000000001</v>
      </c>
      <c r="E507" s="123"/>
      <c r="F507" s="122">
        <v>3000</v>
      </c>
      <c r="G507" s="125">
        <v>503</v>
      </c>
      <c r="H507" s="126">
        <v>1</v>
      </c>
      <c r="I507" s="95" t="s">
        <v>156</v>
      </c>
      <c r="J507">
        <v>503</v>
      </c>
      <c r="K507" t="s">
        <v>281</v>
      </c>
      <c r="L507"/>
      <c r="M507"/>
      <c r="N507"/>
      <c r="O507"/>
      <c r="P507" t="s">
        <v>281</v>
      </c>
      <c r="Q507" t="s">
        <v>155</v>
      </c>
      <c r="R507"/>
      <c r="S507" t="s">
        <v>281</v>
      </c>
      <c r="T507"/>
      <c r="U507"/>
      <c r="V507"/>
      <c r="W507"/>
      <c r="X507"/>
      <c r="Y507"/>
      <c r="Z507"/>
      <c r="AA507"/>
      <c r="AB507"/>
      <c r="AC507" t="s">
        <v>281</v>
      </c>
      <c r="AD507" s="101"/>
    </row>
    <row r="508" spans="1:30" ht="15" customHeight="1">
      <c r="A508" s="89">
        <v>22</v>
      </c>
      <c r="B508" s="89" t="s">
        <v>187</v>
      </c>
      <c r="C508" s="130">
        <v>3</v>
      </c>
      <c r="D508" s="119">
        <v>2543.7890000000002</v>
      </c>
      <c r="E508" s="123"/>
      <c r="F508" s="122">
        <v>2500</v>
      </c>
      <c r="G508" s="125">
        <v>504</v>
      </c>
      <c r="H508" s="126">
        <v>1</v>
      </c>
      <c r="I508" s="95" t="s">
        <v>156</v>
      </c>
      <c r="J508">
        <v>504</v>
      </c>
      <c r="K508" t="s">
        <v>281</v>
      </c>
      <c r="L508"/>
      <c r="M508"/>
      <c r="N508"/>
      <c r="O508"/>
      <c r="P508" t="s">
        <v>281</v>
      </c>
      <c r="Q508" t="s">
        <v>155</v>
      </c>
      <c r="R508"/>
      <c r="S508" t="s">
        <v>281</v>
      </c>
      <c r="T508"/>
      <c r="U508"/>
      <c r="V508"/>
      <c r="W508"/>
      <c r="X508"/>
      <c r="Y508"/>
      <c r="Z508"/>
      <c r="AA508"/>
      <c r="AB508"/>
      <c r="AC508"/>
      <c r="AD508" s="101"/>
    </row>
    <row r="509" spans="1:30" ht="15" customHeight="1">
      <c r="A509" s="89">
        <v>22</v>
      </c>
      <c r="B509" s="89" t="s">
        <v>187</v>
      </c>
      <c r="C509" s="130">
        <v>4</v>
      </c>
      <c r="D509" s="119">
        <v>2033.3820000000001</v>
      </c>
      <c r="E509" s="123"/>
      <c r="F509" s="122">
        <v>2000</v>
      </c>
      <c r="G509" s="125">
        <v>505</v>
      </c>
      <c r="H509" s="126">
        <v>1</v>
      </c>
      <c r="I509" s="95" t="s">
        <v>156</v>
      </c>
      <c r="J509">
        <v>505</v>
      </c>
      <c r="K509" t="s">
        <v>281</v>
      </c>
      <c r="L509"/>
      <c r="M509"/>
      <c r="N509"/>
      <c r="O509"/>
      <c r="P509" t="s">
        <v>281</v>
      </c>
      <c r="Q509" t="s">
        <v>320</v>
      </c>
      <c r="R509"/>
      <c r="S509" t="s">
        <v>281</v>
      </c>
      <c r="T509"/>
      <c r="U509"/>
      <c r="V509"/>
      <c r="W509"/>
      <c r="X509"/>
      <c r="Y509"/>
      <c r="Z509"/>
      <c r="AA509"/>
      <c r="AB509"/>
      <c r="AC509" t="s">
        <v>281</v>
      </c>
      <c r="AD509" s="101"/>
    </row>
    <row r="510" spans="1:30" ht="15" customHeight="1">
      <c r="A510" s="89">
        <v>22</v>
      </c>
      <c r="B510" s="89" t="s">
        <v>187</v>
      </c>
      <c r="C510" s="130">
        <v>5</v>
      </c>
      <c r="D510" s="119">
        <v>1523.4680000000001</v>
      </c>
      <c r="E510" s="123"/>
      <c r="F510" s="122">
        <v>1500</v>
      </c>
      <c r="G510" s="125">
        <v>506</v>
      </c>
      <c r="H510" s="126">
        <v>1</v>
      </c>
      <c r="I510" s="95" t="s">
        <v>156</v>
      </c>
      <c r="J510">
        <v>506</v>
      </c>
      <c r="K510" t="s">
        <v>281</v>
      </c>
      <c r="L510"/>
      <c r="M510"/>
      <c r="N510"/>
      <c r="O510"/>
      <c r="P510" t="s">
        <v>281</v>
      </c>
      <c r="Q510" t="s">
        <v>155</v>
      </c>
      <c r="R510"/>
      <c r="S510" t="s">
        <v>281</v>
      </c>
      <c r="T510"/>
      <c r="U510"/>
      <c r="V510"/>
      <c r="W510"/>
      <c r="X510"/>
      <c r="Y510"/>
      <c r="Z510"/>
      <c r="AA510"/>
      <c r="AB510"/>
      <c r="AC510" t="s">
        <v>281</v>
      </c>
      <c r="AD510" s="101"/>
    </row>
    <row r="511" spans="1:30" ht="15" customHeight="1">
      <c r="A511" s="89">
        <v>22</v>
      </c>
      <c r="B511" s="89" t="s">
        <v>187</v>
      </c>
      <c r="C511" s="130">
        <v>6</v>
      </c>
      <c r="D511" s="119">
        <v>1014.967</v>
      </c>
      <c r="E511" s="123" t="s">
        <v>177</v>
      </c>
      <c r="F511" s="122">
        <v>1000</v>
      </c>
      <c r="G511" s="125">
        <v>507</v>
      </c>
      <c r="H511" s="126">
        <v>1</v>
      </c>
      <c r="I511" s="95" t="s">
        <v>156</v>
      </c>
      <c r="J511">
        <v>507</v>
      </c>
      <c r="K511" t="s">
        <v>281</v>
      </c>
      <c r="L511"/>
      <c r="M511"/>
      <c r="N511" t="s">
        <v>281</v>
      </c>
      <c r="O511"/>
      <c r="P511" t="s">
        <v>281</v>
      </c>
      <c r="Q511" t="s">
        <v>155</v>
      </c>
      <c r="R511"/>
      <c r="S511" t="s">
        <v>155</v>
      </c>
      <c r="T511"/>
      <c r="U511"/>
      <c r="V511"/>
      <c r="W511"/>
      <c r="X511"/>
      <c r="Y511"/>
      <c r="Z511"/>
      <c r="AA511"/>
      <c r="AB511"/>
      <c r="AC511" t="s">
        <v>281</v>
      </c>
      <c r="AD511" s="101"/>
    </row>
    <row r="512" spans="1:30" ht="15" customHeight="1">
      <c r="A512" s="89">
        <v>22</v>
      </c>
      <c r="B512" s="89" t="s">
        <v>187</v>
      </c>
      <c r="C512" s="130">
        <v>7</v>
      </c>
      <c r="D512" s="119">
        <v>812.31700000000001</v>
      </c>
      <c r="E512" s="123"/>
      <c r="F512" s="122">
        <v>800</v>
      </c>
      <c r="G512" s="125">
        <v>508</v>
      </c>
      <c r="H512" s="126">
        <v>1</v>
      </c>
      <c r="I512" s="95" t="s">
        <v>156</v>
      </c>
      <c r="J512">
        <v>508</v>
      </c>
      <c r="K512" t="s">
        <v>155</v>
      </c>
      <c r="L512"/>
      <c r="M512"/>
      <c r="N512" t="s">
        <v>281</v>
      </c>
      <c r="O512"/>
      <c r="P512" t="s">
        <v>281</v>
      </c>
      <c r="Q512" t="s">
        <v>155</v>
      </c>
      <c r="R512"/>
      <c r="S512" t="s">
        <v>281</v>
      </c>
      <c r="T512"/>
      <c r="U512"/>
      <c r="V512"/>
      <c r="W512"/>
      <c r="X512"/>
      <c r="Y512"/>
      <c r="Z512"/>
      <c r="AA512"/>
      <c r="AB512"/>
      <c r="AC512" t="s">
        <v>281</v>
      </c>
      <c r="AD512" s="101"/>
    </row>
    <row r="513" spans="1:31" ht="15" customHeight="1">
      <c r="A513" s="89">
        <v>22</v>
      </c>
      <c r="B513" s="89" t="s">
        <v>187</v>
      </c>
      <c r="C513" s="130">
        <v>8</v>
      </c>
      <c r="D513" s="119">
        <v>609.91099999999994</v>
      </c>
      <c r="E513" s="123"/>
      <c r="F513" s="122">
        <v>600</v>
      </c>
      <c r="G513" s="125">
        <v>509</v>
      </c>
      <c r="H513" s="126">
        <v>0</v>
      </c>
      <c r="I513" s="95" t="s">
        <v>156</v>
      </c>
      <c r="J513">
        <v>509</v>
      </c>
      <c r="K513" t="s">
        <v>281</v>
      </c>
      <c r="L513"/>
      <c r="M513"/>
      <c r="N513"/>
      <c r="O513"/>
      <c r="P513" t="s">
        <v>281</v>
      </c>
      <c r="Q513" t="s">
        <v>155</v>
      </c>
      <c r="R513"/>
      <c r="S513" t="s">
        <v>281</v>
      </c>
      <c r="T513"/>
      <c r="U513"/>
      <c r="V513"/>
      <c r="W513"/>
      <c r="X513"/>
      <c r="Y513"/>
      <c r="Z513"/>
      <c r="AA513"/>
      <c r="AB513"/>
      <c r="AC513" t="s">
        <v>281</v>
      </c>
      <c r="AD513" s="101"/>
    </row>
    <row r="514" spans="1:31" ht="15" customHeight="1">
      <c r="A514" s="89">
        <v>22</v>
      </c>
      <c r="B514" s="89" t="s">
        <v>187</v>
      </c>
      <c r="C514" s="130">
        <v>9</v>
      </c>
      <c r="D514" s="119">
        <v>508.35199999999998</v>
      </c>
      <c r="E514" s="123"/>
      <c r="F514" s="122">
        <v>500</v>
      </c>
      <c r="G514" s="125">
        <v>510</v>
      </c>
      <c r="H514" s="126">
        <v>1</v>
      </c>
      <c r="I514" s="95" t="s">
        <v>156</v>
      </c>
      <c r="J514">
        <v>510</v>
      </c>
      <c r="K514" t="s">
        <v>281</v>
      </c>
      <c r="L514"/>
      <c r="M514"/>
      <c r="N514" t="s">
        <v>281</v>
      </c>
      <c r="O514"/>
      <c r="P514" t="s">
        <v>281</v>
      </c>
      <c r="Q514" t="s">
        <v>155</v>
      </c>
      <c r="R514"/>
      <c r="S514" t="s">
        <v>281</v>
      </c>
      <c r="T514"/>
      <c r="U514"/>
      <c r="V514"/>
      <c r="W514"/>
      <c r="X514"/>
      <c r="Y514"/>
      <c r="Z514"/>
      <c r="AA514"/>
      <c r="AB514"/>
      <c r="AC514"/>
      <c r="AD514" s="101"/>
    </row>
    <row r="515" spans="1:31" ht="15" customHeight="1">
      <c r="A515" s="89">
        <v>22</v>
      </c>
      <c r="B515" s="89" t="s">
        <v>187</v>
      </c>
      <c r="C515" s="130">
        <v>10</v>
      </c>
      <c r="D515" s="119">
        <v>457.37200000000001</v>
      </c>
      <c r="E515" s="123" t="s">
        <v>321</v>
      </c>
      <c r="F515" s="122">
        <v>450</v>
      </c>
      <c r="G515" s="125">
        <v>511</v>
      </c>
      <c r="H515" s="126">
        <v>1</v>
      </c>
      <c r="I515" s="95" t="s">
        <v>156</v>
      </c>
      <c r="J515">
        <v>511</v>
      </c>
      <c r="K515" t="s">
        <v>281</v>
      </c>
      <c r="L515"/>
      <c r="M515"/>
      <c r="N515" t="s">
        <v>281</v>
      </c>
      <c r="O515"/>
      <c r="P515" t="s">
        <v>281</v>
      </c>
      <c r="Q515" t="s">
        <v>320</v>
      </c>
      <c r="R515"/>
      <c r="S515" t="s">
        <v>281</v>
      </c>
      <c r="T515"/>
      <c r="U515"/>
      <c r="V515"/>
      <c r="W515"/>
      <c r="X515"/>
      <c r="Y515"/>
      <c r="Z515"/>
      <c r="AA515"/>
      <c r="AB515"/>
      <c r="AC515" t="s">
        <v>281</v>
      </c>
    </row>
    <row r="516" spans="1:31" ht="15" customHeight="1">
      <c r="A516" s="89">
        <v>22</v>
      </c>
      <c r="B516" s="89" t="s">
        <v>187</v>
      </c>
      <c r="C516" s="130">
        <v>11</v>
      </c>
      <c r="D516" s="119">
        <v>395.07499999999999</v>
      </c>
      <c r="E516" s="132">
        <v>34.78</v>
      </c>
      <c r="F516" s="133">
        <v>388</v>
      </c>
      <c r="G516" s="134">
        <v>512</v>
      </c>
      <c r="H516" s="126">
        <v>1</v>
      </c>
      <c r="I516" s="95" t="s">
        <v>156</v>
      </c>
      <c r="J516">
        <v>512</v>
      </c>
      <c r="K516" t="s">
        <v>281</v>
      </c>
      <c r="L516"/>
      <c r="M516"/>
      <c r="N516"/>
      <c r="O516"/>
      <c r="P516" t="s">
        <v>281</v>
      </c>
      <c r="Q516" t="s">
        <v>155</v>
      </c>
      <c r="R516"/>
      <c r="S516" t="s">
        <v>281</v>
      </c>
      <c r="T516"/>
      <c r="U516"/>
      <c r="V516"/>
      <c r="W516"/>
      <c r="X516"/>
      <c r="Y516"/>
      <c r="Z516"/>
      <c r="AA516"/>
      <c r="AB516"/>
      <c r="AC516"/>
      <c r="AD516" s="101"/>
    </row>
    <row r="517" spans="1:31" ht="15" customHeight="1">
      <c r="A517" s="89">
        <v>22</v>
      </c>
      <c r="B517" s="89" t="s">
        <v>187</v>
      </c>
      <c r="C517" s="130">
        <v>12</v>
      </c>
      <c r="D517" s="119">
        <v>348.18900000000002</v>
      </c>
      <c r="E517" s="123">
        <v>34.700000000000003</v>
      </c>
      <c r="F517" s="122">
        <v>342</v>
      </c>
      <c r="G517" s="125">
        <v>513</v>
      </c>
      <c r="H517" s="126">
        <v>1</v>
      </c>
      <c r="I517" s="95" t="s">
        <v>156</v>
      </c>
      <c r="J517">
        <v>513</v>
      </c>
      <c r="K517" t="s">
        <v>281</v>
      </c>
      <c r="L517"/>
      <c r="M517" t="s">
        <v>281</v>
      </c>
      <c r="N517"/>
      <c r="O517"/>
      <c r="P517" t="s">
        <v>281</v>
      </c>
      <c r="Q517" t="s">
        <v>155</v>
      </c>
      <c r="R517"/>
      <c r="S517" t="s">
        <v>281</v>
      </c>
      <c r="T517" t="s">
        <v>281</v>
      </c>
      <c r="U517" t="s">
        <v>281</v>
      </c>
      <c r="V517"/>
      <c r="W517"/>
      <c r="X517"/>
      <c r="Y517"/>
      <c r="Z517"/>
      <c r="AA517"/>
      <c r="AB517"/>
      <c r="AC517" t="s">
        <v>281</v>
      </c>
      <c r="AD517" s="101"/>
    </row>
    <row r="518" spans="1:31" ht="15" customHeight="1">
      <c r="A518" s="89">
        <v>22</v>
      </c>
      <c r="B518" s="89" t="s">
        <v>187</v>
      </c>
      <c r="C518" s="130">
        <v>13</v>
      </c>
      <c r="D518" s="119">
        <v>282.89</v>
      </c>
      <c r="E518" s="132">
        <v>34.4</v>
      </c>
      <c r="F518" s="133">
        <v>278</v>
      </c>
      <c r="G518" s="134">
        <v>514</v>
      </c>
      <c r="H518" s="126">
        <v>1</v>
      </c>
      <c r="I518" s="95" t="s">
        <v>156</v>
      </c>
      <c r="J518">
        <v>514</v>
      </c>
      <c r="K518" t="s">
        <v>155</v>
      </c>
      <c r="L518"/>
      <c r="M518" t="s">
        <v>281</v>
      </c>
      <c r="N518" t="s">
        <v>281</v>
      </c>
      <c r="O518"/>
      <c r="P518" t="s">
        <v>281</v>
      </c>
      <c r="Q518" t="s">
        <v>155</v>
      </c>
      <c r="R518"/>
      <c r="S518" t="s">
        <v>281</v>
      </c>
      <c r="T518" t="s">
        <v>281</v>
      </c>
      <c r="U518" t="s">
        <v>281</v>
      </c>
      <c r="V518"/>
      <c r="W518"/>
      <c r="X518"/>
      <c r="Y518"/>
      <c r="Z518"/>
      <c r="AA518"/>
      <c r="AB518"/>
      <c r="AC518"/>
      <c r="AD518" s="101"/>
    </row>
    <row r="519" spans="1:31" ht="15" customHeight="1">
      <c r="A519" s="89">
        <v>22</v>
      </c>
      <c r="B519" s="89" t="s">
        <v>187</v>
      </c>
      <c r="C519" s="130">
        <v>14</v>
      </c>
      <c r="D519" s="119">
        <v>249.459</v>
      </c>
      <c r="E519" s="123">
        <v>33.6</v>
      </c>
      <c r="F519" s="122">
        <v>245</v>
      </c>
      <c r="G519" s="125">
        <v>515</v>
      </c>
      <c r="H519" s="126">
        <v>1</v>
      </c>
      <c r="I519" s="95" t="s">
        <v>156</v>
      </c>
      <c r="J519">
        <v>515</v>
      </c>
      <c r="K519" t="s">
        <v>281</v>
      </c>
      <c r="L519"/>
      <c r="M519" t="s">
        <v>281</v>
      </c>
      <c r="N519" t="s">
        <v>281</v>
      </c>
      <c r="O519"/>
      <c r="P519" t="s">
        <v>281</v>
      </c>
      <c r="Q519" t="s">
        <v>155</v>
      </c>
      <c r="R519"/>
      <c r="S519" t="s">
        <v>281</v>
      </c>
      <c r="T519" t="s">
        <v>281</v>
      </c>
      <c r="U519" t="s">
        <v>281</v>
      </c>
      <c r="V519"/>
      <c r="W519"/>
      <c r="X519"/>
      <c r="Y519"/>
      <c r="Z519"/>
      <c r="AA519"/>
      <c r="AB519"/>
      <c r="AC519"/>
      <c r="AD519" s="101"/>
    </row>
    <row r="520" spans="1:31" ht="15" customHeight="1">
      <c r="A520" s="89">
        <v>22</v>
      </c>
      <c r="B520" s="89" t="s">
        <v>187</v>
      </c>
      <c r="C520" s="130">
        <v>15</v>
      </c>
      <c r="D520" s="119">
        <v>226.91900000000001</v>
      </c>
      <c r="E520" s="123">
        <v>33.1</v>
      </c>
      <c r="F520" s="122">
        <v>223</v>
      </c>
      <c r="G520" s="125">
        <v>516</v>
      </c>
      <c r="H520" s="126">
        <v>1</v>
      </c>
      <c r="I520" s="95" t="s">
        <v>156</v>
      </c>
      <c r="J520">
        <v>516</v>
      </c>
      <c r="K520" t="s">
        <v>281</v>
      </c>
      <c r="L520"/>
      <c r="M520" t="s">
        <v>281</v>
      </c>
      <c r="N520"/>
      <c r="O520"/>
      <c r="P520" t="s">
        <v>281</v>
      </c>
      <c r="Q520" t="s">
        <v>155</v>
      </c>
      <c r="R520"/>
      <c r="S520" t="s">
        <v>281</v>
      </c>
      <c r="T520" t="s">
        <v>281</v>
      </c>
      <c r="U520" t="s">
        <v>281</v>
      </c>
      <c r="V520"/>
      <c r="W520"/>
      <c r="X520"/>
      <c r="Y520"/>
      <c r="Z520"/>
      <c r="AA520"/>
      <c r="AB520"/>
      <c r="AC520"/>
      <c r="AD520" s="101"/>
    </row>
    <row r="521" spans="1:31" ht="15" customHeight="1">
      <c r="A521" s="89">
        <v>22</v>
      </c>
      <c r="B521" s="89" t="s">
        <v>187</v>
      </c>
      <c r="C521" s="130">
        <v>16</v>
      </c>
      <c r="D521" s="119">
        <v>196.87799999999999</v>
      </c>
      <c r="E521" s="123">
        <v>32.9</v>
      </c>
      <c r="F521" s="122">
        <v>193</v>
      </c>
      <c r="G521" s="125">
        <v>517</v>
      </c>
      <c r="H521" s="126">
        <v>1</v>
      </c>
      <c r="I521" s="95" t="s">
        <v>156</v>
      </c>
      <c r="J521">
        <v>517</v>
      </c>
      <c r="K521" t="s">
        <v>281</v>
      </c>
      <c r="L521"/>
      <c r="M521" t="s">
        <v>155</v>
      </c>
      <c r="N521" t="s">
        <v>281</v>
      </c>
      <c r="O521"/>
      <c r="P521" t="s">
        <v>281</v>
      </c>
      <c r="Q521" t="s">
        <v>155</v>
      </c>
      <c r="R521"/>
      <c r="S521" t="s">
        <v>281</v>
      </c>
      <c r="T521" t="s">
        <v>281</v>
      </c>
      <c r="U521" t="s">
        <v>281</v>
      </c>
      <c r="V521"/>
      <c r="W521"/>
      <c r="X521"/>
      <c r="Y521"/>
      <c r="Z521"/>
      <c r="AA521"/>
      <c r="AB521"/>
      <c r="AC521" t="s">
        <v>281</v>
      </c>
      <c r="AD521" s="101"/>
    </row>
    <row r="522" spans="1:31" ht="15" customHeight="1">
      <c r="A522" s="89">
        <v>22</v>
      </c>
      <c r="B522" s="89" t="s">
        <v>187</v>
      </c>
      <c r="C522" s="130">
        <v>17</v>
      </c>
      <c r="D522" s="119">
        <v>179.57300000000001</v>
      </c>
      <c r="E522" s="123">
        <v>32.6</v>
      </c>
      <c r="F522" s="122">
        <v>176</v>
      </c>
      <c r="G522" s="125">
        <v>518</v>
      </c>
      <c r="H522" s="126">
        <v>1</v>
      </c>
      <c r="I522" s="95" t="s">
        <v>156</v>
      </c>
      <c r="J522">
        <v>518</v>
      </c>
      <c r="K522" t="s">
        <v>281</v>
      </c>
      <c r="L522"/>
      <c r="M522" t="s">
        <v>281</v>
      </c>
      <c r="N522" t="s">
        <v>281</v>
      </c>
      <c r="O522" t="s">
        <v>281</v>
      </c>
      <c r="P522" t="s">
        <v>281</v>
      </c>
      <c r="Q522" t="s">
        <v>155</v>
      </c>
      <c r="R522"/>
      <c r="S522" t="s">
        <v>281</v>
      </c>
      <c r="T522" t="s">
        <v>281</v>
      </c>
      <c r="U522" t="s">
        <v>281</v>
      </c>
      <c r="V522"/>
      <c r="W522"/>
      <c r="X522"/>
      <c r="Y522"/>
      <c r="Z522"/>
      <c r="AA522"/>
      <c r="AB522"/>
      <c r="AC522"/>
      <c r="AD522" s="101"/>
    </row>
    <row r="523" spans="1:31" ht="15" customHeight="1">
      <c r="A523" s="89">
        <v>22</v>
      </c>
      <c r="B523" s="89" t="s">
        <v>187</v>
      </c>
      <c r="C523" s="130">
        <v>18</v>
      </c>
      <c r="D523" s="119">
        <v>151.32499999999999</v>
      </c>
      <c r="E523" s="123">
        <v>32.299999999999997</v>
      </c>
      <c r="F523" s="122">
        <v>148</v>
      </c>
      <c r="G523" s="125">
        <v>519</v>
      </c>
      <c r="H523" s="126">
        <v>1</v>
      </c>
      <c r="I523" s="95" t="s">
        <v>156</v>
      </c>
      <c r="J523">
        <v>519</v>
      </c>
      <c r="K523" t="s">
        <v>155</v>
      </c>
      <c r="L523"/>
      <c r="M523" t="s">
        <v>281</v>
      </c>
      <c r="N523"/>
      <c r="O523" t="s">
        <v>281</v>
      </c>
      <c r="P523" t="s">
        <v>281</v>
      </c>
      <c r="Q523" t="s">
        <v>155</v>
      </c>
      <c r="R523"/>
      <c r="S523" t="s">
        <v>155</v>
      </c>
      <c r="T523" t="s">
        <v>281</v>
      </c>
      <c r="U523" t="s">
        <v>281</v>
      </c>
      <c r="V523"/>
      <c r="W523"/>
      <c r="X523"/>
      <c r="Y523"/>
      <c r="Z523"/>
      <c r="AA523"/>
      <c r="AB523"/>
      <c r="AC523"/>
      <c r="AD523" s="101"/>
    </row>
    <row r="524" spans="1:31" ht="15" customHeight="1">
      <c r="A524" s="89">
        <v>22</v>
      </c>
      <c r="B524" s="89" t="s">
        <v>187</v>
      </c>
      <c r="C524" s="130">
        <v>19</v>
      </c>
      <c r="D524" s="119">
        <v>122.88500000000001</v>
      </c>
      <c r="E524" s="123">
        <v>31.8</v>
      </c>
      <c r="F524" s="122">
        <v>120</v>
      </c>
      <c r="G524" s="125">
        <v>520</v>
      </c>
      <c r="H524" s="126">
        <v>1</v>
      </c>
      <c r="I524" s="95" t="s">
        <v>156</v>
      </c>
      <c r="J524">
        <v>520</v>
      </c>
      <c r="K524" t="s">
        <v>281</v>
      </c>
      <c r="L524"/>
      <c r="M524" t="s">
        <v>281</v>
      </c>
      <c r="N524" t="s">
        <v>281</v>
      </c>
      <c r="O524" t="s">
        <v>155</v>
      </c>
      <c r="P524" t="s">
        <v>281</v>
      </c>
      <c r="Q524" t="s">
        <v>155</v>
      </c>
      <c r="R524"/>
      <c r="S524" t="s">
        <v>281</v>
      </c>
      <c r="T524" t="s">
        <v>281</v>
      </c>
      <c r="U524" t="s">
        <v>281</v>
      </c>
      <c r="V524"/>
      <c r="W524"/>
      <c r="X524"/>
      <c r="Y524"/>
      <c r="Z524"/>
      <c r="AA524"/>
      <c r="AB524"/>
      <c r="AC524"/>
      <c r="AD524" s="101"/>
      <c r="AE524" s="113"/>
    </row>
    <row r="525" spans="1:31" ht="15" customHeight="1">
      <c r="A525" s="89">
        <v>22</v>
      </c>
      <c r="B525" s="89" t="s">
        <v>187</v>
      </c>
      <c r="C525" s="130">
        <v>20</v>
      </c>
      <c r="D525" s="119">
        <v>93.521000000000001</v>
      </c>
      <c r="E525" s="123" t="s">
        <v>322</v>
      </c>
      <c r="F525" s="122">
        <v>91</v>
      </c>
      <c r="G525" s="125">
        <v>521</v>
      </c>
      <c r="H525" s="126">
        <v>1</v>
      </c>
      <c r="I525" s="95" t="s">
        <v>156</v>
      </c>
      <c r="J525">
        <v>521</v>
      </c>
      <c r="K525" t="s">
        <v>281</v>
      </c>
      <c r="L525"/>
      <c r="M525" t="s">
        <v>281</v>
      </c>
      <c r="N525"/>
      <c r="O525" t="s">
        <v>281</v>
      </c>
      <c r="P525" t="s">
        <v>281</v>
      </c>
      <c r="Q525" t="s">
        <v>320</v>
      </c>
      <c r="R525"/>
      <c r="S525" t="s">
        <v>281</v>
      </c>
      <c r="T525" t="s">
        <v>281</v>
      </c>
      <c r="U525" t="s">
        <v>281</v>
      </c>
      <c r="V525"/>
      <c r="W525"/>
      <c r="X525"/>
      <c r="Y525"/>
      <c r="Z525"/>
      <c r="AA525"/>
      <c r="AB525"/>
      <c r="AC525"/>
      <c r="AD525" s="101"/>
      <c r="AE525" s="113"/>
    </row>
    <row r="526" spans="1:31" ht="15" customHeight="1">
      <c r="A526" s="89">
        <v>22</v>
      </c>
      <c r="B526" s="89" t="s">
        <v>187</v>
      </c>
      <c r="C526" s="130">
        <v>21</v>
      </c>
      <c r="D526" s="119">
        <v>64.16</v>
      </c>
      <c r="E526" s="123"/>
      <c r="F526" s="122">
        <v>62</v>
      </c>
      <c r="G526" s="125">
        <v>522</v>
      </c>
      <c r="H526" s="126">
        <v>1</v>
      </c>
      <c r="I526" s="95" t="s">
        <v>156</v>
      </c>
      <c r="J526">
        <v>522</v>
      </c>
      <c r="K526" t="s">
        <v>281</v>
      </c>
      <c r="L526"/>
      <c r="M526" t="s">
        <v>281</v>
      </c>
      <c r="N526" t="s">
        <v>281</v>
      </c>
      <c r="O526" t="s">
        <v>281</v>
      </c>
      <c r="P526" t="s">
        <v>281</v>
      </c>
      <c r="Q526" t="s">
        <v>155</v>
      </c>
      <c r="R526"/>
      <c r="S526" t="s">
        <v>281</v>
      </c>
      <c r="T526" t="s">
        <v>281</v>
      </c>
      <c r="U526" t="s">
        <v>281</v>
      </c>
      <c r="V526"/>
      <c r="W526"/>
      <c r="X526"/>
      <c r="Y526"/>
      <c r="Z526"/>
      <c r="AA526"/>
      <c r="AB526"/>
      <c r="AC526"/>
      <c r="AD526" s="101"/>
      <c r="AE526" s="113"/>
    </row>
    <row r="527" spans="1:31" ht="15" customHeight="1">
      <c r="A527" s="89">
        <v>22</v>
      </c>
      <c r="B527" s="89" t="s">
        <v>187</v>
      </c>
      <c r="C527" s="130">
        <v>22</v>
      </c>
      <c r="D527" s="119">
        <v>42.219000000000001</v>
      </c>
      <c r="E527" s="123"/>
      <c r="F527" s="122">
        <v>40</v>
      </c>
      <c r="G527" s="125">
        <v>523</v>
      </c>
      <c r="H527" s="126">
        <v>1</v>
      </c>
      <c r="I527" s="95" t="s">
        <v>156</v>
      </c>
      <c r="J527">
        <v>523</v>
      </c>
      <c r="K527" t="s">
        <v>281</v>
      </c>
      <c r="L527"/>
      <c r="M527" t="s">
        <v>281</v>
      </c>
      <c r="N527"/>
      <c r="O527" t="s">
        <v>155</v>
      </c>
      <c r="P527" t="s">
        <v>281</v>
      </c>
      <c r="Q527" t="s">
        <v>155</v>
      </c>
      <c r="R527"/>
      <c r="S527" t="s">
        <v>155</v>
      </c>
      <c r="T527" t="s">
        <v>155</v>
      </c>
      <c r="U527" t="s">
        <v>155</v>
      </c>
      <c r="V527"/>
      <c r="W527"/>
      <c r="X527"/>
      <c r="Y527"/>
      <c r="Z527"/>
      <c r="AA527"/>
      <c r="AB527"/>
      <c r="AC527"/>
      <c r="AD527" s="101"/>
      <c r="AE527" s="113"/>
    </row>
    <row r="528" spans="1:31" ht="15" customHeight="1">
      <c r="A528" s="89">
        <v>22</v>
      </c>
      <c r="B528" s="89" t="s">
        <v>187</v>
      </c>
      <c r="C528" s="130">
        <v>23</v>
      </c>
      <c r="D528" s="119">
        <v>21.556999999999999</v>
      </c>
      <c r="E528" s="123"/>
      <c r="F528" s="122">
        <v>20</v>
      </c>
      <c r="G528" s="125">
        <v>524</v>
      </c>
      <c r="H528" s="126">
        <v>1</v>
      </c>
      <c r="I528" s="95" t="s">
        <v>156</v>
      </c>
      <c r="J528">
        <v>524</v>
      </c>
      <c r="K528" t="s">
        <v>281</v>
      </c>
      <c r="L528"/>
      <c r="M528" t="s">
        <v>281</v>
      </c>
      <c r="N528" t="s">
        <v>281</v>
      </c>
      <c r="O528" t="s">
        <v>155</v>
      </c>
      <c r="P528" t="s">
        <v>281</v>
      </c>
      <c r="Q528" t="s">
        <v>155</v>
      </c>
      <c r="R528"/>
      <c r="S528" t="s">
        <v>281</v>
      </c>
      <c r="T528" t="s">
        <v>281</v>
      </c>
      <c r="U528" t="s">
        <v>281</v>
      </c>
      <c r="V528"/>
      <c r="W528"/>
      <c r="X528"/>
      <c r="Y528"/>
      <c r="Z528"/>
      <c r="AA528"/>
      <c r="AB528"/>
      <c r="AC528"/>
      <c r="AD528" s="101"/>
      <c r="AE528" s="113"/>
    </row>
    <row r="529" spans="1:31" ht="15" customHeight="1">
      <c r="A529" s="89">
        <v>22</v>
      </c>
      <c r="B529" s="89" t="s">
        <v>187</v>
      </c>
      <c r="C529" s="131">
        <v>24</v>
      </c>
      <c r="D529" s="119">
        <v>5.694</v>
      </c>
      <c r="E529" s="123"/>
      <c r="F529" s="122">
        <v>5</v>
      </c>
      <c r="G529" s="125">
        <v>525</v>
      </c>
      <c r="H529" s="126">
        <v>1</v>
      </c>
      <c r="I529" s="95" t="s">
        <v>184</v>
      </c>
      <c r="J529">
        <v>525</v>
      </c>
      <c r="K529" t="s">
        <v>281</v>
      </c>
      <c r="L529"/>
      <c r="M529" t="s">
        <v>281</v>
      </c>
      <c r="N529" t="s">
        <v>281</v>
      </c>
      <c r="O529" t="s">
        <v>155</v>
      </c>
      <c r="P529" t="s">
        <v>281</v>
      </c>
      <c r="Q529" t="s">
        <v>155</v>
      </c>
      <c r="R529"/>
      <c r="S529" t="s">
        <v>281</v>
      </c>
      <c r="T529" t="s">
        <v>281</v>
      </c>
      <c r="U529" t="s">
        <v>281</v>
      </c>
      <c r="V529"/>
      <c r="W529"/>
      <c r="X529"/>
      <c r="Y529"/>
      <c r="Z529"/>
      <c r="AA529"/>
      <c r="AB529"/>
      <c r="AC529" t="s">
        <v>281</v>
      </c>
      <c r="AD529" s="101"/>
      <c r="AE529" s="113"/>
    </row>
    <row r="530" spans="1:31" ht="15" customHeight="1">
      <c r="A530" s="89">
        <v>23</v>
      </c>
      <c r="B530" s="89" t="s">
        <v>189</v>
      </c>
      <c r="C530" s="130">
        <v>1</v>
      </c>
      <c r="D530" s="119">
        <v>1014.929</v>
      </c>
      <c r="E530" s="123">
        <v>1000</v>
      </c>
      <c r="F530" s="122">
        <v>1000</v>
      </c>
      <c r="G530" s="125">
        <v>526</v>
      </c>
      <c r="H530" s="126">
        <v>1</v>
      </c>
      <c r="I530" s="95" t="s">
        <v>156</v>
      </c>
      <c r="J530">
        <v>526</v>
      </c>
      <c r="K530"/>
      <c r="L530"/>
      <c r="M530"/>
      <c r="N530"/>
      <c r="O530"/>
      <c r="P530"/>
      <c r="Q530"/>
      <c r="R530"/>
      <c r="S530" t="s">
        <v>281</v>
      </c>
      <c r="T530"/>
      <c r="U530"/>
      <c r="V530" t="s">
        <v>281</v>
      </c>
      <c r="W530" t="s">
        <v>155</v>
      </c>
      <c r="X530" t="s">
        <v>155</v>
      </c>
      <c r="Y530" t="s">
        <v>281</v>
      </c>
      <c r="Z530" t="s">
        <v>155</v>
      </c>
      <c r="AA530"/>
      <c r="AB530" s="100"/>
      <c r="AC530" s="100"/>
      <c r="AD530" s="101"/>
      <c r="AE530" s="113"/>
    </row>
    <row r="531" spans="1:31" ht="15" customHeight="1">
      <c r="A531" s="89">
        <v>23</v>
      </c>
      <c r="B531" s="89" t="s">
        <v>189</v>
      </c>
      <c r="C531" s="130">
        <v>2</v>
      </c>
      <c r="D531" s="119">
        <v>1014.939</v>
      </c>
      <c r="E531" s="123">
        <v>1000</v>
      </c>
      <c r="F531" s="122">
        <v>1000</v>
      </c>
      <c r="G531" s="125">
        <v>527</v>
      </c>
      <c r="H531" s="126">
        <v>1</v>
      </c>
      <c r="I531" s="95" t="s">
        <v>156</v>
      </c>
      <c r="J531">
        <v>527</v>
      </c>
      <c r="K531"/>
      <c r="L531"/>
      <c r="M531"/>
      <c r="N531"/>
      <c r="O531"/>
      <c r="P531"/>
      <c r="Q531"/>
      <c r="R531"/>
      <c r="S531" t="s">
        <v>281</v>
      </c>
      <c r="T531"/>
      <c r="U531"/>
      <c r="V531"/>
      <c r="W531"/>
      <c r="X531"/>
      <c r="Y531"/>
      <c r="Z531"/>
      <c r="AA531"/>
      <c r="AB531" s="100"/>
      <c r="AC531" s="100"/>
      <c r="AD531" s="101"/>
      <c r="AE531" s="113"/>
    </row>
    <row r="532" spans="1:31" ht="15" customHeight="1">
      <c r="A532" s="89">
        <v>23</v>
      </c>
      <c r="B532" s="89" t="s">
        <v>189</v>
      </c>
      <c r="C532" s="130">
        <v>3</v>
      </c>
      <c r="D532" s="119">
        <v>1014.996</v>
      </c>
      <c r="E532" s="123">
        <v>1000</v>
      </c>
      <c r="F532" s="122">
        <v>1000</v>
      </c>
      <c r="G532" s="125">
        <v>528</v>
      </c>
      <c r="H532" s="126">
        <v>1</v>
      </c>
      <c r="I532" s="95" t="s">
        <v>156</v>
      </c>
      <c r="J532">
        <v>528</v>
      </c>
      <c r="K532"/>
      <c r="L532"/>
      <c r="M532"/>
      <c r="N532"/>
      <c r="O532"/>
      <c r="P532"/>
      <c r="Q532"/>
      <c r="R532"/>
      <c r="S532" t="s">
        <v>281</v>
      </c>
      <c r="T532"/>
      <c r="U532"/>
      <c r="V532"/>
      <c r="W532"/>
      <c r="X532"/>
      <c r="Y532"/>
      <c r="Z532"/>
      <c r="AA532"/>
      <c r="AB532" s="100"/>
      <c r="AC532" s="100"/>
      <c r="AD532" s="101"/>
      <c r="AE532" s="113"/>
    </row>
    <row r="533" spans="1:31" ht="15" customHeight="1">
      <c r="A533" s="89">
        <v>23</v>
      </c>
      <c r="B533" s="89" t="s">
        <v>189</v>
      </c>
      <c r="C533" s="130">
        <v>4</v>
      </c>
      <c r="D533" s="119">
        <v>479.08800000000002</v>
      </c>
      <c r="E533" s="123" t="s">
        <v>321</v>
      </c>
      <c r="F533" s="122">
        <v>470</v>
      </c>
      <c r="G533" s="125">
        <v>529</v>
      </c>
      <c r="H533" s="126">
        <v>1</v>
      </c>
      <c r="I533" s="95" t="s">
        <v>156</v>
      </c>
      <c r="J533">
        <v>529</v>
      </c>
      <c r="K533"/>
      <c r="L533"/>
      <c r="M533"/>
      <c r="N533"/>
      <c r="O533"/>
      <c r="P533"/>
      <c r="Q533"/>
      <c r="R533"/>
      <c r="S533" t="s">
        <v>281</v>
      </c>
      <c r="T533"/>
      <c r="U533"/>
      <c r="V533" t="s">
        <v>281</v>
      </c>
      <c r="W533" t="s">
        <v>155</v>
      </c>
      <c r="X533" t="s">
        <v>155</v>
      </c>
      <c r="Y533" t="s">
        <v>281</v>
      </c>
      <c r="Z533" t="s">
        <v>155</v>
      </c>
      <c r="AA533"/>
      <c r="AB533" s="100"/>
      <c r="AC533" s="100"/>
      <c r="AD533" s="101"/>
      <c r="AE533" s="113"/>
    </row>
    <row r="534" spans="1:31" ht="15" customHeight="1">
      <c r="A534" s="89">
        <v>23</v>
      </c>
      <c r="B534" s="89" t="s">
        <v>189</v>
      </c>
      <c r="C534" s="130">
        <v>5</v>
      </c>
      <c r="D534" s="119">
        <v>477.29300000000001</v>
      </c>
      <c r="E534" s="123" t="s">
        <v>321</v>
      </c>
      <c r="F534" s="122">
        <v>470</v>
      </c>
      <c r="G534" s="125">
        <v>530</v>
      </c>
      <c r="H534" s="126">
        <v>1</v>
      </c>
      <c r="I534" s="95" t="s">
        <v>156</v>
      </c>
      <c r="J534">
        <v>530</v>
      </c>
      <c r="K534"/>
      <c r="L534"/>
      <c r="M534"/>
      <c r="N534"/>
      <c r="O534"/>
      <c r="P534"/>
      <c r="Q534"/>
      <c r="R534"/>
      <c r="S534" t="s">
        <v>281</v>
      </c>
      <c r="T534"/>
      <c r="U534"/>
      <c r="V534"/>
      <c r="W534"/>
      <c r="X534"/>
      <c r="Y534"/>
      <c r="Z534"/>
      <c r="AA534"/>
      <c r="AB534" s="100"/>
      <c r="AC534" s="100"/>
      <c r="AD534" s="101"/>
      <c r="AE534" s="113"/>
    </row>
    <row r="535" spans="1:31" ht="15" customHeight="1">
      <c r="A535" s="89">
        <v>23</v>
      </c>
      <c r="B535" s="89" t="s">
        <v>189</v>
      </c>
      <c r="C535" s="130">
        <v>6</v>
      </c>
      <c r="D535" s="119">
        <v>475.49</v>
      </c>
      <c r="E535" s="123" t="s">
        <v>321</v>
      </c>
      <c r="F535" s="122">
        <v>470</v>
      </c>
      <c r="G535" s="125">
        <v>531</v>
      </c>
      <c r="H535" s="126">
        <v>1</v>
      </c>
      <c r="I535" s="95" t="s">
        <v>156</v>
      </c>
      <c r="J535">
        <v>531</v>
      </c>
      <c r="K535"/>
      <c r="L535"/>
      <c r="M535"/>
      <c r="N535"/>
      <c r="O535"/>
      <c r="P535"/>
      <c r="Q535"/>
      <c r="R535"/>
      <c r="S535" t="s">
        <v>281</v>
      </c>
      <c r="T535"/>
      <c r="U535"/>
      <c r="V535"/>
      <c r="W535"/>
      <c r="X535"/>
      <c r="Y535"/>
      <c r="Z535"/>
      <c r="AA535"/>
      <c r="AB535" s="100"/>
      <c r="AC535" s="100"/>
      <c r="AD535" s="101"/>
      <c r="AE535" s="113"/>
    </row>
    <row r="536" spans="1:31" ht="15" customHeight="1">
      <c r="A536" s="89">
        <v>23</v>
      </c>
      <c r="B536" s="89" t="s">
        <v>189</v>
      </c>
      <c r="C536" s="130">
        <v>7</v>
      </c>
      <c r="D536" s="119">
        <v>204.97499999999999</v>
      </c>
      <c r="E536" s="123">
        <v>33.1</v>
      </c>
      <c r="F536" s="122">
        <v>200</v>
      </c>
      <c r="G536" s="125">
        <v>532</v>
      </c>
      <c r="H536" s="126">
        <v>1</v>
      </c>
      <c r="I536" s="95" t="s">
        <v>156</v>
      </c>
      <c r="J536">
        <v>532</v>
      </c>
      <c r="K536"/>
      <c r="L536"/>
      <c r="M536"/>
      <c r="N536"/>
      <c r="O536"/>
      <c r="P536"/>
      <c r="Q536"/>
      <c r="R536"/>
      <c r="S536" t="s">
        <v>281</v>
      </c>
      <c r="T536"/>
      <c r="U536"/>
      <c r="V536" t="s">
        <v>281</v>
      </c>
      <c r="W536" t="s">
        <v>155</v>
      </c>
      <c r="X536" t="s">
        <v>155</v>
      </c>
      <c r="Y536" t="s">
        <v>281</v>
      </c>
      <c r="Z536" t="s">
        <v>155</v>
      </c>
      <c r="AA536"/>
      <c r="AB536" s="100"/>
      <c r="AC536" s="100"/>
      <c r="AD536" s="101"/>
      <c r="AE536" s="113"/>
    </row>
    <row r="537" spans="1:31" ht="15" customHeight="1">
      <c r="A537" s="89">
        <v>23</v>
      </c>
      <c r="B537" s="89" t="s">
        <v>189</v>
      </c>
      <c r="C537" s="130">
        <v>8</v>
      </c>
      <c r="D537" s="119">
        <v>204.054</v>
      </c>
      <c r="E537" s="123">
        <v>33.1</v>
      </c>
      <c r="F537" s="122">
        <v>200</v>
      </c>
      <c r="G537" s="125">
        <v>533</v>
      </c>
      <c r="H537" s="126">
        <v>1</v>
      </c>
      <c r="I537" s="95" t="s">
        <v>156</v>
      </c>
      <c r="J537">
        <v>533</v>
      </c>
      <c r="K537"/>
      <c r="L537"/>
      <c r="M537"/>
      <c r="N537"/>
      <c r="O537"/>
      <c r="P537"/>
      <c r="Q537"/>
      <c r="R537"/>
      <c r="S537" t="s">
        <v>281</v>
      </c>
      <c r="T537"/>
      <c r="U537"/>
      <c r="V537"/>
      <c r="W537"/>
      <c r="X537"/>
      <c r="Y537"/>
      <c r="Z537"/>
      <c r="AA537"/>
      <c r="AB537" s="100"/>
      <c r="AC537" s="100"/>
      <c r="AD537" s="101"/>
      <c r="AE537" s="113"/>
    </row>
    <row r="538" spans="1:31" ht="15" customHeight="1">
      <c r="A538" s="89">
        <v>23</v>
      </c>
      <c r="B538" s="89" t="s">
        <v>189</v>
      </c>
      <c r="C538" s="130">
        <v>9</v>
      </c>
      <c r="D538" s="119">
        <v>203.19200000000001</v>
      </c>
      <c r="E538" s="123">
        <v>33.1</v>
      </c>
      <c r="F538" s="122">
        <v>200</v>
      </c>
      <c r="G538" s="125">
        <v>534</v>
      </c>
      <c r="H538" s="126">
        <v>1</v>
      </c>
      <c r="I538" s="95" t="s">
        <v>156</v>
      </c>
      <c r="J538">
        <v>534</v>
      </c>
      <c r="K538"/>
      <c r="L538"/>
      <c r="M538"/>
      <c r="N538"/>
      <c r="O538"/>
      <c r="P538"/>
      <c r="Q538"/>
      <c r="R538"/>
      <c r="S538" t="s">
        <v>281</v>
      </c>
      <c r="T538"/>
      <c r="U538"/>
      <c r="V538"/>
      <c r="W538"/>
      <c r="X538"/>
      <c r="Y538"/>
      <c r="Z538"/>
      <c r="AA538"/>
      <c r="AB538" s="100"/>
      <c r="AC538" s="100"/>
      <c r="AD538" s="101"/>
      <c r="AE538" s="113"/>
    </row>
    <row r="539" spans="1:31" ht="15" customHeight="1">
      <c r="A539" s="89">
        <v>23</v>
      </c>
      <c r="B539" s="89" t="s">
        <v>189</v>
      </c>
      <c r="C539" s="130">
        <v>10</v>
      </c>
      <c r="D539" s="119">
        <v>125.598</v>
      </c>
      <c r="E539" s="123">
        <v>32.299999999999997</v>
      </c>
      <c r="F539" s="122">
        <v>121</v>
      </c>
      <c r="G539" s="125">
        <v>535</v>
      </c>
      <c r="H539" s="126">
        <v>1</v>
      </c>
      <c r="I539" s="95" t="s">
        <v>156</v>
      </c>
      <c r="J539">
        <v>535</v>
      </c>
      <c r="K539"/>
      <c r="L539"/>
      <c r="M539"/>
      <c r="N539"/>
      <c r="O539"/>
      <c r="P539"/>
      <c r="Q539"/>
      <c r="R539"/>
      <c r="S539" t="s">
        <v>281</v>
      </c>
      <c r="T539"/>
      <c r="U539"/>
      <c r="V539" t="s">
        <v>281</v>
      </c>
      <c r="W539" t="s">
        <v>155</v>
      </c>
      <c r="X539" t="s">
        <v>155</v>
      </c>
      <c r="Y539" t="s">
        <v>281</v>
      </c>
      <c r="Z539" t="s">
        <v>155</v>
      </c>
      <c r="AA539"/>
      <c r="AB539" s="100"/>
      <c r="AC539" s="100"/>
      <c r="AD539" s="101"/>
    </row>
    <row r="540" spans="1:31" ht="15" customHeight="1">
      <c r="A540" s="89">
        <v>23</v>
      </c>
      <c r="B540" s="89" t="s">
        <v>189</v>
      </c>
      <c r="C540" s="130">
        <v>11</v>
      </c>
      <c r="D540" s="119">
        <v>124.82299999999999</v>
      </c>
      <c r="E540" s="123">
        <v>32.299999999999997</v>
      </c>
      <c r="F540" s="122">
        <v>121</v>
      </c>
      <c r="G540" s="125">
        <v>536</v>
      </c>
      <c r="H540" s="126">
        <v>1</v>
      </c>
      <c r="I540" s="95" t="s">
        <v>156</v>
      </c>
      <c r="J540">
        <v>536</v>
      </c>
      <c r="K540"/>
      <c r="L540"/>
      <c r="M540"/>
      <c r="N540"/>
      <c r="O540"/>
      <c r="P540"/>
      <c r="Q540"/>
      <c r="R540"/>
      <c r="S540" t="s">
        <v>281</v>
      </c>
      <c r="T540"/>
      <c r="U540"/>
      <c r="V540"/>
      <c r="W540"/>
      <c r="X540"/>
      <c r="Y540"/>
      <c r="Z540"/>
      <c r="AA540"/>
      <c r="AB540" s="100"/>
      <c r="AC540" s="100"/>
      <c r="AD540" s="101"/>
    </row>
    <row r="541" spans="1:31" ht="15" customHeight="1">
      <c r="A541" s="89">
        <v>23</v>
      </c>
      <c r="B541" s="89" t="s">
        <v>189</v>
      </c>
      <c r="C541" s="130">
        <v>12</v>
      </c>
      <c r="D541" s="119">
        <v>123.753</v>
      </c>
      <c r="E541" s="123">
        <v>32.299999999999997</v>
      </c>
      <c r="F541" s="122">
        <v>121</v>
      </c>
      <c r="G541" s="125">
        <v>537</v>
      </c>
      <c r="H541" s="126">
        <v>1</v>
      </c>
      <c r="I541" s="95" t="s">
        <v>156</v>
      </c>
      <c r="J541">
        <v>537</v>
      </c>
      <c r="K541"/>
      <c r="L541"/>
      <c r="M541"/>
      <c r="N541"/>
      <c r="O541"/>
      <c r="P541"/>
      <c r="Q541"/>
      <c r="R541"/>
      <c r="S541" t="s">
        <v>281</v>
      </c>
      <c r="T541"/>
      <c r="U541"/>
      <c r="V541"/>
      <c r="W541"/>
      <c r="X541"/>
      <c r="Y541"/>
      <c r="Z541"/>
      <c r="AA541" t="s">
        <v>281</v>
      </c>
      <c r="AB541" s="100"/>
      <c r="AC541" s="100"/>
      <c r="AD541" s="101"/>
    </row>
    <row r="542" spans="1:31" ht="15" customHeight="1">
      <c r="A542" s="89">
        <v>23</v>
      </c>
      <c r="B542" s="89" t="s">
        <v>189</v>
      </c>
      <c r="C542" s="130">
        <v>13</v>
      </c>
      <c r="D542" s="119">
        <v>70.353999999999999</v>
      </c>
      <c r="E542" s="123" t="s">
        <v>326</v>
      </c>
      <c r="F542" s="122">
        <v>66</v>
      </c>
      <c r="G542" s="125">
        <v>538</v>
      </c>
      <c r="H542" s="126">
        <v>1</v>
      </c>
      <c r="I542" s="95" t="s">
        <v>156</v>
      </c>
      <c r="J542">
        <v>538</v>
      </c>
      <c r="K542"/>
      <c r="L542"/>
      <c r="M542"/>
      <c r="N542"/>
      <c r="O542"/>
      <c r="P542"/>
      <c r="Q542"/>
      <c r="R542"/>
      <c r="S542" t="s">
        <v>281</v>
      </c>
      <c r="T542"/>
      <c r="U542"/>
      <c r="V542" t="s">
        <v>281</v>
      </c>
      <c r="W542" t="s">
        <v>155</v>
      </c>
      <c r="X542" t="s">
        <v>155</v>
      </c>
      <c r="Y542" t="s">
        <v>281</v>
      </c>
      <c r="Z542" t="s">
        <v>155</v>
      </c>
      <c r="AA542"/>
      <c r="AB542" s="100"/>
      <c r="AC542" s="100"/>
      <c r="AD542" s="101"/>
    </row>
    <row r="543" spans="1:31" ht="15" customHeight="1">
      <c r="A543" s="89">
        <v>23</v>
      </c>
      <c r="B543" s="89" t="s">
        <v>189</v>
      </c>
      <c r="C543" s="130">
        <v>14</v>
      </c>
      <c r="D543" s="119">
        <v>69.307000000000002</v>
      </c>
      <c r="E543" s="123" t="s">
        <v>326</v>
      </c>
      <c r="F543" s="122">
        <v>66</v>
      </c>
      <c r="G543" s="125">
        <v>539</v>
      </c>
      <c r="H543" s="126">
        <v>1</v>
      </c>
      <c r="I543" s="95" t="s">
        <v>156</v>
      </c>
      <c r="J543">
        <v>539</v>
      </c>
      <c r="K543"/>
      <c r="L543"/>
      <c r="M543"/>
      <c r="N543"/>
      <c r="O543"/>
      <c r="P543"/>
      <c r="Q543"/>
      <c r="R543"/>
      <c r="S543" t="s">
        <v>281</v>
      </c>
      <c r="T543"/>
      <c r="U543"/>
      <c r="V543"/>
      <c r="W543"/>
      <c r="X543"/>
      <c r="Y543"/>
      <c r="Z543"/>
      <c r="AA543"/>
      <c r="AB543" s="100"/>
      <c r="AC543" s="100"/>
      <c r="AD543" s="101"/>
    </row>
    <row r="544" spans="1:31" ht="15" customHeight="1">
      <c r="A544" s="89">
        <v>23</v>
      </c>
      <c r="B544" s="89" t="s">
        <v>189</v>
      </c>
      <c r="C544" s="130">
        <v>15</v>
      </c>
      <c r="D544" s="119">
        <v>68.204999999999998</v>
      </c>
      <c r="E544" s="123" t="s">
        <v>326</v>
      </c>
      <c r="F544" s="122">
        <v>66</v>
      </c>
      <c r="G544" s="125">
        <v>540</v>
      </c>
      <c r="H544" s="126">
        <v>1</v>
      </c>
      <c r="I544" s="95" t="s">
        <v>156</v>
      </c>
      <c r="J544">
        <v>540</v>
      </c>
      <c r="K544"/>
      <c r="L544"/>
      <c r="M544"/>
      <c r="N544"/>
      <c r="O544"/>
      <c r="P544"/>
      <c r="Q544"/>
      <c r="R544"/>
      <c r="S544" t="s">
        <v>281</v>
      </c>
      <c r="T544"/>
      <c r="U544"/>
      <c r="V544"/>
      <c r="W544"/>
      <c r="X544"/>
      <c r="Y544"/>
      <c r="Z544"/>
      <c r="AA544" t="s">
        <v>281</v>
      </c>
      <c r="AB544" s="100"/>
      <c r="AC544" s="100"/>
      <c r="AD544" s="101"/>
    </row>
    <row r="545" spans="1:32" ht="15" customHeight="1">
      <c r="A545" s="89">
        <v>23</v>
      </c>
      <c r="B545" s="89" t="s">
        <v>189</v>
      </c>
      <c r="C545" s="130">
        <v>16</v>
      </c>
      <c r="D545" s="119">
        <v>46.25</v>
      </c>
      <c r="E545" s="123">
        <v>45</v>
      </c>
      <c r="F545" s="122">
        <v>45</v>
      </c>
      <c r="G545" s="125">
        <v>541</v>
      </c>
      <c r="H545" s="126">
        <v>1</v>
      </c>
      <c r="I545" s="95" t="s">
        <v>184</v>
      </c>
      <c r="J545">
        <v>541</v>
      </c>
      <c r="K545" t="s">
        <v>281</v>
      </c>
      <c r="L545"/>
      <c r="M545" t="s">
        <v>281</v>
      </c>
      <c r="N545"/>
      <c r="O545"/>
      <c r="P545"/>
      <c r="Q545" t="s">
        <v>155</v>
      </c>
      <c r="R545"/>
      <c r="S545" t="s">
        <v>281</v>
      </c>
      <c r="T545" t="s">
        <v>281</v>
      </c>
      <c r="U545" t="s">
        <v>281</v>
      </c>
      <c r="V545"/>
      <c r="W545"/>
      <c r="X545"/>
      <c r="Y545"/>
      <c r="Z545"/>
      <c r="AA545"/>
      <c r="AB545" s="100"/>
      <c r="AC545" s="100"/>
      <c r="AD545" s="101"/>
    </row>
    <row r="546" spans="1:32" ht="15" customHeight="1">
      <c r="A546" s="89">
        <v>23</v>
      </c>
      <c r="B546" s="89" t="s">
        <v>189</v>
      </c>
      <c r="C546" s="130">
        <v>17</v>
      </c>
      <c r="D546" s="119">
        <v>36.106999999999999</v>
      </c>
      <c r="E546" s="123">
        <v>35</v>
      </c>
      <c r="F546" s="122">
        <v>35</v>
      </c>
      <c r="G546" s="125">
        <v>542</v>
      </c>
      <c r="H546" s="126">
        <v>1</v>
      </c>
      <c r="I546" s="95" t="s">
        <v>184</v>
      </c>
      <c r="J546">
        <v>542</v>
      </c>
      <c r="K546" t="s">
        <v>281</v>
      </c>
      <c r="L546"/>
      <c r="M546" t="s">
        <v>281</v>
      </c>
      <c r="N546"/>
      <c r="O546"/>
      <c r="P546"/>
      <c r="Q546" t="s">
        <v>155</v>
      </c>
      <c r="R546"/>
      <c r="S546" t="s">
        <v>281</v>
      </c>
      <c r="T546" t="s">
        <v>281</v>
      </c>
      <c r="U546" t="s">
        <v>281</v>
      </c>
      <c r="V546"/>
      <c r="W546"/>
      <c r="X546"/>
      <c r="Y546"/>
      <c r="Z546"/>
      <c r="AA546"/>
      <c r="AB546" s="100"/>
      <c r="AC546" s="100"/>
      <c r="AD546" s="101"/>
    </row>
    <row r="547" spans="1:32" ht="15" customHeight="1">
      <c r="A547" s="89">
        <v>23</v>
      </c>
      <c r="B547" s="89" t="s">
        <v>189</v>
      </c>
      <c r="C547" s="130">
        <v>18</v>
      </c>
      <c r="D547" s="119">
        <v>31.126999999999999</v>
      </c>
      <c r="E547" s="123">
        <v>30</v>
      </c>
      <c r="F547" s="122">
        <v>30</v>
      </c>
      <c r="G547" s="125">
        <v>543</v>
      </c>
      <c r="H547" s="126">
        <v>1</v>
      </c>
      <c r="I547" s="95" t="s">
        <v>184</v>
      </c>
      <c r="J547">
        <v>543</v>
      </c>
      <c r="K547" t="s">
        <v>281</v>
      </c>
      <c r="L547"/>
      <c r="M547" t="s">
        <v>281</v>
      </c>
      <c r="N547"/>
      <c r="O547"/>
      <c r="P547"/>
      <c r="Q547" t="s">
        <v>155</v>
      </c>
      <c r="R547"/>
      <c r="S547" t="s">
        <v>281</v>
      </c>
      <c r="T547" t="s">
        <v>281</v>
      </c>
      <c r="U547" t="s">
        <v>281</v>
      </c>
      <c r="V547"/>
      <c r="W547"/>
      <c r="X547"/>
      <c r="Y547"/>
      <c r="Z547"/>
      <c r="AA547"/>
      <c r="AB547" s="100"/>
      <c r="AC547" s="100"/>
      <c r="AD547" s="101"/>
    </row>
    <row r="548" spans="1:32" ht="15" customHeight="1">
      <c r="A548" s="89">
        <v>23</v>
      </c>
      <c r="B548" s="89" t="s">
        <v>189</v>
      </c>
      <c r="C548" s="130">
        <v>19</v>
      </c>
      <c r="D548" s="119">
        <v>22.878</v>
      </c>
      <c r="E548" s="123">
        <v>20</v>
      </c>
      <c r="F548" s="122">
        <v>20</v>
      </c>
      <c r="G548" s="125">
        <v>544</v>
      </c>
      <c r="H548" s="126">
        <v>1</v>
      </c>
      <c r="I548" s="95" t="s">
        <v>156</v>
      </c>
      <c r="J548">
        <v>544</v>
      </c>
      <c r="K548"/>
      <c r="L548"/>
      <c r="M548"/>
      <c r="N548"/>
      <c r="O548"/>
      <c r="P548"/>
      <c r="Q548"/>
      <c r="R548"/>
      <c r="S548" t="s">
        <v>281</v>
      </c>
      <c r="T548"/>
      <c r="U548"/>
      <c r="V548" t="s">
        <v>281</v>
      </c>
      <c r="W548" t="s">
        <v>155</v>
      </c>
      <c r="X548" t="s">
        <v>155</v>
      </c>
      <c r="Y548" t="s">
        <v>281</v>
      </c>
      <c r="Z548" t="s">
        <v>155</v>
      </c>
      <c r="AA548"/>
      <c r="AB548" s="100"/>
      <c r="AC548" s="100"/>
      <c r="AD548" s="101"/>
    </row>
    <row r="549" spans="1:32" ht="15" customHeight="1">
      <c r="A549" s="89">
        <v>23</v>
      </c>
      <c r="B549" s="89" t="s">
        <v>189</v>
      </c>
      <c r="C549" s="130">
        <v>20</v>
      </c>
      <c r="D549" s="119">
        <v>22.096</v>
      </c>
      <c r="E549" s="123">
        <v>20</v>
      </c>
      <c r="F549" s="122">
        <v>20</v>
      </c>
      <c r="G549" s="125">
        <v>545</v>
      </c>
      <c r="H549" s="126">
        <v>1</v>
      </c>
      <c r="I549" s="95" t="s">
        <v>156</v>
      </c>
      <c r="J549">
        <v>545</v>
      </c>
      <c r="K549"/>
      <c r="L549"/>
      <c r="M549"/>
      <c r="N549"/>
      <c r="O549"/>
      <c r="P549"/>
      <c r="Q549"/>
      <c r="R549"/>
      <c r="S549" t="s">
        <v>281</v>
      </c>
      <c r="T549"/>
      <c r="U549"/>
      <c r="V549"/>
      <c r="W549"/>
      <c r="X549"/>
      <c r="Y549"/>
      <c r="Z549"/>
      <c r="AA549"/>
      <c r="AB549" s="100"/>
      <c r="AC549" s="100"/>
      <c r="AD549" s="101"/>
    </row>
    <row r="550" spans="1:32" ht="15" customHeight="1">
      <c r="A550" s="89">
        <v>23</v>
      </c>
      <c r="B550" s="89" t="s">
        <v>189</v>
      </c>
      <c r="C550" s="130">
        <v>21</v>
      </c>
      <c r="D550" s="119">
        <v>21.302</v>
      </c>
      <c r="E550" s="123">
        <v>20</v>
      </c>
      <c r="F550" s="122">
        <v>20</v>
      </c>
      <c r="G550" s="125">
        <v>546</v>
      </c>
      <c r="H550" s="126">
        <v>1</v>
      </c>
      <c r="I550" s="95" t="s">
        <v>156</v>
      </c>
      <c r="J550">
        <v>546</v>
      </c>
      <c r="K550"/>
      <c r="L550"/>
      <c r="M550"/>
      <c r="N550"/>
      <c r="O550"/>
      <c r="P550"/>
      <c r="Q550"/>
      <c r="R550"/>
      <c r="S550" t="s">
        <v>281</v>
      </c>
      <c r="T550"/>
      <c r="U550"/>
      <c r="V550"/>
      <c r="W550"/>
      <c r="X550"/>
      <c r="Y550"/>
      <c r="Z550"/>
      <c r="AA550" t="s">
        <v>281</v>
      </c>
      <c r="AB550" s="100"/>
      <c r="AC550" s="100"/>
      <c r="AD550" s="101"/>
    </row>
    <row r="551" spans="1:32" ht="15" customHeight="1">
      <c r="A551" s="89">
        <v>23</v>
      </c>
      <c r="B551" s="89" t="s">
        <v>189</v>
      </c>
      <c r="C551" s="130">
        <v>22</v>
      </c>
      <c r="D551" s="119">
        <v>5.6159999999999997</v>
      </c>
      <c r="E551" s="91" t="s">
        <v>329</v>
      </c>
      <c r="F551" s="122">
        <v>5</v>
      </c>
      <c r="G551" s="125">
        <v>547</v>
      </c>
      <c r="H551" s="126">
        <v>1</v>
      </c>
      <c r="I551" s="95" t="s">
        <v>184</v>
      </c>
      <c r="J551">
        <v>547</v>
      </c>
      <c r="K551"/>
      <c r="L551"/>
      <c r="M551"/>
      <c r="N551"/>
      <c r="O551"/>
      <c r="P551"/>
      <c r="Q551"/>
      <c r="R551"/>
      <c r="S551" t="s">
        <v>281</v>
      </c>
      <c r="T551"/>
      <c r="U551"/>
      <c r="V551" t="s">
        <v>281</v>
      </c>
      <c r="W551" t="s">
        <v>155</v>
      </c>
      <c r="X551" t="s">
        <v>155</v>
      </c>
      <c r="Y551" t="s">
        <v>281</v>
      </c>
      <c r="Z551" t="s">
        <v>155</v>
      </c>
      <c r="AA551"/>
      <c r="AB551" s="100"/>
      <c r="AC551" s="100"/>
      <c r="AD551" s="101"/>
      <c r="AE551" s="135"/>
      <c r="AF551" s="97"/>
    </row>
    <row r="552" spans="1:32" ht="15" customHeight="1">
      <c r="A552" s="89">
        <v>23</v>
      </c>
      <c r="B552" s="89" t="s">
        <v>189</v>
      </c>
      <c r="C552" s="130">
        <v>23</v>
      </c>
      <c r="D552" s="119">
        <v>5.5679999999999996</v>
      </c>
      <c r="E552" s="91" t="s">
        <v>329</v>
      </c>
      <c r="F552" s="122">
        <v>5</v>
      </c>
      <c r="G552" s="125">
        <v>548</v>
      </c>
      <c r="H552" s="126">
        <v>1</v>
      </c>
      <c r="I552" s="95" t="s">
        <v>184</v>
      </c>
      <c r="J552">
        <v>548</v>
      </c>
      <c r="K552"/>
      <c r="L552"/>
      <c r="M552"/>
      <c r="N552"/>
      <c r="O552"/>
      <c r="P552"/>
      <c r="Q552"/>
      <c r="R552"/>
      <c r="S552" t="s">
        <v>281</v>
      </c>
      <c r="T552"/>
      <c r="U552"/>
      <c r="V552"/>
      <c r="W552"/>
      <c r="X552"/>
      <c r="Y552"/>
      <c r="Z552"/>
      <c r="AA552"/>
      <c r="AB552" s="100"/>
      <c r="AC552" s="100"/>
      <c r="AD552" s="101"/>
      <c r="AE552" s="135"/>
      <c r="AF552" s="97"/>
    </row>
    <row r="553" spans="1:32" ht="15" customHeight="1">
      <c r="A553" s="89">
        <v>23</v>
      </c>
      <c r="B553" s="89" t="s">
        <v>189</v>
      </c>
      <c r="C553" s="131">
        <v>24</v>
      </c>
      <c r="D553" s="119">
        <v>5.5590000000000002</v>
      </c>
      <c r="E553" s="91" t="s">
        <v>329</v>
      </c>
      <c r="F553" s="122">
        <v>5</v>
      </c>
      <c r="G553" s="125">
        <v>549</v>
      </c>
      <c r="H553" s="126">
        <v>1</v>
      </c>
      <c r="I553" s="95" t="s">
        <v>184</v>
      </c>
      <c r="J553">
        <v>549</v>
      </c>
      <c r="K553"/>
      <c r="L553"/>
      <c r="M553"/>
      <c r="N553"/>
      <c r="O553"/>
      <c r="P553"/>
      <c r="Q553"/>
      <c r="R553"/>
      <c r="S553" t="s">
        <v>281</v>
      </c>
      <c r="T553"/>
      <c r="U553"/>
      <c r="V553"/>
      <c r="W553"/>
      <c r="X553"/>
      <c r="Y553"/>
      <c r="Z553"/>
      <c r="AA553" t="s">
        <v>281</v>
      </c>
      <c r="AB553" s="100"/>
      <c r="AC553" s="100"/>
      <c r="AD553" s="101"/>
      <c r="AE553" s="135"/>
      <c r="AF553" s="97"/>
    </row>
    <row r="554" spans="1:32" ht="15" customHeight="1">
      <c r="A554" s="131">
        <v>24</v>
      </c>
      <c r="B554" s="89" t="s">
        <v>191</v>
      </c>
      <c r="C554" s="130">
        <v>1</v>
      </c>
      <c r="D554" s="119">
        <v>3797.51</v>
      </c>
      <c r="E554" s="91" t="s">
        <v>324</v>
      </c>
      <c r="F554" s="92">
        <v>3720</v>
      </c>
      <c r="G554" s="125">
        <v>550</v>
      </c>
      <c r="H554" s="94">
        <v>1</v>
      </c>
      <c r="I554" s="95" t="s">
        <v>156</v>
      </c>
      <c r="J554">
        <v>550</v>
      </c>
      <c r="K554"/>
      <c r="L554"/>
      <c r="M554"/>
      <c r="N554"/>
      <c r="O554"/>
      <c r="P554"/>
      <c r="Q554"/>
      <c r="R554"/>
      <c r="S554" t="s">
        <v>281</v>
      </c>
      <c r="T554"/>
      <c r="U554"/>
      <c r="V554" t="s">
        <v>281</v>
      </c>
      <c r="W554" t="s">
        <v>155</v>
      </c>
      <c r="X554" t="s">
        <v>155</v>
      </c>
      <c r="Y554" t="s">
        <v>281</v>
      </c>
      <c r="Z554" t="s">
        <v>155</v>
      </c>
      <c r="AA554" s="100"/>
      <c r="AB554" s="100"/>
      <c r="AC554" s="100"/>
      <c r="AD554" s="101"/>
      <c r="AE554" s="135"/>
      <c r="AF554" s="97"/>
    </row>
    <row r="555" spans="1:32" ht="15" customHeight="1">
      <c r="A555" s="131">
        <v>24</v>
      </c>
      <c r="B555" s="89" t="s">
        <v>191</v>
      </c>
      <c r="C555" s="130">
        <v>2</v>
      </c>
      <c r="D555" s="119">
        <v>3795.748</v>
      </c>
      <c r="E555" s="91" t="s">
        <v>324</v>
      </c>
      <c r="F555" s="92">
        <v>3720</v>
      </c>
      <c r="G555" s="125">
        <v>551</v>
      </c>
      <c r="H555" s="94">
        <v>1</v>
      </c>
      <c r="I555" s="95" t="s">
        <v>156</v>
      </c>
      <c r="J555">
        <v>551</v>
      </c>
      <c r="K555"/>
      <c r="L555"/>
      <c r="M555"/>
      <c r="N555"/>
      <c r="O555"/>
      <c r="P555"/>
      <c r="Q555"/>
      <c r="R555"/>
      <c r="S555" t="s">
        <v>281</v>
      </c>
      <c r="T555"/>
      <c r="U555"/>
      <c r="V555"/>
      <c r="W555"/>
      <c r="X555"/>
      <c r="Y555"/>
      <c r="Z555"/>
      <c r="AA555" s="100"/>
      <c r="AB555" s="100"/>
      <c r="AC555" s="100"/>
      <c r="AD555" s="101"/>
      <c r="AE555" s="135"/>
      <c r="AF555" s="97"/>
    </row>
    <row r="556" spans="1:32" ht="15" customHeight="1">
      <c r="A556" s="131">
        <v>24</v>
      </c>
      <c r="B556" s="89" t="s">
        <v>191</v>
      </c>
      <c r="C556" s="130">
        <v>3</v>
      </c>
      <c r="D556" s="119">
        <v>3793.768</v>
      </c>
      <c r="E556" s="91" t="s">
        <v>324</v>
      </c>
      <c r="F556" s="92">
        <v>3720</v>
      </c>
      <c r="G556" s="125">
        <v>552</v>
      </c>
      <c r="H556" s="94">
        <v>1</v>
      </c>
      <c r="I556" s="95" t="s">
        <v>156</v>
      </c>
      <c r="J556">
        <v>552</v>
      </c>
      <c r="K556" t="s">
        <v>281</v>
      </c>
      <c r="L556"/>
      <c r="M556" t="s">
        <v>281</v>
      </c>
      <c r="N556"/>
      <c r="O556"/>
      <c r="P556" t="s">
        <v>281</v>
      </c>
      <c r="Q556" t="s">
        <v>155</v>
      </c>
      <c r="R556"/>
      <c r="S556" t="s">
        <v>281</v>
      </c>
      <c r="T556" t="s">
        <v>281</v>
      </c>
      <c r="U556" t="s">
        <v>281</v>
      </c>
      <c r="V556"/>
      <c r="W556"/>
      <c r="X556"/>
      <c r="Y556"/>
      <c r="Z556"/>
      <c r="AA556" s="100"/>
      <c r="AB556" s="100"/>
      <c r="AC556" s="100"/>
      <c r="AD556" s="101"/>
      <c r="AE556" s="135"/>
      <c r="AF556" s="97"/>
    </row>
    <row r="557" spans="1:32" ht="15" customHeight="1">
      <c r="A557" s="131">
        <v>24</v>
      </c>
      <c r="B557" s="89" t="s">
        <v>191</v>
      </c>
      <c r="C557" s="130">
        <v>4</v>
      </c>
      <c r="D557" s="119">
        <v>2544.5830000000001</v>
      </c>
      <c r="E557" s="91"/>
      <c r="F557" s="92">
        <v>2500</v>
      </c>
      <c r="G557" s="125">
        <v>553</v>
      </c>
      <c r="H557" s="94">
        <v>1</v>
      </c>
      <c r="I557" s="95" t="s">
        <v>156</v>
      </c>
      <c r="J557">
        <v>553</v>
      </c>
      <c r="K557" t="s">
        <v>319</v>
      </c>
      <c r="L557"/>
      <c r="M557" t="s">
        <v>281</v>
      </c>
      <c r="N557"/>
      <c r="O557"/>
      <c r="P557" t="s">
        <v>281</v>
      </c>
      <c r="Q557" t="s">
        <v>320</v>
      </c>
      <c r="R557"/>
      <c r="S557" t="s">
        <v>281</v>
      </c>
      <c r="T557" t="s">
        <v>155</v>
      </c>
      <c r="U557" t="s">
        <v>155</v>
      </c>
      <c r="V557"/>
      <c r="W557"/>
      <c r="X557"/>
      <c r="Y557"/>
      <c r="Z557"/>
      <c r="AA557" s="100"/>
      <c r="AB557" s="100"/>
      <c r="AC557" s="100"/>
      <c r="AD557" s="101"/>
      <c r="AE557" s="135"/>
      <c r="AF557" s="97"/>
    </row>
    <row r="558" spans="1:32" ht="15" customHeight="1">
      <c r="A558" s="131">
        <v>24</v>
      </c>
      <c r="B558" s="89" t="s">
        <v>191</v>
      </c>
      <c r="C558" s="130">
        <v>5</v>
      </c>
      <c r="D558" s="119">
        <v>1523.893</v>
      </c>
      <c r="E558" s="91"/>
      <c r="F558" s="92">
        <v>1500</v>
      </c>
      <c r="G558" s="125">
        <v>554</v>
      </c>
      <c r="H558" s="94">
        <v>1</v>
      </c>
      <c r="I558" s="95" t="s">
        <v>156</v>
      </c>
      <c r="J558">
        <v>554</v>
      </c>
      <c r="K558" t="s">
        <v>281</v>
      </c>
      <c r="L558"/>
      <c r="M558" t="s">
        <v>281</v>
      </c>
      <c r="N558" t="s">
        <v>281</v>
      </c>
      <c r="O558"/>
      <c r="P558" t="s">
        <v>281</v>
      </c>
      <c r="Q558" t="s">
        <v>155</v>
      </c>
      <c r="R558"/>
      <c r="S558" t="s">
        <v>281</v>
      </c>
      <c r="T558" t="s">
        <v>281</v>
      </c>
      <c r="U558" t="s">
        <v>281</v>
      </c>
      <c r="V558"/>
      <c r="W558"/>
      <c r="X558"/>
      <c r="Y558"/>
      <c r="Z558"/>
      <c r="AA558" s="100"/>
      <c r="AB558" s="100"/>
      <c r="AC558" s="100"/>
      <c r="AD558" s="101"/>
      <c r="AE558" s="135"/>
      <c r="AF558" s="97"/>
    </row>
    <row r="559" spans="1:32" ht="15" customHeight="1">
      <c r="A559" s="131">
        <v>24</v>
      </c>
      <c r="B559" s="89" t="s">
        <v>191</v>
      </c>
      <c r="C559" s="130">
        <v>6</v>
      </c>
      <c r="D559" s="119">
        <v>1016.229</v>
      </c>
      <c r="E559" s="91"/>
      <c r="F559" s="92">
        <v>1000</v>
      </c>
      <c r="G559" s="125">
        <v>555</v>
      </c>
      <c r="H559" s="94">
        <v>1</v>
      </c>
      <c r="I559" s="95" t="s">
        <v>156</v>
      </c>
      <c r="J559">
        <v>555</v>
      </c>
      <c r="K559" t="s">
        <v>281</v>
      </c>
      <c r="L559"/>
      <c r="M559" t="s">
        <v>281</v>
      </c>
      <c r="N559" t="s">
        <v>281</v>
      </c>
      <c r="O559"/>
      <c r="P559" t="s">
        <v>281</v>
      </c>
      <c r="Q559" t="s">
        <v>155</v>
      </c>
      <c r="R559"/>
      <c r="S559" t="s">
        <v>155</v>
      </c>
      <c r="T559" t="s">
        <v>281</v>
      </c>
      <c r="U559" t="s">
        <v>281</v>
      </c>
      <c r="V559"/>
      <c r="W559"/>
      <c r="X559"/>
      <c r="Y559"/>
      <c r="Z559"/>
      <c r="AA559" s="100"/>
      <c r="AB559" s="100"/>
      <c r="AC559" s="100"/>
      <c r="AD559" s="101"/>
      <c r="AE559" s="135"/>
      <c r="AF559" s="97"/>
    </row>
    <row r="560" spans="1:32" ht="15" customHeight="1">
      <c r="A560" s="131">
        <v>24</v>
      </c>
      <c r="B560" s="89" t="s">
        <v>191</v>
      </c>
      <c r="C560" s="130">
        <v>7</v>
      </c>
      <c r="D560" s="119">
        <v>813.56799999999998</v>
      </c>
      <c r="E560" s="91"/>
      <c r="F560" s="92">
        <v>800</v>
      </c>
      <c r="G560" s="125">
        <v>556</v>
      </c>
      <c r="H560" s="94">
        <v>1</v>
      </c>
      <c r="I560" s="95" t="s">
        <v>156</v>
      </c>
      <c r="J560">
        <v>556</v>
      </c>
      <c r="K560" t="s">
        <v>155</v>
      </c>
      <c r="L560"/>
      <c r="M560" t="s">
        <v>281</v>
      </c>
      <c r="N560"/>
      <c r="O560"/>
      <c r="P560" t="s">
        <v>281</v>
      </c>
      <c r="Q560" t="s">
        <v>155</v>
      </c>
      <c r="R560"/>
      <c r="S560" t="s">
        <v>281</v>
      </c>
      <c r="T560" t="s">
        <v>281</v>
      </c>
      <c r="U560" t="s">
        <v>281</v>
      </c>
      <c r="V560"/>
      <c r="W560"/>
      <c r="X560"/>
      <c r="Y560"/>
      <c r="Z560"/>
      <c r="AA560" s="100"/>
      <c r="AB560" s="100"/>
      <c r="AC560" s="100"/>
      <c r="AD560" s="101"/>
      <c r="AE560" s="135"/>
      <c r="AF560" s="97"/>
    </row>
    <row r="561" spans="1:32" ht="15" customHeight="1">
      <c r="A561" s="131">
        <v>24</v>
      </c>
      <c r="B561" s="89" t="s">
        <v>191</v>
      </c>
      <c r="C561" s="130">
        <v>8</v>
      </c>
      <c r="D561" s="119">
        <v>610.92999999999995</v>
      </c>
      <c r="E561" s="91"/>
      <c r="F561" s="92">
        <v>600</v>
      </c>
      <c r="G561" s="125">
        <v>557</v>
      </c>
      <c r="H561" s="94">
        <v>1</v>
      </c>
      <c r="I561" s="95" t="s">
        <v>156</v>
      </c>
      <c r="J561">
        <v>557</v>
      </c>
      <c r="K561" t="s">
        <v>281</v>
      </c>
      <c r="L561"/>
      <c r="M561" t="s">
        <v>281</v>
      </c>
      <c r="N561"/>
      <c r="O561"/>
      <c r="P561" t="s">
        <v>281</v>
      </c>
      <c r="Q561" t="s">
        <v>155</v>
      </c>
      <c r="R561"/>
      <c r="S561" t="s">
        <v>281</v>
      </c>
      <c r="T561" t="s">
        <v>281</v>
      </c>
      <c r="U561" t="s">
        <v>281</v>
      </c>
      <c r="V561"/>
      <c r="W561"/>
      <c r="X561"/>
      <c r="Y561"/>
      <c r="Z561"/>
      <c r="AA561" s="100"/>
      <c r="AB561" s="100"/>
      <c r="AC561" s="100"/>
      <c r="AD561" s="101"/>
      <c r="AE561" s="135"/>
      <c r="AF561" s="97"/>
    </row>
    <row r="562" spans="1:32" ht="15" customHeight="1">
      <c r="A562" s="131">
        <v>24</v>
      </c>
      <c r="B562" s="89" t="s">
        <v>191</v>
      </c>
      <c r="C562" s="130">
        <v>9</v>
      </c>
      <c r="D562" s="119">
        <v>508.39100000000002</v>
      </c>
      <c r="E562" s="91"/>
      <c r="F562" s="92">
        <v>500</v>
      </c>
      <c r="G562" s="125">
        <v>558</v>
      </c>
      <c r="H562" s="94">
        <v>1</v>
      </c>
      <c r="I562" s="95" t="s">
        <v>156</v>
      </c>
      <c r="J562">
        <v>558</v>
      </c>
      <c r="K562" t="s">
        <v>281</v>
      </c>
      <c r="L562"/>
      <c r="M562" t="s">
        <v>281</v>
      </c>
      <c r="N562" t="s">
        <v>281</v>
      </c>
      <c r="O562"/>
      <c r="P562" t="s">
        <v>281</v>
      </c>
      <c r="Q562" t="s">
        <v>155</v>
      </c>
      <c r="R562"/>
      <c r="S562" t="s">
        <v>281</v>
      </c>
      <c r="T562" t="s">
        <v>281</v>
      </c>
      <c r="U562" t="s">
        <v>281</v>
      </c>
      <c r="V562"/>
      <c r="W562"/>
      <c r="X562"/>
      <c r="Y562"/>
      <c r="Z562"/>
      <c r="AA562" s="100"/>
      <c r="AB562" s="100"/>
      <c r="AC562" s="100"/>
      <c r="AD562" s="101"/>
      <c r="AE562" s="135"/>
      <c r="AF562" s="97"/>
    </row>
    <row r="563" spans="1:32" ht="15" customHeight="1">
      <c r="A563" s="131">
        <v>24</v>
      </c>
      <c r="B563" s="89" t="s">
        <v>191</v>
      </c>
      <c r="C563" s="130">
        <v>10</v>
      </c>
      <c r="D563" s="119">
        <v>474.767</v>
      </c>
      <c r="E563" s="91" t="s">
        <v>321</v>
      </c>
      <c r="F563" s="92">
        <v>466</v>
      </c>
      <c r="G563" s="125">
        <v>559</v>
      </c>
      <c r="H563" s="94">
        <v>1</v>
      </c>
      <c r="I563" s="95" t="s">
        <v>156</v>
      </c>
      <c r="J563">
        <v>559</v>
      </c>
      <c r="K563" t="s">
        <v>281</v>
      </c>
      <c r="L563"/>
      <c r="M563" t="s">
        <v>281</v>
      </c>
      <c r="N563" t="s">
        <v>281</v>
      </c>
      <c r="O563"/>
      <c r="P563" t="s">
        <v>281</v>
      </c>
      <c r="Q563" t="s">
        <v>320</v>
      </c>
      <c r="R563"/>
      <c r="S563" t="s">
        <v>281</v>
      </c>
      <c r="T563" t="s">
        <v>281</v>
      </c>
      <c r="U563" t="s">
        <v>281</v>
      </c>
      <c r="V563"/>
      <c r="W563"/>
      <c r="X563"/>
      <c r="Y563"/>
      <c r="Z563"/>
      <c r="AA563" s="100"/>
      <c r="AB563" s="100"/>
      <c r="AC563" s="100"/>
      <c r="AD563" s="101"/>
      <c r="AE563" s="135"/>
      <c r="AF563" s="97"/>
    </row>
    <row r="564" spans="1:32" ht="15" customHeight="1">
      <c r="A564" s="131">
        <v>24</v>
      </c>
      <c r="B564" s="89" t="s">
        <v>191</v>
      </c>
      <c r="C564" s="130">
        <v>11</v>
      </c>
      <c r="D564" s="119">
        <v>404.04</v>
      </c>
      <c r="E564" s="91">
        <v>34.78</v>
      </c>
      <c r="F564" s="92">
        <v>396</v>
      </c>
      <c r="G564" s="125">
        <v>560</v>
      </c>
      <c r="H564" s="94">
        <v>0</v>
      </c>
      <c r="I564" s="95" t="s">
        <v>156</v>
      </c>
      <c r="J564">
        <v>560</v>
      </c>
      <c r="K564" t="s">
        <v>281</v>
      </c>
      <c r="L564"/>
      <c r="M564" t="s">
        <v>281</v>
      </c>
      <c r="N564"/>
      <c r="O564"/>
      <c r="P564" t="s">
        <v>281</v>
      </c>
      <c r="Q564" t="s">
        <v>155</v>
      </c>
      <c r="R564"/>
      <c r="S564" t="s">
        <v>281</v>
      </c>
      <c r="T564" t="s">
        <v>281</v>
      </c>
      <c r="U564" t="s">
        <v>281</v>
      </c>
      <c r="V564"/>
      <c r="W564"/>
      <c r="X564"/>
      <c r="Y564"/>
      <c r="Z564"/>
      <c r="AA564" s="100"/>
      <c r="AB564" s="100"/>
      <c r="AC564" s="100"/>
      <c r="AD564" s="101"/>
      <c r="AE564" s="135"/>
      <c r="AF564" s="97"/>
    </row>
    <row r="565" spans="1:32" ht="15" customHeight="1">
      <c r="A565" s="131">
        <v>24</v>
      </c>
      <c r="B565" s="89" t="s">
        <v>191</v>
      </c>
      <c r="C565" s="130">
        <v>12</v>
      </c>
      <c r="D565" s="119">
        <v>356.77699999999999</v>
      </c>
      <c r="E565" s="91">
        <v>34.700000000000003</v>
      </c>
      <c r="F565" s="92">
        <v>349</v>
      </c>
      <c r="G565" s="125">
        <v>561</v>
      </c>
      <c r="H565" s="94" t="s">
        <v>154</v>
      </c>
      <c r="I565" s="95" t="s">
        <v>156</v>
      </c>
      <c r="J565">
        <v>561</v>
      </c>
      <c r="K565" t="s">
        <v>177</v>
      </c>
      <c r="L565"/>
      <c r="M565" t="s">
        <v>177</v>
      </c>
      <c r="N565"/>
      <c r="O565"/>
      <c r="P565" t="s">
        <v>177</v>
      </c>
      <c r="Q565" t="s">
        <v>177</v>
      </c>
      <c r="R565"/>
      <c r="S565" t="s">
        <v>177</v>
      </c>
      <c r="T565" t="s">
        <v>177</v>
      </c>
      <c r="U565" t="s">
        <v>177</v>
      </c>
      <c r="V565"/>
      <c r="W565"/>
      <c r="X565"/>
      <c r="Y565"/>
      <c r="Z565"/>
      <c r="AA565" s="100"/>
      <c r="AB565" s="100"/>
      <c r="AC565" s="100"/>
      <c r="AD565" s="101"/>
      <c r="AE565" s="135"/>
      <c r="AF565" s="97"/>
    </row>
    <row r="566" spans="1:32" ht="15" customHeight="1">
      <c r="A566" s="131">
        <v>24</v>
      </c>
      <c r="B566" s="89" t="s">
        <v>191</v>
      </c>
      <c r="C566" s="130">
        <v>13</v>
      </c>
      <c r="D566" s="119">
        <v>292.86399999999998</v>
      </c>
      <c r="E566" s="91">
        <v>34.4</v>
      </c>
      <c r="F566" s="92">
        <v>287</v>
      </c>
      <c r="G566" s="125">
        <v>562</v>
      </c>
      <c r="H566" s="94">
        <v>1</v>
      </c>
      <c r="I566" s="95" t="s">
        <v>156</v>
      </c>
      <c r="J566">
        <v>562</v>
      </c>
      <c r="K566" t="s">
        <v>155</v>
      </c>
      <c r="L566"/>
      <c r="M566" t="s">
        <v>281</v>
      </c>
      <c r="N566" t="s">
        <v>281</v>
      </c>
      <c r="O566"/>
      <c r="P566" t="s">
        <v>281</v>
      </c>
      <c r="Q566" t="s">
        <v>155</v>
      </c>
      <c r="R566"/>
      <c r="S566" t="s">
        <v>281</v>
      </c>
      <c r="T566" t="s">
        <v>155</v>
      </c>
      <c r="U566" t="s">
        <v>155</v>
      </c>
      <c r="V566"/>
      <c r="W566"/>
      <c r="X566"/>
      <c r="Y566"/>
      <c r="Z566"/>
      <c r="AA566" s="100"/>
      <c r="AB566" s="100"/>
      <c r="AC566" s="100"/>
      <c r="AD566" s="101"/>
      <c r="AE566" s="135"/>
      <c r="AF566" s="97"/>
    </row>
    <row r="567" spans="1:32" ht="15" customHeight="1">
      <c r="A567" s="131">
        <v>24</v>
      </c>
      <c r="B567" s="89" t="s">
        <v>191</v>
      </c>
      <c r="C567" s="130">
        <v>14</v>
      </c>
      <c r="D567" s="119">
        <v>264.197</v>
      </c>
      <c r="E567" s="91">
        <v>34.1</v>
      </c>
      <c r="F567" s="92">
        <v>259</v>
      </c>
      <c r="G567" s="125">
        <v>563</v>
      </c>
      <c r="H567" s="94">
        <v>1</v>
      </c>
      <c r="I567" s="95" t="s">
        <v>156</v>
      </c>
      <c r="J567">
        <v>563</v>
      </c>
      <c r="K567" t="s">
        <v>281</v>
      </c>
      <c r="L567"/>
      <c r="M567" t="s">
        <v>281</v>
      </c>
      <c r="N567" t="s">
        <v>281</v>
      </c>
      <c r="O567"/>
      <c r="P567" t="s">
        <v>281</v>
      </c>
      <c r="Q567" t="s">
        <v>155</v>
      </c>
      <c r="R567"/>
      <c r="S567" t="s">
        <v>281</v>
      </c>
      <c r="T567" t="s">
        <v>281</v>
      </c>
      <c r="U567" t="s">
        <v>281</v>
      </c>
      <c r="V567"/>
      <c r="W567"/>
      <c r="X567"/>
      <c r="Y567"/>
      <c r="Z567"/>
      <c r="AA567" s="100"/>
      <c r="AB567" s="100"/>
      <c r="AC567" s="100"/>
      <c r="AD567" s="101"/>
      <c r="AE567" s="135"/>
      <c r="AF567" s="97"/>
    </row>
    <row r="568" spans="1:32" ht="15" customHeight="1">
      <c r="A568" s="131">
        <v>24</v>
      </c>
      <c r="B568" s="89" t="s">
        <v>191</v>
      </c>
      <c r="C568" s="130">
        <v>15</v>
      </c>
      <c r="D568" s="119">
        <v>236.40100000000001</v>
      </c>
      <c r="E568" s="91">
        <v>33.6</v>
      </c>
      <c r="F568" s="92">
        <v>232</v>
      </c>
      <c r="G568" s="125">
        <v>564</v>
      </c>
      <c r="H568" s="94">
        <v>1</v>
      </c>
      <c r="I568" s="95" t="s">
        <v>156</v>
      </c>
      <c r="J568">
        <v>564</v>
      </c>
      <c r="K568" t="s">
        <v>281</v>
      </c>
      <c r="L568"/>
      <c r="M568" t="s">
        <v>281</v>
      </c>
      <c r="N568"/>
      <c r="O568"/>
      <c r="P568" t="s">
        <v>281</v>
      </c>
      <c r="Q568" t="s">
        <v>155</v>
      </c>
      <c r="R568"/>
      <c r="S568" t="s">
        <v>281</v>
      </c>
      <c r="T568" t="s">
        <v>281</v>
      </c>
      <c r="U568" t="s">
        <v>281</v>
      </c>
      <c r="V568"/>
      <c r="W568"/>
      <c r="X568"/>
      <c r="Y568"/>
      <c r="Z568"/>
      <c r="AA568" s="100"/>
      <c r="AB568" s="100"/>
      <c r="AC568" s="100"/>
      <c r="AD568" s="101"/>
      <c r="AE568" s="135"/>
      <c r="AF568" s="97"/>
    </row>
    <row r="569" spans="1:32" ht="15" customHeight="1">
      <c r="A569" s="131">
        <v>24</v>
      </c>
      <c r="B569" s="89" t="s">
        <v>191</v>
      </c>
      <c r="C569" s="130">
        <v>16</v>
      </c>
      <c r="D569" s="119">
        <v>207.02</v>
      </c>
      <c r="E569" s="91">
        <v>33.1</v>
      </c>
      <c r="F569" s="92">
        <v>203</v>
      </c>
      <c r="G569" s="125">
        <v>565</v>
      </c>
      <c r="H569" s="94">
        <v>1</v>
      </c>
      <c r="I569" s="95" t="s">
        <v>156</v>
      </c>
      <c r="J569">
        <v>565</v>
      </c>
      <c r="K569" t="s">
        <v>281</v>
      </c>
      <c r="L569"/>
      <c r="M569" t="s">
        <v>155</v>
      </c>
      <c r="N569" t="s">
        <v>281</v>
      </c>
      <c r="O569"/>
      <c r="P569" t="s">
        <v>281</v>
      </c>
      <c r="Q569" t="s">
        <v>155</v>
      </c>
      <c r="R569"/>
      <c r="S569" t="s">
        <v>281</v>
      </c>
      <c r="T569" t="s">
        <v>281</v>
      </c>
      <c r="U569" t="s">
        <v>281</v>
      </c>
      <c r="V569"/>
      <c r="W569"/>
      <c r="X569"/>
      <c r="Y569"/>
      <c r="Z569"/>
      <c r="AA569" s="100"/>
      <c r="AB569" s="100"/>
      <c r="AC569" s="100"/>
      <c r="AD569" s="101"/>
      <c r="AE569" s="135"/>
      <c r="AF569" s="97"/>
    </row>
    <row r="570" spans="1:32" ht="15" customHeight="1">
      <c r="A570" s="131">
        <v>24</v>
      </c>
      <c r="B570" s="89" t="s">
        <v>191</v>
      </c>
      <c r="C570" s="130">
        <v>17</v>
      </c>
      <c r="D570" s="119">
        <v>188.86699999999999</v>
      </c>
      <c r="E570" s="91">
        <v>32.9</v>
      </c>
      <c r="F570" s="92">
        <v>185</v>
      </c>
      <c r="G570" s="125">
        <v>566</v>
      </c>
      <c r="H570" s="94">
        <v>1</v>
      </c>
      <c r="I570" s="95" t="s">
        <v>156</v>
      </c>
      <c r="J570">
        <v>566</v>
      </c>
      <c r="K570" t="s">
        <v>281</v>
      </c>
      <c r="L570"/>
      <c r="M570" t="s">
        <v>281</v>
      </c>
      <c r="N570" t="s">
        <v>281</v>
      </c>
      <c r="O570" t="s">
        <v>281</v>
      </c>
      <c r="P570" t="s">
        <v>281</v>
      </c>
      <c r="Q570" t="s">
        <v>155</v>
      </c>
      <c r="R570"/>
      <c r="S570" t="s">
        <v>281</v>
      </c>
      <c r="T570" t="s">
        <v>281</v>
      </c>
      <c r="U570" t="s">
        <v>281</v>
      </c>
      <c r="V570"/>
      <c r="W570"/>
      <c r="X570"/>
      <c r="Y570"/>
      <c r="Z570"/>
      <c r="AA570" s="100"/>
      <c r="AB570" s="100"/>
      <c r="AC570" s="100"/>
      <c r="AD570" s="101"/>
      <c r="AE570" s="135"/>
      <c r="AF570" s="97"/>
    </row>
    <row r="571" spans="1:32" ht="15" customHeight="1">
      <c r="A571" s="131">
        <v>24</v>
      </c>
      <c r="B571" s="89" t="s">
        <v>191</v>
      </c>
      <c r="C571" s="130">
        <v>18</v>
      </c>
      <c r="D571" s="119">
        <v>157.649</v>
      </c>
      <c r="E571" s="91">
        <v>32.6</v>
      </c>
      <c r="F571" s="92">
        <v>154</v>
      </c>
      <c r="G571" s="125">
        <v>567</v>
      </c>
      <c r="H571" s="94">
        <v>0</v>
      </c>
      <c r="I571" s="95" t="s">
        <v>156</v>
      </c>
      <c r="J571">
        <v>567</v>
      </c>
      <c r="K571" t="s">
        <v>155</v>
      </c>
      <c r="L571"/>
      <c r="M571" t="s">
        <v>281</v>
      </c>
      <c r="N571"/>
      <c r="O571" t="s">
        <v>281</v>
      </c>
      <c r="P571" t="s">
        <v>281</v>
      </c>
      <c r="Q571" t="s">
        <v>155</v>
      </c>
      <c r="R571"/>
      <c r="S571" t="s">
        <v>155</v>
      </c>
      <c r="T571" t="s">
        <v>281</v>
      </c>
      <c r="U571" t="s">
        <v>281</v>
      </c>
      <c r="V571"/>
      <c r="W571"/>
      <c r="X571"/>
      <c r="Y571"/>
      <c r="Z571"/>
      <c r="AA571" s="100"/>
      <c r="AB571" s="100"/>
      <c r="AC571" s="100"/>
      <c r="AD571" s="101"/>
      <c r="AE571" s="135"/>
      <c r="AF571" s="97"/>
    </row>
    <row r="572" spans="1:32" ht="15" customHeight="1">
      <c r="A572" s="131">
        <v>24</v>
      </c>
      <c r="B572" s="89" t="s">
        <v>191</v>
      </c>
      <c r="C572" s="130">
        <v>19</v>
      </c>
      <c r="D572" s="119">
        <v>128.339</v>
      </c>
      <c r="E572" s="91">
        <v>32.299999999999997</v>
      </c>
      <c r="F572" s="92">
        <v>125</v>
      </c>
      <c r="G572" s="125">
        <v>568</v>
      </c>
      <c r="H572" s="94">
        <v>1</v>
      </c>
      <c r="I572" s="95" t="s">
        <v>156</v>
      </c>
      <c r="J572">
        <v>568</v>
      </c>
      <c r="K572" t="s">
        <v>281</v>
      </c>
      <c r="L572"/>
      <c r="M572" t="s">
        <v>281</v>
      </c>
      <c r="N572" t="s">
        <v>281</v>
      </c>
      <c r="O572" t="s">
        <v>155</v>
      </c>
      <c r="P572" t="s">
        <v>281</v>
      </c>
      <c r="Q572" t="s">
        <v>155</v>
      </c>
      <c r="R572"/>
      <c r="S572" t="s">
        <v>281</v>
      </c>
      <c r="T572" t="s">
        <v>281</v>
      </c>
      <c r="U572" t="s">
        <v>281</v>
      </c>
      <c r="V572"/>
      <c r="W572"/>
      <c r="X572"/>
      <c r="Y572"/>
      <c r="Z572"/>
      <c r="AA572" s="100"/>
      <c r="AB572" s="100"/>
      <c r="AC572" s="100"/>
      <c r="AD572" s="101"/>
      <c r="AE572" s="135"/>
      <c r="AF572" s="97"/>
    </row>
    <row r="573" spans="1:32" ht="15" customHeight="1">
      <c r="A573" s="131">
        <v>24</v>
      </c>
      <c r="B573" s="89" t="s">
        <v>191</v>
      </c>
      <c r="C573" s="130">
        <v>20</v>
      </c>
      <c r="D573" s="119">
        <v>95.616</v>
      </c>
      <c r="E573" s="91">
        <v>31.8</v>
      </c>
      <c r="F573" s="92">
        <v>93</v>
      </c>
      <c r="G573" s="125">
        <v>569</v>
      </c>
      <c r="H573" s="94">
        <v>1</v>
      </c>
      <c r="I573" s="95" t="s">
        <v>156</v>
      </c>
      <c r="J573">
        <v>569</v>
      </c>
      <c r="K573" t="s">
        <v>281</v>
      </c>
      <c r="L573"/>
      <c r="M573" t="s">
        <v>281</v>
      </c>
      <c r="N573"/>
      <c r="O573" t="s">
        <v>281</v>
      </c>
      <c r="P573" t="s">
        <v>281</v>
      </c>
      <c r="Q573" t="s">
        <v>320</v>
      </c>
      <c r="R573"/>
      <c r="S573" t="s">
        <v>281</v>
      </c>
      <c r="T573" t="s">
        <v>281</v>
      </c>
      <c r="U573" t="s">
        <v>281</v>
      </c>
      <c r="V573"/>
      <c r="W573"/>
      <c r="X573"/>
      <c r="Y573"/>
      <c r="Z573"/>
      <c r="AA573" s="100"/>
      <c r="AB573" s="100"/>
      <c r="AC573" s="100"/>
      <c r="AD573" s="101"/>
      <c r="AE573" s="135"/>
      <c r="AF573" s="97"/>
    </row>
    <row r="574" spans="1:32" ht="15" customHeight="1">
      <c r="A574" s="131">
        <v>24</v>
      </c>
      <c r="B574" s="89" t="s">
        <v>191</v>
      </c>
      <c r="C574" s="130">
        <v>21</v>
      </c>
      <c r="D574" s="119">
        <v>66.432000000000002</v>
      </c>
      <c r="E574" s="123" t="s">
        <v>330</v>
      </c>
      <c r="F574" s="122">
        <v>64</v>
      </c>
      <c r="G574" s="125">
        <v>570</v>
      </c>
      <c r="H574" s="94">
        <v>1</v>
      </c>
      <c r="I574" s="95" t="s">
        <v>156</v>
      </c>
      <c r="J574">
        <v>570</v>
      </c>
      <c r="K574" t="s">
        <v>281</v>
      </c>
      <c r="L574"/>
      <c r="M574" t="s">
        <v>281</v>
      </c>
      <c r="N574" t="s">
        <v>281</v>
      </c>
      <c r="O574" t="s">
        <v>281</v>
      </c>
      <c r="P574" t="s">
        <v>281</v>
      </c>
      <c r="Q574" t="s">
        <v>155</v>
      </c>
      <c r="R574"/>
      <c r="S574" t="s">
        <v>281</v>
      </c>
      <c r="T574" t="s">
        <v>281</v>
      </c>
      <c r="U574" t="s">
        <v>281</v>
      </c>
      <c r="V574"/>
      <c r="W574"/>
      <c r="X574"/>
      <c r="Y574"/>
      <c r="Z574"/>
      <c r="AA574" s="100"/>
      <c r="AB574" s="100"/>
      <c r="AC574" s="100"/>
      <c r="AD574" s="101"/>
    </row>
    <row r="575" spans="1:32" ht="15" customHeight="1">
      <c r="A575" s="131">
        <v>24</v>
      </c>
      <c r="B575" s="89" t="s">
        <v>191</v>
      </c>
      <c r="C575" s="130">
        <v>22</v>
      </c>
      <c r="D575" s="119">
        <v>42.195</v>
      </c>
      <c r="E575" s="123"/>
      <c r="F575" s="122">
        <v>40</v>
      </c>
      <c r="G575" s="125">
        <v>571</v>
      </c>
      <c r="H575" s="94">
        <v>1</v>
      </c>
      <c r="I575" s="95" t="s">
        <v>156</v>
      </c>
      <c r="J575">
        <v>571</v>
      </c>
      <c r="K575" t="s">
        <v>281</v>
      </c>
      <c r="L575"/>
      <c r="M575" t="s">
        <v>281</v>
      </c>
      <c r="N575"/>
      <c r="O575" t="s">
        <v>155</v>
      </c>
      <c r="P575" t="s">
        <v>281</v>
      </c>
      <c r="Q575" t="s">
        <v>155</v>
      </c>
      <c r="R575"/>
      <c r="S575" t="s">
        <v>155</v>
      </c>
      <c r="T575" t="s">
        <v>281</v>
      </c>
      <c r="U575" t="s">
        <v>281</v>
      </c>
      <c r="V575"/>
      <c r="W575"/>
      <c r="X575"/>
      <c r="Y575"/>
      <c r="Z575"/>
      <c r="AA575" s="100"/>
      <c r="AB575" s="100"/>
      <c r="AC575" s="100"/>
      <c r="AD575" s="101"/>
    </row>
    <row r="576" spans="1:32" ht="15" customHeight="1">
      <c r="A576" s="131">
        <v>24</v>
      </c>
      <c r="B576" s="89" t="s">
        <v>191</v>
      </c>
      <c r="C576" s="130">
        <v>23</v>
      </c>
      <c r="D576" s="119">
        <v>22.013999999999999</v>
      </c>
      <c r="E576" s="123"/>
      <c r="F576" s="122">
        <v>20</v>
      </c>
      <c r="G576" s="125">
        <v>572</v>
      </c>
      <c r="H576" s="94">
        <v>1</v>
      </c>
      <c r="I576" s="95" t="s">
        <v>156</v>
      </c>
      <c r="J576">
        <v>572</v>
      </c>
      <c r="K576" t="s">
        <v>281</v>
      </c>
      <c r="L576"/>
      <c r="M576" t="s">
        <v>155</v>
      </c>
      <c r="N576" t="s">
        <v>281</v>
      </c>
      <c r="O576" t="s">
        <v>155</v>
      </c>
      <c r="P576" t="s">
        <v>281</v>
      </c>
      <c r="Q576" t="s">
        <v>155</v>
      </c>
      <c r="R576"/>
      <c r="S576" t="s">
        <v>281</v>
      </c>
      <c r="T576" t="s">
        <v>281</v>
      </c>
      <c r="U576" t="s">
        <v>281</v>
      </c>
      <c r="V576"/>
      <c r="W576"/>
      <c r="X576"/>
      <c r="Y576"/>
      <c r="Z576"/>
      <c r="AA576" s="100"/>
      <c r="AB576" s="100"/>
      <c r="AC576" s="100"/>
      <c r="AD576" s="101"/>
    </row>
    <row r="577" spans="1:30" ht="15" customHeight="1">
      <c r="A577" s="131">
        <v>24</v>
      </c>
      <c r="B577" s="89" t="s">
        <v>191</v>
      </c>
      <c r="C577" s="131">
        <v>24</v>
      </c>
      <c r="D577" s="119">
        <v>4.7229999999999999</v>
      </c>
      <c r="E577" s="123"/>
      <c r="F577" s="122">
        <v>5</v>
      </c>
      <c r="G577" s="125">
        <v>573</v>
      </c>
      <c r="H577" s="94">
        <v>1</v>
      </c>
      <c r="I577" s="95" t="s">
        <v>184</v>
      </c>
      <c r="J577">
        <v>573</v>
      </c>
      <c r="K577" t="s">
        <v>281</v>
      </c>
      <c r="L577"/>
      <c r="M577" t="s">
        <v>281</v>
      </c>
      <c r="N577" t="s">
        <v>281</v>
      </c>
      <c r="O577" t="s">
        <v>155</v>
      </c>
      <c r="P577" t="s">
        <v>281</v>
      </c>
      <c r="Q577" t="s">
        <v>155</v>
      </c>
      <c r="R577"/>
      <c r="S577" t="s">
        <v>281</v>
      </c>
      <c r="T577" t="s">
        <v>281</v>
      </c>
      <c r="U577" t="s">
        <v>281</v>
      </c>
      <c r="V577"/>
      <c r="W577"/>
      <c r="X577"/>
      <c r="Y577"/>
      <c r="Z577"/>
      <c r="AA577" s="100"/>
      <c r="AB577" s="100"/>
      <c r="AC577" s="100"/>
      <c r="AD577" s="101"/>
    </row>
    <row r="578" spans="1:30" ht="15" customHeight="1">
      <c r="A578" s="131">
        <v>25</v>
      </c>
      <c r="B578" s="89" t="s">
        <v>193</v>
      </c>
      <c r="C578" s="130">
        <v>1</v>
      </c>
      <c r="D578" s="119">
        <v>3800.34</v>
      </c>
      <c r="E578" s="123" t="s">
        <v>331</v>
      </c>
      <c r="F578" s="122">
        <v>3725</v>
      </c>
      <c r="G578" s="125">
        <v>574</v>
      </c>
      <c r="H578" s="94">
        <v>1</v>
      </c>
      <c r="I578" s="95" t="s">
        <v>156</v>
      </c>
      <c r="J578">
        <v>574</v>
      </c>
      <c r="K578" t="s">
        <v>319</v>
      </c>
      <c r="L578"/>
      <c r="M578"/>
      <c r="N578"/>
      <c r="O578"/>
      <c r="P578" t="s">
        <v>281</v>
      </c>
      <c r="Q578" t="s">
        <v>155</v>
      </c>
      <c r="R578"/>
      <c r="S578" t="s">
        <v>281</v>
      </c>
      <c r="T578"/>
      <c r="U578"/>
      <c r="V578" s="100"/>
      <c r="W578" s="100"/>
      <c r="X578" s="100"/>
      <c r="Y578" s="100"/>
      <c r="Z578" s="100"/>
      <c r="AA578" s="100"/>
      <c r="AB578" s="100"/>
      <c r="AC578" s="100"/>
      <c r="AD578" s="101"/>
    </row>
    <row r="579" spans="1:30" ht="15" customHeight="1">
      <c r="A579" s="131">
        <v>25</v>
      </c>
      <c r="B579" s="89" t="s">
        <v>193</v>
      </c>
      <c r="C579" s="130">
        <v>2</v>
      </c>
      <c r="D579" s="119">
        <v>3056.1350000000002</v>
      </c>
      <c r="E579" s="123"/>
      <c r="F579" s="122">
        <v>3000</v>
      </c>
      <c r="G579" s="125">
        <v>575</v>
      </c>
      <c r="H579" s="94">
        <v>1</v>
      </c>
      <c r="I579" s="95" t="s">
        <v>156</v>
      </c>
      <c r="J579">
        <v>575</v>
      </c>
      <c r="K579" t="s">
        <v>281</v>
      </c>
      <c r="L579"/>
      <c r="M579"/>
      <c r="N579"/>
      <c r="O579"/>
      <c r="P579" t="s">
        <v>281</v>
      </c>
      <c r="Q579" t="s">
        <v>155</v>
      </c>
      <c r="R579"/>
      <c r="S579" t="s">
        <v>281</v>
      </c>
      <c r="T579"/>
      <c r="U579"/>
      <c r="V579" s="100"/>
      <c r="W579" s="100"/>
      <c r="X579" s="100"/>
      <c r="Y579" s="100"/>
      <c r="Z579" s="100"/>
      <c r="AA579" s="100"/>
      <c r="AB579" s="100"/>
      <c r="AC579" s="100"/>
      <c r="AD579" s="101"/>
    </row>
    <row r="580" spans="1:30" ht="15" customHeight="1">
      <c r="A580" s="131">
        <v>25</v>
      </c>
      <c r="B580" s="89" t="s">
        <v>193</v>
      </c>
      <c r="C580" s="130">
        <v>3</v>
      </c>
      <c r="D580" s="119">
        <v>2544.16</v>
      </c>
      <c r="E580" s="123"/>
      <c r="F580" s="122">
        <v>2500</v>
      </c>
      <c r="G580" s="125">
        <v>576</v>
      </c>
      <c r="H580" s="94">
        <v>1</v>
      </c>
      <c r="I580" s="95" t="s">
        <v>156</v>
      </c>
      <c r="J580">
        <v>576</v>
      </c>
      <c r="K580" t="s">
        <v>281</v>
      </c>
      <c r="L580"/>
      <c r="M580"/>
      <c r="N580"/>
      <c r="O580"/>
      <c r="P580" t="s">
        <v>281</v>
      </c>
      <c r="Q580" t="s">
        <v>155</v>
      </c>
      <c r="R580"/>
      <c r="S580" t="s">
        <v>281</v>
      </c>
      <c r="T580"/>
      <c r="U580"/>
      <c r="V580" s="100"/>
      <c r="W580" s="100"/>
      <c r="X580" s="100"/>
      <c r="Y580" s="100"/>
      <c r="Z580" s="100"/>
      <c r="AA580" s="100"/>
      <c r="AB580" s="100"/>
      <c r="AC580" s="100"/>
      <c r="AD580" s="101"/>
    </row>
    <row r="581" spans="1:30" ht="15" customHeight="1">
      <c r="A581" s="131">
        <v>25</v>
      </c>
      <c r="B581" s="89" t="s">
        <v>193</v>
      </c>
      <c r="C581" s="130">
        <v>4</v>
      </c>
      <c r="D581" s="119">
        <v>2031.2249999999999</v>
      </c>
      <c r="E581" s="123"/>
      <c r="F581" s="122">
        <v>2000</v>
      </c>
      <c r="G581" s="125">
        <v>577</v>
      </c>
      <c r="H581" s="94">
        <v>1</v>
      </c>
      <c r="I581" s="95" t="s">
        <v>156</v>
      </c>
      <c r="J581">
        <v>577</v>
      </c>
      <c r="K581" t="s">
        <v>281</v>
      </c>
      <c r="L581"/>
      <c r="M581"/>
      <c r="N581"/>
      <c r="O581"/>
      <c r="P581" t="s">
        <v>281</v>
      </c>
      <c r="Q581" t="s">
        <v>320</v>
      </c>
      <c r="R581"/>
      <c r="S581" t="s">
        <v>281</v>
      </c>
      <c r="T581"/>
      <c r="U581"/>
      <c r="V581" s="100"/>
      <c r="W581" s="100"/>
      <c r="X581" s="100"/>
      <c r="Y581" s="100"/>
      <c r="Z581" s="100"/>
      <c r="AA581" s="100"/>
      <c r="AB581" s="100"/>
      <c r="AC581" s="100"/>
      <c r="AD581" s="101"/>
    </row>
    <row r="582" spans="1:30" ht="15" customHeight="1">
      <c r="A582" s="131">
        <v>25</v>
      </c>
      <c r="B582" s="89" t="s">
        <v>193</v>
      </c>
      <c r="C582" s="130">
        <v>5</v>
      </c>
      <c r="D582" s="119">
        <v>1524.3209999999999</v>
      </c>
      <c r="E582" s="123"/>
      <c r="F582" s="122">
        <v>1500</v>
      </c>
      <c r="G582" s="125">
        <v>578</v>
      </c>
      <c r="H582" s="94">
        <v>1</v>
      </c>
      <c r="I582" s="95" t="s">
        <v>156</v>
      </c>
      <c r="J582">
        <v>578</v>
      </c>
      <c r="K582" t="s">
        <v>281</v>
      </c>
      <c r="L582"/>
      <c r="M582"/>
      <c r="N582"/>
      <c r="O582"/>
      <c r="P582" t="s">
        <v>281</v>
      </c>
      <c r="Q582" t="s">
        <v>155</v>
      </c>
      <c r="R582"/>
      <c r="S582" t="s">
        <v>281</v>
      </c>
      <c r="T582"/>
      <c r="U582"/>
      <c r="V582" s="100"/>
      <c r="W582" s="100"/>
      <c r="X582" s="100"/>
      <c r="Y582" s="100"/>
      <c r="Z582" s="100"/>
      <c r="AA582" s="100"/>
      <c r="AB582" s="100"/>
      <c r="AC582" s="100"/>
      <c r="AD582" s="101"/>
    </row>
    <row r="583" spans="1:30" ht="15" customHeight="1">
      <c r="A583" s="131">
        <v>25</v>
      </c>
      <c r="B583" s="89" t="s">
        <v>193</v>
      </c>
      <c r="C583" s="130">
        <v>6</v>
      </c>
      <c r="D583" s="119">
        <v>1015.866</v>
      </c>
      <c r="E583" s="123"/>
      <c r="F583" s="122">
        <v>1000</v>
      </c>
      <c r="G583" s="125">
        <v>579</v>
      </c>
      <c r="H583" s="94">
        <v>1</v>
      </c>
      <c r="I583" s="95" t="s">
        <v>156</v>
      </c>
      <c r="J583">
        <v>579</v>
      </c>
      <c r="K583" t="s">
        <v>281</v>
      </c>
      <c r="L583"/>
      <c r="M583"/>
      <c r="N583" t="s">
        <v>281</v>
      </c>
      <c r="O583"/>
      <c r="P583" t="s">
        <v>281</v>
      </c>
      <c r="Q583" t="s">
        <v>155</v>
      </c>
      <c r="R583"/>
      <c r="S583" t="s">
        <v>155</v>
      </c>
      <c r="T583"/>
      <c r="U583"/>
      <c r="V583" s="100"/>
      <c r="W583" s="100"/>
      <c r="X583" s="100"/>
      <c r="Y583" s="100"/>
      <c r="Z583" s="100"/>
      <c r="AA583" s="100"/>
      <c r="AB583" s="100"/>
      <c r="AC583" s="100"/>
      <c r="AD583" s="101"/>
    </row>
    <row r="584" spans="1:30" ht="15" customHeight="1">
      <c r="A584" s="131">
        <v>25</v>
      </c>
      <c r="B584" s="89" t="s">
        <v>193</v>
      </c>
      <c r="C584" s="130">
        <v>7</v>
      </c>
      <c r="D584" s="119">
        <v>812.58699999999999</v>
      </c>
      <c r="E584" s="123"/>
      <c r="F584" s="122">
        <v>800</v>
      </c>
      <c r="G584" s="125">
        <v>580</v>
      </c>
      <c r="H584" s="94">
        <v>1</v>
      </c>
      <c r="I584" s="95" t="s">
        <v>156</v>
      </c>
      <c r="J584">
        <v>580</v>
      </c>
      <c r="K584" t="s">
        <v>155</v>
      </c>
      <c r="L584"/>
      <c r="M584"/>
      <c r="N584" t="s">
        <v>281</v>
      </c>
      <c r="O584"/>
      <c r="P584" t="s">
        <v>281</v>
      </c>
      <c r="Q584" t="s">
        <v>155</v>
      </c>
      <c r="R584"/>
      <c r="S584" t="s">
        <v>281</v>
      </c>
      <c r="T584"/>
      <c r="U584"/>
      <c r="V584" s="100"/>
      <c r="W584" s="100"/>
      <c r="X584" s="100"/>
      <c r="Y584" s="100"/>
      <c r="Z584" s="100"/>
      <c r="AA584" s="100"/>
      <c r="AB584" s="100"/>
      <c r="AC584" s="100"/>
      <c r="AD584" s="101"/>
    </row>
    <row r="585" spans="1:30" ht="15" customHeight="1">
      <c r="A585" s="131">
        <v>25</v>
      </c>
      <c r="B585" s="89" t="s">
        <v>193</v>
      </c>
      <c r="C585" s="130">
        <v>8</v>
      </c>
      <c r="D585" s="119">
        <v>609.49699999999996</v>
      </c>
      <c r="E585" s="123"/>
      <c r="F585" s="122">
        <v>600</v>
      </c>
      <c r="G585" s="125">
        <v>581</v>
      </c>
      <c r="H585" s="94">
        <v>1</v>
      </c>
      <c r="I585" s="95" t="s">
        <v>156</v>
      </c>
      <c r="J585">
        <v>581</v>
      </c>
      <c r="K585" t="s">
        <v>281</v>
      </c>
      <c r="L585"/>
      <c r="M585"/>
      <c r="N585"/>
      <c r="O585"/>
      <c r="P585" t="s">
        <v>281</v>
      </c>
      <c r="Q585" t="s">
        <v>155</v>
      </c>
      <c r="R585"/>
      <c r="S585" t="s">
        <v>281</v>
      </c>
      <c r="T585"/>
      <c r="U585"/>
      <c r="V585" s="100"/>
      <c r="W585" s="100"/>
      <c r="X585" s="100"/>
      <c r="Y585" s="100"/>
      <c r="Z585" s="100"/>
      <c r="AA585" s="100"/>
      <c r="AB585" s="100"/>
      <c r="AC585" s="100"/>
      <c r="AD585" s="101"/>
    </row>
    <row r="586" spans="1:30" ht="15" customHeight="1">
      <c r="A586" s="131">
        <v>25</v>
      </c>
      <c r="B586" s="89" t="s">
        <v>193</v>
      </c>
      <c r="C586" s="130">
        <v>9</v>
      </c>
      <c r="D586" s="119">
        <v>507.74599999999998</v>
      </c>
      <c r="E586" s="123"/>
      <c r="F586" s="122">
        <v>500</v>
      </c>
      <c r="G586" s="125">
        <v>582</v>
      </c>
      <c r="H586" s="94">
        <v>1</v>
      </c>
      <c r="I586" s="95" t="s">
        <v>156</v>
      </c>
      <c r="J586">
        <v>582</v>
      </c>
      <c r="K586" t="s">
        <v>281</v>
      </c>
      <c r="L586"/>
      <c r="M586"/>
      <c r="N586" t="s">
        <v>281</v>
      </c>
      <c r="O586"/>
      <c r="P586" t="s">
        <v>281</v>
      </c>
      <c r="Q586" t="s">
        <v>155</v>
      </c>
      <c r="R586"/>
      <c r="S586" t="s">
        <v>281</v>
      </c>
      <c r="T586"/>
      <c r="U586"/>
      <c r="V586" s="100"/>
      <c r="W586" s="100"/>
      <c r="X586" s="100"/>
      <c r="Y586" s="100"/>
      <c r="Z586" s="100"/>
      <c r="AA586" s="100"/>
      <c r="AB586" s="100"/>
      <c r="AC586" s="100"/>
      <c r="AD586" s="101"/>
    </row>
    <row r="587" spans="1:30" ht="15" customHeight="1">
      <c r="A587" s="131">
        <v>25</v>
      </c>
      <c r="B587" s="89" t="s">
        <v>193</v>
      </c>
      <c r="C587" s="130">
        <v>10</v>
      </c>
      <c r="D587" s="119">
        <v>462.33</v>
      </c>
      <c r="E587" s="123" t="s">
        <v>332</v>
      </c>
      <c r="F587" s="122">
        <v>455</v>
      </c>
      <c r="G587" s="125">
        <v>583</v>
      </c>
      <c r="H587" s="94">
        <v>1</v>
      </c>
      <c r="I587" s="95" t="s">
        <v>156</v>
      </c>
      <c r="J587">
        <v>583</v>
      </c>
      <c r="K587" t="s">
        <v>281</v>
      </c>
      <c r="L587"/>
      <c r="M587"/>
      <c r="N587" t="s">
        <v>281</v>
      </c>
      <c r="O587"/>
      <c r="P587" t="s">
        <v>281</v>
      </c>
      <c r="Q587" t="s">
        <v>320</v>
      </c>
      <c r="R587"/>
      <c r="S587" t="s">
        <v>281</v>
      </c>
      <c r="T587"/>
      <c r="U587"/>
      <c r="V587" s="100"/>
      <c r="W587" s="100"/>
      <c r="X587" s="100"/>
      <c r="Y587" s="100"/>
      <c r="Z587" s="100"/>
      <c r="AA587" s="100"/>
      <c r="AB587" s="100"/>
      <c r="AC587" s="100"/>
      <c r="AD587" s="101"/>
    </row>
    <row r="588" spans="1:30" ht="15" customHeight="1">
      <c r="A588" s="131">
        <v>25</v>
      </c>
      <c r="B588" s="89" t="s">
        <v>193</v>
      </c>
      <c r="C588" s="130">
        <v>11</v>
      </c>
      <c r="D588" s="119">
        <v>393.72199999999998</v>
      </c>
      <c r="E588" s="123">
        <v>34.78</v>
      </c>
      <c r="F588" s="122">
        <v>387</v>
      </c>
      <c r="G588" s="125">
        <v>584</v>
      </c>
      <c r="H588" s="94">
        <v>1</v>
      </c>
      <c r="I588" s="95" t="s">
        <v>156</v>
      </c>
      <c r="J588">
        <v>584</v>
      </c>
      <c r="K588" t="s">
        <v>281</v>
      </c>
      <c r="L588"/>
      <c r="M588"/>
      <c r="N588"/>
      <c r="O588"/>
      <c r="P588" t="s">
        <v>281</v>
      </c>
      <c r="Q588" t="s">
        <v>155</v>
      </c>
      <c r="R588"/>
      <c r="S588" t="s">
        <v>281</v>
      </c>
      <c r="T588"/>
      <c r="U588"/>
      <c r="V588" s="100"/>
      <c r="W588" s="100"/>
      <c r="X588" s="100"/>
      <c r="Y588" s="100"/>
      <c r="Z588" s="100"/>
      <c r="AA588" s="100"/>
      <c r="AB588" s="100"/>
      <c r="AC588" s="100"/>
      <c r="AD588" s="101"/>
    </row>
    <row r="589" spans="1:30" ht="15" customHeight="1">
      <c r="A589" s="131">
        <v>25</v>
      </c>
      <c r="B589" s="89" t="s">
        <v>193</v>
      </c>
      <c r="C589" s="130">
        <v>12</v>
      </c>
      <c r="D589" s="119">
        <v>351.46800000000002</v>
      </c>
      <c r="E589" s="123">
        <v>34.700000000000003</v>
      </c>
      <c r="F589" s="122">
        <v>345</v>
      </c>
      <c r="G589" s="125">
        <v>585</v>
      </c>
      <c r="H589" s="94">
        <v>1</v>
      </c>
      <c r="I589" s="95" t="s">
        <v>156</v>
      </c>
      <c r="J589">
        <v>585</v>
      </c>
      <c r="K589" t="s">
        <v>281</v>
      </c>
      <c r="L589"/>
      <c r="M589" t="s">
        <v>281</v>
      </c>
      <c r="N589"/>
      <c r="O589"/>
      <c r="P589" t="s">
        <v>281</v>
      </c>
      <c r="Q589" t="s">
        <v>155</v>
      </c>
      <c r="R589"/>
      <c r="S589" t="s">
        <v>281</v>
      </c>
      <c r="T589" t="s">
        <v>281</v>
      </c>
      <c r="U589" t="s">
        <v>281</v>
      </c>
      <c r="V589" s="100"/>
      <c r="W589" s="100"/>
      <c r="X589" s="100"/>
      <c r="Y589" s="100"/>
      <c r="Z589" s="100"/>
      <c r="AA589" s="100"/>
      <c r="AB589" s="100"/>
      <c r="AC589" s="100"/>
      <c r="AD589" s="101"/>
    </row>
    <row r="590" spans="1:30" ht="15" customHeight="1">
      <c r="A590" s="131">
        <v>25</v>
      </c>
      <c r="B590" s="89" t="s">
        <v>193</v>
      </c>
      <c r="C590" s="130">
        <v>13</v>
      </c>
      <c r="D590" s="119">
        <v>288.166</v>
      </c>
      <c r="E590" s="123">
        <v>34.4</v>
      </c>
      <c r="F590" s="122">
        <v>283</v>
      </c>
      <c r="G590" s="125">
        <v>586</v>
      </c>
      <c r="H590" s="94">
        <v>1</v>
      </c>
      <c r="I590" s="95" t="s">
        <v>156</v>
      </c>
      <c r="J590">
        <v>586</v>
      </c>
      <c r="K590" t="s">
        <v>155</v>
      </c>
      <c r="L590"/>
      <c r="M590" t="s">
        <v>281</v>
      </c>
      <c r="N590" t="s">
        <v>281</v>
      </c>
      <c r="O590"/>
      <c r="P590" t="s">
        <v>281</v>
      </c>
      <c r="Q590" t="s">
        <v>155</v>
      </c>
      <c r="R590"/>
      <c r="S590" t="s">
        <v>281</v>
      </c>
      <c r="T590" t="s">
        <v>281</v>
      </c>
      <c r="U590" t="s">
        <v>281</v>
      </c>
      <c r="V590" s="100"/>
      <c r="W590" s="100"/>
      <c r="X590" s="100"/>
      <c r="Y590" s="100"/>
      <c r="Z590" s="100"/>
      <c r="AA590" s="100"/>
      <c r="AB590" s="100"/>
      <c r="AC590" s="100"/>
      <c r="AD590" s="101"/>
    </row>
    <row r="591" spans="1:30" ht="15" customHeight="1">
      <c r="A591" s="131">
        <v>25</v>
      </c>
      <c r="B591" s="89" t="s">
        <v>193</v>
      </c>
      <c r="C591" s="130">
        <v>14</v>
      </c>
      <c r="D591" s="119">
        <v>257.31900000000002</v>
      </c>
      <c r="E591" s="123">
        <v>34.1</v>
      </c>
      <c r="F591" s="122">
        <v>253</v>
      </c>
      <c r="G591" s="125">
        <v>587</v>
      </c>
      <c r="H591" s="94">
        <v>1</v>
      </c>
      <c r="I591" s="95" t="s">
        <v>156</v>
      </c>
      <c r="J591">
        <v>587</v>
      </c>
      <c r="K591" t="s">
        <v>281</v>
      </c>
      <c r="L591"/>
      <c r="M591" t="s">
        <v>281</v>
      </c>
      <c r="N591" t="s">
        <v>281</v>
      </c>
      <c r="O591"/>
      <c r="P591" t="s">
        <v>281</v>
      </c>
      <c r="Q591" t="s">
        <v>155</v>
      </c>
      <c r="R591"/>
      <c r="S591" t="s">
        <v>281</v>
      </c>
      <c r="T591" t="s">
        <v>281</v>
      </c>
      <c r="U591" t="s">
        <v>281</v>
      </c>
      <c r="V591" s="100"/>
      <c r="W591" s="100"/>
      <c r="X591" s="100"/>
      <c r="Y591" s="100"/>
      <c r="Z591" s="100"/>
      <c r="AA591" s="100"/>
      <c r="AB591" s="100"/>
      <c r="AC591" s="100"/>
      <c r="AD591" s="101"/>
    </row>
    <row r="592" spans="1:30" ht="15" customHeight="1">
      <c r="A592" s="131">
        <v>25</v>
      </c>
      <c r="B592" s="89" t="s">
        <v>193</v>
      </c>
      <c r="C592" s="130">
        <v>15</v>
      </c>
      <c r="D592" s="119">
        <v>235.14699999999999</v>
      </c>
      <c r="E592" s="123">
        <v>33.6</v>
      </c>
      <c r="F592" s="122">
        <v>231</v>
      </c>
      <c r="G592" s="125">
        <v>588</v>
      </c>
      <c r="H592" s="94">
        <v>1</v>
      </c>
      <c r="I592" s="95" t="s">
        <v>156</v>
      </c>
      <c r="J592">
        <v>588</v>
      </c>
      <c r="K592" t="s">
        <v>281</v>
      </c>
      <c r="L592"/>
      <c r="M592" t="s">
        <v>281</v>
      </c>
      <c r="N592"/>
      <c r="O592"/>
      <c r="P592" t="s">
        <v>281</v>
      </c>
      <c r="Q592" t="s">
        <v>155</v>
      </c>
      <c r="R592"/>
      <c r="S592" t="s">
        <v>281</v>
      </c>
      <c r="T592" t="s">
        <v>281</v>
      </c>
      <c r="U592" t="s">
        <v>281</v>
      </c>
      <c r="V592" s="100"/>
      <c r="W592" s="100"/>
      <c r="X592" s="100"/>
      <c r="Y592" s="100"/>
      <c r="Z592" s="100"/>
      <c r="AA592" s="100"/>
      <c r="AB592" s="100"/>
      <c r="AC592" s="100"/>
      <c r="AD592" s="101"/>
    </row>
    <row r="593" spans="1:32" ht="15" customHeight="1">
      <c r="A593" s="131">
        <v>25</v>
      </c>
      <c r="B593" s="89" t="s">
        <v>193</v>
      </c>
      <c r="C593" s="130">
        <v>16</v>
      </c>
      <c r="D593" s="119">
        <v>205.75299999999999</v>
      </c>
      <c r="E593" s="123">
        <v>33.1</v>
      </c>
      <c r="F593" s="122">
        <v>202</v>
      </c>
      <c r="G593" s="125">
        <v>589</v>
      </c>
      <c r="H593" s="94">
        <v>1</v>
      </c>
      <c r="I593" s="95" t="s">
        <v>156</v>
      </c>
      <c r="J593">
        <v>589</v>
      </c>
      <c r="K593" t="s">
        <v>281</v>
      </c>
      <c r="L593"/>
      <c r="M593" t="s">
        <v>155</v>
      </c>
      <c r="N593" t="s">
        <v>281</v>
      </c>
      <c r="O593"/>
      <c r="P593" t="s">
        <v>281</v>
      </c>
      <c r="Q593" t="s">
        <v>155</v>
      </c>
      <c r="R593"/>
      <c r="S593" t="s">
        <v>281</v>
      </c>
      <c r="T593" t="s">
        <v>281</v>
      </c>
      <c r="U593" t="s">
        <v>281</v>
      </c>
      <c r="V593" s="100"/>
      <c r="W593" s="100"/>
      <c r="X593" s="100"/>
      <c r="Y593" s="100"/>
      <c r="Z593" s="100"/>
      <c r="AA593" s="100"/>
      <c r="AB593" s="100"/>
      <c r="AC593" s="100"/>
      <c r="AD593" s="101"/>
    </row>
    <row r="594" spans="1:32" ht="15" customHeight="1">
      <c r="A594" s="131">
        <v>25</v>
      </c>
      <c r="B594" s="89" t="s">
        <v>193</v>
      </c>
      <c r="C594" s="130">
        <v>17</v>
      </c>
      <c r="D594" s="119">
        <v>190.76599999999999</v>
      </c>
      <c r="E594" s="123">
        <v>32.9</v>
      </c>
      <c r="F594" s="122">
        <v>187</v>
      </c>
      <c r="G594" s="125">
        <v>590</v>
      </c>
      <c r="H594" s="94">
        <v>1</v>
      </c>
      <c r="I594" s="95" t="s">
        <v>156</v>
      </c>
      <c r="J594">
        <v>590</v>
      </c>
      <c r="K594" t="s">
        <v>281</v>
      </c>
      <c r="L594"/>
      <c r="M594" t="s">
        <v>281</v>
      </c>
      <c r="N594" t="s">
        <v>281</v>
      </c>
      <c r="O594" t="s">
        <v>281</v>
      </c>
      <c r="P594" t="s">
        <v>281</v>
      </c>
      <c r="Q594" t="s">
        <v>155</v>
      </c>
      <c r="R594"/>
      <c r="S594" t="s">
        <v>281</v>
      </c>
      <c r="T594" t="s">
        <v>281</v>
      </c>
      <c r="U594" t="s">
        <v>281</v>
      </c>
      <c r="V594" s="100"/>
      <c r="W594" s="100"/>
      <c r="X594" s="100"/>
      <c r="Y594" s="100"/>
      <c r="Z594" s="100"/>
      <c r="AA594" s="100"/>
      <c r="AB594" s="100"/>
      <c r="AC594" s="100"/>
      <c r="AD594" s="101"/>
    </row>
    <row r="595" spans="1:32" ht="15" customHeight="1">
      <c r="A595" s="131">
        <v>25</v>
      </c>
      <c r="B595" s="89" t="s">
        <v>193</v>
      </c>
      <c r="C595" s="130">
        <v>18</v>
      </c>
      <c r="D595" s="119">
        <v>159.47999999999999</v>
      </c>
      <c r="E595" s="123">
        <v>32.6</v>
      </c>
      <c r="F595" s="122">
        <v>156</v>
      </c>
      <c r="G595" s="125">
        <v>591</v>
      </c>
      <c r="H595" s="94">
        <v>1</v>
      </c>
      <c r="I595" s="95" t="s">
        <v>156</v>
      </c>
      <c r="J595">
        <v>591</v>
      </c>
      <c r="K595" t="s">
        <v>155</v>
      </c>
      <c r="L595"/>
      <c r="M595" t="s">
        <v>281</v>
      </c>
      <c r="N595"/>
      <c r="O595" t="s">
        <v>281</v>
      </c>
      <c r="P595" t="s">
        <v>281</v>
      </c>
      <c r="Q595" t="s">
        <v>155</v>
      </c>
      <c r="R595"/>
      <c r="S595" t="s">
        <v>155</v>
      </c>
      <c r="T595" t="s">
        <v>281</v>
      </c>
      <c r="U595" t="s">
        <v>281</v>
      </c>
      <c r="V595" s="100"/>
      <c r="W595" s="100"/>
      <c r="X595" s="100"/>
      <c r="Y595" s="100"/>
      <c r="Z595" s="100"/>
      <c r="AA595" s="100"/>
      <c r="AB595" s="100"/>
      <c r="AC595" s="100"/>
      <c r="AD595" s="101"/>
    </row>
    <row r="596" spans="1:32" ht="15" customHeight="1">
      <c r="A596" s="131">
        <v>25</v>
      </c>
      <c r="B596" s="89" t="s">
        <v>193</v>
      </c>
      <c r="C596" s="130">
        <v>19</v>
      </c>
      <c r="D596" s="119">
        <v>128.78299999999999</v>
      </c>
      <c r="E596" s="123">
        <v>32.299999999999997</v>
      </c>
      <c r="F596" s="122">
        <v>126</v>
      </c>
      <c r="G596" s="125">
        <v>592</v>
      </c>
      <c r="H596" s="94">
        <v>1</v>
      </c>
      <c r="I596" s="95" t="s">
        <v>156</v>
      </c>
      <c r="J596">
        <v>592</v>
      </c>
      <c r="K596" t="s">
        <v>281</v>
      </c>
      <c r="L596"/>
      <c r="M596" t="s">
        <v>281</v>
      </c>
      <c r="N596" t="s">
        <v>281</v>
      </c>
      <c r="O596" t="s">
        <v>155</v>
      </c>
      <c r="P596" t="s">
        <v>281</v>
      </c>
      <c r="Q596" t="s">
        <v>155</v>
      </c>
      <c r="R596"/>
      <c r="S596" t="s">
        <v>281</v>
      </c>
      <c r="T596" t="s">
        <v>281</v>
      </c>
      <c r="U596" t="s">
        <v>281</v>
      </c>
      <c r="V596" s="100"/>
      <c r="W596" s="100"/>
      <c r="X596" s="100"/>
      <c r="Y596" s="100"/>
      <c r="Z596" s="100"/>
      <c r="AA596" s="100"/>
      <c r="AB596" s="100"/>
      <c r="AC596" s="100"/>
      <c r="AD596" s="101"/>
    </row>
    <row r="597" spans="1:32" ht="15" customHeight="1">
      <c r="A597" s="131">
        <v>25</v>
      </c>
      <c r="B597" s="89" t="s">
        <v>193</v>
      </c>
      <c r="C597" s="130">
        <v>20</v>
      </c>
      <c r="D597" s="119">
        <v>89.591999999999999</v>
      </c>
      <c r="E597" s="123">
        <v>31.8</v>
      </c>
      <c r="F597" s="122">
        <v>87</v>
      </c>
      <c r="G597" s="125">
        <v>593</v>
      </c>
      <c r="H597" s="94">
        <v>1</v>
      </c>
      <c r="I597" s="95" t="s">
        <v>156</v>
      </c>
      <c r="J597">
        <v>593</v>
      </c>
      <c r="K597" t="s">
        <v>281</v>
      </c>
      <c r="L597"/>
      <c r="M597" t="s">
        <v>281</v>
      </c>
      <c r="N597" t="s">
        <v>281</v>
      </c>
      <c r="O597" t="s">
        <v>281</v>
      </c>
      <c r="P597" t="s">
        <v>281</v>
      </c>
      <c r="Q597" t="s">
        <v>320</v>
      </c>
      <c r="R597"/>
      <c r="S597" t="s">
        <v>281</v>
      </c>
      <c r="T597" t="s">
        <v>281</v>
      </c>
      <c r="U597" t="s">
        <v>281</v>
      </c>
      <c r="V597" s="100"/>
      <c r="W597" s="100"/>
      <c r="X597" s="100"/>
      <c r="Y597" s="100"/>
      <c r="Z597" s="100"/>
      <c r="AA597" s="100"/>
      <c r="AB597" s="100"/>
      <c r="AC597" s="100"/>
      <c r="AD597" s="101"/>
    </row>
    <row r="598" spans="1:32" ht="15" customHeight="1">
      <c r="A598" s="131">
        <v>25</v>
      </c>
      <c r="B598" s="89" t="s">
        <v>193</v>
      </c>
      <c r="C598" s="130">
        <v>21</v>
      </c>
      <c r="D598" s="119">
        <v>74.31</v>
      </c>
      <c r="E598" s="123" t="s">
        <v>333</v>
      </c>
      <c r="F598" s="122">
        <v>72</v>
      </c>
      <c r="G598" s="125">
        <v>594</v>
      </c>
      <c r="H598" s="94">
        <v>1</v>
      </c>
      <c r="I598" s="95" t="s">
        <v>156</v>
      </c>
      <c r="J598">
        <v>594</v>
      </c>
      <c r="K598" t="s">
        <v>281</v>
      </c>
      <c r="L598"/>
      <c r="M598" t="s">
        <v>281</v>
      </c>
      <c r="N598" t="s">
        <v>281</v>
      </c>
      <c r="O598" t="s">
        <v>281</v>
      </c>
      <c r="P598" t="s">
        <v>281</v>
      </c>
      <c r="Q598" t="s">
        <v>155</v>
      </c>
      <c r="R598"/>
      <c r="S598" t="s">
        <v>281</v>
      </c>
      <c r="T598" t="s">
        <v>281</v>
      </c>
      <c r="U598" t="s">
        <v>281</v>
      </c>
      <c r="V598" s="100"/>
      <c r="W598" s="100"/>
      <c r="X598" s="100"/>
      <c r="Y598" s="100"/>
      <c r="Z598" s="100"/>
      <c r="AA598" s="100"/>
      <c r="AB598" s="100"/>
      <c r="AC598" s="100"/>
      <c r="AD598" s="101"/>
      <c r="AE598" s="135"/>
      <c r="AF598" s="97"/>
    </row>
    <row r="599" spans="1:32" ht="15" customHeight="1">
      <c r="A599" s="131">
        <v>25</v>
      </c>
      <c r="B599" s="89" t="s">
        <v>193</v>
      </c>
      <c r="C599" s="130">
        <v>22</v>
      </c>
      <c r="D599" s="119">
        <v>42.271000000000001</v>
      </c>
      <c r="E599" s="123"/>
      <c r="F599" s="122">
        <v>40</v>
      </c>
      <c r="G599" s="125">
        <v>595</v>
      </c>
      <c r="H599" s="94">
        <v>1</v>
      </c>
      <c r="I599" s="95" t="s">
        <v>156</v>
      </c>
      <c r="J599">
        <v>595</v>
      </c>
      <c r="K599" t="s">
        <v>281</v>
      </c>
      <c r="L599"/>
      <c r="M599" t="s">
        <v>281</v>
      </c>
      <c r="N599"/>
      <c r="O599" t="s">
        <v>155</v>
      </c>
      <c r="P599" t="s">
        <v>281</v>
      </c>
      <c r="Q599" t="s">
        <v>155</v>
      </c>
      <c r="R599"/>
      <c r="S599" t="s">
        <v>155</v>
      </c>
      <c r="T599" t="s">
        <v>155</v>
      </c>
      <c r="U599" t="s">
        <v>155</v>
      </c>
      <c r="V599" s="100"/>
      <c r="W599" s="100"/>
      <c r="X599" s="100"/>
      <c r="Y599" s="100"/>
      <c r="Z599" s="100"/>
      <c r="AA599" s="100"/>
      <c r="AB599" s="100"/>
      <c r="AC599" s="100"/>
      <c r="AD599" s="101"/>
      <c r="AE599" s="135"/>
      <c r="AF599" s="97"/>
    </row>
    <row r="600" spans="1:32" ht="15" customHeight="1">
      <c r="A600" s="131">
        <v>25</v>
      </c>
      <c r="B600" s="89" t="s">
        <v>193</v>
      </c>
      <c r="C600" s="130">
        <v>23</v>
      </c>
      <c r="D600" s="119">
        <v>21.814</v>
      </c>
      <c r="E600" s="123"/>
      <c r="F600" s="122">
        <v>20</v>
      </c>
      <c r="G600" s="125">
        <v>596</v>
      </c>
      <c r="H600" s="94">
        <v>1</v>
      </c>
      <c r="I600" s="95" t="s">
        <v>156</v>
      </c>
      <c r="J600">
        <v>596</v>
      </c>
      <c r="K600" t="s">
        <v>281</v>
      </c>
      <c r="L600"/>
      <c r="M600" t="s">
        <v>281</v>
      </c>
      <c r="N600" t="s">
        <v>281</v>
      </c>
      <c r="O600" t="s">
        <v>155</v>
      </c>
      <c r="P600" t="s">
        <v>281</v>
      </c>
      <c r="Q600" t="s">
        <v>155</v>
      </c>
      <c r="R600"/>
      <c r="S600" t="s">
        <v>281</v>
      </c>
      <c r="T600" t="s">
        <v>281</v>
      </c>
      <c r="U600" t="s">
        <v>281</v>
      </c>
      <c r="V600" s="100"/>
      <c r="W600" s="100"/>
      <c r="X600" s="100"/>
      <c r="Y600" s="100"/>
      <c r="Z600" s="100"/>
      <c r="AA600" s="100"/>
      <c r="AB600" s="100"/>
      <c r="AC600" s="100"/>
      <c r="AD600" s="101"/>
      <c r="AE600" s="135"/>
      <c r="AF600" s="97"/>
    </row>
    <row r="601" spans="1:32" ht="15" customHeight="1">
      <c r="A601" s="131">
        <v>25</v>
      </c>
      <c r="B601" s="89" t="s">
        <v>193</v>
      </c>
      <c r="C601" s="131">
        <v>24</v>
      </c>
      <c r="D601" s="119">
        <v>5.6219999999999999</v>
      </c>
      <c r="E601" s="123"/>
      <c r="F601" s="122">
        <v>5</v>
      </c>
      <c r="G601" s="125">
        <v>597</v>
      </c>
      <c r="H601" s="94">
        <v>1</v>
      </c>
      <c r="I601" s="95" t="s">
        <v>156</v>
      </c>
      <c r="J601">
        <v>597</v>
      </c>
      <c r="K601" t="s">
        <v>281</v>
      </c>
      <c r="L601"/>
      <c r="M601" t="s">
        <v>281</v>
      </c>
      <c r="N601" t="s">
        <v>281</v>
      </c>
      <c r="O601" t="s">
        <v>155</v>
      </c>
      <c r="P601" t="s">
        <v>281</v>
      </c>
      <c r="Q601" t="s">
        <v>155</v>
      </c>
      <c r="R601"/>
      <c r="S601" t="s">
        <v>281</v>
      </c>
      <c r="T601" t="s">
        <v>281</v>
      </c>
      <c r="U601" t="s">
        <v>281</v>
      </c>
      <c r="V601" s="100"/>
      <c r="W601" s="100"/>
      <c r="X601" s="100"/>
      <c r="Y601" s="100"/>
      <c r="Z601" s="100"/>
      <c r="AA601" s="100"/>
      <c r="AB601" s="100"/>
      <c r="AC601" s="100"/>
      <c r="AD601" s="101"/>
      <c r="AE601" s="135"/>
      <c r="AF601" s="97"/>
    </row>
    <row r="602" spans="1:32" ht="15" customHeight="1">
      <c r="A602" s="89">
        <v>26</v>
      </c>
      <c r="B602" s="89" t="s">
        <v>196</v>
      </c>
      <c r="C602" s="130">
        <v>1</v>
      </c>
      <c r="D602" s="119">
        <v>3801.3339999999998</v>
      </c>
      <c r="E602" s="123" t="s">
        <v>331</v>
      </c>
      <c r="F602" s="122">
        <v>3731</v>
      </c>
      <c r="G602" s="125">
        <v>598</v>
      </c>
      <c r="H602" s="94">
        <v>1</v>
      </c>
      <c r="I602" s="95" t="s">
        <v>156</v>
      </c>
      <c r="J602">
        <v>598</v>
      </c>
      <c r="K602" t="s">
        <v>319</v>
      </c>
      <c r="L602"/>
      <c r="M602"/>
      <c r="N602"/>
      <c r="O602"/>
      <c r="P602" t="s">
        <v>281</v>
      </c>
      <c r="Q602" t="s">
        <v>155</v>
      </c>
      <c r="R602"/>
      <c r="S602" t="s">
        <v>281</v>
      </c>
      <c r="T602"/>
      <c r="U602"/>
      <c r="V602"/>
      <c r="W602" t="s">
        <v>155</v>
      </c>
      <c r="X602" s="100"/>
      <c r="Y602" s="100"/>
      <c r="Z602" s="100"/>
      <c r="AA602" s="100"/>
      <c r="AB602" s="100"/>
      <c r="AC602" s="100"/>
      <c r="AD602" s="101"/>
      <c r="AE602" s="135"/>
      <c r="AF602" s="97"/>
    </row>
    <row r="603" spans="1:32" ht="15" customHeight="1">
      <c r="A603" s="89">
        <v>26</v>
      </c>
      <c r="B603" s="89" t="s">
        <v>196</v>
      </c>
      <c r="C603" s="130">
        <v>2</v>
      </c>
      <c r="D603" s="119">
        <v>2544.2440000000001</v>
      </c>
      <c r="E603" s="123"/>
      <c r="F603" s="122">
        <v>2500</v>
      </c>
      <c r="G603" s="125">
        <v>599</v>
      </c>
      <c r="H603" s="94">
        <v>1</v>
      </c>
      <c r="I603" s="95" t="s">
        <v>156</v>
      </c>
      <c r="J603">
        <v>599</v>
      </c>
      <c r="K603" t="s">
        <v>281</v>
      </c>
      <c r="L603"/>
      <c r="M603"/>
      <c r="N603"/>
      <c r="O603"/>
      <c r="P603" t="s">
        <v>281</v>
      </c>
      <c r="Q603" t="s">
        <v>155</v>
      </c>
      <c r="R603"/>
      <c r="S603" t="s">
        <v>281</v>
      </c>
      <c r="T603"/>
      <c r="U603"/>
      <c r="V603"/>
      <c r="W603"/>
      <c r="X603" s="100"/>
      <c r="Y603" s="100"/>
      <c r="Z603" s="100"/>
      <c r="AA603" s="100"/>
      <c r="AB603" s="100"/>
      <c r="AC603" s="100"/>
      <c r="AD603" s="101"/>
      <c r="AE603" s="135"/>
      <c r="AF603" s="97"/>
    </row>
    <row r="604" spans="1:32" ht="15" customHeight="1">
      <c r="A604" s="89">
        <v>26</v>
      </c>
      <c r="B604" s="89" t="s">
        <v>196</v>
      </c>
      <c r="C604" s="130">
        <v>3</v>
      </c>
      <c r="D604" s="119">
        <v>1524.078</v>
      </c>
      <c r="E604" s="123"/>
      <c r="F604" s="122">
        <v>1500</v>
      </c>
      <c r="G604" s="125">
        <v>600</v>
      </c>
      <c r="H604" s="94">
        <v>1</v>
      </c>
      <c r="I604" s="95" t="s">
        <v>156</v>
      </c>
      <c r="J604">
        <v>600</v>
      </c>
      <c r="K604" t="s">
        <v>281</v>
      </c>
      <c r="L604"/>
      <c r="M604"/>
      <c r="N604"/>
      <c r="O604"/>
      <c r="P604" t="s">
        <v>281</v>
      </c>
      <c r="Q604" t="s">
        <v>155</v>
      </c>
      <c r="R604"/>
      <c r="S604" t="s">
        <v>281</v>
      </c>
      <c r="T604"/>
      <c r="U604"/>
      <c r="V604"/>
      <c r="W604"/>
      <c r="X604" s="100"/>
      <c r="Y604" s="100"/>
      <c r="Z604" s="100"/>
      <c r="AA604" s="100"/>
      <c r="AB604" s="100"/>
      <c r="AC604" s="100"/>
      <c r="AD604" s="101"/>
      <c r="AE604" s="135"/>
      <c r="AF604" s="97"/>
    </row>
    <row r="605" spans="1:32" ht="15" customHeight="1">
      <c r="A605" s="89">
        <v>26</v>
      </c>
      <c r="B605" s="89" t="s">
        <v>196</v>
      </c>
      <c r="C605" s="130">
        <v>4</v>
      </c>
      <c r="D605" s="119">
        <v>1015.705</v>
      </c>
      <c r="E605" s="123"/>
      <c r="F605" s="122">
        <v>1000</v>
      </c>
      <c r="G605" s="125">
        <v>601</v>
      </c>
      <c r="H605" s="94">
        <v>1</v>
      </c>
      <c r="I605" s="95" t="s">
        <v>156</v>
      </c>
      <c r="J605">
        <v>601</v>
      </c>
      <c r="K605" t="s">
        <v>281</v>
      </c>
      <c r="L605"/>
      <c r="M605"/>
      <c r="N605" t="s">
        <v>281</v>
      </c>
      <c r="O605"/>
      <c r="P605" t="s">
        <v>281</v>
      </c>
      <c r="Q605" t="s">
        <v>155</v>
      </c>
      <c r="R605"/>
      <c r="S605" t="s">
        <v>281</v>
      </c>
      <c r="T605"/>
      <c r="U605"/>
      <c r="V605"/>
      <c r="W605"/>
      <c r="X605" s="100"/>
      <c r="Y605" s="100"/>
      <c r="Z605" s="100"/>
      <c r="AA605" s="100"/>
      <c r="AB605" s="100"/>
      <c r="AC605" s="100"/>
      <c r="AD605" s="101"/>
      <c r="AE605" s="135"/>
      <c r="AF605" s="97"/>
    </row>
    <row r="606" spans="1:32" ht="15" customHeight="1">
      <c r="A606" s="89">
        <v>26</v>
      </c>
      <c r="B606" s="89" t="s">
        <v>196</v>
      </c>
      <c r="C606" s="130">
        <v>5</v>
      </c>
      <c r="D606" s="119">
        <v>812.54499999999996</v>
      </c>
      <c r="E606" s="123"/>
      <c r="F606" s="122">
        <v>800</v>
      </c>
      <c r="G606" s="125">
        <v>602</v>
      </c>
      <c r="H606" s="94">
        <v>1</v>
      </c>
      <c r="I606" s="95" t="s">
        <v>156</v>
      </c>
      <c r="J606">
        <v>602</v>
      </c>
      <c r="K606" t="s">
        <v>155</v>
      </c>
      <c r="L606"/>
      <c r="M606"/>
      <c r="N606" t="s">
        <v>281</v>
      </c>
      <c r="O606"/>
      <c r="P606" t="s">
        <v>281</v>
      </c>
      <c r="Q606" t="s">
        <v>155</v>
      </c>
      <c r="R606"/>
      <c r="S606" t="s">
        <v>281</v>
      </c>
      <c r="T606"/>
      <c r="U606"/>
      <c r="V606"/>
      <c r="W606" t="s">
        <v>155</v>
      </c>
      <c r="X606" s="100"/>
      <c r="Y606" s="100"/>
      <c r="Z606" s="100"/>
      <c r="AA606" s="100"/>
      <c r="AB606" s="100"/>
      <c r="AC606" s="100"/>
      <c r="AD606" s="101"/>
      <c r="AE606" s="135"/>
      <c r="AF606" s="97"/>
    </row>
    <row r="607" spans="1:32" ht="15" customHeight="1">
      <c r="A607" s="89">
        <v>26</v>
      </c>
      <c r="B607" s="89" t="s">
        <v>196</v>
      </c>
      <c r="C607" s="130">
        <v>6</v>
      </c>
      <c r="D607" s="119">
        <v>609.88300000000004</v>
      </c>
      <c r="E607" s="123"/>
      <c r="F607" s="122">
        <v>600</v>
      </c>
      <c r="G607" s="125">
        <v>603</v>
      </c>
      <c r="H607" s="94">
        <v>1</v>
      </c>
      <c r="I607" s="95" t="s">
        <v>156</v>
      </c>
      <c r="J607">
        <v>603</v>
      </c>
      <c r="K607" t="s">
        <v>281</v>
      </c>
      <c r="L607"/>
      <c r="M607"/>
      <c r="N607"/>
      <c r="O607"/>
      <c r="P607" t="s">
        <v>281</v>
      </c>
      <c r="Q607" t="s">
        <v>155</v>
      </c>
      <c r="R607"/>
      <c r="S607" t="s">
        <v>155</v>
      </c>
      <c r="T607"/>
      <c r="U607"/>
      <c r="V607"/>
      <c r="W607"/>
      <c r="X607" s="100"/>
      <c r="Y607" s="100"/>
      <c r="Z607" s="100"/>
      <c r="AA607" s="100"/>
      <c r="AB607" s="100"/>
      <c r="AC607" s="100"/>
      <c r="AD607" s="101"/>
      <c r="AE607" s="135"/>
      <c r="AF607" s="97"/>
    </row>
    <row r="608" spans="1:32" ht="15" customHeight="1">
      <c r="A608" s="89">
        <v>26</v>
      </c>
      <c r="B608" s="89" t="s">
        <v>196</v>
      </c>
      <c r="C608" s="130">
        <v>7</v>
      </c>
      <c r="D608" s="119">
        <v>508.471</v>
      </c>
      <c r="E608" s="123"/>
      <c r="F608" s="122">
        <v>500</v>
      </c>
      <c r="G608" s="125">
        <v>604</v>
      </c>
      <c r="H608" s="94">
        <v>1</v>
      </c>
      <c r="I608" s="95" t="s">
        <v>156</v>
      </c>
      <c r="J608">
        <v>604</v>
      </c>
      <c r="K608" t="s">
        <v>281</v>
      </c>
      <c r="L608"/>
      <c r="M608"/>
      <c r="N608" t="s">
        <v>281</v>
      </c>
      <c r="O608"/>
      <c r="P608" t="s">
        <v>281</v>
      </c>
      <c r="Q608" t="s">
        <v>155</v>
      </c>
      <c r="R608"/>
      <c r="S608" t="s">
        <v>281</v>
      </c>
      <c r="T608"/>
      <c r="U608"/>
      <c r="V608"/>
      <c r="W608"/>
      <c r="X608" s="100"/>
      <c r="Y608" s="100"/>
      <c r="Z608" s="100"/>
      <c r="AA608" s="100"/>
      <c r="AB608" s="100"/>
      <c r="AC608" s="100"/>
      <c r="AD608" s="101"/>
      <c r="AE608" s="135"/>
      <c r="AF608" s="97"/>
    </row>
    <row r="609" spans="1:32" ht="15" customHeight="1">
      <c r="A609" s="89">
        <v>26</v>
      </c>
      <c r="B609" s="89" t="s">
        <v>196</v>
      </c>
      <c r="C609" s="130">
        <v>8</v>
      </c>
      <c r="D609" s="119">
        <v>479.238</v>
      </c>
      <c r="E609" s="123" t="s">
        <v>332</v>
      </c>
      <c r="F609" s="122">
        <v>471</v>
      </c>
      <c r="G609" s="125">
        <v>605</v>
      </c>
      <c r="H609" s="94">
        <v>0</v>
      </c>
      <c r="I609" s="95" t="s">
        <v>156</v>
      </c>
      <c r="J609">
        <v>605</v>
      </c>
      <c r="K609" t="s">
        <v>281</v>
      </c>
      <c r="L609"/>
      <c r="M609"/>
      <c r="N609" t="s">
        <v>281</v>
      </c>
      <c r="O609"/>
      <c r="P609" t="s">
        <v>281</v>
      </c>
      <c r="Q609" t="s">
        <v>155</v>
      </c>
      <c r="R609"/>
      <c r="S609" t="s">
        <v>281</v>
      </c>
      <c r="T609"/>
      <c r="U609"/>
      <c r="V609"/>
      <c r="W609" t="s">
        <v>155</v>
      </c>
      <c r="X609" s="100"/>
      <c r="Y609" s="100"/>
      <c r="Z609" s="100"/>
      <c r="AA609" s="100"/>
      <c r="AB609" s="100"/>
      <c r="AC609" s="100"/>
      <c r="AD609" s="101"/>
      <c r="AE609" s="135"/>
      <c r="AF609" s="97"/>
    </row>
    <row r="610" spans="1:32" ht="15" customHeight="1">
      <c r="A610" s="89">
        <v>26</v>
      </c>
      <c r="B610" s="89" t="s">
        <v>196</v>
      </c>
      <c r="C610" s="130">
        <v>9</v>
      </c>
      <c r="D610" s="119">
        <v>415.81400000000002</v>
      </c>
      <c r="E610" s="123">
        <v>34.78</v>
      </c>
      <c r="F610" s="122">
        <v>409</v>
      </c>
      <c r="G610" s="125">
        <v>606</v>
      </c>
      <c r="H610" s="94">
        <v>1</v>
      </c>
      <c r="I610" s="95" t="s">
        <v>156</v>
      </c>
      <c r="J610">
        <v>606</v>
      </c>
      <c r="K610" t="s">
        <v>281</v>
      </c>
      <c r="L610"/>
      <c r="M610"/>
      <c r="N610"/>
      <c r="O610"/>
      <c r="P610" t="s">
        <v>281</v>
      </c>
      <c r="Q610" t="s">
        <v>155</v>
      </c>
      <c r="R610"/>
      <c r="S610" t="s">
        <v>281</v>
      </c>
      <c r="T610"/>
      <c r="U610"/>
      <c r="V610"/>
      <c r="W610"/>
      <c r="X610" s="100"/>
      <c r="Y610" s="100"/>
      <c r="Z610" s="100"/>
      <c r="AA610" s="100"/>
      <c r="AB610" s="100"/>
      <c r="AC610" s="100"/>
      <c r="AD610" s="101"/>
      <c r="AE610" s="135"/>
      <c r="AF610" s="97"/>
    </row>
    <row r="611" spans="1:32" ht="15" customHeight="1">
      <c r="A611" s="89">
        <v>26</v>
      </c>
      <c r="B611" s="89" t="s">
        <v>196</v>
      </c>
      <c r="C611" s="130">
        <v>10</v>
      </c>
      <c r="D611" s="119">
        <v>373.24</v>
      </c>
      <c r="E611" s="123">
        <v>34.700000000000003</v>
      </c>
      <c r="F611" s="122">
        <v>367</v>
      </c>
      <c r="G611" s="125">
        <v>607</v>
      </c>
      <c r="H611" s="94">
        <v>1</v>
      </c>
      <c r="I611" s="95" t="s">
        <v>156</v>
      </c>
      <c r="J611">
        <v>607</v>
      </c>
      <c r="K611" t="s">
        <v>281</v>
      </c>
      <c r="L611"/>
      <c r="M611" t="s">
        <v>281</v>
      </c>
      <c r="N611"/>
      <c r="O611"/>
      <c r="P611" t="s">
        <v>281</v>
      </c>
      <c r="Q611" t="s">
        <v>155</v>
      </c>
      <c r="R611"/>
      <c r="S611" t="s">
        <v>281</v>
      </c>
      <c r="T611" t="s">
        <v>281</v>
      </c>
      <c r="U611" t="s">
        <v>281</v>
      </c>
      <c r="V611"/>
      <c r="W611"/>
      <c r="X611" s="100"/>
      <c r="Y611" s="100"/>
      <c r="Z611" s="100"/>
      <c r="AA611" s="100"/>
      <c r="AB611" s="100"/>
      <c r="AC611" s="100"/>
      <c r="AD611" s="101"/>
      <c r="AE611" s="135"/>
      <c r="AF611" s="97"/>
    </row>
    <row r="612" spans="1:32" ht="15" customHeight="1">
      <c r="A612" s="89">
        <v>26</v>
      </c>
      <c r="B612" s="89" t="s">
        <v>196</v>
      </c>
      <c r="C612" s="130">
        <v>11</v>
      </c>
      <c r="D612" s="119">
        <v>309.84100000000001</v>
      </c>
      <c r="E612" s="123">
        <v>34.4</v>
      </c>
      <c r="F612" s="122">
        <v>303</v>
      </c>
      <c r="G612" s="125">
        <v>608</v>
      </c>
      <c r="H612" s="94">
        <v>1</v>
      </c>
      <c r="I612" s="95" t="s">
        <v>156</v>
      </c>
      <c r="J612">
        <v>608</v>
      </c>
      <c r="K612" t="s">
        <v>281</v>
      </c>
      <c r="L612"/>
      <c r="M612" t="s">
        <v>281</v>
      </c>
      <c r="N612" t="s">
        <v>281</v>
      </c>
      <c r="O612"/>
      <c r="P612" t="s">
        <v>281</v>
      </c>
      <c r="Q612" t="s">
        <v>155</v>
      </c>
      <c r="R612"/>
      <c r="S612" t="s">
        <v>281</v>
      </c>
      <c r="T612" t="s">
        <v>281</v>
      </c>
      <c r="U612" t="s">
        <v>281</v>
      </c>
      <c r="V612"/>
      <c r="W612"/>
      <c r="X612" s="100"/>
      <c r="Y612" s="100"/>
      <c r="Z612" s="100"/>
      <c r="AA612" s="100"/>
      <c r="AB612" s="100"/>
      <c r="AC612" s="100"/>
      <c r="AD612" s="101"/>
      <c r="AE612" s="135"/>
      <c r="AF612" s="97"/>
    </row>
    <row r="613" spans="1:32" ht="15" customHeight="1">
      <c r="A613" s="89">
        <v>26</v>
      </c>
      <c r="B613" s="89" t="s">
        <v>196</v>
      </c>
      <c r="C613" s="130">
        <v>12</v>
      </c>
      <c r="D613" s="119">
        <v>276.57499999999999</v>
      </c>
      <c r="E613" s="123">
        <v>34.1</v>
      </c>
      <c r="F613" s="122">
        <v>272</v>
      </c>
      <c r="G613" s="125">
        <v>609</v>
      </c>
      <c r="H613" s="94">
        <v>1</v>
      </c>
      <c r="I613" s="95" t="s">
        <v>156</v>
      </c>
      <c r="J613">
        <v>609</v>
      </c>
      <c r="K613" t="s">
        <v>281</v>
      </c>
      <c r="L613"/>
      <c r="M613" t="s">
        <v>281</v>
      </c>
      <c r="N613" t="s">
        <v>281</v>
      </c>
      <c r="O613"/>
      <c r="P613" t="s">
        <v>281</v>
      </c>
      <c r="Q613" t="s">
        <v>320</v>
      </c>
      <c r="R613"/>
      <c r="S613" t="s">
        <v>281</v>
      </c>
      <c r="T613" t="s">
        <v>281</v>
      </c>
      <c r="U613" t="s">
        <v>281</v>
      </c>
      <c r="V613"/>
      <c r="W613"/>
      <c r="X613" s="100"/>
      <c r="Y613" s="100"/>
      <c r="Z613" s="100"/>
      <c r="AA613" s="100"/>
      <c r="AB613" s="100"/>
      <c r="AC613" s="100"/>
      <c r="AD613" s="101"/>
      <c r="AE613" s="135"/>
      <c r="AF613" s="97"/>
    </row>
    <row r="614" spans="1:32" ht="15" customHeight="1">
      <c r="A614" s="89">
        <v>26</v>
      </c>
      <c r="B614" s="89" t="s">
        <v>196</v>
      </c>
      <c r="C614" s="130">
        <v>13</v>
      </c>
      <c r="D614" s="119">
        <v>254.49</v>
      </c>
      <c r="E614" s="123">
        <v>33.6</v>
      </c>
      <c r="F614" s="122">
        <v>249</v>
      </c>
      <c r="G614" s="125">
        <v>610</v>
      </c>
      <c r="H614" s="94">
        <v>1</v>
      </c>
      <c r="I614" s="95" t="s">
        <v>156</v>
      </c>
      <c r="J614">
        <v>610</v>
      </c>
      <c r="K614" t="s">
        <v>281</v>
      </c>
      <c r="L614"/>
      <c r="M614" t="s">
        <v>281</v>
      </c>
      <c r="N614"/>
      <c r="O614"/>
      <c r="P614" t="s">
        <v>281</v>
      </c>
      <c r="Q614" t="s">
        <v>155</v>
      </c>
      <c r="R614"/>
      <c r="S614" t="s">
        <v>281</v>
      </c>
      <c r="T614" t="s">
        <v>155</v>
      </c>
      <c r="U614" t="s">
        <v>155</v>
      </c>
      <c r="V614"/>
      <c r="W614"/>
      <c r="X614" s="100"/>
      <c r="Y614" s="100"/>
      <c r="Z614" s="100"/>
      <c r="AA614" s="100"/>
      <c r="AB614" s="100"/>
      <c r="AC614" s="100"/>
      <c r="AD614" s="101"/>
      <c r="AE614" s="135"/>
      <c r="AF614" s="97"/>
    </row>
    <row r="615" spans="1:32" ht="15" customHeight="1">
      <c r="A615" s="89">
        <v>26</v>
      </c>
      <c r="B615" s="89" t="s">
        <v>196</v>
      </c>
      <c r="C615" s="130">
        <v>14</v>
      </c>
      <c r="D615" s="119">
        <v>219.97200000000001</v>
      </c>
      <c r="E615" s="123">
        <v>33.1</v>
      </c>
      <c r="F615" s="122">
        <v>216</v>
      </c>
      <c r="G615" s="125">
        <v>611</v>
      </c>
      <c r="H615" s="94">
        <v>1</v>
      </c>
      <c r="I615" s="95" t="s">
        <v>156</v>
      </c>
      <c r="J615">
        <v>611</v>
      </c>
      <c r="K615" t="s">
        <v>281</v>
      </c>
      <c r="L615"/>
      <c r="M615" t="s">
        <v>155</v>
      </c>
      <c r="N615" t="s">
        <v>281</v>
      </c>
      <c r="O615"/>
      <c r="P615" t="s">
        <v>281</v>
      </c>
      <c r="Q615" t="s">
        <v>320</v>
      </c>
      <c r="R615"/>
      <c r="S615" t="s">
        <v>281</v>
      </c>
      <c r="T615" t="s">
        <v>281</v>
      </c>
      <c r="U615" t="s">
        <v>281</v>
      </c>
      <c r="V615" t="s">
        <v>177</v>
      </c>
      <c r="W615" t="s">
        <v>155</v>
      </c>
      <c r="X615" s="100"/>
      <c r="Y615" s="100"/>
      <c r="Z615" s="100"/>
      <c r="AA615" s="100"/>
      <c r="AB615" s="100"/>
      <c r="AC615" s="100"/>
      <c r="AD615" s="101"/>
      <c r="AE615" s="135"/>
      <c r="AF615" s="97"/>
    </row>
    <row r="616" spans="1:32" ht="15" customHeight="1">
      <c r="A616" s="89">
        <v>26</v>
      </c>
      <c r="B616" s="89" t="s">
        <v>196</v>
      </c>
      <c r="C616" s="130">
        <v>15</v>
      </c>
      <c r="D616" s="119">
        <v>202.821</v>
      </c>
      <c r="E616" s="123">
        <v>32.9</v>
      </c>
      <c r="F616" s="122">
        <v>199</v>
      </c>
      <c r="G616" s="125">
        <v>612</v>
      </c>
      <c r="H616" s="94">
        <v>1</v>
      </c>
      <c r="I616" s="95" t="s">
        <v>156</v>
      </c>
      <c r="J616">
        <v>612</v>
      </c>
      <c r="K616" t="s">
        <v>281</v>
      </c>
      <c r="L616"/>
      <c r="M616" t="s">
        <v>281</v>
      </c>
      <c r="N616" t="s">
        <v>281</v>
      </c>
      <c r="O616" t="s">
        <v>281</v>
      </c>
      <c r="P616" t="s">
        <v>281</v>
      </c>
      <c r="Q616" t="s">
        <v>155</v>
      </c>
      <c r="R616"/>
      <c r="S616" t="s">
        <v>281</v>
      </c>
      <c r="T616" t="s">
        <v>155</v>
      </c>
      <c r="U616" t="s">
        <v>155</v>
      </c>
      <c r="V616"/>
      <c r="W616"/>
      <c r="X616" s="100"/>
      <c r="Y616" s="100"/>
      <c r="Z616" s="100"/>
      <c r="AA616" s="100"/>
      <c r="AB616" s="100"/>
      <c r="AC616" s="100"/>
      <c r="AD616" s="101"/>
      <c r="AE616" s="135"/>
      <c r="AF616" s="97"/>
    </row>
    <row r="617" spans="1:32" ht="15" customHeight="1">
      <c r="A617" s="89">
        <v>26</v>
      </c>
      <c r="B617" s="89" t="s">
        <v>196</v>
      </c>
      <c r="C617" s="130">
        <v>16</v>
      </c>
      <c r="D617" s="119">
        <v>170.34299999999999</v>
      </c>
      <c r="E617" s="123">
        <v>32.6</v>
      </c>
      <c r="F617" s="122">
        <v>167</v>
      </c>
      <c r="G617" s="125">
        <v>613</v>
      </c>
      <c r="H617" s="94">
        <v>1</v>
      </c>
      <c r="I617" s="95" t="s">
        <v>156</v>
      </c>
      <c r="J617">
        <v>613</v>
      </c>
      <c r="K617" t="s">
        <v>155</v>
      </c>
      <c r="L617"/>
      <c r="M617" t="s">
        <v>281</v>
      </c>
      <c r="N617"/>
      <c r="O617" t="s">
        <v>281</v>
      </c>
      <c r="P617" t="s">
        <v>281</v>
      </c>
      <c r="Q617" t="s">
        <v>155</v>
      </c>
      <c r="R617"/>
      <c r="S617" t="s">
        <v>281</v>
      </c>
      <c r="T617" t="s">
        <v>281</v>
      </c>
      <c r="U617" t="s">
        <v>281</v>
      </c>
      <c r="V617"/>
      <c r="W617"/>
      <c r="X617" s="100"/>
      <c r="Y617" s="100"/>
      <c r="Z617" s="100"/>
      <c r="AA617" s="100"/>
      <c r="AB617" s="100"/>
      <c r="AC617" s="100"/>
      <c r="AD617" s="101"/>
      <c r="AE617" s="135"/>
      <c r="AF617" s="97"/>
    </row>
    <row r="618" spans="1:32" ht="15" customHeight="1">
      <c r="A618" s="89">
        <v>26</v>
      </c>
      <c r="B618" s="89" t="s">
        <v>196</v>
      </c>
      <c r="C618" s="130">
        <v>17</v>
      </c>
      <c r="D618" s="119">
        <v>143.33799999999999</v>
      </c>
      <c r="E618" s="123">
        <v>32.299999999999997</v>
      </c>
      <c r="F618" s="122">
        <v>140</v>
      </c>
      <c r="G618" s="125">
        <v>614</v>
      </c>
      <c r="H618" s="94">
        <v>1</v>
      </c>
      <c r="I618" s="95" t="s">
        <v>156</v>
      </c>
      <c r="J618">
        <v>614</v>
      </c>
      <c r="K618" t="s">
        <v>281</v>
      </c>
      <c r="L618"/>
      <c r="M618" t="s">
        <v>281</v>
      </c>
      <c r="N618" t="s">
        <v>281</v>
      </c>
      <c r="O618" t="s">
        <v>155</v>
      </c>
      <c r="P618" t="s">
        <v>281</v>
      </c>
      <c r="Q618" t="s">
        <v>155</v>
      </c>
      <c r="R618"/>
      <c r="S618" t="s">
        <v>281</v>
      </c>
      <c r="T618" t="s">
        <v>281</v>
      </c>
      <c r="U618" t="s">
        <v>281</v>
      </c>
      <c r="V618"/>
      <c r="W618"/>
      <c r="X618" s="100"/>
      <c r="Y618" s="100"/>
      <c r="Z618" s="100"/>
      <c r="AA618" s="100"/>
      <c r="AB618" s="100"/>
      <c r="AC618" s="100"/>
      <c r="AD618" s="101"/>
      <c r="AE618" s="135"/>
      <c r="AF618" s="97"/>
    </row>
    <row r="619" spans="1:32" ht="15" customHeight="1">
      <c r="A619" s="89">
        <v>26</v>
      </c>
      <c r="B619" s="89" t="s">
        <v>196</v>
      </c>
      <c r="C619" s="130">
        <v>18</v>
      </c>
      <c r="D619" s="119">
        <v>110.571</v>
      </c>
      <c r="E619" s="123">
        <v>31.8</v>
      </c>
      <c r="F619" s="122">
        <v>108</v>
      </c>
      <c r="G619" s="125">
        <v>615</v>
      </c>
      <c r="H619" s="94">
        <v>1</v>
      </c>
      <c r="I619" s="95" t="s">
        <v>156</v>
      </c>
      <c r="J619">
        <v>615</v>
      </c>
      <c r="K619" t="s">
        <v>281</v>
      </c>
      <c r="L619"/>
      <c r="M619" t="s">
        <v>281</v>
      </c>
      <c r="N619"/>
      <c r="O619" t="s">
        <v>281</v>
      </c>
      <c r="P619" t="s">
        <v>281</v>
      </c>
      <c r="Q619" t="s">
        <v>320</v>
      </c>
      <c r="R619"/>
      <c r="S619" t="s">
        <v>155</v>
      </c>
      <c r="T619" t="s">
        <v>281</v>
      </c>
      <c r="U619" t="s">
        <v>281</v>
      </c>
      <c r="V619"/>
      <c r="W619"/>
      <c r="X619" s="100"/>
      <c r="Y619" s="100"/>
      <c r="Z619" s="100"/>
      <c r="AA619" s="100"/>
      <c r="AB619" s="100"/>
      <c r="AC619" s="100"/>
      <c r="AD619" s="101"/>
      <c r="AE619" s="135"/>
      <c r="AF619" s="97"/>
    </row>
    <row r="620" spans="1:32" ht="15" customHeight="1">
      <c r="A620" s="89">
        <v>26</v>
      </c>
      <c r="B620" s="89" t="s">
        <v>196</v>
      </c>
      <c r="C620" s="130">
        <v>19</v>
      </c>
      <c r="D620" s="119">
        <v>82.774000000000001</v>
      </c>
      <c r="E620" s="123" t="s">
        <v>333</v>
      </c>
      <c r="F620" s="122">
        <v>81</v>
      </c>
      <c r="G620" s="125">
        <v>616</v>
      </c>
      <c r="H620" s="94">
        <v>0</v>
      </c>
      <c r="I620" s="95" t="s">
        <v>156</v>
      </c>
      <c r="J620">
        <v>616</v>
      </c>
      <c r="K620" t="s">
        <v>281</v>
      </c>
      <c r="L620"/>
      <c r="M620" t="s">
        <v>281</v>
      </c>
      <c r="N620" t="s">
        <v>281</v>
      </c>
      <c r="O620" t="s">
        <v>281</v>
      </c>
      <c r="P620" t="s">
        <v>281</v>
      </c>
      <c r="Q620" t="s">
        <v>155</v>
      </c>
      <c r="R620"/>
      <c r="S620" t="s">
        <v>281</v>
      </c>
      <c r="T620" t="s">
        <v>281</v>
      </c>
      <c r="U620" t="s">
        <v>281</v>
      </c>
      <c r="V620" t="s">
        <v>281</v>
      </c>
      <c r="W620"/>
      <c r="X620" s="100"/>
      <c r="Y620" s="100"/>
      <c r="Z620" s="100"/>
      <c r="AA620" s="100"/>
      <c r="AB620" s="100"/>
      <c r="AC620" s="100"/>
      <c r="AD620" s="101"/>
      <c r="AE620" s="135"/>
      <c r="AF620" s="97"/>
    </row>
    <row r="621" spans="1:32" ht="15" customHeight="1">
      <c r="A621" s="89">
        <v>26</v>
      </c>
      <c r="B621" s="89" t="s">
        <v>196</v>
      </c>
      <c r="C621" s="130">
        <v>20</v>
      </c>
      <c r="D621" s="119">
        <v>81.525000000000006</v>
      </c>
      <c r="E621" s="123" t="s">
        <v>333</v>
      </c>
      <c r="F621" s="122">
        <v>81</v>
      </c>
      <c r="G621" s="125">
        <v>617</v>
      </c>
      <c r="H621" s="94">
        <v>1</v>
      </c>
      <c r="I621" s="95" t="s">
        <v>156</v>
      </c>
      <c r="J621">
        <v>617</v>
      </c>
      <c r="K621"/>
      <c r="L621"/>
      <c r="M621"/>
      <c r="N621"/>
      <c r="O621"/>
      <c r="P621"/>
      <c r="Q621"/>
      <c r="R621"/>
      <c r="S621" t="s">
        <v>281</v>
      </c>
      <c r="T621"/>
      <c r="U621"/>
      <c r="V621"/>
      <c r="W621" t="s">
        <v>155</v>
      </c>
      <c r="X621" s="100"/>
      <c r="Y621" s="100"/>
      <c r="Z621" s="100"/>
      <c r="AA621" s="100"/>
      <c r="AB621" s="100"/>
      <c r="AC621" s="100"/>
      <c r="AD621" s="101"/>
      <c r="AE621" s="135"/>
      <c r="AF621" s="97"/>
    </row>
    <row r="622" spans="1:32" ht="15" customHeight="1">
      <c r="A622" s="89">
        <v>26</v>
      </c>
      <c r="B622" s="89" t="s">
        <v>196</v>
      </c>
      <c r="C622" s="130">
        <v>21</v>
      </c>
      <c r="D622" s="119">
        <v>42.084000000000003</v>
      </c>
      <c r="E622" s="123"/>
      <c r="F622" s="122">
        <v>40</v>
      </c>
      <c r="G622" s="125">
        <v>618</v>
      </c>
      <c r="H622" s="94">
        <v>1</v>
      </c>
      <c r="I622" s="95" t="s">
        <v>156</v>
      </c>
      <c r="J622">
        <v>618</v>
      </c>
      <c r="K622" t="s">
        <v>155</v>
      </c>
      <c r="L622"/>
      <c r="M622" t="s">
        <v>281</v>
      </c>
      <c r="N622"/>
      <c r="O622" t="s">
        <v>155</v>
      </c>
      <c r="P622" t="s">
        <v>281</v>
      </c>
      <c r="Q622" t="s">
        <v>155</v>
      </c>
      <c r="R622"/>
      <c r="S622" t="s">
        <v>281</v>
      </c>
      <c r="T622" t="s">
        <v>281</v>
      </c>
      <c r="U622" t="s">
        <v>281</v>
      </c>
      <c r="V622"/>
      <c r="W622"/>
      <c r="X622" s="100"/>
      <c r="Y622" s="100"/>
      <c r="Z622" s="100"/>
      <c r="AA622" s="100"/>
      <c r="AB622" s="100"/>
      <c r="AC622" s="100"/>
      <c r="AD622" s="101"/>
      <c r="AE622" s="135"/>
      <c r="AF622" s="97"/>
    </row>
    <row r="623" spans="1:32" ht="15" customHeight="1">
      <c r="A623" s="89">
        <v>26</v>
      </c>
      <c r="B623" s="89" t="s">
        <v>196</v>
      </c>
      <c r="C623" s="130">
        <v>22</v>
      </c>
      <c r="D623" s="119">
        <v>21.756</v>
      </c>
      <c r="E623" s="123"/>
      <c r="F623" s="122">
        <v>20</v>
      </c>
      <c r="G623" s="125">
        <v>619</v>
      </c>
      <c r="H623" s="94">
        <v>1</v>
      </c>
      <c r="I623" s="95" t="s">
        <v>156</v>
      </c>
      <c r="J623">
        <v>619</v>
      </c>
      <c r="K623" t="s">
        <v>281</v>
      </c>
      <c r="L623"/>
      <c r="M623" t="s">
        <v>281</v>
      </c>
      <c r="N623" t="s">
        <v>281</v>
      </c>
      <c r="O623" t="s">
        <v>155</v>
      </c>
      <c r="P623" t="s">
        <v>281</v>
      </c>
      <c r="Q623" t="s">
        <v>155</v>
      </c>
      <c r="R623"/>
      <c r="S623" t="s">
        <v>155</v>
      </c>
      <c r="T623" t="s">
        <v>281</v>
      </c>
      <c r="U623" t="s">
        <v>281</v>
      </c>
      <c r="V623"/>
      <c r="W623"/>
      <c r="X623" s="100"/>
      <c r="Y623" s="100"/>
      <c r="Z623" s="100"/>
      <c r="AA623" s="100"/>
      <c r="AB623" s="100"/>
      <c r="AC623" s="100"/>
      <c r="AD623" s="101"/>
      <c r="AE623" s="135"/>
      <c r="AF623" s="97"/>
    </row>
    <row r="624" spans="1:32" ht="15" customHeight="1">
      <c r="A624" s="89">
        <v>26</v>
      </c>
      <c r="B624" s="89" t="s">
        <v>196</v>
      </c>
      <c r="C624" s="130">
        <v>23</v>
      </c>
      <c r="D624" s="119">
        <v>5.5449999999999999</v>
      </c>
      <c r="E624" s="123"/>
      <c r="F624" s="122">
        <v>5</v>
      </c>
      <c r="G624" s="125">
        <v>620</v>
      </c>
      <c r="H624" s="94">
        <v>1</v>
      </c>
      <c r="I624" s="95" t="s">
        <v>184</v>
      </c>
      <c r="J624">
        <v>620</v>
      </c>
      <c r="K624"/>
      <c r="L624"/>
      <c r="M624"/>
      <c r="N624"/>
      <c r="O624"/>
      <c r="P624"/>
      <c r="Q624"/>
      <c r="R624"/>
      <c r="S624" t="s">
        <v>281</v>
      </c>
      <c r="T624"/>
      <c r="U624"/>
      <c r="V624"/>
      <c r="W624" t="s">
        <v>155</v>
      </c>
      <c r="X624" s="100"/>
      <c r="Y624" s="100"/>
      <c r="Z624" s="100"/>
      <c r="AA624" s="100"/>
      <c r="AB624" s="100"/>
      <c r="AC624" s="100"/>
      <c r="AD624" s="101"/>
      <c r="AE624" s="135"/>
      <c r="AF624" s="97"/>
    </row>
    <row r="625" spans="1:32" ht="15" customHeight="1">
      <c r="A625" s="89">
        <v>26</v>
      </c>
      <c r="B625" s="89" t="s">
        <v>196</v>
      </c>
      <c r="C625" s="131">
        <v>24</v>
      </c>
      <c r="D625" s="119">
        <v>5.5839999999999996</v>
      </c>
      <c r="E625" s="123"/>
      <c r="F625" s="122">
        <v>5</v>
      </c>
      <c r="G625" s="125">
        <v>621</v>
      </c>
      <c r="H625" s="94">
        <v>1</v>
      </c>
      <c r="I625" s="95" t="s">
        <v>184</v>
      </c>
      <c r="J625">
        <v>621</v>
      </c>
      <c r="K625" t="s">
        <v>281</v>
      </c>
      <c r="L625"/>
      <c r="M625" t="s">
        <v>281</v>
      </c>
      <c r="N625" t="s">
        <v>281</v>
      </c>
      <c r="O625" t="s">
        <v>155</v>
      </c>
      <c r="P625" t="s">
        <v>281</v>
      </c>
      <c r="Q625" t="s">
        <v>155</v>
      </c>
      <c r="R625"/>
      <c r="S625" t="s">
        <v>281</v>
      </c>
      <c r="T625" t="s">
        <v>281</v>
      </c>
      <c r="U625" t="s">
        <v>281</v>
      </c>
      <c r="V625" t="s">
        <v>281</v>
      </c>
      <c r="W625"/>
      <c r="X625" s="100"/>
      <c r="Y625" s="100"/>
      <c r="Z625" s="100"/>
      <c r="AA625" s="100"/>
      <c r="AB625" s="100"/>
      <c r="AC625" s="100"/>
      <c r="AD625" s="101"/>
      <c r="AE625" s="135"/>
      <c r="AF625" s="97"/>
    </row>
    <row r="626" spans="1:32" ht="15" customHeight="1">
      <c r="A626" s="130">
        <v>27</v>
      </c>
      <c r="B626" s="130" t="s">
        <v>198</v>
      </c>
      <c r="C626" s="130">
        <v>1</v>
      </c>
      <c r="D626" s="119">
        <v>3797.7170000000001</v>
      </c>
      <c r="E626" s="123"/>
      <c r="F626" s="122">
        <v>3223</v>
      </c>
      <c r="G626" s="125">
        <v>622</v>
      </c>
      <c r="H626" s="94">
        <v>1</v>
      </c>
      <c r="I626" s="95" t="s">
        <v>156</v>
      </c>
      <c r="J626">
        <v>622</v>
      </c>
      <c r="K626" t="s">
        <v>319</v>
      </c>
      <c r="L626"/>
      <c r="M626"/>
      <c r="N626"/>
      <c r="O626"/>
      <c r="P626" t="s">
        <v>281</v>
      </c>
      <c r="Q626" t="s">
        <v>155</v>
      </c>
      <c r="R626"/>
      <c r="S626" t="s">
        <v>281</v>
      </c>
      <c r="T626"/>
      <c r="U626"/>
      <c r="V626"/>
      <c r="W626" t="s">
        <v>155</v>
      </c>
      <c r="X626" s="100"/>
      <c r="Y626" s="100"/>
      <c r="Z626" s="100"/>
      <c r="AA626" s="100"/>
      <c r="AB626" s="100"/>
      <c r="AC626" s="100"/>
      <c r="AD626" s="101"/>
      <c r="AE626" s="135"/>
      <c r="AF626" s="97"/>
    </row>
    <row r="627" spans="1:32" ht="15" customHeight="1">
      <c r="A627" s="130">
        <v>27</v>
      </c>
      <c r="B627" s="130" t="s">
        <v>198</v>
      </c>
      <c r="C627" s="130">
        <v>2</v>
      </c>
      <c r="D627" s="119">
        <v>2033.1690000000001</v>
      </c>
      <c r="E627" s="123"/>
      <c r="F627" s="122">
        <v>2000</v>
      </c>
      <c r="G627" s="125">
        <v>623</v>
      </c>
      <c r="H627" s="94">
        <v>1</v>
      </c>
      <c r="I627" s="95" t="s">
        <v>156</v>
      </c>
      <c r="J627">
        <v>623</v>
      </c>
      <c r="K627" t="s">
        <v>281</v>
      </c>
      <c r="L627"/>
      <c r="M627"/>
      <c r="N627"/>
      <c r="O627"/>
      <c r="P627"/>
      <c r="Q627" t="s">
        <v>155</v>
      </c>
      <c r="R627"/>
      <c r="S627" t="s">
        <v>281</v>
      </c>
      <c r="T627"/>
      <c r="U627"/>
      <c r="V627"/>
      <c r="W627"/>
      <c r="X627" s="100"/>
      <c r="Y627" s="100"/>
      <c r="Z627" s="100"/>
      <c r="AA627" s="100"/>
      <c r="AB627" s="100"/>
      <c r="AC627" s="100"/>
      <c r="AD627" s="101"/>
      <c r="AE627" s="135"/>
      <c r="AF627" s="97"/>
    </row>
    <row r="628" spans="1:32" ht="15" customHeight="1">
      <c r="A628" s="130">
        <v>27</v>
      </c>
      <c r="B628" s="130" t="s">
        <v>198</v>
      </c>
      <c r="C628" s="130">
        <v>3</v>
      </c>
      <c r="D628" s="119">
        <v>1523.528</v>
      </c>
      <c r="E628" s="123"/>
      <c r="F628" s="122">
        <v>1500</v>
      </c>
      <c r="G628" s="125">
        <v>624</v>
      </c>
      <c r="H628" s="94">
        <v>1</v>
      </c>
      <c r="I628" s="95" t="s">
        <v>156</v>
      </c>
      <c r="J628">
        <v>624</v>
      </c>
      <c r="K628" t="s">
        <v>281</v>
      </c>
      <c r="L628"/>
      <c r="M628"/>
      <c r="N628"/>
      <c r="O628"/>
      <c r="P628" t="s">
        <v>281</v>
      </c>
      <c r="Q628" t="s">
        <v>155</v>
      </c>
      <c r="R628"/>
      <c r="S628" t="s">
        <v>155</v>
      </c>
      <c r="T628"/>
      <c r="U628"/>
      <c r="V628"/>
      <c r="W628"/>
      <c r="X628" s="100"/>
      <c r="Y628" s="100"/>
      <c r="Z628" s="100"/>
      <c r="AA628" s="100"/>
      <c r="AB628" s="100"/>
      <c r="AC628" s="100"/>
      <c r="AD628" s="101"/>
    </row>
    <row r="629" spans="1:32" ht="15" customHeight="1">
      <c r="A629" s="130">
        <v>27</v>
      </c>
      <c r="B629" s="130" t="s">
        <v>198</v>
      </c>
      <c r="C629" s="130">
        <v>4</v>
      </c>
      <c r="D629" s="119">
        <v>1015.374</v>
      </c>
      <c r="E629" s="123"/>
      <c r="F629" s="122">
        <v>1000</v>
      </c>
      <c r="G629" s="125">
        <v>625</v>
      </c>
      <c r="H629" s="94">
        <v>1</v>
      </c>
      <c r="I629" s="95" t="s">
        <v>156</v>
      </c>
      <c r="J629">
        <v>625</v>
      </c>
      <c r="K629" t="s">
        <v>281</v>
      </c>
      <c r="L629"/>
      <c r="M629"/>
      <c r="N629" t="s">
        <v>281</v>
      </c>
      <c r="O629"/>
      <c r="P629"/>
      <c r="Q629" t="s">
        <v>155</v>
      </c>
      <c r="R629"/>
      <c r="S629" t="s">
        <v>281</v>
      </c>
      <c r="T629"/>
      <c r="U629"/>
      <c r="V629"/>
      <c r="W629"/>
      <c r="X629" s="100"/>
      <c r="Y629" s="100"/>
      <c r="Z629" s="100"/>
      <c r="AA629" s="100"/>
      <c r="AB629" s="100"/>
      <c r="AC629" s="100"/>
      <c r="AD629" s="101"/>
    </row>
    <row r="630" spans="1:32" ht="15" customHeight="1">
      <c r="A630" s="130">
        <v>27</v>
      </c>
      <c r="B630" s="130" t="s">
        <v>198</v>
      </c>
      <c r="C630" s="130">
        <v>5</v>
      </c>
      <c r="D630" s="119">
        <v>812.17899999999997</v>
      </c>
      <c r="E630" s="123"/>
      <c r="F630" s="122">
        <v>800</v>
      </c>
      <c r="G630" s="125">
        <v>626</v>
      </c>
      <c r="H630" s="94">
        <v>1</v>
      </c>
      <c r="I630" s="95" t="s">
        <v>156</v>
      </c>
      <c r="J630">
        <v>626</v>
      </c>
      <c r="K630" t="s">
        <v>281</v>
      </c>
      <c r="L630"/>
      <c r="M630"/>
      <c r="N630" t="s">
        <v>281</v>
      </c>
      <c r="O630"/>
      <c r="P630" t="s">
        <v>281</v>
      </c>
      <c r="Q630" t="s">
        <v>320</v>
      </c>
      <c r="R630"/>
      <c r="S630" t="s">
        <v>281</v>
      </c>
      <c r="T630"/>
      <c r="U630"/>
      <c r="V630"/>
      <c r="W630" t="s">
        <v>155</v>
      </c>
      <c r="X630" s="100"/>
      <c r="Y630" s="100"/>
      <c r="Z630" s="100"/>
      <c r="AA630" s="100"/>
      <c r="AB630" s="100"/>
      <c r="AC630" s="100"/>
      <c r="AD630" s="101"/>
    </row>
    <row r="631" spans="1:32" ht="15" customHeight="1">
      <c r="A631" s="130">
        <v>27</v>
      </c>
      <c r="B631" s="130" t="s">
        <v>198</v>
      </c>
      <c r="C631" s="130">
        <v>6</v>
      </c>
      <c r="D631" s="119">
        <v>609.69500000000005</v>
      </c>
      <c r="E631" s="123"/>
      <c r="F631" s="122">
        <v>600</v>
      </c>
      <c r="G631" s="125">
        <v>627</v>
      </c>
      <c r="H631" s="94">
        <v>1</v>
      </c>
      <c r="I631" s="95" t="s">
        <v>156</v>
      </c>
      <c r="J631">
        <v>627</v>
      </c>
      <c r="K631" t="s">
        <v>281</v>
      </c>
      <c r="L631"/>
      <c r="M631"/>
      <c r="N631"/>
      <c r="O631"/>
      <c r="P631"/>
      <c r="Q631" t="s">
        <v>155</v>
      </c>
      <c r="R631"/>
      <c r="S631" t="s">
        <v>155</v>
      </c>
      <c r="T631"/>
      <c r="U631"/>
      <c r="V631"/>
      <c r="W631"/>
      <c r="X631" s="100"/>
      <c r="Y631" s="100"/>
      <c r="Z631" s="100"/>
      <c r="AA631" s="100"/>
      <c r="AB631" s="100"/>
      <c r="AC631" s="100"/>
      <c r="AD631" s="101"/>
    </row>
    <row r="632" spans="1:32" ht="15" customHeight="1">
      <c r="A632" s="130">
        <v>27</v>
      </c>
      <c r="B632" s="130" t="s">
        <v>198</v>
      </c>
      <c r="C632" s="130">
        <v>7</v>
      </c>
      <c r="D632" s="119">
        <v>533.47</v>
      </c>
      <c r="E632" s="123" t="s">
        <v>332</v>
      </c>
      <c r="F632" s="122">
        <v>525</v>
      </c>
      <c r="G632" s="125">
        <v>628</v>
      </c>
      <c r="H632" s="94">
        <v>1</v>
      </c>
      <c r="I632" s="95" t="s">
        <v>156</v>
      </c>
      <c r="J632">
        <v>628</v>
      </c>
      <c r="K632" t="s">
        <v>281</v>
      </c>
      <c r="L632"/>
      <c r="M632"/>
      <c r="N632" t="s">
        <v>281</v>
      </c>
      <c r="O632"/>
      <c r="P632" t="s">
        <v>281</v>
      </c>
      <c r="Q632" t="s">
        <v>155</v>
      </c>
      <c r="R632"/>
      <c r="S632" t="s">
        <v>281</v>
      </c>
      <c r="T632"/>
      <c r="U632"/>
      <c r="V632"/>
      <c r="W632"/>
      <c r="X632" s="100"/>
      <c r="Y632" s="100"/>
      <c r="Z632" s="100"/>
      <c r="AA632" s="100"/>
      <c r="AB632" s="100"/>
      <c r="AC632" s="100"/>
      <c r="AD632" s="101"/>
    </row>
    <row r="633" spans="1:32" ht="15" customHeight="1">
      <c r="A633" s="130">
        <v>27</v>
      </c>
      <c r="B633" s="130" t="s">
        <v>198</v>
      </c>
      <c r="C633" s="130">
        <v>8</v>
      </c>
      <c r="D633" s="119">
        <v>508.39299999999997</v>
      </c>
      <c r="E633" s="123"/>
      <c r="F633" s="122">
        <v>500</v>
      </c>
      <c r="G633" s="125">
        <v>629</v>
      </c>
      <c r="H633" s="94">
        <v>1</v>
      </c>
      <c r="I633" s="95" t="s">
        <v>156</v>
      </c>
      <c r="J633">
        <v>629</v>
      </c>
      <c r="K633" t="s">
        <v>155</v>
      </c>
      <c r="L633"/>
      <c r="M633"/>
      <c r="N633" t="s">
        <v>281</v>
      </c>
      <c r="O633"/>
      <c r="P633"/>
      <c r="Q633" t="s">
        <v>155</v>
      </c>
      <c r="R633"/>
      <c r="S633" t="s">
        <v>281</v>
      </c>
      <c r="T633"/>
      <c r="U633"/>
      <c r="V633"/>
      <c r="W633" t="s">
        <v>155</v>
      </c>
      <c r="X633" s="100"/>
      <c r="Y633" s="100"/>
      <c r="Z633" s="100"/>
      <c r="AA633" s="100"/>
      <c r="AB633" s="100"/>
      <c r="AC633" s="100"/>
      <c r="AD633" s="101"/>
    </row>
    <row r="634" spans="1:32" ht="15" customHeight="1">
      <c r="A634" s="130">
        <v>27</v>
      </c>
      <c r="B634" s="130" t="s">
        <v>198</v>
      </c>
      <c r="C634" s="130">
        <v>9</v>
      </c>
      <c r="D634" s="119">
        <v>462.56200000000001</v>
      </c>
      <c r="E634" s="123">
        <v>34.78</v>
      </c>
      <c r="F634" s="122">
        <v>455</v>
      </c>
      <c r="G634" s="125">
        <v>630</v>
      </c>
      <c r="H634" s="94">
        <v>1</v>
      </c>
      <c r="I634" s="95" t="s">
        <v>156</v>
      </c>
      <c r="J634">
        <v>630</v>
      </c>
      <c r="K634" t="s">
        <v>281</v>
      </c>
      <c r="L634"/>
      <c r="M634"/>
      <c r="N634"/>
      <c r="O634"/>
      <c r="P634" t="s">
        <v>281</v>
      </c>
      <c r="Q634" t="s">
        <v>155</v>
      </c>
      <c r="R634"/>
      <c r="S634" t="s">
        <v>281</v>
      </c>
      <c r="T634"/>
      <c r="U634"/>
      <c r="V634"/>
      <c r="W634"/>
      <c r="X634" s="100"/>
      <c r="Y634" s="100"/>
      <c r="Z634" s="100"/>
      <c r="AA634" s="100"/>
      <c r="AB634" s="100"/>
      <c r="AC634" s="100"/>
      <c r="AD634" s="101"/>
    </row>
    <row r="635" spans="1:32" ht="15" customHeight="1">
      <c r="A635" s="130">
        <v>27</v>
      </c>
      <c r="B635" s="130" t="s">
        <v>198</v>
      </c>
      <c r="C635" s="130">
        <v>10</v>
      </c>
      <c r="D635" s="119">
        <v>416.77499999999998</v>
      </c>
      <c r="E635" s="123">
        <v>34.700000000000003</v>
      </c>
      <c r="F635" s="122">
        <v>410</v>
      </c>
      <c r="G635" s="125">
        <v>631</v>
      </c>
      <c r="H635" s="94">
        <v>1</v>
      </c>
      <c r="I635" s="95" t="s">
        <v>156</v>
      </c>
      <c r="J635">
        <v>631</v>
      </c>
      <c r="K635" t="s">
        <v>155</v>
      </c>
      <c r="L635"/>
      <c r="M635" t="s">
        <v>281</v>
      </c>
      <c r="N635"/>
      <c r="O635"/>
      <c r="P635"/>
      <c r="Q635" t="s">
        <v>155</v>
      </c>
      <c r="R635"/>
      <c r="S635" t="s">
        <v>281</v>
      </c>
      <c r="T635" t="s">
        <v>281</v>
      </c>
      <c r="U635" t="s">
        <v>281</v>
      </c>
      <c r="V635"/>
      <c r="W635"/>
      <c r="X635" s="100"/>
      <c r="Y635" s="100"/>
      <c r="Z635" s="100"/>
      <c r="AA635" s="100"/>
      <c r="AB635" s="100"/>
      <c r="AC635" s="100"/>
      <c r="AD635" s="101"/>
    </row>
    <row r="636" spans="1:32" ht="15" customHeight="1">
      <c r="A636" s="130">
        <v>27</v>
      </c>
      <c r="B636" s="130" t="s">
        <v>198</v>
      </c>
      <c r="C636" s="130">
        <v>11</v>
      </c>
      <c r="D636" s="119">
        <v>357.35199999999998</v>
      </c>
      <c r="E636" s="123">
        <v>34.4</v>
      </c>
      <c r="F636" s="122">
        <v>351</v>
      </c>
      <c r="G636" s="125">
        <v>632</v>
      </c>
      <c r="H636" s="94">
        <v>1</v>
      </c>
      <c r="I636" s="95" t="s">
        <v>156</v>
      </c>
      <c r="J636">
        <v>632</v>
      </c>
      <c r="K636" t="s">
        <v>281</v>
      </c>
      <c r="L636"/>
      <c r="M636" t="s">
        <v>281</v>
      </c>
      <c r="N636" t="s">
        <v>281</v>
      </c>
      <c r="O636"/>
      <c r="P636" t="s">
        <v>281</v>
      </c>
      <c r="Q636" t="s">
        <v>155</v>
      </c>
      <c r="R636"/>
      <c r="S636" t="s">
        <v>281</v>
      </c>
      <c r="T636" t="s">
        <v>281</v>
      </c>
      <c r="U636" t="s">
        <v>281</v>
      </c>
      <c r="V636"/>
      <c r="W636"/>
      <c r="X636" s="100"/>
      <c r="Y636" s="100"/>
      <c r="Z636" s="100"/>
      <c r="AA636" s="100"/>
      <c r="AB636" s="100"/>
      <c r="AC636" s="100"/>
      <c r="AD636" s="101"/>
    </row>
    <row r="637" spans="1:32" ht="15" customHeight="1">
      <c r="A637" s="130">
        <v>27</v>
      </c>
      <c r="B637" s="130" t="s">
        <v>198</v>
      </c>
      <c r="C637" s="130">
        <v>12</v>
      </c>
      <c r="D637" s="119">
        <v>332.02699999999999</v>
      </c>
      <c r="E637" s="123">
        <v>34.1</v>
      </c>
      <c r="F637" s="122">
        <v>326</v>
      </c>
      <c r="G637" s="125">
        <v>633</v>
      </c>
      <c r="H637" s="94">
        <v>1</v>
      </c>
      <c r="I637" s="95" t="s">
        <v>156</v>
      </c>
      <c r="J637">
        <v>633</v>
      </c>
      <c r="K637" t="s">
        <v>281</v>
      </c>
      <c r="L637"/>
      <c r="M637" t="s">
        <v>155</v>
      </c>
      <c r="N637" t="s">
        <v>281</v>
      </c>
      <c r="O637"/>
      <c r="P637"/>
      <c r="Q637" t="s">
        <v>320</v>
      </c>
      <c r="R637"/>
      <c r="S637" t="s">
        <v>281</v>
      </c>
      <c r="T637" t="s">
        <v>281</v>
      </c>
      <c r="U637" t="s">
        <v>281</v>
      </c>
      <c r="V637"/>
      <c r="W637"/>
      <c r="X637" s="100"/>
      <c r="Y637" s="100"/>
      <c r="Z637" s="100"/>
      <c r="AA637" s="100"/>
      <c r="AB637" s="100"/>
      <c r="AC637" s="100"/>
      <c r="AD637" s="101"/>
    </row>
    <row r="638" spans="1:32" ht="15" customHeight="1">
      <c r="A638" s="130">
        <v>27</v>
      </c>
      <c r="B638" s="130" t="s">
        <v>198</v>
      </c>
      <c r="C638" s="130">
        <v>13</v>
      </c>
      <c r="D638" s="119">
        <v>311.88600000000002</v>
      </c>
      <c r="E638" s="123">
        <v>33.6</v>
      </c>
      <c r="F638" s="122">
        <v>306</v>
      </c>
      <c r="G638" s="125">
        <v>634</v>
      </c>
      <c r="H638" s="94">
        <v>1</v>
      </c>
      <c r="I638" s="95" t="s">
        <v>156</v>
      </c>
      <c r="J638">
        <v>634</v>
      </c>
      <c r="K638" t="s">
        <v>281</v>
      </c>
      <c r="L638"/>
      <c r="M638" t="s">
        <v>281</v>
      </c>
      <c r="N638"/>
      <c r="O638"/>
      <c r="P638" t="s">
        <v>281</v>
      </c>
      <c r="Q638" t="s">
        <v>155</v>
      </c>
      <c r="R638"/>
      <c r="S638" t="s">
        <v>281</v>
      </c>
      <c r="T638" t="s">
        <v>155</v>
      </c>
      <c r="U638" t="s">
        <v>155</v>
      </c>
      <c r="V638"/>
      <c r="W638"/>
      <c r="X638" s="100"/>
      <c r="Y638" s="100"/>
      <c r="Z638" s="100"/>
      <c r="AA638" s="100"/>
      <c r="AB638" s="100"/>
      <c r="AC638" s="100"/>
      <c r="AD638" s="101"/>
    </row>
    <row r="639" spans="1:32" ht="15" customHeight="1">
      <c r="A639" s="130">
        <v>27</v>
      </c>
      <c r="B639" s="130" t="s">
        <v>198</v>
      </c>
      <c r="C639" s="130">
        <v>14</v>
      </c>
      <c r="D639" s="119">
        <v>245.453</v>
      </c>
      <c r="E639" s="136">
        <v>33.1</v>
      </c>
      <c r="F639" s="133">
        <v>241</v>
      </c>
      <c r="G639" s="134">
        <v>635</v>
      </c>
      <c r="H639" s="137">
        <v>1</v>
      </c>
      <c r="I639" s="95" t="s">
        <v>156</v>
      </c>
      <c r="J639">
        <v>635</v>
      </c>
      <c r="K639" t="s">
        <v>281</v>
      </c>
      <c r="L639"/>
      <c r="M639" t="s">
        <v>281</v>
      </c>
      <c r="N639" t="s">
        <v>281</v>
      </c>
      <c r="O639"/>
      <c r="P639" t="s">
        <v>281</v>
      </c>
      <c r="Q639" t="s">
        <v>155</v>
      </c>
      <c r="R639"/>
      <c r="S639" t="s">
        <v>281</v>
      </c>
      <c r="T639" t="s">
        <v>281</v>
      </c>
      <c r="U639" t="s">
        <v>281</v>
      </c>
      <c r="V639"/>
      <c r="W639" t="s">
        <v>155</v>
      </c>
      <c r="X639" s="138"/>
      <c r="Y639" s="138"/>
      <c r="Z639" s="138"/>
      <c r="AA639" s="138"/>
      <c r="AB639" s="138"/>
      <c r="AC639" s="138"/>
      <c r="AD639" s="139"/>
      <c r="AE639" s="140"/>
    </row>
    <row r="640" spans="1:32" ht="15" customHeight="1">
      <c r="A640" s="130">
        <v>27</v>
      </c>
      <c r="B640" s="130" t="s">
        <v>198</v>
      </c>
      <c r="C640" s="130">
        <v>15</v>
      </c>
      <c r="D640" s="119">
        <v>215.078</v>
      </c>
      <c r="E640" s="123">
        <v>32.9</v>
      </c>
      <c r="F640" s="122">
        <v>211</v>
      </c>
      <c r="G640" s="125">
        <v>636</v>
      </c>
      <c r="H640" s="94">
        <v>1</v>
      </c>
      <c r="I640" s="95" t="s">
        <v>156</v>
      </c>
      <c r="J640">
        <v>636</v>
      </c>
      <c r="K640" t="s">
        <v>281</v>
      </c>
      <c r="L640"/>
      <c r="M640" t="s">
        <v>281</v>
      </c>
      <c r="N640" t="s">
        <v>281</v>
      </c>
      <c r="O640" t="s">
        <v>281</v>
      </c>
      <c r="P640" t="s">
        <v>281</v>
      </c>
      <c r="Q640" t="s">
        <v>155</v>
      </c>
      <c r="R640"/>
      <c r="S640" t="s">
        <v>281</v>
      </c>
      <c r="T640" t="s">
        <v>281</v>
      </c>
      <c r="U640" t="s">
        <v>281</v>
      </c>
      <c r="V640"/>
      <c r="W640"/>
      <c r="X640" s="100"/>
      <c r="Y640" s="100"/>
      <c r="Z640" s="100"/>
      <c r="AA640" s="100"/>
      <c r="AB640" s="100"/>
      <c r="AC640" s="100"/>
      <c r="AD640" s="101"/>
    </row>
    <row r="641" spans="1:31" ht="15" customHeight="1">
      <c r="A641" s="130">
        <v>27</v>
      </c>
      <c r="B641" s="130" t="s">
        <v>198</v>
      </c>
      <c r="C641" s="130">
        <v>16</v>
      </c>
      <c r="D641" s="119">
        <v>153.24100000000001</v>
      </c>
      <c r="E641" s="123">
        <v>32.6</v>
      </c>
      <c r="F641" s="122">
        <v>150</v>
      </c>
      <c r="G641" s="125">
        <v>637</v>
      </c>
      <c r="H641" s="94">
        <v>1</v>
      </c>
      <c r="I641" s="95" t="s">
        <v>156</v>
      </c>
      <c r="J641">
        <v>637</v>
      </c>
      <c r="K641" t="s">
        <v>281</v>
      </c>
      <c r="L641"/>
      <c r="M641" t="s">
        <v>281</v>
      </c>
      <c r="N641"/>
      <c r="O641" t="s">
        <v>281</v>
      </c>
      <c r="P641" t="s">
        <v>281</v>
      </c>
      <c r="Q641" t="s">
        <v>155</v>
      </c>
      <c r="R641"/>
      <c r="S641" t="s">
        <v>281</v>
      </c>
      <c r="T641" t="s">
        <v>281</v>
      </c>
      <c r="U641" t="s">
        <v>281</v>
      </c>
      <c r="V641"/>
      <c r="W641"/>
      <c r="X641" s="100"/>
      <c r="Y641" s="100"/>
      <c r="Z641" s="100"/>
      <c r="AA641" s="100"/>
      <c r="AB641" s="100"/>
      <c r="AC641" s="100"/>
      <c r="AD641" s="101"/>
    </row>
    <row r="642" spans="1:31" ht="15" customHeight="1">
      <c r="A642" s="130">
        <v>27</v>
      </c>
      <c r="B642" s="130" t="s">
        <v>198</v>
      </c>
      <c r="C642" s="130">
        <v>17</v>
      </c>
      <c r="D642" s="119">
        <v>120.089</v>
      </c>
      <c r="E642" s="123">
        <v>32.299999999999997</v>
      </c>
      <c r="F642" s="122">
        <v>117</v>
      </c>
      <c r="G642" s="125">
        <v>638</v>
      </c>
      <c r="H642" s="94">
        <v>1</v>
      </c>
      <c r="I642" s="95" t="s">
        <v>156</v>
      </c>
      <c r="J642">
        <v>638</v>
      </c>
      <c r="K642" t="s">
        <v>281</v>
      </c>
      <c r="L642"/>
      <c r="M642" t="s">
        <v>281</v>
      </c>
      <c r="N642" t="s">
        <v>281</v>
      </c>
      <c r="O642" t="s">
        <v>155</v>
      </c>
      <c r="P642" t="s">
        <v>281</v>
      </c>
      <c r="Q642" t="s">
        <v>320</v>
      </c>
      <c r="R642"/>
      <c r="S642" t="s">
        <v>281</v>
      </c>
      <c r="T642" t="s">
        <v>281</v>
      </c>
      <c r="U642" t="s">
        <v>281</v>
      </c>
      <c r="V642"/>
      <c r="W642"/>
      <c r="X642" s="100"/>
      <c r="Y642" s="100"/>
      <c r="Z642" s="100"/>
      <c r="AA642" s="100"/>
      <c r="AB642" s="100"/>
      <c r="AC642" s="100"/>
      <c r="AD642" s="101"/>
    </row>
    <row r="643" spans="1:31" ht="15" customHeight="1">
      <c r="A643" s="130">
        <v>27</v>
      </c>
      <c r="B643" s="130" t="s">
        <v>198</v>
      </c>
      <c r="C643" s="130">
        <v>18</v>
      </c>
      <c r="D643" s="119">
        <v>99.396000000000001</v>
      </c>
      <c r="E643" s="123">
        <v>31.8</v>
      </c>
      <c r="F643" s="122">
        <v>97</v>
      </c>
      <c r="G643" s="125">
        <v>639</v>
      </c>
      <c r="H643" s="94">
        <v>0</v>
      </c>
      <c r="I643" s="95" t="s">
        <v>156</v>
      </c>
      <c r="J643">
        <v>639</v>
      </c>
      <c r="K643" t="s">
        <v>281</v>
      </c>
      <c r="L643"/>
      <c r="M643" t="s">
        <v>281</v>
      </c>
      <c r="N643"/>
      <c r="O643" t="s">
        <v>281</v>
      </c>
      <c r="P643" t="s">
        <v>281</v>
      </c>
      <c r="Q643" t="s">
        <v>155</v>
      </c>
      <c r="R643"/>
      <c r="S643" t="s">
        <v>155</v>
      </c>
      <c r="T643" t="s">
        <v>281</v>
      </c>
      <c r="U643" t="s">
        <v>281</v>
      </c>
      <c r="V643"/>
      <c r="W643"/>
      <c r="X643" s="100"/>
      <c r="Y643" s="100"/>
      <c r="Z643" s="100"/>
      <c r="AA643" s="100"/>
      <c r="AB643" s="100"/>
      <c r="AC643" s="100"/>
      <c r="AD643" s="101"/>
    </row>
    <row r="644" spans="1:31" ht="15" customHeight="1">
      <c r="A644" s="130">
        <v>27</v>
      </c>
      <c r="B644" s="130" t="s">
        <v>198</v>
      </c>
      <c r="C644" s="130">
        <v>19</v>
      </c>
      <c r="D644" s="119">
        <v>81.417000000000002</v>
      </c>
      <c r="E644" s="123" t="s">
        <v>330</v>
      </c>
      <c r="F644" s="122">
        <v>79</v>
      </c>
      <c r="G644" s="125">
        <v>640</v>
      </c>
      <c r="H644" s="94">
        <v>1</v>
      </c>
      <c r="I644" s="95" t="s">
        <v>156</v>
      </c>
      <c r="J644">
        <v>640</v>
      </c>
      <c r="K644" t="s">
        <v>281</v>
      </c>
      <c r="L644"/>
      <c r="M644" t="s">
        <v>281</v>
      </c>
      <c r="N644" t="s">
        <v>281</v>
      </c>
      <c r="O644" t="s">
        <v>281</v>
      </c>
      <c r="P644" t="s">
        <v>281</v>
      </c>
      <c r="Q644" t="s">
        <v>155</v>
      </c>
      <c r="R644"/>
      <c r="S644" t="s">
        <v>281</v>
      </c>
      <c r="T644" t="s">
        <v>281</v>
      </c>
      <c r="U644" t="s">
        <v>281</v>
      </c>
      <c r="V644"/>
      <c r="W644"/>
      <c r="X644" s="100"/>
      <c r="Y644" s="100"/>
      <c r="Z644" s="100"/>
      <c r="AA644" s="100"/>
      <c r="AB644" s="100"/>
      <c r="AC644" s="100"/>
      <c r="AD644" s="101"/>
    </row>
    <row r="645" spans="1:31" ht="15" customHeight="1">
      <c r="A645" s="130">
        <v>27</v>
      </c>
      <c r="B645" s="130" t="s">
        <v>198</v>
      </c>
      <c r="C645" s="130">
        <v>20</v>
      </c>
      <c r="D645" s="119">
        <v>80.259</v>
      </c>
      <c r="E645" s="123" t="s">
        <v>330</v>
      </c>
      <c r="F645" s="122">
        <v>79</v>
      </c>
      <c r="G645" s="125">
        <v>641</v>
      </c>
      <c r="H645" s="94">
        <v>1</v>
      </c>
      <c r="I645" s="95" t="s">
        <v>156</v>
      </c>
      <c r="J645">
        <v>641</v>
      </c>
      <c r="K645"/>
      <c r="L645"/>
      <c r="M645"/>
      <c r="N645"/>
      <c r="O645"/>
      <c r="P645"/>
      <c r="Q645"/>
      <c r="R645"/>
      <c r="S645" t="s">
        <v>281</v>
      </c>
      <c r="T645"/>
      <c r="U645"/>
      <c r="V645"/>
      <c r="W645" t="s">
        <v>155</v>
      </c>
      <c r="X645" s="100"/>
      <c r="Y645" s="100"/>
      <c r="Z645" s="100"/>
      <c r="AA645" s="100"/>
      <c r="AB645" s="100"/>
      <c r="AC645" s="100"/>
      <c r="AD645" s="101"/>
    </row>
    <row r="646" spans="1:31" ht="15" customHeight="1">
      <c r="A646" s="130">
        <v>27</v>
      </c>
      <c r="B646" s="130" t="s">
        <v>198</v>
      </c>
      <c r="C646" s="130">
        <v>21</v>
      </c>
      <c r="D646" s="119">
        <v>42.046999999999997</v>
      </c>
      <c r="E646" s="123"/>
      <c r="F646" s="122">
        <v>40</v>
      </c>
      <c r="G646" s="125">
        <v>642</v>
      </c>
      <c r="H646" s="94">
        <v>1</v>
      </c>
      <c r="I646" s="95" t="s">
        <v>156</v>
      </c>
      <c r="J646">
        <v>642</v>
      </c>
      <c r="K646" t="s">
        <v>281</v>
      </c>
      <c r="L646"/>
      <c r="M646" t="s">
        <v>281</v>
      </c>
      <c r="N646"/>
      <c r="O646" t="s">
        <v>155</v>
      </c>
      <c r="P646" t="s">
        <v>281</v>
      </c>
      <c r="Q646" t="s">
        <v>155</v>
      </c>
      <c r="R646"/>
      <c r="S646" t="s">
        <v>281</v>
      </c>
      <c r="T646" t="s">
        <v>281</v>
      </c>
      <c r="U646" t="s">
        <v>281</v>
      </c>
      <c r="V646"/>
      <c r="W646"/>
      <c r="X646" s="100"/>
      <c r="Y646" s="100"/>
      <c r="Z646" s="100"/>
      <c r="AA646" s="100"/>
      <c r="AB646" s="100"/>
      <c r="AC646" s="100"/>
      <c r="AD646" s="101"/>
    </row>
    <row r="647" spans="1:31" ht="15" customHeight="1">
      <c r="A647" s="130">
        <v>27</v>
      </c>
      <c r="B647" s="130" t="s">
        <v>198</v>
      </c>
      <c r="C647" s="130">
        <v>22</v>
      </c>
      <c r="D647" s="119">
        <v>21.581</v>
      </c>
      <c r="E647" s="123"/>
      <c r="F647" s="122">
        <v>20</v>
      </c>
      <c r="G647" s="125">
        <v>643</v>
      </c>
      <c r="H647" s="94">
        <v>1</v>
      </c>
      <c r="I647" s="95" t="s">
        <v>156</v>
      </c>
      <c r="J647">
        <v>643</v>
      </c>
      <c r="K647" t="s">
        <v>281</v>
      </c>
      <c r="L647"/>
      <c r="M647" t="s">
        <v>281</v>
      </c>
      <c r="N647" t="s">
        <v>281</v>
      </c>
      <c r="O647" t="s">
        <v>155</v>
      </c>
      <c r="P647" t="s">
        <v>281</v>
      </c>
      <c r="Q647" t="s">
        <v>155</v>
      </c>
      <c r="R647"/>
      <c r="S647" t="s">
        <v>281</v>
      </c>
      <c r="T647" t="s">
        <v>281</v>
      </c>
      <c r="U647" t="s">
        <v>281</v>
      </c>
      <c r="V647"/>
      <c r="W647"/>
      <c r="X647" s="100"/>
      <c r="Y647" s="100"/>
      <c r="Z647" s="100"/>
      <c r="AA647" s="100"/>
      <c r="AB647" s="100"/>
      <c r="AC647" s="100"/>
      <c r="AD647" s="101"/>
    </row>
    <row r="648" spans="1:31" ht="15" customHeight="1">
      <c r="A648" s="130">
        <v>27</v>
      </c>
      <c r="B648" s="130" t="s">
        <v>198</v>
      </c>
      <c r="C648" s="130">
        <v>23</v>
      </c>
      <c r="D648" s="119">
        <v>5.9089999999999998</v>
      </c>
      <c r="E648" s="123"/>
      <c r="F648" s="122">
        <v>5</v>
      </c>
      <c r="G648" s="125">
        <v>644</v>
      </c>
      <c r="H648" s="94">
        <v>1</v>
      </c>
      <c r="I648" s="95" t="s">
        <v>156</v>
      </c>
      <c r="J648">
        <v>644</v>
      </c>
      <c r="K648"/>
      <c r="L648"/>
      <c r="M648"/>
      <c r="N648"/>
      <c r="O648"/>
      <c r="P648"/>
      <c r="Q648"/>
      <c r="R648"/>
      <c r="S648" t="s">
        <v>281</v>
      </c>
      <c r="T648"/>
      <c r="U648"/>
      <c r="V648"/>
      <c r="W648" t="s">
        <v>155</v>
      </c>
      <c r="X648" s="100"/>
      <c r="Y648" s="100"/>
      <c r="Z648" s="100"/>
      <c r="AA648" s="100"/>
      <c r="AB648" s="100"/>
      <c r="AC648" s="100"/>
      <c r="AD648" s="101"/>
    </row>
    <row r="649" spans="1:31" ht="15" customHeight="1">
      <c r="A649" s="130">
        <v>27</v>
      </c>
      <c r="B649" s="130" t="s">
        <v>198</v>
      </c>
      <c r="C649" s="131">
        <v>24</v>
      </c>
      <c r="D649" s="119">
        <v>6.008</v>
      </c>
      <c r="E649" s="123"/>
      <c r="F649" s="122">
        <v>5</v>
      </c>
      <c r="G649" s="125">
        <v>645</v>
      </c>
      <c r="H649" s="94">
        <v>1</v>
      </c>
      <c r="I649" s="95" t="s">
        <v>156</v>
      </c>
      <c r="J649">
        <v>645</v>
      </c>
      <c r="K649" t="s">
        <v>281</v>
      </c>
      <c r="L649"/>
      <c r="M649" t="s">
        <v>281</v>
      </c>
      <c r="N649" t="s">
        <v>281</v>
      </c>
      <c r="O649" t="s">
        <v>155</v>
      </c>
      <c r="P649" t="s">
        <v>281</v>
      </c>
      <c r="Q649" t="s">
        <v>155</v>
      </c>
      <c r="R649"/>
      <c r="S649" t="s">
        <v>281</v>
      </c>
      <c r="T649" t="s">
        <v>281</v>
      </c>
      <c r="U649" t="s">
        <v>281</v>
      </c>
      <c r="V649"/>
      <c r="W649"/>
      <c r="X649" s="100"/>
      <c r="Y649" s="100"/>
      <c r="Z649" s="100"/>
      <c r="AA649" s="100"/>
      <c r="AB649" s="100"/>
      <c r="AC649" s="100"/>
      <c r="AD649" s="101"/>
      <c r="AE649" s="116"/>
    </row>
    <row r="650" spans="1:31" ht="15" customHeight="1">
      <c r="A650" s="130">
        <v>28</v>
      </c>
      <c r="B650" s="130" t="s">
        <v>200</v>
      </c>
      <c r="C650" s="130">
        <v>1</v>
      </c>
      <c r="D650" s="119">
        <v>3718.8679999999999</v>
      </c>
      <c r="E650" s="123" t="s">
        <v>331</v>
      </c>
      <c r="F650" s="122">
        <v>3646</v>
      </c>
      <c r="G650" s="125">
        <v>646</v>
      </c>
      <c r="H650" s="94">
        <v>1</v>
      </c>
      <c r="I650" s="95" t="s">
        <v>156</v>
      </c>
      <c r="J650">
        <v>646</v>
      </c>
      <c r="K650" t="s">
        <v>281</v>
      </c>
      <c r="L650"/>
      <c r="M650"/>
      <c r="N650"/>
      <c r="O650"/>
      <c r="P650" t="s">
        <v>281</v>
      </c>
      <c r="Q650" t="s">
        <v>320</v>
      </c>
      <c r="R650"/>
      <c r="S650" t="s">
        <v>155</v>
      </c>
      <c r="T650"/>
      <c r="U650"/>
      <c r="V650"/>
      <c r="W650" t="s">
        <v>155</v>
      </c>
      <c r="X650" s="100"/>
      <c r="Y650" s="100"/>
      <c r="Z650" s="100"/>
      <c r="AA650" s="100"/>
      <c r="AB650" s="100"/>
      <c r="AC650" s="100"/>
      <c r="AD650" s="101"/>
      <c r="AE650" s="116"/>
    </row>
    <row r="651" spans="1:31" ht="15" customHeight="1">
      <c r="A651" s="130">
        <v>28</v>
      </c>
      <c r="B651" s="130" t="s">
        <v>200</v>
      </c>
      <c r="C651" s="130">
        <v>2</v>
      </c>
      <c r="D651" s="119">
        <v>2033.78</v>
      </c>
      <c r="E651" s="123"/>
      <c r="F651" s="122">
        <v>2000</v>
      </c>
      <c r="G651" s="125">
        <v>647</v>
      </c>
      <c r="H651" s="94">
        <v>1</v>
      </c>
      <c r="I651" s="95" t="s">
        <v>156</v>
      </c>
      <c r="J651">
        <v>647</v>
      </c>
      <c r="K651" t="s">
        <v>281</v>
      </c>
      <c r="L651"/>
      <c r="M651"/>
      <c r="N651"/>
      <c r="O651"/>
      <c r="P651"/>
      <c r="Q651" t="s">
        <v>155</v>
      </c>
      <c r="R651"/>
      <c r="S651" t="s">
        <v>281</v>
      </c>
      <c r="T651"/>
      <c r="U651"/>
      <c r="V651"/>
      <c r="W651"/>
      <c r="X651" s="100"/>
      <c r="Y651" s="100"/>
      <c r="Z651" s="100"/>
      <c r="AA651" s="100"/>
      <c r="AB651" s="100"/>
      <c r="AC651" s="100"/>
      <c r="AD651" s="101"/>
      <c r="AE651" s="116"/>
    </row>
    <row r="652" spans="1:31" ht="15" customHeight="1">
      <c r="A652" s="130">
        <v>28</v>
      </c>
      <c r="B652" s="130" t="s">
        <v>200</v>
      </c>
      <c r="C652" s="130">
        <v>3</v>
      </c>
      <c r="D652" s="119">
        <v>1524.0329999999999</v>
      </c>
      <c r="E652" s="123"/>
      <c r="F652" s="122">
        <v>1500</v>
      </c>
      <c r="G652" s="125">
        <v>648</v>
      </c>
      <c r="H652" s="94">
        <v>1</v>
      </c>
      <c r="I652" s="95" t="s">
        <v>156</v>
      </c>
      <c r="J652">
        <v>648</v>
      </c>
      <c r="K652" t="s">
        <v>281</v>
      </c>
      <c r="L652"/>
      <c r="M652"/>
      <c r="N652"/>
      <c r="O652"/>
      <c r="P652" t="s">
        <v>281</v>
      </c>
      <c r="Q652" t="s">
        <v>155</v>
      </c>
      <c r="R652"/>
      <c r="S652" t="s">
        <v>281</v>
      </c>
      <c r="T652"/>
      <c r="U652"/>
      <c r="V652"/>
      <c r="W652"/>
      <c r="X652" s="100"/>
      <c r="Y652" s="100"/>
      <c r="Z652" s="100"/>
      <c r="AA652" s="100"/>
      <c r="AB652" s="100"/>
      <c r="AC652" s="100"/>
      <c r="AD652" s="101"/>
      <c r="AE652" s="116"/>
    </row>
    <row r="653" spans="1:31" ht="15" customHeight="1">
      <c r="A653" s="130">
        <v>28</v>
      </c>
      <c r="B653" s="130" t="s">
        <v>200</v>
      </c>
      <c r="C653" s="130">
        <v>4</v>
      </c>
      <c r="D653" s="119">
        <v>1015.454</v>
      </c>
      <c r="E653" s="123"/>
      <c r="F653" s="122">
        <v>1000</v>
      </c>
      <c r="G653" s="125">
        <v>649</v>
      </c>
      <c r="H653" s="94">
        <v>1</v>
      </c>
      <c r="I653" s="95" t="s">
        <v>156</v>
      </c>
      <c r="J653">
        <v>649</v>
      </c>
      <c r="K653" t="s">
        <v>281</v>
      </c>
      <c r="L653"/>
      <c r="M653"/>
      <c r="N653" t="s">
        <v>281</v>
      </c>
      <c r="O653"/>
      <c r="P653"/>
      <c r="Q653" t="s">
        <v>155</v>
      </c>
      <c r="R653"/>
      <c r="S653" t="s">
        <v>281</v>
      </c>
      <c r="T653"/>
      <c r="U653"/>
      <c r="V653"/>
      <c r="W653"/>
      <c r="X653" s="100"/>
      <c r="Y653" s="100"/>
      <c r="Z653" s="100"/>
      <c r="AA653" s="100"/>
      <c r="AB653" s="100"/>
      <c r="AC653" s="100"/>
      <c r="AD653" s="101"/>
      <c r="AE653" s="116"/>
    </row>
    <row r="654" spans="1:31" ht="15" customHeight="1">
      <c r="A654" s="130">
        <v>28</v>
      </c>
      <c r="B654" s="130" t="s">
        <v>200</v>
      </c>
      <c r="C654" s="130">
        <v>5</v>
      </c>
      <c r="D654" s="119">
        <v>812.45600000000002</v>
      </c>
      <c r="E654" s="123"/>
      <c r="F654" s="122">
        <v>800</v>
      </c>
      <c r="G654" s="125">
        <v>650</v>
      </c>
      <c r="H654" s="94">
        <v>1</v>
      </c>
      <c r="I654" s="95" t="s">
        <v>156</v>
      </c>
      <c r="J654">
        <v>650</v>
      </c>
      <c r="K654" t="s">
        <v>281</v>
      </c>
      <c r="L654"/>
      <c r="M654"/>
      <c r="N654" t="s">
        <v>281</v>
      </c>
      <c r="O654"/>
      <c r="P654" t="s">
        <v>281</v>
      </c>
      <c r="Q654" t="s">
        <v>155</v>
      </c>
      <c r="R654"/>
      <c r="S654" t="s">
        <v>281</v>
      </c>
      <c r="T654"/>
      <c r="U654"/>
      <c r="V654"/>
      <c r="W654" t="s">
        <v>155</v>
      </c>
      <c r="X654" s="100"/>
      <c r="Y654" s="100"/>
      <c r="Z654" s="100"/>
      <c r="AA654" s="100"/>
      <c r="AB654" s="100"/>
      <c r="AC654" s="100"/>
      <c r="AD654" s="101"/>
      <c r="AE654" s="116"/>
    </row>
    <row r="655" spans="1:31" ht="15" customHeight="1">
      <c r="A655" s="130">
        <v>28</v>
      </c>
      <c r="B655" s="130" t="s">
        <v>200</v>
      </c>
      <c r="C655" s="130">
        <v>6</v>
      </c>
      <c r="D655" s="119">
        <v>609.76700000000005</v>
      </c>
      <c r="E655" s="123"/>
      <c r="F655" s="122">
        <v>600</v>
      </c>
      <c r="G655" s="125">
        <v>651</v>
      </c>
      <c r="H655" s="94">
        <v>1</v>
      </c>
      <c r="I655" s="95" t="s">
        <v>156</v>
      </c>
      <c r="J655">
        <v>651</v>
      </c>
      <c r="K655" t="s">
        <v>281</v>
      </c>
      <c r="L655"/>
      <c r="M655"/>
      <c r="N655"/>
      <c r="O655"/>
      <c r="P655"/>
      <c r="Q655" t="s">
        <v>155</v>
      </c>
      <c r="R655"/>
      <c r="S655" t="s">
        <v>155</v>
      </c>
      <c r="T655"/>
      <c r="U655"/>
      <c r="V655"/>
      <c r="W655"/>
      <c r="X655" s="100"/>
      <c r="Y655" s="100"/>
      <c r="Z655" s="100"/>
      <c r="AA655" s="100"/>
      <c r="AB655" s="100"/>
      <c r="AC655" s="100"/>
      <c r="AD655" s="101"/>
      <c r="AE655" s="116"/>
    </row>
    <row r="656" spans="1:31" ht="15" customHeight="1">
      <c r="A656" s="130">
        <v>28</v>
      </c>
      <c r="B656" s="130" t="s">
        <v>200</v>
      </c>
      <c r="C656" s="130">
        <v>7</v>
      </c>
      <c r="D656" s="119">
        <v>508.904</v>
      </c>
      <c r="E656" s="123"/>
      <c r="F656" s="122">
        <v>500</v>
      </c>
      <c r="G656" s="125">
        <v>652</v>
      </c>
      <c r="H656" s="94">
        <v>1</v>
      </c>
      <c r="I656" s="95" t="s">
        <v>156</v>
      </c>
      <c r="J656">
        <v>652</v>
      </c>
      <c r="K656" t="s">
        <v>281</v>
      </c>
      <c r="L656"/>
      <c r="M656"/>
      <c r="N656" t="s">
        <v>281</v>
      </c>
      <c r="O656"/>
      <c r="P656" t="s">
        <v>281</v>
      </c>
      <c r="Q656" t="s">
        <v>155</v>
      </c>
      <c r="R656"/>
      <c r="S656" t="s">
        <v>281</v>
      </c>
      <c r="T656"/>
      <c r="U656"/>
      <c r="V656"/>
      <c r="W656"/>
      <c r="X656" s="100"/>
      <c r="Y656" s="100"/>
      <c r="Z656" s="100"/>
      <c r="AA656" s="100"/>
      <c r="AB656" s="100"/>
      <c r="AC656" s="100"/>
      <c r="AD656" s="101"/>
      <c r="AE656" s="116"/>
    </row>
    <row r="657" spans="1:31" ht="15" customHeight="1">
      <c r="A657" s="130">
        <v>28</v>
      </c>
      <c r="B657" s="130" t="s">
        <v>200</v>
      </c>
      <c r="C657" s="130">
        <v>8</v>
      </c>
      <c r="D657" s="119">
        <v>477.05599999999998</v>
      </c>
      <c r="E657" s="123" t="s">
        <v>332</v>
      </c>
      <c r="F657" s="122">
        <v>469</v>
      </c>
      <c r="G657" s="125">
        <v>653</v>
      </c>
      <c r="H657" s="94">
        <v>1</v>
      </c>
      <c r="I657" s="95" t="s">
        <v>156</v>
      </c>
      <c r="J657">
        <v>653</v>
      </c>
      <c r="K657" t="s">
        <v>281</v>
      </c>
      <c r="L657"/>
      <c r="M657"/>
      <c r="N657" t="s">
        <v>281</v>
      </c>
      <c r="O657"/>
      <c r="P657"/>
      <c r="Q657" t="s">
        <v>320</v>
      </c>
      <c r="R657">
        <v>18</v>
      </c>
      <c r="S657" t="s">
        <v>281</v>
      </c>
      <c r="T657"/>
      <c r="U657"/>
      <c r="V657"/>
      <c r="W657" t="s">
        <v>155</v>
      </c>
      <c r="X657" s="100"/>
      <c r="Y657" s="100"/>
      <c r="Z657" s="100"/>
      <c r="AA657" s="100"/>
      <c r="AB657" s="100"/>
      <c r="AC657" s="100"/>
      <c r="AD657" s="101"/>
      <c r="AE657" s="116"/>
    </row>
    <row r="658" spans="1:31" ht="15" customHeight="1">
      <c r="A658" s="130">
        <v>28</v>
      </c>
      <c r="B658" s="130" t="s">
        <v>200</v>
      </c>
      <c r="C658" s="130">
        <v>9</v>
      </c>
      <c r="D658" s="119">
        <v>405.92</v>
      </c>
      <c r="E658" s="123">
        <v>34.78</v>
      </c>
      <c r="F658" s="122">
        <v>398</v>
      </c>
      <c r="G658" s="125">
        <v>654</v>
      </c>
      <c r="H658" s="94">
        <v>1</v>
      </c>
      <c r="I658" s="95" t="s">
        <v>156</v>
      </c>
      <c r="J658">
        <v>654</v>
      </c>
      <c r="K658" t="s">
        <v>281</v>
      </c>
      <c r="L658"/>
      <c r="M658"/>
      <c r="N658"/>
      <c r="O658"/>
      <c r="P658" t="s">
        <v>281</v>
      </c>
      <c r="Q658" t="s">
        <v>155</v>
      </c>
      <c r="R658"/>
      <c r="S658" t="s">
        <v>281</v>
      </c>
      <c r="T658"/>
      <c r="U658"/>
      <c r="V658"/>
      <c r="W658"/>
      <c r="X658" s="100"/>
      <c r="Y658" s="100"/>
      <c r="Z658" s="100"/>
      <c r="AA658" s="100"/>
      <c r="AB658" s="100"/>
      <c r="AC658" s="100"/>
      <c r="AD658" s="101"/>
      <c r="AE658" s="116"/>
    </row>
    <row r="659" spans="1:31" ht="15" customHeight="1">
      <c r="A659" s="130">
        <v>28</v>
      </c>
      <c r="B659" s="130" t="s">
        <v>200</v>
      </c>
      <c r="C659" s="130">
        <v>10</v>
      </c>
      <c r="D659" s="119">
        <v>360.99099999999999</v>
      </c>
      <c r="E659" s="123">
        <v>34.700000000000003</v>
      </c>
      <c r="F659" s="122">
        <v>354</v>
      </c>
      <c r="G659" s="125">
        <v>655</v>
      </c>
      <c r="H659" s="94">
        <v>1</v>
      </c>
      <c r="I659" s="95" t="s">
        <v>156</v>
      </c>
      <c r="J659">
        <v>655</v>
      </c>
      <c r="K659" t="s">
        <v>281</v>
      </c>
      <c r="L659"/>
      <c r="M659" t="s">
        <v>281</v>
      </c>
      <c r="N659"/>
      <c r="O659"/>
      <c r="P659"/>
      <c r="Q659" t="s">
        <v>155</v>
      </c>
      <c r="R659" t="s">
        <v>155</v>
      </c>
      <c r="S659" t="s">
        <v>281</v>
      </c>
      <c r="T659" t="s">
        <v>281</v>
      </c>
      <c r="U659" t="s">
        <v>281</v>
      </c>
      <c r="V659"/>
      <c r="W659"/>
      <c r="X659" s="100"/>
      <c r="Y659" s="100"/>
      <c r="Z659" s="100"/>
      <c r="AA659" s="100"/>
      <c r="AB659" s="100"/>
      <c r="AC659" s="100"/>
      <c r="AD659" s="101"/>
      <c r="AE659" s="116"/>
    </row>
    <row r="660" spans="1:31" ht="15" customHeight="1">
      <c r="A660" s="130">
        <v>28</v>
      </c>
      <c r="B660" s="130" t="s">
        <v>200</v>
      </c>
      <c r="C660" s="130">
        <v>11</v>
      </c>
      <c r="D660" s="119">
        <v>294.25900000000001</v>
      </c>
      <c r="E660" s="123">
        <v>34.4</v>
      </c>
      <c r="F660" s="122">
        <v>288</v>
      </c>
      <c r="G660" s="125">
        <v>656</v>
      </c>
      <c r="H660" s="94">
        <v>1</v>
      </c>
      <c r="I660" s="95" t="s">
        <v>156</v>
      </c>
      <c r="J660">
        <v>656</v>
      </c>
      <c r="K660" t="s">
        <v>155</v>
      </c>
      <c r="L660"/>
      <c r="M660" t="s">
        <v>281</v>
      </c>
      <c r="N660" t="s">
        <v>281</v>
      </c>
      <c r="O660"/>
      <c r="P660" t="s">
        <v>281</v>
      </c>
      <c r="Q660" t="s">
        <v>155</v>
      </c>
      <c r="R660" t="s">
        <v>155</v>
      </c>
      <c r="S660" t="s">
        <v>281</v>
      </c>
      <c r="T660" t="s">
        <v>155</v>
      </c>
      <c r="U660" t="s">
        <v>155</v>
      </c>
      <c r="V660"/>
      <c r="W660"/>
      <c r="X660" s="100"/>
      <c r="Y660" s="100"/>
      <c r="Z660" s="100"/>
      <c r="AA660" s="100"/>
      <c r="AB660" s="100"/>
      <c r="AC660" s="100"/>
      <c r="AD660" s="101"/>
      <c r="AE660" s="116"/>
    </row>
    <row r="661" spans="1:31" ht="15" customHeight="1">
      <c r="A661" s="130">
        <v>28</v>
      </c>
      <c r="B661" s="130" t="s">
        <v>200</v>
      </c>
      <c r="C661" s="130">
        <v>12</v>
      </c>
      <c r="D661" s="119">
        <v>263.83199999999999</v>
      </c>
      <c r="E661" s="123">
        <v>34.1</v>
      </c>
      <c r="F661" s="122">
        <v>259</v>
      </c>
      <c r="G661" s="125">
        <v>657</v>
      </c>
      <c r="H661" s="94">
        <v>1</v>
      </c>
      <c r="I661" s="95" t="s">
        <v>156</v>
      </c>
      <c r="J661">
        <v>657</v>
      </c>
      <c r="K661" t="s">
        <v>281</v>
      </c>
      <c r="L661"/>
      <c r="M661" t="s">
        <v>281</v>
      </c>
      <c r="N661" t="s">
        <v>281</v>
      </c>
      <c r="O661"/>
      <c r="P661"/>
      <c r="Q661" t="s">
        <v>155</v>
      </c>
      <c r="R661" t="s">
        <v>155</v>
      </c>
      <c r="S661" t="s">
        <v>281</v>
      </c>
      <c r="T661" t="s">
        <v>281</v>
      </c>
      <c r="U661" t="s">
        <v>281</v>
      </c>
      <c r="V661"/>
      <c r="W661"/>
      <c r="X661" s="100"/>
      <c r="Y661" s="100"/>
      <c r="Z661" s="100"/>
      <c r="AA661" s="100"/>
      <c r="AB661" s="100"/>
      <c r="AC661" s="100"/>
      <c r="AD661" s="101"/>
      <c r="AE661" s="116"/>
    </row>
    <row r="662" spans="1:31" ht="15" customHeight="1">
      <c r="A662" s="130">
        <v>28</v>
      </c>
      <c r="B662" s="130" t="s">
        <v>200</v>
      </c>
      <c r="C662" s="130">
        <v>13</v>
      </c>
      <c r="D662" s="119">
        <v>236.36099999999999</v>
      </c>
      <c r="E662" s="123">
        <v>33.6</v>
      </c>
      <c r="F662" s="122">
        <v>232</v>
      </c>
      <c r="G662" s="125">
        <v>658</v>
      </c>
      <c r="H662" s="94">
        <v>1</v>
      </c>
      <c r="I662" s="95" t="s">
        <v>156</v>
      </c>
      <c r="J662">
        <v>658</v>
      </c>
      <c r="K662" t="s">
        <v>281</v>
      </c>
      <c r="L662"/>
      <c r="M662" t="s">
        <v>281</v>
      </c>
      <c r="N662"/>
      <c r="O662"/>
      <c r="P662" t="s">
        <v>281</v>
      </c>
      <c r="Q662" t="s">
        <v>155</v>
      </c>
      <c r="R662" t="s">
        <v>155</v>
      </c>
      <c r="S662" t="s">
        <v>281</v>
      </c>
      <c r="T662" t="s">
        <v>281</v>
      </c>
      <c r="U662" t="s">
        <v>281</v>
      </c>
      <c r="V662"/>
      <c r="W662"/>
      <c r="X662" s="100"/>
      <c r="Y662" s="100"/>
      <c r="Z662" s="100"/>
      <c r="AA662" s="100"/>
      <c r="AB662" s="100"/>
      <c r="AC662" s="100"/>
      <c r="AD662" s="101"/>
      <c r="AE662" s="116"/>
    </row>
    <row r="663" spans="1:31" ht="15" customHeight="1">
      <c r="A663" s="130">
        <v>28</v>
      </c>
      <c r="B663" s="130" t="s">
        <v>200</v>
      </c>
      <c r="C663" s="130">
        <v>14</v>
      </c>
      <c r="D663" s="119">
        <v>206.16900000000001</v>
      </c>
      <c r="E663" s="123">
        <v>33.1</v>
      </c>
      <c r="F663" s="122">
        <v>202</v>
      </c>
      <c r="G663" s="125">
        <v>659</v>
      </c>
      <c r="H663" s="94">
        <v>1</v>
      </c>
      <c r="I663" s="95" t="s">
        <v>156</v>
      </c>
      <c r="J663">
        <v>659</v>
      </c>
      <c r="K663" t="s">
        <v>281</v>
      </c>
      <c r="L663"/>
      <c r="M663" t="s">
        <v>281</v>
      </c>
      <c r="N663" t="s">
        <v>281</v>
      </c>
      <c r="O663"/>
      <c r="P663" t="s">
        <v>281</v>
      </c>
      <c r="Q663" t="s">
        <v>320</v>
      </c>
      <c r="R663" t="s">
        <v>155</v>
      </c>
      <c r="S663" t="s">
        <v>281</v>
      </c>
      <c r="T663" t="s">
        <v>281</v>
      </c>
      <c r="U663" t="s">
        <v>281</v>
      </c>
      <c r="V663" t="s">
        <v>281</v>
      </c>
      <c r="W663" t="s">
        <v>155</v>
      </c>
      <c r="X663" s="100"/>
      <c r="Y663" s="100"/>
      <c r="Z663" s="100"/>
      <c r="AA663" s="100"/>
      <c r="AB663" s="100"/>
      <c r="AC663" s="100"/>
      <c r="AD663" s="101"/>
      <c r="AE663" s="116"/>
    </row>
    <row r="664" spans="1:31" ht="15" customHeight="1">
      <c r="A664" s="130">
        <v>28</v>
      </c>
      <c r="B664" s="130" t="s">
        <v>200</v>
      </c>
      <c r="C664" s="130">
        <v>15</v>
      </c>
      <c r="D664" s="119">
        <v>189.87799999999999</v>
      </c>
      <c r="E664" s="123">
        <v>32.9</v>
      </c>
      <c r="F664" s="122">
        <v>186</v>
      </c>
      <c r="G664" s="125">
        <v>660</v>
      </c>
      <c r="H664" s="94">
        <v>1</v>
      </c>
      <c r="I664" s="95" t="s">
        <v>156</v>
      </c>
      <c r="J664">
        <v>660</v>
      </c>
      <c r="K664" t="s">
        <v>281</v>
      </c>
      <c r="L664"/>
      <c r="M664" t="s">
        <v>281</v>
      </c>
      <c r="N664" t="s">
        <v>281</v>
      </c>
      <c r="O664" t="s">
        <v>281</v>
      </c>
      <c r="P664" t="s">
        <v>281</v>
      </c>
      <c r="Q664" t="s">
        <v>155</v>
      </c>
      <c r="R664" t="s">
        <v>155</v>
      </c>
      <c r="S664" t="s">
        <v>155</v>
      </c>
      <c r="T664" t="s">
        <v>281</v>
      </c>
      <c r="U664" t="s">
        <v>281</v>
      </c>
      <c r="V664"/>
      <c r="W664"/>
      <c r="X664" s="100"/>
      <c r="Y664" s="100"/>
      <c r="Z664" s="100"/>
      <c r="AA664" s="100"/>
      <c r="AB664" s="100"/>
      <c r="AC664" s="100"/>
      <c r="AD664" s="101"/>
      <c r="AE664" s="116"/>
    </row>
    <row r="665" spans="1:31" ht="15" customHeight="1">
      <c r="A665" s="130">
        <v>28</v>
      </c>
      <c r="B665" s="130" t="s">
        <v>200</v>
      </c>
      <c r="C665" s="130">
        <v>16</v>
      </c>
      <c r="D665" s="119">
        <v>157.65199999999999</v>
      </c>
      <c r="E665" s="123">
        <v>32.6</v>
      </c>
      <c r="F665" s="122">
        <v>154</v>
      </c>
      <c r="G665" s="125">
        <v>661</v>
      </c>
      <c r="H665" s="94">
        <v>1</v>
      </c>
      <c r="I665" s="95" t="s">
        <v>156</v>
      </c>
      <c r="J665">
        <v>661</v>
      </c>
      <c r="K665" t="s">
        <v>155</v>
      </c>
      <c r="L665"/>
      <c r="M665" t="s">
        <v>155</v>
      </c>
      <c r="N665"/>
      <c r="O665" t="s">
        <v>281</v>
      </c>
      <c r="P665" t="s">
        <v>281</v>
      </c>
      <c r="Q665" t="s">
        <v>155</v>
      </c>
      <c r="R665" t="s">
        <v>155</v>
      </c>
      <c r="S665" t="s">
        <v>281</v>
      </c>
      <c r="T665" t="s">
        <v>281</v>
      </c>
      <c r="U665" t="s">
        <v>281</v>
      </c>
      <c r="V665"/>
      <c r="W665"/>
      <c r="X665" s="100"/>
      <c r="Y665" s="100"/>
      <c r="Z665" s="100"/>
      <c r="AA665" s="100"/>
      <c r="AB665" s="100"/>
      <c r="AC665" s="100"/>
      <c r="AD665" s="101"/>
    </row>
    <row r="666" spans="1:31" ht="15" customHeight="1">
      <c r="A666" s="130">
        <v>28</v>
      </c>
      <c r="B666" s="130" t="s">
        <v>200</v>
      </c>
      <c r="C666" s="130">
        <v>17</v>
      </c>
      <c r="D666" s="119">
        <v>133.49199999999999</v>
      </c>
      <c r="E666" s="123">
        <v>32.299999999999997</v>
      </c>
      <c r="F666" s="122">
        <v>130</v>
      </c>
      <c r="G666" s="125">
        <v>662</v>
      </c>
      <c r="H666" s="94">
        <v>1</v>
      </c>
      <c r="I666" s="95" t="s">
        <v>156</v>
      </c>
      <c r="J666">
        <v>662</v>
      </c>
      <c r="K666" t="s">
        <v>281</v>
      </c>
      <c r="L666"/>
      <c r="M666" t="s">
        <v>281</v>
      </c>
      <c r="N666" t="s">
        <v>281</v>
      </c>
      <c r="O666" t="s">
        <v>155</v>
      </c>
      <c r="P666" t="s">
        <v>281</v>
      </c>
      <c r="Q666" t="s">
        <v>155</v>
      </c>
      <c r="R666" t="s">
        <v>155</v>
      </c>
      <c r="S666" t="s">
        <v>281</v>
      </c>
      <c r="T666" t="s">
        <v>281</v>
      </c>
      <c r="U666" t="s">
        <v>281</v>
      </c>
      <c r="V666"/>
      <c r="W666"/>
      <c r="X666" s="100"/>
      <c r="Y666" s="100"/>
      <c r="Z666" s="100"/>
      <c r="AA666" s="100"/>
      <c r="AB666" s="100"/>
      <c r="AC666" s="100"/>
      <c r="AD666" s="101"/>
    </row>
    <row r="667" spans="1:31" ht="15" customHeight="1">
      <c r="A667" s="130">
        <v>28</v>
      </c>
      <c r="B667" s="130" t="s">
        <v>200</v>
      </c>
      <c r="C667" s="130">
        <v>18</v>
      </c>
      <c r="D667" s="119">
        <v>100.73099999999999</v>
      </c>
      <c r="E667" s="123">
        <v>31.8</v>
      </c>
      <c r="F667" s="122">
        <v>98</v>
      </c>
      <c r="G667" s="125">
        <v>663</v>
      </c>
      <c r="H667" s="94">
        <v>0</v>
      </c>
      <c r="I667" s="95" t="s">
        <v>156</v>
      </c>
      <c r="J667">
        <v>663</v>
      </c>
      <c r="K667" t="s">
        <v>281</v>
      </c>
      <c r="L667"/>
      <c r="M667" t="s">
        <v>281</v>
      </c>
      <c r="N667"/>
      <c r="O667" t="s">
        <v>281</v>
      </c>
      <c r="P667" t="s">
        <v>281</v>
      </c>
      <c r="Q667" t="s">
        <v>155</v>
      </c>
      <c r="R667" t="s">
        <v>155</v>
      </c>
      <c r="S667" t="s">
        <v>281</v>
      </c>
      <c r="T667" t="s">
        <v>281</v>
      </c>
      <c r="U667" t="s">
        <v>281</v>
      </c>
      <c r="V667"/>
      <c r="W667"/>
      <c r="X667" s="100"/>
      <c r="Y667" s="100"/>
      <c r="Z667" s="100"/>
      <c r="AA667" s="100"/>
      <c r="AB667" s="100"/>
      <c r="AC667" s="100"/>
      <c r="AD667" s="101"/>
    </row>
    <row r="668" spans="1:31" ht="15" customHeight="1">
      <c r="A668" s="130">
        <v>28</v>
      </c>
      <c r="B668" s="130" t="s">
        <v>200</v>
      </c>
      <c r="C668" s="130">
        <v>19</v>
      </c>
      <c r="D668" s="119">
        <v>67.622</v>
      </c>
      <c r="E668" s="123" t="s">
        <v>330</v>
      </c>
      <c r="F668" s="122">
        <v>65</v>
      </c>
      <c r="G668" s="125">
        <v>664</v>
      </c>
      <c r="H668" s="94">
        <v>1</v>
      </c>
      <c r="I668" s="95" t="s">
        <v>156</v>
      </c>
      <c r="J668">
        <v>664</v>
      </c>
      <c r="K668" t="s">
        <v>281</v>
      </c>
      <c r="L668"/>
      <c r="M668" t="s">
        <v>281</v>
      </c>
      <c r="N668" t="s">
        <v>281</v>
      </c>
      <c r="O668" t="s">
        <v>281</v>
      </c>
      <c r="P668" t="s">
        <v>281</v>
      </c>
      <c r="Q668" t="s">
        <v>155</v>
      </c>
      <c r="R668" t="s">
        <v>155</v>
      </c>
      <c r="S668" t="s">
        <v>281</v>
      </c>
      <c r="T668" t="s">
        <v>281</v>
      </c>
      <c r="U668" t="s">
        <v>281</v>
      </c>
      <c r="V668" t="s">
        <v>281</v>
      </c>
      <c r="W668"/>
      <c r="X668" s="100"/>
      <c r="Y668" s="100"/>
      <c r="Z668" s="100"/>
      <c r="AA668" s="100"/>
      <c r="AB668" s="100"/>
      <c r="AC668" s="100"/>
      <c r="AD668" s="101"/>
    </row>
    <row r="669" spans="1:31" ht="15" customHeight="1">
      <c r="A669" s="130">
        <v>28</v>
      </c>
      <c r="B669" s="130" t="s">
        <v>200</v>
      </c>
      <c r="C669" s="130">
        <v>20</v>
      </c>
      <c r="D669" s="119">
        <v>67.477999999999994</v>
      </c>
      <c r="E669" s="123" t="s">
        <v>330</v>
      </c>
      <c r="F669" s="122">
        <v>65</v>
      </c>
      <c r="G669" s="125">
        <v>665</v>
      </c>
      <c r="H669" s="94">
        <v>1</v>
      </c>
      <c r="I669" s="95" t="s">
        <v>156</v>
      </c>
      <c r="J669">
        <v>665</v>
      </c>
      <c r="K669"/>
      <c r="L669"/>
      <c r="M669"/>
      <c r="N669"/>
      <c r="O669"/>
      <c r="P669"/>
      <c r="Q669"/>
      <c r="R669"/>
      <c r="S669" t="s">
        <v>281</v>
      </c>
      <c r="T669"/>
      <c r="U669"/>
      <c r="V669"/>
      <c r="W669" t="s">
        <v>155</v>
      </c>
      <c r="X669" s="100"/>
      <c r="Y669" s="100"/>
      <c r="Z669" s="100"/>
      <c r="AA669" s="100"/>
      <c r="AB669" s="100"/>
      <c r="AC669" s="100"/>
      <c r="AD669" s="101"/>
    </row>
    <row r="670" spans="1:31" ht="15" customHeight="1">
      <c r="A670" s="130">
        <v>28</v>
      </c>
      <c r="B670" s="130" t="s">
        <v>200</v>
      </c>
      <c r="C670" s="130">
        <v>21</v>
      </c>
      <c r="D670" s="119">
        <v>42.308999999999997</v>
      </c>
      <c r="E670" s="123"/>
      <c r="F670" s="122">
        <v>40</v>
      </c>
      <c r="G670" s="125">
        <v>666</v>
      </c>
      <c r="H670" s="94">
        <v>1</v>
      </c>
      <c r="I670" s="95" t="s">
        <v>156</v>
      </c>
      <c r="J670">
        <v>666</v>
      </c>
      <c r="K670" t="s">
        <v>281</v>
      </c>
      <c r="L670"/>
      <c r="M670" t="s">
        <v>281</v>
      </c>
      <c r="N670"/>
      <c r="O670" t="s">
        <v>155</v>
      </c>
      <c r="P670" t="s">
        <v>281</v>
      </c>
      <c r="Q670" t="s">
        <v>155</v>
      </c>
      <c r="R670" t="s">
        <v>155</v>
      </c>
      <c r="S670" t="s">
        <v>281</v>
      </c>
      <c r="T670" t="s">
        <v>281</v>
      </c>
      <c r="U670" t="s">
        <v>281</v>
      </c>
      <c r="V670"/>
      <c r="W670"/>
      <c r="X670" s="100"/>
      <c r="Y670" s="100"/>
      <c r="Z670" s="100"/>
      <c r="AA670" s="100"/>
      <c r="AB670" s="100"/>
      <c r="AC670" s="100"/>
      <c r="AD670" s="101"/>
    </row>
    <row r="671" spans="1:31" ht="15" customHeight="1">
      <c r="A671" s="130">
        <v>28</v>
      </c>
      <c r="B671" s="130" t="s">
        <v>200</v>
      </c>
      <c r="C671" s="130">
        <v>22</v>
      </c>
      <c r="D671" s="119">
        <v>22.361000000000001</v>
      </c>
      <c r="E671" s="123"/>
      <c r="F671" s="122">
        <v>20</v>
      </c>
      <c r="G671" s="125">
        <v>667</v>
      </c>
      <c r="H671" s="94">
        <v>1</v>
      </c>
      <c r="I671" s="95" t="s">
        <v>156</v>
      </c>
      <c r="J671">
        <v>667</v>
      </c>
      <c r="K671" t="s">
        <v>281</v>
      </c>
      <c r="L671"/>
      <c r="M671" t="s">
        <v>281</v>
      </c>
      <c r="N671" t="s">
        <v>281</v>
      </c>
      <c r="O671" t="s">
        <v>155</v>
      </c>
      <c r="P671" t="s">
        <v>281</v>
      </c>
      <c r="Q671" t="s">
        <v>155</v>
      </c>
      <c r="R671" t="s">
        <v>155</v>
      </c>
      <c r="S671" t="s">
        <v>281</v>
      </c>
      <c r="T671" t="s">
        <v>281</v>
      </c>
      <c r="U671" t="s">
        <v>281</v>
      </c>
      <c r="V671"/>
      <c r="W671"/>
      <c r="X671" s="100"/>
      <c r="Y671" s="100"/>
      <c r="Z671" s="100"/>
      <c r="AA671" s="100"/>
      <c r="AB671" s="100"/>
      <c r="AC671" s="100"/>
      <c r="AD671" s="101"/>
    </row>
    <row r="672" spans="1:31" ht="15" customHeight="1">
      <c r="A672" s="130">
        <v>28</v>
      </c>
      <c r="B672" s="130" t="s">
        <v>200</v>
      </c>
      <c r="C672" s="130">
        <v>23</v>
      </c>
      <c r="D672" s="119">
        <v>5.2649999999999997</v>
      </c>
      <c r="E672" s="123"/>
      <c r="F672" s="122">
        <v>5</v>
      </c>
      <c r="G672" s="125">
        <v>668</v>
      </c>
      <c r="H672" s="94">
        <v>1</v>
      </c>
      <c r="I672" s="95" t="s">
        <v>184</v>
      </c>
      <c r="J672">
        <v>668</v>
      </c>
      <c r="K672"/>
      <c r="L672"/>
      <c r="M672"/>
      <c r="N672"/>
      <c r="O672"/>
      <c r="P672"/>
      <c r="Q672"/>
      <c r="R672"/>
      <c r="S672" t="s">
        <v>281</v>
      </c>
      <c r="T672"/>
      <c r="U672"/>
      <c r="V672"/>
      <c r="W672" t="s">
        <v>155</v>
      </c>
      <c r="X672" s="100"/>
      <c r="Y672" s="100"/>
      <c r="Z672" s="100"/>
      <c r="AA672" s="100"/>
      <c r="AB672" s="100"/>
      <c r="AC672" s="100"/>
      <c r="AD672" s="101"/>
    </row>
    <row r="673" spans="1:30" ht="15" customHeight="1">
      <c r="A673" s="130">
        <v>28</v>
      </c>
      <c r="B673" s="130" t="s">
        <v>200</v>
      </c>
      <c r="C673" s="131">
        <v>24</v>
      </c>
      <c r="D673" s="119">
        <v>5.7539999999999996</v>
      </c>
      <c r="E673" s="123"/>
      <c r="F673" s="122">
        <v>5</v>
      </c>
      <c r="G673" s="125">
        <v>669</v>
      </c>
      <c r="H673" s="94">
        <v>1</v>
      </c>
      <c r="I673" s="95" t="s">
        <v>184</v>
      </c>
      <c r="J673">
        <v>669</v>
      </c>
      <c r="K673" t="s">
        <v>281</v>
      </c>
      <c r="L673"/>
      <c r="M673" t="s">
        <v>281</v>
      </c>
      <c r="N673" t="s">
        <v>281</v>
      </c>
      <c r="O673" t="s">
        <v>155</v>
      </c>
      <c r="P673" t="s">
        <v>281</v>
      </c>
      <c r="Q673" t="s">
        <v>155</v>
      </c>
      <c r="R673" t="s">
        <v>155</v>
      </c>
      <c r="S673" t="s">
        <v>281</v>
      </c>
      <c r="T673" t="s">
        <v>281</v>
      </c>
      <c r="U673" t="s">
        <v>281</v>
      </c>
      <c r="V673" t="s">
        <v>281</v>
      </c>
      <c r="W673"/>
      <c r="X673" s="100"/>
      <c r="Y673" s="100"/>
      <c r="Z673" s="100"/>
      <c r="AA673" s="100"/>
      <c r="AB673" s="100"/>
      <c r="AC673" s="100"/>
      <c r="AD673" s="101"/>
    </row>
    <row r="674" spans="1:30" ht="15" customHeight="1">
      <c r="A674" s="130">
        <v>29</v>
      </c>
      <c r="B674" s="130" t="s">
        <v>202</v>
      </c>
      <c r="C674" s="130">
        <v>1</v>
      </c>
      <c r="D674" s="119">
        <v>3004.165</v>
      </c>
      <c r="E674" s="123"/>
      <c r="F674" s="122">
        <v>2952</v>
      </c>
      <c r="G674" s="125">
        <v>670</v>
      </c>
      <c r="H674" s="94">
        <v>1</v>
      </c>
      <c r="I674" s="95" t="s">
        <v>156</v>
      </c>
      <c r="J674">
        <v>670</v>
      </c>
      <c r="K674" t="s">
        <v>281</v>
      </c>
      <c r="L674" t="s">
        <v>155</v>
      </c>
      <c r="M674"/>
      <c r="N674"/>
      <c r="O674"/>
      <c r="P674" t="s">
        <v>281</v>
      </c>
      <c r="Q674" t="s">
        <v>155</v>
      </c>
      <c r="R674"/>
      <c r="S674" t="s">
        <v>155</v>
      </c>
      <c r="T674"/>
      <c r="U674"/>
      <c r="V674"/>
      <c r="W674" t="s">
        <v>155</v>
      </c>
      <c r="X674" s="100"/>
      <c r="Y674" s="100"/>
      <c r="Z674" s="100"/>
      <c r="AA674" s="100"/>
      <c r="AB674" s="100"/>
      <c r="AC674" s="100"/>
      <c r="AD674" s="101"/>
    </row>
    <row r="675" spans="1:30" ht="15" customHeight="1">
      <c r="A675" s="130">
        <v>29</v>
      </c>
      <c r="B675" s="130" t="s">
        <v>202</v>
      </c>
      <c r="C675" s="130">
        <v>2</v>
      </c>
      <c r="D675" s="119">
        <v>2033.0319999999999</v>
      </c>
      <c r="E675" s="123"/>
      <c r="F675" s="122">
        <v>2000</v>
      </c>
      <c r="G675" s="125">
        <v>671</v>
      </c>
      <c r="H675" s="94">
        <v>0</v>
      </c>
      <c r="I675" s="95" t="s">
        <v>156</v>
      </c>
      <c r="J675">
        <v>671</v>
      </c>
      <c r="K675" t="s">
        <v>281</v>
      </c>
      <c r="L675" t="s">
        <v>155</v>
      </c>
      <c r="M675"/>
      <c r="N675"/>
      <c r="O675"/>
      <c r="P675"/>
      <c r="Q675" t="s">
        <v>155</v>
      </c>
      <c r="R675"/>
      <c r="S675" t="s">
        <v>281</v>
      </c>
      <c r="T675"/>
      <c r="U675"/>
      <c r="V675"/>
      <c r="W675"/>
      <c r="X675" s="100"/>
      <c r="Y675" s="100"/>
      <c r="Z675" s="100"/>
      <c r="AA675" s="100"/>
      <c r="AB675" s="100"/>
      <c r="AC675" s="100"/>
      <c r="AD675" s="101"/>
    </row>
    <row r="676" spans="1:30" ht="15" customHeight="1">
      <c r="A676" s="130">
        <v>29</v>
      </c>
      <c r="B676" s="130" t="s">
        <v>202</v>
      </c>
      <c r="C676" s="130">
        <v>3</v>
      </c>
      <c r="D676" s="119">
        <v>1524.413</v>
      </c>
      <c r="E676" s="123"/>
      <c r="F676" s="122">
        <v>1500</v>
      </c>
      <c r="G676" s="125">
        <v>672</v>
      </c>
      <c r="H676" s="94">
        <v>1</v>
      </c>
      <c r="I676" s="95" t="s">
        <v>156</v>
      </c>
      <c r="J676">
        <v>672</v>
      </c>
      <c r="K676" t="s">
        <v>281</v>
      </c>
      <c r="L676"/>
      <c r="M676"/>
      <c r="N676"/>
      <c r="O676"/>
      <c r="P676" t="s">
        <v>281</v>
      </c>
      <c r="Q676" t="s">
        <v>155</v>
      </c>
      <c r="R676"/>
      <c r="S676" t="s">
        <v>281</v>
      </c>
      <c r="T676"/>
      <c r="U676"/>
      <c r="V676"/>
      <c r="W676"/>
      <c r="X676" s="100"/>
      <c r="Y676" s="100"/>
      <c r="Z676" s="100"/>
      <c r="AA676" s="100"/>
      <c r="AB676" s="100"/>
      <c r="AC676" s="100"/>
      <c r="AD676" s="101"/>
    </row>
    <row r="677" spans="1:30" ht="15" customHeight="1">
      <c r="A677" s="130">
        <v>29</v>
      </c>
      <c r="B677" s="130" t="s">
        <v>202</v>
      </c>
      <c r="C677" s="130">
        <v>4</v>
      </c>
      <c r="D677" s="119">
        <v>1015.542</v>
      </c>
      <c r="E677" s="123"/>
      <c r="F677" s="122">
        <v>1000</v>
      </c>
      <c r="G677" s="125">
        <v>673</v>
      </c>
      <c r="H677" s="94">
        <v>1</v>
      </c>
      <c r="I677" s="95" t="s">
        <v>156</v>
      </c>
      <c r="J677">
        <v>673</v>
      </c>
      <c r="K677" t="s">
        <v>281</v>
      </c>
      <c r="L677" t="s">
        <v>155</v>
      </c>
      <c r="M677"/>
      <c r="N677" t="s">
        <v>281</v>
      </c>
      <c r="O677"/>
      <c r="P677"/>
      <c r="Q677" t="s">
        <v>155</v>
      </c>
      <c r="R677"/>
      <c r="S677" t="s">
        <v>281</v>
      </c>
      <c r="T677"/>
      <c r="U677"/>
      <c r="V677"/>
      <c r="W677"/>
      <c r="X677" s="100"/>
      <c r="Y677" s="100"/>
      <c r="Z677" s="100"/>
      <c r="AA677" s="100"/>
      <c r="AB677" s="100"/>
      <c r="AC677" s="100"/>
      <c r="AD677" s="101"/>
    </row>
    <row r="678" spans="1:30" ht="15" customHeight="1">
      <c r="A678" s="130">
        <v>29</v>
      </c>
      <c r="B678" s="130" t="s">
        <v>202</v>
      </c>
      <c r="C678" s="130">
        <v>5</v>
      </c>
      <c r="D678" s="119">
        <v>812.78700000000003</v>
      </c>
      <c r="E678" s="123"/>
      <c r="F678" s="122">
        <v>800</v>
      </c>
      <c r="G678" s="125">
        <v>674</v>
      </c>
      <c r="H678" s="94">
        <v>1</v>
      </c>
      <c r="I678" s="95" t="s">
        <v>156</v>
      </c>
      <c r="J678">
        <v>674</v>
      </c>
      <c r="K678" t="s">
        <v>281</v>
      </c>
      <c r="L678"/>
      <c r="M678"/>
      <c r="N678" t="s">
        <v>281</v>
      </c>
      <c r="O678"/>
      <c r="P678" t="s">
        <v>281</v>
      </c>
      <c r="Q678" t="s">
        <v>155</v>
      </c>
      <c r="R678"/>
      <c r="S678" t="s">
        <v>281</v>
      </c>
      <c r="T678"/>
      <c r="U678"/>
      <c r="V678"/>
      <c r="W678" t="s">
        <v>155</v>
      </c>
      <c r="X678" s="100"/>
      <c r="Y678" s="100"/>
      <c r="Z678" s="100"/>
      <c r="AA678" s="100"/>
      <c r="AB678" s="100"/>
      <c r="AC678" s="100"/>
      <c r="AD678" s="101"/>
    </row>
    <row r="679" spans="1:30" ht="15" customHeight="1">
      <c r="A679" s="130">
        <v>29</v>
      </c>
      <c r="B679" s="130" t="s">
        <v>202</v>
      </c>
      <c r="C679" s="130">
        <v>6</v>
      </c>
      <c r="D679" s="119">
        <v>609.78499999999997</v>
      </c>
      <c r="E679" s="123"/>
      <c r="F679" s="122">
        <v>600</v>
      </c>
      <c r="G679" s="125">
        <v>675</v>
      </c>
      <c r="H679" s="94">
        <v>1</v>
      </c>
      <c r="I679" s="95" t="s">
        <v>156</v>
      </c>
      <c r="J679">
        <v>675</v>
      </c>
      <c r="K679" t="s">
        <v>155</v>
      </c>
      <c r="L679" t="s">
        <v>155</v>
      </c>
      <c r="M679"/>
      <c r="N679"/>
      <c r="O679"/>
      <c r="P679"/>
      <c r="Q679" t="s">
        <v>320</v>
      </c>
      <c r="R679"/>
      <c r="S679" t="s">
        <v>281</v>
      </c>
      <c r="T679"/>
      <c r="U679"/>
      <c r="V679"/>
      <c r="W679"/>
      <c r="X679" s="100"/>
      <c r="Y679" s="100"/>
      <c r="Z679" s="100"/>
      <c r="AA679" s="100"/>
      <c r="AB679" s="100"/>
      <c r="AC679" s="100"/>
      <c r="AD679" s="101"/>
    </row>
    <row r="680" spans="1:30" ht="15" customHeight="1">
      <c r="A680" s="130">
        <v>29</v>
      </c>
      <c r="B680" s="130" t="s">
        <v>202</v>
      </c>
      <c r="C680" s="130">
        <v>7</v>
      </c>
      <c r="D680" s="119">
        <v>508.48399999999998</v>
      </c>
      <c r="E680" s="123"/>
      <c r="F680" s="122">
        <v>500</v>
      </c>
      <c r="G680" s="125">
        <v>676</v>
      </c>
      <c r="H680" s="94">
        <v>1</v>
      </c>
      <c r="I680" s="95" t="s">
        <v>156</v>
      </c>
      <c r="J680">
        <v>676</v>
      </c>
      <c r="K680" t="s">
        <v>281</v>
      </c>
      <c r="L680"/>
      <c r="M680"/>
      <c r="N680" t="s">
        <v>281</v>
      </c>
      <c r="O680"/>
      <c r="P680" t="s">
        <v>281</v>
      </c>
      <c r="Q680" t="s">
        <v>155</v>
      </c>
      <c r="R680" s="141">
        <v>18</v>
      </c>
      <c r="S680" t="s">
        <v>155</v>
      </c>
      <c r="T680"/>
      <c r="U680"/>
      <c r="V680"/>
      <c r="W680"/>
      <c r="X680" s="100"/>
      <c r="Y680" s="100"/>
      <c r="Z680" s="100"/>
      <c r="AA680" s="100"/>
      <c r="AB680" s="100"/>
      <c r="AC680" s="100"/>
      <c r="AD680" s="101"/>
    </row>
    <row r="681" spans="1:30" ht="15" customHeight="1">
      <c r="A681" s="130">
        <v>29</v>
      </c>
      <c r="B681" s="130" t="s">
        <v>202</v>
      </c>
      <c r="C681" s="130">
        <v>8</v>
      </c>
      <c r="D681" s="119">
        <v>453.73099999999999</v>
      </c>
      <c r="E681" s="123" t="s">
        <v>332</v>
      </c>
      <c r="F681" s="122">
        <v>446</v>
      </c>
      <c r="G681" s="125">
        <v>677</v>
      </c>
      <c r="H681" s="94">
        <v>1</v>
      </c>
      <c r="I681" s="95" t="s">
        <v>156</v>
      </c>
      <c r="J681">
        <v>677</v>
      </c>
      <c r="K681" t="s">
        <v>281</v>
      </c>
      <c r="L681" t="s">
        <v>155</v>
      </c>
      <c r="M681"/>
      <c r="N681" t="s">
        <v>281</v>
      </c>
      <c r="O681"/>
      <c r="P681"/>
      <c r="Q681" t="s">
        <v>155</v>
      </c>
      <c r="R681"/>
      <c r="S681" t="s">
        <v>281</v>
      </c>
      <c r="T681"/>
      <c r="U681"/>
      <c r="V681"/>
      <c r="W681" t="s">
        <v>155</v>
      </c>
      <c r="X681" s="100"/>
      <c r="Y681" s="100"/>
      <c r="Z681" s="100"/>
      <c r="AA681" s="100"/>
      <c r="AB681" s="100"/>
      <c r="AC681" s="100"/>
      <c r="AD681" s="101"/>
    </row>
    <row r="682" spans="1:30" ht="15" customHeight="1">
      <c r="A682" s="130">
        <v>29</v>
      </c>
      <c r="B682" s="130" t="s">
        <v>202</v>
      </c>
      <c r="C682" s="130">
        <v>9</v>
      </c>
      <c r="D682" s="119">
        <v>383.91699999999997</v>
      </c>
      <c r="E682" s="123">
        <v>34.78</v>
      </c>
      <c r="F682" s="122">
        <v>377</v>
      </c>
      <c r="G682" s="125">
        <v>678</v>
      </c>
      <c r="H682" s="94">
        <v>1</v>
      </c>
      <c r="I682" s="95" t="s">
        <v>156</v>
      </c>
      <c r="J682">
        <v>678</v>
      </c>
      <c r="K682" t="s">
        <v>281</v>
      </c>
      <c r="L682"/>
      <c r="M682"/>
      <c r="N682"/>
      <c r="O682"/>
      <c r="P682" t="s">
        <v>281</v>
      </c>
      <c r="Q682" t="s">
        <v>320</v>
      </c>
      <c r="R682"/>
      <c r="S682" t="s">
        <v>281</v>
      </c>
      <c r="T682"/>
      <c r="U682"/>
      <c r="V682"/>
      <c r="W682"/>
      <c r="X682" s="100"/>
      <c r="Y682" s="100"/>
      <c r="Z682" s="100"/>
      <c r="AA682" s="100"/>
      <c r="AB682" s="100"/>
      <c r="AC682" s="100"/>
      <c r="AD682" s="101"/>
    </row>
    <row r="683" spans="1:30" ht="15" customHeight="1">
      <c r="A683" s="130">
        <v>29</v>
      </c>
      <c r="B683" s="130" t="s">
        <v>202</v>
      </c>
      <c r="C683" s="130">
        <v>10</v>
      </c>
      <c r="D683" s="119">
        <v>326.16399999999999</v>
      </c>
      <c r="E683" s="123">
        <v>34.700000000000003</v>
      </c>
      <c r="F683" s="122">
        <v>320</v>
      </c>
      <c r="G683" s="125">
        <v>679</v>
      </c>
      <c r="H683" s="94">
        <v>1</v>
      </c>
      <c r="I683" s="95" t="s">
        <v>156</v>
      </c>
      <c r="J683">
        <v>679</v>
      </c>
      <c r="K683" t="s">
        <v>281</v>
      </c>
      <c r="L683" t="s">
        <v>155</v>
      </c>
      <c r="M683" t="s">
        <v>155</v>
      </c>
      <c r="N683"/>
      <c r="O683"/>
      <c r="P683"/>
      <c r="Q683" t="s">
        <v>155</v>
      </c>
      <c r="R683" t="s">
        <v>155</v>
      </c>
      <c r="S683" t="s">
        <v>281</v>
      </c>
      <c r="T683" t="s">
        <v>281</v>
      </c>
      <c r="U683" t="s">
        <v>281</v>
      </c>
      <c r="V683"/>
      <c r="W683"/>
      <c r="X683" s="100"/>
      <c r="Y683" s="100"/>
      <c r="Z683" s="100"/>
      <c r="AA683" s="100"/>
      <c r="AB683" s="100"/>
      <c r="AC683" s="100"/>
      <c r="AD683" s="101"/>
    </row>
    <row r="684" spans="1:30" ht="15" customHeight="1">
      <c r="A684" s="130">
        <v>29</v>
      </c>
      <c r="B684" s="130" t="s">
        <v>202</v>
      </c>
      <c r="C684" s="130">
        <v>11</v>
      </c>
      <c r="D684" s="119">
        <v>257.30900000000003</v>
      </c>
      <c r="E684" s="123">
        <v>34.4</v>
      </c>
      <c r="F684" s="122">
        <v>253</v>
      </c>
      <c r="G684" s="125">
        <v>680</v>
      </c>
      <c r="H684" s="94">
        <v>1</v>
      </c>
      <c r="I684" s="95" t="s">
        <v>156</v>
      </c>
      <c r="J684">
        <v>680</v>
      </c>
      <c r="K684" t="s">
        <v>281</v>
      </c>
      <c r="L684"/>
      <c r="M684" t="s">
        <v>281</v>
      </c>
      <c r="N684" t="s">
        <v>281</v>
      </c>
      <c r="O684"/>
      <c r="P684" t="s">
        <v>281</v>
      </c>
      <c r="Q684" t="s">
        <v>155</v>
      </c>
      <c r="R684" t="s">
        <v>155</v>
      </c>
      <c r="S684" t="s">
        <v>281</v>
      </c>
      <c r="T684" t="s">
        <v>281</v>
      </c>
      <c r="U684" t="s">
        <v>281</v>
      </c>
      <c r="V684"/>
      <c r="W684"/>
      <c r="X684" s="100"/>
      <c r="Y684" s="100"/>
      <c r="Z684" s="100"/>
      <c r="AA684" s="100"/>
      <c r="AB684" s="100"/>
      <c r="AC684" s="100"/>
      <c r="AD684" s="101"/>
    </row>
    <row r="685" spans="1:30" ht="15" customHeight="1">
      <c r="A685" s="130">
        <v>29</v>
      </c>
      <c r="B685" s="130" t="s">
        <v>202</v>
      </c>
      <c r="C685" s="130">
        <v>12</v>
      </c>
      <c r="D685" s="119">
        <v>228.21600000000001</v>
      </c>
      <c r="E685" s="123">
        <v>34.1</v>
      </c>
      <c r="F685" s="122">
        <v>224</v>
      </c>
      <c r="G685" s="125">
        <v>681</v>
      </c>
      <c r="H685" s="94">
        <v>1</v>
      </c>
      <c r="I685" s="95" t="s">
        <v>156</v>
      </c>
      <c r="J685">
        <v>681</v>
      </c>
      <c r="K685" t="s">
        <v>281</v>
      </c>
      <c r="L685" t="s">
        <v>155</v>
      </c>
      <c r="M685" t="s">
        <v>281</v>
      </c>
      <c r="N685" t="s">
        <v>281</v>
      </c>
      <c r="O685"/>
      <c r="P685"/>
      <c r="Q685" t="s">
        <v>155</v>
      </c>
      <c r="R685" t="s">
        <v>155</v>
      </c>
      <c r="S685" t="s">
        <v>155</v>
      </c>
      <c r="T685" t="s">
        <v>281</v>
      </c>
      <c r="U685" t="s">
        <v>281</v>
      </c>
      <c r="V685"/>
      <c r="W685"/>
      <c r="X685" s="100"/>
      <c r="Y685" s="100"/>
      <c r="Z685" s="100"/>
      <c r="AA685" s="100"/>
      <c r="AB685" s="100"/>
      <c r="AC685" s="100"/>
      <c r="AD685" s="101"/>
    </row>
    <row r="686" spans="1:30" ht="15" customHeight="1">
      <c r="A686" s="130">
        <v>29</v>
      </c>
      <c r="B686" s="130" t="s">
        <v>202</v>
      </c>
      <c r="C686" s="130">
        <v>13</v>
      </c>
      <c r="D686" s="119">
        <v>204.054</v>
      </c>
      <c r="E686" s="123">
        <v>33.6</v>
      </c>
      <c r="F686" s="122">
        <v>200</v>
      </c>
      <c r="G686" s="125">
        <v>682</v>
      </c>
      <c r="H686" s="94">
        <v>1</v>
      </c>
      <c r="I686" s="95" t="s">
        <v>156</v>
      </c>
      <c r="J686">
        <v>682</v>
      </c>
      <c r="K686" t="s">
        <v>155</v>
      </c>
      <c r="L686"/>
      <c r="M686" t="s">
        <v>281</v>
      </c>
      <c r="N686"/>
      <c r="O686"/>
      <c r="P686" t="s">
        <v>281</v>
      </c>
      <c r="Q686" t="s">
        <v>155</v>
      </c>
      <c r="R686" t="s">
        <v>155</v>
      </c>
      <c r="S686" t="s">
        <v>281</v>
      </c>
      <c r="T686" t="s">
        <v>155</v>
      </c>
      <c r="U686" t="s">
        <v>155</v>
      </c>
      <c r="V686"/>
      <c r="W686"/>
      <c r="X686" s="100"/>
      <c r="Y686" s="100"/>
      <c r="Z686" s="100"/>
      <c r="AA686" s="100"/>
      <c r="AB686" s="100"/>
      <c r="AC686" s="100"/>
      <c r="AD686" s="101"/>
    </row>
    <row r="687" spans="1:30" ht="15" customHeight="1">
      <c r="A687" s="130">
        <v>29</v>
      </c>
      <c r="B687" s="130" t="s">
        <v>202</v>
      </c>
      <c r="C687" s="130">
        <v>14</v>
      </c>
      <c r="D687" s="119">
        <v>178.51400000000001</v>
      </c>
      <c r="E687" s="123">
        <v>33.1</v>
      </c>
      <c r="F687" s="122">
        <v>175</v>
      </c>
      <c r="G687" s="125">
        <v>683</v>
      </c>
      <c r="H687" s="94">
        <v>1</v>
      </c>
      <c r="I687" s="95" t="s">
        <v>156</v>
      </c>
      <c r="J687">
        <v>683</v>
      </c>
      <c r="K687" t="s">
        <v>281</v>
      </c>
      <c r="L687" t="s">
        <v>155</v>
      </c>
      <c r="M687" t="s">
        <v>281</v>
      </c>
      <c r="N687" t="s">
        <v>281</v>
      </c>
      <c r="O687"/>
      <c r="P687" t="s">
        <v>281</v>
      </c>
      <c r="Q687" t="s">
        <v>155</v>
      </c>
      <c r="R687" t="s">
        <v>155</v>
      </c>
      <c r="S687" t="s">
        <v>281</v>
      </c>
      <c r="T687" t="s">
        <v>281</v>
      </c>
      <c r="U687" t="s">
        <v>281</v>
      </c>
      <c r="V687"/>
      <c r="W687" t="s">
        <v>155</v>
      </c>
      <c r="X687" s="100"/>
      <c r="Y687" s="100"/>
      <c r="Z687" s="100"/>
      <c r="AA687" s="100"/>
      <c r="AB687" s="100"/>
      <c r="AC687" s="100"/>
      <c r="AD687" s="101"/>
    </row>
    <row r="688" spans="1:30" ht="15" customHeight="1">
      <c r="A688" s="130">
        <v>29</v>
      </c>
      <c r="B688" s="130" t="s">
        <v>202</v>
      </c>
      <c r="C688" s="130">
        <v>15</v>
      </c>
      <c r="D688" s="119">
        <v>167.35900000000001</v>
      </c>
      <c r="E688" s="123">
        <v>32.9</v>
      </c>
      <c r="F688" s="122">
        <v>164</v>
      </c>
      <c r="G688" s="125">
        <v>684</v>
      </c>
      <c r="H688" s="94">
        <v>1</v>
      </c>
      <c r="I688" s="95" t="s">
        <v>156</v>
      </c>
      <c r="J688">
        <v>684</v>
      </c>
      <c r="K688" t="s">
        <v>281</v>
      </c>
      <c r="L688" t="s">
        <v>155</v>
      </c>
      <c r="M688" t="s">
        <v>281</v>
      </c>
      <c r="N688" t="s">
        <v>281</v>
      </c>
      <c r="O688" t="s">
        <v>281</v>
      </c>
      <c r="P688" t="s">
        <v>281</v>
      </c>
      <c r="Q688" t="s">
        <v>155</v>
      </c>
      <c r="R688" t="s">
        <v>155</v>
      </c>
      <c r="S688" t="s">
        <v>281</v>
      </c>
      <c r="T688" t="s">
        <v>281</v>
      </c>
      <c r="U688" t="s">
        <v>281</v>
      </c>
      <c r="V688"/>
      <c r="W688"/>
      <c r="X688" s="100"/>
      <c r="Y688" s="100"/>
      <c r="Z688" s="100"/>
      <c r="AA688" s="100"/>
      <c r="AB688" s="100"/>
      <c r="AC688" s="100"/>
      <c r="AD688" s="101"/>
    </row>
    <row r="689" spans="1:31" ht="15" customHeight="1">
      <c r="A689" s="130">
        <v>29</v>
      </c>
      <c r="B689" s="130" t="s">
        <v>202</v>
      </c>
      <c r="C689" s="130">
        <v>16</v>
      </c>
      <c r="D689" s="119">
        <v>145.01599999999999</v>
      </c>
      <c r="E689" s="123">
        <v>32.6</v>
      </c>
      <c r="F689" s="122">
        <v>142</v>
      </c>
      <c r="G689" s="125">
        <v>685</v>
      </c>
      <c r="H689" s="94">
        <v>1</v>
      </c>
      <c r="I689" s="95" t="s">
        <v>156</v>
      </c>
      <c r="J689">
        <v>685</v>
      </c>
      <c r="K689" t="s">
        <v>281</v>
      </c>
      <c r="L689" t="s">
        <v>155</v>
      </c>
      <c r="M689" t="s">
        <v>281</v>
      </c>
      <c r="N689"/>
      <c r="O689" t="s">
        <v>281</v>
      </c>
      <c r="P689" t="s">
        <v>281</v>
      </c>
      <c r="Q689" t="s">
        <v>155</v>
      </c>
      <c r="R689" t="s">
        <v>155</v>
      </c>
      <c r="S689" t="s">
        <v>281</v>
      </c>
      <c r="T689" t="s">
        <v>281</v>
      </c>
      <c r="U689" t="s">
        <v>281</v>
      </c>
      <c r="V689"/>
      <c r="W689"/>
      <c r="X689" s="100"/>
      <c r="Y689" s="100"/>
      <c r="Z689" s="100"/>
      <c r="AA689" s="100"/>
      <c r="AB689" s="100"/>
      <c r="AC689" s="100"/>
      <c r="AD689" s="101"/>
    </row>
    <row r="690" spans="1:31" ht="15" customHeight="1">
      <c r="A690" s="130">
        <v>29</v>
      </c>
      <c r="B690" s="130" t="s">
        <v>202</v>
      </c>
      <c r="C690" s="130">
        <v>17</v>
      </c>
      <c r="D690" s="119">
        <v>124.916</v>
      </c>
      <c r="E690" s="123">
        <v>32.299999999999997</v>
      </c>
      <c r="F690" s="122">
        <v>122</v>
      </c>
      <c r="G690" s="125">
        <v>686</v>
      </c>
      <c r="H690" s="94">
        <v>1</v>
      </c>
      <c r="I690" s="95" t="s">
        <v>156</v>
      </c>
      <c r="J690">
        <v>686</v>
      </c>
      <c r="K690" t="s">
        <v>281</v>
      </c>
      <c r="L690" t="s">
        <v>155</v>
      </c>
      <c r="M690" t="s">
        <v>281</v>
      </c>
      <c r="N690" t="s">
        <v>281</v>
      </c>
      <c r="O690" t="s">
        <v>155</v>
      </c>
      <c r="P690" t="s">
        <v>281</v>
      </c>
      <c r="Q690" t="s">
        <v>320</v>
      </c>
      <c r="R690" t="s">
        <v>155</v>
      </c>
      <c r="S690" t="s">
        <v>281</v>
      </c>
      <c r="T690" t="s">
        <v>281</v>
      </c>
      <c r="U690" t="s">
        <v>281</v>
      </c>
      <c r="V690"/>
      <c r="W690"/>
      <c r="X690" s="100"/>
      <c r="Y690" s="100"/>
      <c r="Z690" s="100"/>
      <c r="AA690" s="100"/>
      <c r="AB690" s="100"/>
      <c r="AC690" s="100"/>
      <c r="AD690" s="101"/>
    </row>
    <row r="691" spans="1:31" ht="15" customHeight="1">
      <c r="A691" s="130">
        <v>29</v>
      </c>
      <c r="B691" s="130" t="s">
        <v>202</v>
      </c>
      <c r="C691" s="130">
        <v>18</v>
      </c>
      <c r="D691" s="119">
        <v>87.744</v>
      </c>
      <c r="E691" s="123">
        <v>31.8</v>
      </c>
      <c r="F691" s="122">
        <v>85</v>
      </c>
      <c r="G691" s="125">
        <v>687</v>
      </c>
      <c r="H691" s="94">
        <v>1</v>
      </c>
      <c r="I691" s="95" t="s">
        <v>156</v>
      </c>
      <c r="J691">
        <v>687</v>
      </c>
      <c r="K691" t="s">
        <v>281</v>
      </c>
      <c r="L691" t="s">
        <v>155</v>
      </c>
      <c r="M691" t="s">
        <v>281</v>
      </c>
      <c r="N691"/>
      <c r="O691" t="s">
        <v>281</v>
      </c>
      <c r="P691" t="s">
        <v>281</v>
      </c>
      <c r="Q691" t="s">
        <v>155</v>
      </c>
      <c r="R691" t="s">
        <v>155</v>
      </c>
      <c r="S691" t="s">
        <v>281</v>
      </c>
      <c r="T691" t="s">
        <v>281</v>
      </c>
      <c r="U691" t="s">
        <v>281</v>
      </c>
      <c r="V691"/>
      <c r="W691"/>
      <c r="X691" s="100"/>
      <c r="Y691" s="100"/>
      <c r="Z691" s="100"/>
      <c r="AA691" s="100"/>
      <c r="AB691" s="100"/>
      <c r="AC691" s="100"/>
      <c r="AD691" s="101"/>
    </row>
    <row r="692" spans="1:31" ht="15" customHeight="1">
      <c r="A692" s="130">
        <v>29</v>
      </c>
      <c r="B692" s="130" t="s">
        <v>202</v>
      </c>
      <c r="C692" s="130">
        <v>19</v>
      </c>
      <c r="D692" s="119">
        <v>43.164000000000001</v>
      </c>
      <c r="E692" s="123" t="s">
        <v>330</v>
      </c>
      <c r="F692" s="122">
        <v>40</v>
      </c>
      <c r="G692" s="125">
        <v>688</v>
      </c>
      <c r="H692" s="94">
        <v>1</v>
      </c>
      <c r="I692" s="95" t="s">
        <v>156</v>
      </c>
      <c r="J692">
        <v>688</v>
      </c>
      <c r="K692"/>
      <c r="L692" t="s">
        <v>155</v>
      </c>
      <c r="M692" t="s">
        <v>281</v>
      </c>
      <c r="N692" t="s">
        <v>281</v>
      </c>
      <c r="O692" t="s">
        <v>281</v>
      </c>
      <c r="P692" t="s">
        <v>281</v>
      </c>
      <c r="Q692" t="s">
        <v>155</v>
      </c>
      <c r="R692" t="s">
        <v>155</v>
      </c>
      <c r="S692" t="s">
        <v>281</v>
      </c>
      <c r="T692" t="s">
        <v>281</v>
      </c>
      <c r="U692" t="s">
        <v>281</v>
      </c>
      <c r="V692"/>
      <c r="W692"/>
      <c r="X692" s="100"/>
      <c r="Y692" s="100"/>
      <c r="Z692" s="100"/>
      <c r="AA692" s="100"/>
      <c r="AB692" s="100"/>
      <c r="AC692" s="100"/>
      <c r="AD692" s="101"/>
    </row>
    <row r="693" spans="1:31" ht="15" customHeight="1">
      <c r="A693" s="130">
        <v>29</v>
      </c>
      <c r="B693" s="130" t="s">
        <v>202</v>
      </c>
      <c r="C693" s="130">
        <v>20</v>
      </c>
      <c r="D693" s="119">
        <v>42.167000000000002</v>
      </c>
      <c r="E693" s="123" t="s">
        <v>330</v>
      </c>
      <c r="F693" s="122">
        <v>40</v>
      </c>
      <c r="G693" s="125">
        <v>689</v>
      </c>
      <c r="H693" s="94">
        <v>1</v>
      </c>
      <c r="I693" s="95" t="s">
        <v>156</v>
      </c>
      <c r="J693">
        <v>689</v>
      </c>
      <c r="K693"/>
      <c r="L693"/>
      <c r="M693"/>
      <c r="N693"/>
      <c r="O693"/>
      <c r="P693"/>
      <c r="Q693"/>
      <c r="R693"/>
      <c r="S693" t="s">
        <v>281</v>
      </c>
      <c r="T693"/>
      <c r="U693"/>
      <c r="V693"/>
      <c r="W693" t="s">
        <v>155</v>
      </c>
      <c r="X693" s="100"/>
      <c r="Y693" s="100"/>
      <c r="Z693" s="100"/>
      <c r="AA693" s="100"/>
      <c r="AB693" s="100"/>
      <c r="AC693" s="100"/>
      <c r="AD693" s="101"/>
    </row>
    <row r="694" spans="1:31" ht="15" customHeight="1">
      <c r="A694" s="130">
        <v>29</v>
      </c>
      <c r="B694" s="130" t="s">
        <v>202</v>
      </c>
      <c r="C694" s="130">
        <v>21</v>
      </c>
      <c r="D694" s="119">
        <v>32.558999999999997</v>
      </c>
      <c r="E694" s="123"/>
      <c r="F694" s="122">
        <v>30</v>
      </c>
      <c r="G694" s="125">
        <v>690</v>
      </c>
      <c r="H694" s="94">
        <v>1</v>
      </c>
      <c r="I694" s="95" t="s">
        <v>156</v>
      </c>
      <c r="J694">
        <v>690</v>
      </c>
      <c r="K694" t="s">
        <v>281</v>
      </c>
      <c r="L694" t="s">
        <v>155</v>
      </c>
      <c r="M694" t="s">
        <v>281</v>
      </c>
      <c r="N694"/>
      <c r="O694" t="s">
        <v>155</v>
      </c>
      <c r="P694" t="s">
        <v>281</v>
      </c>
      <c r="Q694" t="s">
        <v>155</v>
      </c>
      <c r="R694" t="s">
        <v>155</v>
      </c>
      <c r="S694" t="s">
        <v>281</v>
      </c>
      <c r="T694" t="s">
        <v>281</v>
      </c>
      <c r="U694" t="s">
        <v>281</v>
      </c>
      <c r="V694"/>
      <c r="W694"/>
      <c r="X694" s="100"/>
      <c r="Y694" s="100"/>
      <c r="Z694" s="100"/>
      <c r="AA694" s="100"/>
      <c r="AB694" s="100"/>
      <c r="AC694" s="100"/>
      <c r="AD694" s="101"/>
    </row>
    <row r="695" spans="1:31" ht="15" customHeight="1">
      <c r="A695" s="130">
        <v>29</v>
      </c>
      <c r="B695" s="130" t="s">
        <v>202</v>
      </c>
      <c r="C695" s="130">
        <v>22</v>
      </c>
      <c r="D695" s="119">
        <v>21.942</v>
      </c>
      <c r="E695" s="123"/>
      <c r="F695" s="122">
        <v>20</v>
      </c>
      <c r="G695" s="125">
        <v>691</v>
      </c>
      <c r="H695" s="94">
        <v>1</v>
      </c>
      <c r="I695" s="95" t="s">
        <v>156</v>
      </c>
      <c r="J695">
        <v>691</v>
      </c>
      <c r="K695" t="s">
        <v>281</v>
      </c>
      <c r="L695" t="s">
        <v>155</v>
      </c>
      <c r="M695" t="s">
        <v>281</v>
      </c>
      <c r="N695" t="s">
        <v>281</v>
      </c>
      <c r="O695" t="s">
        <v>155</v>
      </c>
      <c r="P695" t="s">
        <v>281</v>
      </c>
      <c r="Q695" t="s">
        <v>155</v>
      </c>
      <c r="R695" t="s">
        <v>155</v>
      </c>
      <c r="S695" t="s">
        <v>281</v>
      </c>
      <c r="T695" t="s">
        <v>281</v>
      </c>
      <c r="U695" t="s">
        <v>281</v>
      </c>
      <c r="V695"/>
      <c r="W695"/>
      <c r="X695" s="100"/>
      <c r="Y695" s="100"/>
      <c r="Z695" s="100"/>
      <c r="AA695" s="100"/>
      <c r="AB695" s="100"/>
      <c r="AC695" s="100"/>
      <c r="AD695" s="101"/>
    </row>
    <row r="696" spans="1:31" ht="15" customHeight="1">
      <c r="A696" s="130">
        <v>29</v>
      </c>
      <c r="B696" s="130" t="s">
        <v>202</v>
      </c>
      <c r="C696" s="130">
        <v>23</v>
      </c>
      <c r="D696" s="119">
        <v>5.1589999999999998</v>
      </c>
      <c r="E696" s="123"/>
      <c r="F696" s="122">
        <v>5</v>
      </c>
      <c r="G696" s="125">
        <v>692</v>
      </c>
      <c r="H696" s="94">
        <v>1</v>
      </c>
      <c r="I696" s="95" t="s">
        <v>184</v>
      </c>
      <c r="J696">
        <v>692</v>
      </c>
      <c r="K696"/>
      <c r="L696"/>
      <c r="M696"/>
      <c r="N696"/>
      <c r="O696"/>
      <c r="P696"/>
      <c r="Q696"/>
      <c r="R696"/>
      <c r="S696" t="s">
        <v>281</v>
      </c>
      <c r="T696"/>
      <c r="U696"/>
      <c r="V696"/>
      <c r="W696" t="s">
        <v>155</v>
      </c>
      <c r="X696" s="100"/>
      <c r="Y696" s="100"/>
      <c r="Z696" s="100"/>
      <c r="AA696" s="100"/>
      <c r="AB696" s="100"/>
      <c r="AC696" s="100"/>
      <c r="AD696" s="101"/>
    </row>
    <row r="697" spans="1:31" ht="15" customHeight="1">
      <c r="A697" s="130">
        <v>29</v>
      </c>
      <c r="B697" s="130" t="s">
        <v>202</v>
      </c>
      <c r="C697" s="131">
        <v>24</v>
      </c>
      <c r="D697" s="119">
        <v>5.3789999999999996</v>
      </c>
      <c r="E697" s="123"/>
      <c r="F697" s="122">
        <v>5</v>
      </c>
      <c r="G697" s="125">
        <v>693</v>
      </c>
      <c r="H697" s="94">
        <v>1</v>
      </c>
      <c r="I697" s="95" t="s">
        <v>184</v>
      </c>
      <c r="J697">
        <v>693</v>
      </c>
      <c r="K697" t="s">
        <v>155</v>
      </c>
      <c r="L697" t="s">
        <v>155</v>
      </c>
      <c r="M697" t="s">
        <v>281</v>
      </c>
      <c r="N697" t="s">
        <v>281</v>
      </c>
      <c r="O697" t="s">
        <v>155</v>
      </c>
      <c r="P697" t="s">
        <v>281</v>
      </c>
      <c r="Q697" t="s">
        <v>155</v>
      </c>
      <c r="R697" t="s">
        <v>155</v>
      </c>
      <c r="S697" t="s">
        <v>281</v>
      </c>
      <c r="T697" t="s">
        <v>281</v>
      </c>
      <c r="U697" t="s">
        <v>281</v>
      </c>
      <c r="V697"/>
      <c r="W697"/>
      <c r="X697" s="100"/>
      <c r="Y697" s="100"/>
      <c r="Z697" s="100"/>
      <c r="AA697" s="100"/>
      <c r="AB697" s="100"/>
      <c r="AC697" s="100"/>
      <c r="AD697" s="101"/>
      <c r="AE697" s="116"/>
    </row>
    <row r="698" spans="1:31" ht="15" customHeight="1">
      <c r="A698" s="130">
        <v>30</v>
      </c>
      <c r="B698" s="130" t="s">
        <v>204</v>
      </c>
      <c r="C698" s="130">
        <v>1</v>
      </c>
      <c r="D698" s="119">
        <v>2102.3620000000001</v>
      </c>
      <c r="E698" s="123" t="s">
        <v>334</v>
      </c>
      <c r="F698" s="122">
        <v>2070</v>
      </c>
      <c r="G698" s="125">
        <v>694</v>
      </c>
      <c r="H698" s="94">
        <v>1</v>
      </c>
      <c r="I698" s="95" t="s">
        <v>156</v>
      </c>
      <c r="J698">
        <v>694</v>
      </c>
      <c r="K698" t="s">
        <v>281</v>
      </c>
      <c r="L698" t="s">
        <v>155</v>
      </c>
      <c r="M698"/>
      <c r="N698"/>
      <c r="O698"/>
      <c r="P698" t="s">
        <v>281</v>
      </c>
      <c r="Q698" t="s">
        <v>155</v>
      </c>
      <c r="R698"/>
      <c r="S698" t="s">
        <v>281</v>
      </c>
      <c r="T698"/>
      <c r="U698"/>
      <c r="V698" s="100"/>
      <c r="W698" s="100"/>
      <c r="X698" s="100"/>
      <c r="Y698" s="100"/>
      <c r="Z698" s="100"/>
      <c r="AA698" s="100"/>
      <c r="AB698" s="100"/>
      <c r="AC698" s="100"/>
      <c r="AD698" s="101"/>
      <c r="AE698" s="116"/>
    </row>
    <row r="699" spans="1:31" ht="15" customHeight="1">
      <c r="A699" s="130">
        <v>30</v>
      </c>
      <c r="B699" s="130" t="s">
        <v>204</v>
      </c>
      <c r="C699" s="130">
        <v>2</v>
      </c>
      <c r="D699" s="119">
        <v>1523.5170000000001</v>
      </c>
      <c r="E699" s="123"/>
      <c r="F699" s="122">
        <v>1500</v>
      </c>
      <c r="G699" s="125">
        <v>695</v>
      </c>
      <c r="H699" s="94">
        <v>1</v>
      </c>
      <c r="I699" s="95" t="s">
        <v>156</v>
      </c>
      <c r="J699">
        <v>695</v>
      </c>
      <c r="K699" t="s">
        <v>155</v>
      </c>
      <c r="L699"/>
      <c r="M699"/>
      <c r="N699"/>
      <c r="O699"/>
      <c r="P699"/>
      <c r="Q699" t="s">
        <v>155</v>
      </c>
      <c r="R699"/>
      <c r="S699" t="s">
        <v>281</v>
      </c>
      <c r="T699"/>
      <c r="U699"/>
      <c r="V699" s="100"/>
      <c r="W699" s="100"/>
      <c r="X699" s="100"/>
      <c r="Y699" s="100"/>
      <c r="Z699" s="100"/>
      <c r="AA699" s="100"/>
      <c r="AB699" s="100"/>
      <c r="AC699" s="100"/>
      <c r="AD699" s="101"/>
      <c r="AE699" s="116"/>
    </row>
    <row r="700" spans="1:31" ht="15" customHeight="1">
      <c r="A700" s="130">
        <v>30</v>
      </c>
      <c r="B700" s="130" t="s">
        <v>204</v>
      </c>
      <c r="C700" s="130">
        <v>3</v>
      </c>
      <c r="D700" s="119">
        <v>1218.1980000000001</v>
      </c>
      <c r="E700" s="123"/>
      <c r="F700" s="122">
        <v>1200</v>
      </c>
      <c r="G700" s="125">
        <v>696</v>
      </c>
      <c r="H700" s="94">
        <v>0</v>
      </c>
      <c r="I700" s="95" t="s">
        <v>156</v>
      </c>
      <c r="J700">
        <v>696</v>
      </c>
      <c r="K700" t="s">
        <v>177</v>
      </c>
      <c r="L700"/>
      <c r="M700"/>
      <c r="N700"/>
      <c r="O700"/>
      <c r="P700" t="s">
        <v>177</v>
      </c>
      <c r="Q700" t="s">
        <v>177</v>
      </c>
      <c r="R700"/>
      <c r="S700" t="s">
        <v>177</v>
      </c>
      <c r="T700"/>
      <c r="U700"/>
      <c r="V700" s="100"/>
      <c r="W700" s="100"/>
      <c r="X700" s="100"/>
      <c r="Y700" s="100"/>
      <c r="Z700" s="100"/>
      <c r="AA700" s="100"/>
      <c r="AB700" s="100"/>
      <c r="AC700" s="100"/>
      <c r="AD700" s="101"/>
      <c r="AE700" s="116"/>
    </row>
    <row r="701" spans="1:31" ht="15" customHeight="1">
      <c r="A701" s="130">
        <v>30</v>
      </c>
      <c r="B701" s="130" t="s">
        <v>204</v>
      </c>
      <c r="C701" s="130">
        <v>4</v>
      </c>
      <c r="D701" s="119">
        <v>1015.1180000000001</v>
      </c>
      <c r="E701" s="123"/>
      <c r="F701" s="122">
        <v>1000</v>
      </c>
      <c r="G701" s="125">
        <v>697</v>
      </c>
      <c r="H701" s="94">
        <v>1</v>
      </c>
      <c r="I701" s="95" t="s">
        <v>156</v>
      </c>
      <c r="J701">
        <v>697</v>
      </c>
      <c r="K701" t="s">
        <v>281</v>
      </c>
      <c r="L701" t="s">
        <v>155</v>
      </c>
      <c r="M701"/>
      <c r="N701" t="s">
        <v>281</v>
      </c>
      <c r="O701"/>
      <c r="P701"/>
      <c r="Q701" t="s">
        <v>155</v>
      </c>
      <c r="R701"/>
      <c r="S701" t="s">
        <v>281</v>
      </c>
      <c r="T701"/>
      <c r="U701"/>
      <c r="V701" s="100"/>
      <c r="W701" s="100"/>
      <c r="X701" s="100"/>
      <c r="Y701" s="100"/>
      <c r="Z701" s="100"/>
      <c r="AA701" s="100"/>
      <c r="AB701" s="100"/>
      <c r="AC701" s="100"/>
      <c r="AD701" s="101"/>
      <c r="AE701" s="116"/>
    </row>
    <row r="702" spans="1:31" ht="15" customHeight="1">
      <c r="A702" s="130">
        <v>30</v>
      </c>
      <c r="B702" s="130" t="s">
        <v>204</v>
      </c>
      <c r="C702" s="130">
        <v>5</v>
      </c>
      <c r="D702" s="119">
        <v>812.21299999999997</v>
      </c>
      <c r="E702" s="123"/>
      <c r="F702" s="122">
        <v>800</v>
      </c>
      <c r="G702" s="125">
        <v>698</v>
      </c>
      <c r="H702" s="94">
        <v>1</v>
      </c>
      <c r="I702" s="95" t="s">
        <v>156</v>
      </c>
      <c r="J702">
        <v>698</v>
      </c>
      <c r="K702" t="s">
        <v>281</v>
      </c>
      <c r="L702"/>
      <c r="M702"/>
      <c r="N702" t="s">
        <v>281</v>
      </c>
      <c r="O702"/>
      <c r="P702" t="s">
        <v>281</v>
      </c>
      <c r="Q702" t="s">
        <v>155</v>
      </c>
      <c r="R702"/>
      <c r="S702" t="s">
        <v>281</v>
      </c>
      <c r="T702"/>
      <c r="U702"/>
      <c r="V702" s="100"/>
      <c r="W702" s="100"/>
      <c r="X702" s="100"/>
      <c r="Y702" s="100"/>
      <c r="Z702" s="100"/>
      <c r="AA702" s="100"/>
      <c r="AB702" s="100"/>
      <c r="AC702" s="100"/>
      <c r="AD702" s="101"/>
      <c r="AE702" s="116"/>
    </row>
    <row r="703" spans="1:31" ht="15" customHeight="1">
      <c r="A703" s="130">
        <v>30</v>
      </c>
      <c r="B703" s="130" t="s">
        <v>204</v>
      </c>
      <c r="C703" s="130">
        <v>6</v>
      </c>
      <c r="D703" s="119">
        <v>711.399</v>
      </c>
      <c r="E703" s="123"/>
      <c r="F703" s="122">
        <v>700</v>
      </c>
      <c r="G703" s="125">
        <v>699</v>
      </c>
      <c r="H703" s="94">
        <v>1</v>
      </c>
      <c r="I703" s="95" t="s">
        <v>156</v>
      </c>
      <c r="J703">
        <v>699</v>
      </c>
      <c r="K703" t="s">
        <v>281</v>
      </c>
      <c r="L703"/>
      <c r="M703"/>
      <c r="N703"/>
      <c r="O703"/>
      <c r="P703"/>
      <c r="Q703" t="s">
        <v>155</v>
      </c>
      <c r="R703"/>
      <c r="S703" t="s">
        <v>281</v>
      </c>
      <c r="T703"/>
      <c r="U703"/>
      <c r="V703" s="100"/>
      <c r="W703" s="100"/>
      <c r="X703" s="100"/>
      <c r="Y703" s="100"/>
      <c r="Z703" s="100"/>
      <c r="AA703" s="100"/>
      <c r="AB703" s="100"/>
      <c r="AC703" s="100"/>
      <c r="AD703" s="101"/>
      <c r="AE703" s="116"/>
    </row>
    <row r="704" spans="1:31" ht="15" customHeight="1">
      <c r="A704" s="130">
        <v>30</v>
      </c>
      <c r="B704" s="130" t="s">
        <v>204</v>
      </c>
      <c r="C704" s="130">
        <v>7</v>
      </c>
      <c r="D704" s="119">
        <v>609.54</v>
      </c>
      <c r="E704" s="123"/>
      <c r="F704" s="122">
        <v>600</v>
      </c>
      <c r="G704" s="125">
        <v>700</v>
      </c>
      <c r="H704" s="94">
        <v>1</v>
      </c>
      <c r="I704" s="95" t="s">
        <v>156</v>
      </c>
      <c r="J704">
        <v>700</v>
      </c>
      <c r="K704" t="s">
        <v>281</v>
      </c>
      <c r="L704" t="s">
        <v>155</v>
      </c>
      <c r="M704"/>
      <c r="N704"/>
      <c r="O704"/>
      <c r="P704" t="s">
        <v>281</v>
      </c>
      <c r="Q704" t="s">
        <v>155</v>
      </c>
      <c r="R704"/>
      <c r="S704" t="s">
        <v>155</v>
      </c>
      <c r="T704"/>
      <c r="U704"/>
      <c r="V704" s="100"/>
      <c r="W704" s="100"/>
      <c r="X704" s="100"/>
      <c r="Y704" s="100"/>
      <c r="Z704" s="100"/>
      <c r="AA704" s="100"/>
      <c r="AB704" s="100"/>
      <c r="AC704" s="100"/>
      <c r="AD704" s="101"/>
      <c r="AE704" s="116"/>
    </row>
    <row r="705" spans="1:31" ht="15" customHeight="1">
      <c r="A705" s="130">
        <v>30</v>
      </c>
      <c r="B705" s="130" t="s">
        <v>204</v>
      </c>
      <c r="C705" s="130">
        <v>8</v>
      </c>
      <c r="D705" s="119">
        <v>507.99</v>
      </c>
      <c r="E705" s="123"/>
      <c r="F705" s="122">
        <v>500</v>
      </c>
      <c r="G705" s="125">
        <v>701</v>
      </c>
      <c r="H705" s="94">
        <v>1</v>
      </c>
      <c r="I705" s="95" t="s">
        <v>156</v>
      </c>
      <c r="J705">
        <v>701</v>
      </c>
      <c r="K705" t="s">
        <v>281</v>
      </c>
      <c r="L705"/>
      <c r="M705"/>
      <c r="N705" t="s">
        <v>281</v>
      </c>
      <c r="O705"/>
      <c r="P705"/>
      <c r="Q705" t="s">
        <v>155</v>
      </c>
      <c r="R705"/>
      <c r="S705" t="s">
        <v>281</v>
      </c>
      <c r="T705"/>
      <c r="U705"/>
      <c r="V705" s="100"/>
      <c r="W705" s="100"/>
      <c r="X705" s="100"/>
      <c r="Y705" s="100"/>
      <c r="Z705" s="100"/>
      <c r="AA705" s="100"/>
      <c r="AB705" s="100"/>
      <c r="AC705" s="100"/>
      <c r="AD705" s="101"/>
      <c r="AE705" s="116"/>
    </row>
    <row r="706" spans="1:31" ht="15" customHeight="1">
      <c r="A706" s="130">
        <v>30</v>
      </c>
      <c r="B706" s="130" t="s">
        <v>204</v>
      </c>
      <c r="C706" s="130">
        <v>9</v>
      </c>
      <c r="D706" s="119">
        <v>458.04399999999998</v>
      </c>
      <c r="E706" s="123"/>
      <c r="F706" s="122">
        <v>450</v>
      </c>
      <c r="G706" s="125">
        <v>702</v>
      </c>
      <c r="H706" s="94">
        <v>1</v>
      </c>
      <c r="I706" s="95" t="s">
        <v>156</v>
      </c>
      <c r="J706">
        <v>702</v>
      </c>
      <c r="K706" t="s">
        <v>281</v>
      </c>
      <c r="L706"/>
      <c r="M706"/>
      <c r="N706"/>
      <c r="O706"/>
      <c r="P706" t="s">
        <v>281</v>
      </c>
      <c r="Q706" t="s">
        <v>155</v>
      </c>
      <c r="R706"/>
      <c r="S706" t="s">
        <v>281</v>
      </c>
      <c r="T706"/>
      <c r="U706"/>
      <c r="V706" s="100"/>
      <c r="W706" s="100"/>
      <c r="X706" s="100"/>
      <c r="Y706" s="100"/>
      <c r="Z706" s="100"/>
      <c r="AA706" s="100"/>
      <c r="AB706" s="100"/>
      <c r="AC706" s="100"/>
      <c r="AD706" s="101"/>
      <c r="AE706" s="116"/>
    </row>
    <row r="707" spans="1:31" ht="15" customHeight="1">
      <c r="A707" s="130">
        <v>30</v>
      </c>
      <c r="B707" s="130" t="s">
        <v>204</v>
      </c>
      <c r="C707" s="130">
        <v>10</v>
      </c>
      <c r="D707" s="119">
        <v>448.89800000000002</v>
      </c>
      <c r="E707" s="123" t="s">
        <v>332</v>
      </c>
      <c r="F707" s="122">
        <v>441</v>
      </c>
      <c r="G707" s="125">
        <v>703</v>
      </c>
      <c r="H707" s="94">
        <v>1</v>
      </c>
      <c r="I707" s="95" t="s">
        <v>156</v>
      </c>
      <c r="J707">
        <v>703</v>
      </c>
      <c r="K707" t="s">
        <v>281</v>
      </c>
      <c r="L707" t="s">
        <v>155</v>
      </c>
      <c r="M707"/>
      <c r="N707" t="s">
        <v>281</v>
      </c>
      <c r="O707"/>
      <c r="P707"/>
      <c r="Q707" t="s">
        <v>155</v>
      </c>
      <c r="R707"/>
      <c r="S707" t="s">
        <v>281</v>
      </c>
      <c r="T707"/>
      <c r="U707"/>
      <c r="V707" s="100"/>
      <c r="W707" s="100"/>
      <c r="X707" s="100"/>
      <c r="Y707" s="100"/>
      <c r="Z707" s="100"/>
      <c r="AA707" s="100"/>
      <c r="AB707" s="100"/>
      <c r="AC707" s="100"/>
      <c r="AD707" s="101"/>
      <c r="AE707" s="116"/>
    </row>
    <row r="708" spans="1:31" ht="15" customHeight="1">
      <c r="A708" s="130">
        <v>30</v>
      </c>
      <c r="B708" s="130" t="s">
        <v>204</v>
      </c>
      <c r="C708" s="130">
        <v>11</v>
      </c>
      <c r="D708" s="119">
        <v>378.73599999999999</v>
      </c>
      <c r="E708" s="123">
        <v>34.78</v>
      </c>
      <c r="F708" s="122">
        <v>372</v>
      </c>
      <c r="G708" s="125">
        <v>704</v>
      </c>
      <c r="H708" s="126">
        <v>1</v>
      </c>
      <c r="I708" s="95" t="s">
        <v>156</v>
      </c>
      <c r="J708">
        <v>704</v>
      </c>
      <c r="K708" t="s">
        <v>281</v>
      </c>
      <c r="L708"/>
      <c r="M708" t="s">
        <v>281</v>
      </c>
      <c r="N708"/>
      <c r="O708"/>
      <c r="P708" t="s">
        <v>281</v>
      </c>
      <c r="Q708" t="s">
        <v>320</v>
      </c>
      <c r="R708"/>
      <c r="S708" t="s">
        <v>281</v>
      </c>
      <c r="T708" t="s">
        <v>281</v>
      </c>
      <c r="U708" t="s">
        <v>281</v>
      </c>
      <c r="V708" s="100"/>
      <c r="W708" s="100"/>
      <c r="X708" s="100"/>
      <c r="Y708" s="100"/>
      <c r="Z708" s="100"/>
      <c r="AA708" s="100"/>
      <c r="AB708" s="100"/>
      <c r="AC708" s="100"/>
      <c r="AD708" s="101"/>
      <c r="AE708" s="116"/>
    </row>
    <row r="709" spans="1:31" ht="15" customHeight="1">
      <c r="A709" s="130">
        <v>30</v>
      </c>
      <c r="B709" s="130" t="s">
        <v>204</v>
      </c>
      <c r="C709" s="130">
        <v>12</v>
      </c>
      <c r="D709" s="119">
        <v>317.80500000000001</v>
      </c>
      <c r="E709" s="123">
        <v>34.700000000000003</v>
      </c>
      <c r="F709" s="122">
        <v>312</v>
      </c>
      <c r="G709" s="125">
        <v>705</v>
      </c>
      <c r="H709" s="126">
        <v>1</v>
      </c>
      <c r="I709" s="95" t="s">
        <v>156</v>
      </c>
      <c r="J709">
        <v>705</v>
      </c>
      <c r="K709" t="s">
        <v>281</v>
      </c>
      <c r="L709" t="s">
        <v>155</v>
      </c>
      <c r="M709" t="s">
        <v>281</v>
      </c>
      <c r="N709"/>
      <c r="O709"/>
      <c r="P709"/>
      <c r="Q709" t="s">
        <v>155</v>
      </c>
      <c r="R709" t="s">
        <v>155</v>
      </c>
      <c r="S709" t="s">
        <v>281</v>
      </c>
      <c r="T709" t="s">
        <v>281</v>
      </c>
      <c r="U709" t="s">
        <v>281</v>
      </c>
      <c r="V709" s="100"/>
      <c r="W709" s="100"/>
      <c r="X709" s="100"/>
      <c r="Y709" s="100"/>
      <c r="Z709" s="100"/>
      <c r="AA709" s="100"/>
      <c r="AB709" s="100"/>
      <c r="AC709" s="100"/>
      <c r="AD709" s="101"/>
      <c r="AE709" s="116"/>
    </row>
    <row r="710" spans="1:31" ht="15" customHeight="1">
      <c r="A710" s="130">
        <v>30</v>
      </c>
      <c r="B710" s="130" t="s">
        <v>204</v>
      </c>
      <c r="C710" s="130">
        <v>13</v>
      </c>
      <c r="D710" s="119">
        <v>252.55600000000001</v>
      </c>
      <c r="E710" s="123">
        <v>34.4</v>
      </c>
      <c r="F710" s="122">
        <v>248</v>
      </c>
      <c r="G710" s="125">
        <v>706</v>
      </c>
      <c r="H710" s="126">
        <v>1</v>
      </c>
      <c r="I710" s="95" t="s">
        <v>156</v>
      </c>
      <c r="J710">
        <v>706</v>
      </c>
      <c r="K710" t="s">
        <v>281</v>
      </c>
      <c r="L710"/>
      <c r="M710" t="s">
        <v>281</v>
      </c>
      <c r="N710" t="s">
        <v>281</v>
      </c>
      <c r="O710"/>
      <c r="P710" t="s">
        <v>281</v>
      </c>
      <c r="Q710" t="s">
        <v>320</v>
      </c>
      <c r="R710" t="s">
        <v>155</v>
      </c>
      <c r="S710" t="s">
        <v>281</v>
      </c>
      <c r="T710" t="s">
        <v>281</v>
      </c>
      <c r="U710" t="s">
        <v>281</v>
      </c>
      <c r="V710" s="100"/>
      <c r="W710" s="100"/>
      <c r="X710" s="100"/>
      <c r="Y710" s="100"/>
      <c r="Z710" s="100"/>
      <c r="AA710" s="100"/>
      <c r="AB710" s="100"/>
      <c r="AC710" s="100"/>
      <c r="AD710" s="101"/>
      <c r="AE710" s="116"/>
    </row>
    <row r="711" spans="1:31" ht="15" customHeight="1">
      <c r="A711" s="130">
        <v>30</v>
      </c>
      <c r="B711" s="130" t="s">
        <v>204</v>
      </c>
      <c r="C711" s="130">
        <v>14</v>
      </c>
      <c r="D711" s="119">
        <v>235.31100000000001</v>
      </c>
      <c r="E711" s="123">
        <v>34.1</v>
      </c>
      <c r="F711" s="122">
        <v>231</v>
      </c>
      <c r="G711" s="125">
        <v>707</v>
      </c>
      <c r="H711" s="94">
        <v>1</v>
      </c>
      <c r="I711" s="95" t="s">
        <v>156</v>
      </c>
      <c r="J711">
        <v>707</v>
      </c>
      <c r="K711" t="s">
        <v>281</v>
      </c>
      <c r="L711" t="s">
        <v>155</v>
      </c>
      <c r="M711" t="s">
        <v>281</v>
      </c>
      <c r="N711" t="s">
        <v>281</v>
      </c>
      <c r="O711"/>
      <c r="P711" t="s">
        <v>281</v>
      </c>
      <c r="Q711" t="s">
        <v>155</v>
      </c>
      <c r="R711" t="s">
        <v>155</v>
      </c>
      <c r="S711" t="s">
        <v>281</v>
      </c>
      <c r="T711" t="s">
        <v>281</v>
      </c>
      <c r="U711" t="s">
        <v>281</v>
      </c>
      <c r="V711" s="100"/>
      <c r="W711" s="100"/>
      <c r="X711" s="100"/>
      <c r="Y711" s="100"/>
      <c r="Z711" s="100"/>
      <c r="AA711" s="100"/>
      <c r="AB711" s="100"/>
      <c r="AC711" s="100"/>
      <c r="AD711" s="101"/>
      <c r="AE711" s="116"/>
    </row>
    <row r="712" spans="1:31" ht="15" customHeight="1">
      <c r="A712" s="130">
        <v>30</v>
      </c>
      <c r="B712" s="130" t="s">
        <v>204</v>
      </c>
      <c r="C712" s="130">
        <v>15</v>
      </c>
      <c r="D712" s="119">
        <v>187.76400000000001</v>
      </c>
      <c r="E712" s="123">
        <v>33.6</v>
      </c>
      <c r="F712" s="122">
        <v>184</v>
      </c>
      <c r="G712" s="125">
        <v>708</v>
      </c>
      <c r="H712" s="94">
        <v>1</v>
      </c>
      <c r="I712" s="95" t="s">
        <v>156</v>
      </c>
      <c r="J712">
        <v>708</v>
      </c>
      <c r="K712" t="s">
        <v>155</v>
      </c>
      <c r="L712"/>
      <c r="M712" t="s">
        <v>281</v>
      </c>
      <c r="N712"/>
      <c r="O712"/>
      <c r="P712" t="s">
        <v>281</v>
      </c>
      <c r="Q712" t="s">
        <v>155</v>
      </c>
      <c r="R712" t="s">
        <v>155</v>
      </c>
      <c r="S712" t="s">
        <v>281</v>
      </c>
      <c r="T712" t="s">
        <v>281</v>
      </c>
      <c r="U712" t="s">
        <v>281</v>
      </c>
      <c r="V712" s="100"/>
      <c r="W712" s="100"/>
      <c r="X712" s="100"/>
      <c r="Y712" s="100"/>
      <c r="Z712" s="100"/>
      <c r="AA712" s="100"/>
      <c r="AB712" s="100"/>
      <c r="AC712" s="100"/>
      <c r="AD712" s="101"/>
      <c r="AE712" s="116"/>
    </row>
    <row r="713" spans="1:31" ht="15" customHeight="1">
      <c r="A713" s="130">
        <v>30</v>
      </c>
      <c r="B713" s="130" t="s">
        <v>204</v>
      </c>
      <c r="C713" s="130">
        <v>16</v>
      </c>
      <c r="D713" s="119">
        <v>160.517</v>
      </c>
      <c r="E713" s="123">
        <v>33.1</v>
      </c>
      <c r="F713" s="122">
        <v>157</v>
      </c>
      <c r="G713" s="125">
        <v>709</v>
      </c>
      <c r="H713" s="94">
        <v>1</v>
      </c>
      <c r="I713" s="95" t="s">
        <v>156</v>
      </c>
      <c r="J713">
        <v>709</v>
      </c>
      <c r="K713" t="s">
        <v>281</v>
      </c>
      <c r="L713" t="s">
        <v>155</v>
      </c>
      <c r="M713" t="s">
        <v>155</v>
      </c>
      <c r="N713" t="s">
        <v>281</v>
      </c>
      <c r="O713"/>
      <c r="P713" t="s">
        <v>281</v>
      </c>
      <c r="Q713" t="s">
        <v>155</v>
      </c>
      <c r="R713" t="s">
        <v>155</v>
      </c>
      <c r="S713" t="s">
        <v>281</v>
      </c>
      <c r="T713" t="s">
        <v>281</v>
      </c>
      <c r="U713" t="s">
        <v>281</v>
      </c>
      <c r="V713" s="100"/>
      <c r="W713" s="100"/>
      <c r="X713" s="100"/>
      <c r="Y713" s="100"/>
      <c r="Z713" s="100"/>
      <c r="AA713" s="100"/>
      <c r="AB713" s="100"/>
      <c r="AC713" s="100"/>
      <c r="AD713" s="101"/>
    </row>
    <row r="714" spans="1:31" ht="15" customHeight="1">
      <c r="A714" s="130">
        <v>30</v>
      </c>
      <c r="B714" s="130" t="s">
        <v>204</v>
      </c>
      <c r="C714" s="130">
        <v>17</v>
      </c>
      <c r="D714" s="119">
        <v>150.196</v>
      </c>
      <c r="E714" s="123">
        <v>32.9</v>
      </c>
      <c r="F714" s="122">
        <v>147</v>
      </c>
      <c r="G714" s="125">
        <v>710</v>
      </c>
      <c r="H714" s="94">
        <v>1</v>
      </c>
      <c r="I714" s="95" t="s">
        <v>156</v>
      </c>
      <c r="J714">
        <v>710</v>
      </c>
      <c r="K714" t="s">
        <v>281</v>
      </c>
      <c r="L714" t="s">
        <v>155</v>
      </c>
      <c r="M714" t="s">
        <v>281</v>
      </c>
      <c r="N714" t="s">
        <v>281</v>
      </c>
      <c r="O714" t="s">
        <v>281</v>
      </c>
      <c r="P714" t="s">
        <v>281</v>
      </c>
      <c r="Q714" t="s">
        <v>155</v>
      </c>
      <c r="R714" t="s">
        <v>155</v>
      </c>
      <c r="S714" t="s">
        <v>281</v>
      </c>
      <c r="T714" t="s">
        <v>281</v>
      </c>
      <c r="U714" t="s">
        <v>281</v>
      </c>
      <c r="V714" s="100"/>
      <c r="W714" s="100"/>
      <c r="X714" s="100"/>
      <c r="Y714" s="100"/>
      <c r="Z714" s="100"/>
      <c r="AA714" s="100"/>
      <c r="AB714" s="100"/>
      <c r="AC714" s="100"/>
      <c r="AD714" s="101"/>
    </row>
    <row r="715" spans="1:31" ht="15" customHeight="1">
      <c r="A715" s="130">
        <v>30</v>
      </c>
      <c r="B715" s="130" t="s">
        <v>204</v>
      </c>
      <c r="C715" s="130">
        <v>18</v>
      </c>
      <c r="D715" s="119">
        <v>130.85499999999999</v>
      </c>
      <c r="E715" s="123">
        <v>32.6</v>
      </c>
      <c r="F715" s="122">
        <v>128</v>
      </c>
      <c r="G715" s="125">
        <v>711</v>
      </c>
      <c r="H715" s="94">
        <v>1</v>
      </c>
      <c r="I715" s="95" t="s">
        <v>156</v>
      </c>
      <c r="J715">
        <v>711</v>
      </c>
      <c r="K715" t="s">
        <v>281</v>
      </c>
      <c r="L715" t="s">
        <v>155</v>
      </c>
      <c r="M715" t="s">
        <v>281</v>
      </c>
      <c r="N715"/>
      <c r="O715" t="s">
        <v>281</v>
      </c>
      <c r="P715" t="s">
        <v>281</v>
      </c>
      <c r="Q715" t="s">
        <v>155</v>
      </c>
      <c r="R715" t="s">
        <v>155</v>
      </c>
      <c r="S715" t="s">
        <v>155</v>
      </c>
      <c r="T715" t="s">
        <v>281</v>
      </c>
      <c r="U715" t="s">
        <v>281</v>
      </c>
      <c r="V715" s="100"/>
      <c r="W715" s="100"/>
      <c r="X715" s="100"/>
      <c r="Y715" s="100"/>
      <c r="Z715" s="100"/>
      <c r="AA715" s="100"/>
      <c r="AB715" s="100"/>
      <c r="AC715" s="100"/>
      <c r="AD715" s="101"/>
    </row>
    <row r="716" spans="1:31" ht="15" customHeight="1">
      <c r="A716" s="130">
        <v>30</v>
      </c>
      <c r="B716" s="130" t="s">
        <v>204</v>
      </c>
      <c r="C716" s="130">
        <v>19</v>
      </c>
      <c r="D716" s="119">
        <v>109.834</v>
      </c>
      <c r="E716" s="123">
        <v>32.299999999999997</v>
      </c>
      <c r="F716" s="122">
        <v>107</v>
      </c>
      <c r="G716" s="125">
        <v>712</v>
      </c>
      <c r="H716" s="94">
        <v>1</v>
      </c>
      <c r="I716" s="95" t="s">
        <v>156</v>
      </c>
      <c r="J716">
        <v>712</v>
      </c>
      <c r="K716" t="s">
        <v>281</v>
      </c>
      <c r="L716" t="s">
        <v>155</v>
      </c>
      <c r="M716" t="s">
        <v>281</v>
      </c>
      <c r="N716" t="s">
        <v>281</v>
      </c>
      <c r="O716" t="s">
        <v>155</v>
      </c>
      <c r="P716" t="s">
        <v>281</v>
      </c>
      <c r="Q716" t="s">
        <v>155</v>
      </c>
      <c r="R716" t="s">
        <v>155</v>
      </c>
      <c r="S716" t="s">
        <v>281</v>
      </c>
      <c r="T716" t="s">
        <v>281</v>
      </c>
      <c r="U716" t="s">
        <v>281</v>
      </c>
      <c r="V716" s="100"/>
      <c r="W716" s="100"/>
      <c r="X716" s="100"/>
      <c r="Y716" s="100"/>
      <c r="Z716" s="100"/>
      <c r="AA716" s="100"/>
      <c r="AB716" s="100"/>
      <c r="AC716" s="100"/>
      <c r="AD716" s="101"/>
    </row>
    <row r="717" spans="1:31" ht="15" customHeight="1">
      <c r="A717" s="130">
        <v>30</v>
      </c>
      <c r="B717" s="130" t="s">
        <v>204</v>
      </c>
      <c r="C717" s="130">
        <v>20</v>
      </c>
      <c r="D717" s="119">
        <v>75.492000000000004</v>
      </c>
      <c r="E717" s="123">
        <v>31.8</v>
      </c>
      <c r="F717" s="122">
        <v>73</v>
      </c>
      <c r="G717" s="125">
        <v>713</v>
      </c>
      <c r="H717" s="94">
        <v>1</v>
      </c>
      <c r="I717" s="95" t="s">
        <v>156</v>
      </c>
      <c r="J717">
        <v>713</v>
      </c>
      <c r="K717" t="s">
        <v>281</v>
      </c>
      <c r="L717" t="s">
        <v>155</v>
      </c>
      <c r="M717" t="s">
        <v>281</v>
      </c>
      <c r="N717"/>
      <c r="O717" t="s">
        <v>155</v>
      </c>
      <c r="P717" t="s">
        <v>281</v>
      </c>
      <c r="Q717" t="s">
        <v>155</v>
      </c>
      <c r="R717" t="s">
        <v>155</v>
      </c>
      <c r="S717" t="s">
        <v>281</v>
      </c>
      <c r="T717" t="s">
        <v>281</v>
      </c>
      <c r="U717" t="s">
        <v>281</v>
      </c>
      <c r="V717" s="100"/>
      <c r="W717" s="100"/>
      <c r="X717" s="100"/>
      <c r="Y717" s="100"/>
      <c r="Z717" s="100"/>
      <c r="AA717" s="100"/>
      <c r="AB717" s="100"/>
      <c r="AC717" s="100"/>
      <c r="AD717" s="101"/>
    </row>
    <row r="718" spans="1:31" ht="15" customHeight="1">
      <c r="A718" s="130">
        <v>30</v>
      </c>
      <c r="B718" s="130" t="s">
        <v>204</v>
      </c>
      <c r="C718" s="130">
        <v>21</v>
      </c>
      <c r="D718" s="119">
        <v>46.951999999999998</v>
      </c>
      <c r="E718" s="123"/>
      <c r="F718" s="122">
        <v>45</v>
      </c>
      <c r="G718" s="125">
        <v>714</v>
      </c>
      <c r="H718" s="94">
        <v>1</v>
      </c>
      <c r="I718" s="95" t="s">
        <v>156</v>
      </c>
      <c r="J718">
        <v>714</v>
      </c>
      <c r="K718" t="s">
        <v>281</v>
      </c>
      <c r="L718" t="s">
        <v>155</v>
      </c>
      <c r="M718" t="s">
        <v>281</v>
      </c>
      <c r="N718"/>
      <c r="O718" t="s">
        <v>281</v>
      </c>
      <c r="P718" t="s">
        <v>281</v>
      </c>
      <c r="Q718" t="s">
        <v>155</v>
      </c>
      <c r="R718" t="s">
        <v>155</v>
      </c>
      <c r="S718" t="s">
        <v>281</v>
      </c>
      <c r="T718" t="s">
        <v>281</v>
      </c>
      <c r="U718" t="s">
        <v>281</v>
      </c>
      <c r="V718" s="100"/>
      <c r="W718" s="100"/>
      <c r="X718" s="100"/>
      <c r="Y718" s="100"/>
      <c r="Z718" s="100"/>
      <c r="AA718" s="100"/>
      <c r="AB718" s="100"/>
      <c r="AC718" s="100"/>
      <c r="AD718" s="101"/>
    </row>
    <row r="719" spans="1:31" ht="15" customHeight="1">
      <c r="A719" s="130">
        <v>30</v>
      </c>
      <c r="B719" s="130" t="s">
        <v>204</v>
      </c>
      <c r="C719" s="130">
        <v>22</v>
      </c>
      <c r="D719" s="119">
        <v>28.393000000000001</v>
      </c>
      <c r="E719" s="123" t="s">
        <v>330</v>
      </c>
      <c r="F719" s="122">
        <v>27</v>
      </c>
      <c r="G719" s="125">
        <v>715</v>
      </c>
      <c r="H719" s="94">
        <v>1</v>
      </c>
      <c r="I719" s="95" t="s">
        <v>156</v>
      </c>
      <c r="J719">
        <v>715</v>
      </c>
      <c r="K719" t="s">
        <v>281</v>
      </c>
      <c r="L719" t="s">
        <v>155</v>
      </c>
      <c r="M719" t="s">
        <v>281</v>
      </c>
      <c r="N719" t="s">
        <v>281</v>
      </c>
      <c r="O719" t="s">
        <v>281</v>
      </c>
      <c r="P719" t="s">
        <v>281</v>
      </c>
      <c r="Q719" t="s">
        <v>155</v>
      </c>
      <c r="R719" t="s">
        <v>155</v>
      </c>
      <c r="S719" t="s">
        <v>281</v>
      </c>
      <c r="T719" t="s">
        <v>281</v>
      </c>
      <c r="U719" t="s">
        <v>281</v>
      </c>
      <c r="V719" s="100"/>
      <c r="W719" s="100"/>
      <c r="X719" s="100"/>
      <c r="Y719" s="100"/>
      <c r="Z719" s="100"/>
      <c r="AA719" s="100"/>
      <c r="AB719" s="100"/>
      <c r="AC719" s="100"/>
      <c r="AD719" s="101"/>
    </row>
    <row r="720" spans="1:31" ht="15" customHeight="1">
      <c r="A720" s="130">
        <v>30</v>
      </c>
      <c r="B720" s="130" t="s">
        <v>204</v>
      </c>
      <c r="C720" s="130">
        <v>23</v>
      </c>
      <c r="D720" s="119">
        <v>21.454999999999998</v>
      </c>
      <c r="E720" s="123"/>
      <c r="F720" s="122">
        <v>20</v>
      </c>
      <c r="G720" s="125">
        <v>716</v>
      </c>
      <c r="H720" s="94">
        <v>1</v>
      </c>
      <c r="I720" s="95" t="s">
        <v>156</v>
      </c>
      <c r="J720">
        <v>716</v>
      </c>
      <c r="K720" t="s">
        <v>281</v>
      </c>
      <c r="L720" t="s">
        <v>155</v>
      </c>
      <c r="M720" t="s">
        <v>281</v>
      </c>
      <c r="N720" t="s">
        <v>281</v>
      </c>
      <c r="O720" t="s">
        <v>155</v>
      </c>
      <c r="P720" t="s">
        <v>281</v>
      </c>
      <c r="Q720" t="s">
        <v>155</v>
      </c>
      <c r="R720" t="s">
        <v>155</v>
      </c>
      <c r="S720" t="s">
        <v>281</v>
      </c>
      <c r="T720" t="s">
        <v>155</v>
      </c>
      <c r="U720" t="s">
        <v>155</v>
      </c>
      <c r="V720" s="100"/>
      <c r="W720" s="100"/>
      <c r="X720" s="100"/>
      <c r="Y720" s="100"/>
      <c r="Z720" s="100"/>
      <c r="AA720" s="100"/>
      <c r="AB720" s="100"/>
      <c r="AC720" s="100"/>
      <c r="AD720" s="101"/>
    </row>
    <row r="721" spans="1:30" ht="15" customHeight="1">
      <c r="A721" s="130">
        <v>30</v>
      </c>
      <c r="B721" s="130" t="s">
        <v>204</v>
      </c>
      <c r="C721" s="131">
        <v>24</v>
      </c>
      <c r="D721" s="119">
        <v>5.0279999999999996</v>
      </c>
      <c r="E721" s="123"/>
      <c r="F721" s="122">
        <v>5</v>
      </c>
      <c r="G721" s="125">
        <v>717</v>
      </c>
      <c r="H721" s="94">
        <v>1</v>
      </c>
      <c r="I721" s="95" t="s">
        <v>156</v>
      </c>
      <c r="J721">
        <v>717</v>
      </c>
      <c r="K721" t="s">
        <v>281</v>
      </c>
      <c r="L721" t="s">
        <v>155</v>
      </c>
      <c r="M721" t="s">
        <v>281</v>
      </c>
      <c r="N721" t="s">
        <v>281</v>
      </c>
      <c r="O721" t="s">
        <v>155</v>
      </c>
      <c r="P721" t="s">
        <v>281</v>
      </c>
      <c r="Q721" t="s">
        <v>155</v>
      </c>
      <c r="R721" t="s">
        <v>155</v>
      </c>
      <c r="S721" t="s">
        <v>281</v>
      </c>
      <c r="T721" t="s">
        <v>281</v>
      </c>
      <c r="U721" t="s">
        <v>281</v>
      </c>
      <c r="V721"/>
      <c r="W721" t="s">
        <v>155</v>
      </c>
      <c r="X721"/>
      <c r="Y721"/>
      <c r="Z721" s="100"/>
      <c r="AA721" s="100"/>
      <c r="AB721" s="100"/>
      <c r="AC721" s="100"/>
      <c r="AD721" s="101"/>
    </row>
    <row r="722" spans="1:30" ht="15" customHeight="1">
      <c r="A722" s="130">
        <v>32</v>
      </c>
      <c r="B722" s="130" t="s">
        <v>206</v>
      </c>
      <c r="C722" s="130">
        <v>1</v>
      </c>
      <c r="D722" s="119">
        <v>1165.299</v>
      </c>
      <c r="E722" s="123" t="s">
        <v>334</v>
      </c>
      <c r="F722" s="122">
        <v>1151</v>
      </c>
      <c r="G722" s="125">
        <v>718</v>
      </c>
      <c r="H722" s="94">
        <v>1</v>
      </c>
      <c r="I722" s="95" t="s">
        <v>156</v>
      </c>
      <c r="J722">
        <v>718</v>
      </c>
      <c r="K722" t="s">
        <v>155</v>
      </c>
      <c r="L722" t="s">
        <v>155</v>
      </c>
      <c r="M722"/>
      <c r="N722" t="s">
        <v>281</v>
      </c>
      <c r="O722"/>
      <c r="P722" t="s">
        <v>281</v>
      </c>
      <c r="Q722" t="s">
        <v>155</v>
      </c>
      <c r="R722"/>
      <c r="S722" t="s">
        <v>281</v>
      </c>
      <c r="T722"/>
      <c r="U722"/>
      <c r="V722"/>
      <c r="W722" t="s">
        <v>155</v>
      </c>
      <c r="X722"/>
      <c r="Y722"/>
      <c r="Z722" s="100"/>
      <c r="AA722" s="100"/>
      <c r="AB722" s="100"/>
      <c r="AC722" s="100"/>
      <c r="AD722" s="101"/>
    </row>
    <row r="723" spans="1:30" ht="15" customHeight="1">
      <c r="A723" s="130">
        <v>32</v>
      </c>
      <c r="B723" s="130" t="s">
        <v>206</v>
      </c>
      <c r="C723" s="130">
        <v>2</v>
      </c>
      <c r="D723" s="119">
        <v>711.03099999999995</v>
      </c>
      <c r="E723" s="123"/>
      <c r="F723" s="122">
        <v>700</v>
      </c>
      <c r="G723" s="125">
        <v>719</v>
      </c>
      <c r="H723" s="94">
        <v>1</v>
      </c>
      <c r="I723" s="95" t="s">
        <v>156</v>
      </c>
      <c r="J723">
        <v>719</v>
      </c>
      <c r="K723" t="s">
        <v>281</v>
      </c>
      <c r="L723"/>
      <c r="M723"/>
      <c r="N723"/>
      <c r="O723"/>
      <c r="P723"/>
      <c r="Q723" t="s">
        <v>320</v>
      </c>
      <c r="R723"/>
      <c r="S723" t="s">
        <v>281</v>
      </c>
      <c r="T723"/>
      <c r="U723"/>
      <c r="V723"/>
      <c r="W723"/>
      <c r="X723"/>
      <c r="Y723"/>
      <c r="Z723" s="100"/>
      <c r="AA723" s="100"/>
      <c r="AB723" s="100"/>
      <c r="AC723" s="100"/>
      <c r="AD723" s="101"/>
    </row>
    <row r="724" spans="1:30" ht="15" customHeight="1">
      <c r="A724" s="130">
        <v>32</v>
      </c>
      <c r="B724" s="130" t="s">
        <v>206</v>
      </c>
      <c r="C724" s="130">
        <v>3</v>
      </c>
      <c r="D724" s="119">
        <v>609.03200000000004</v>
      </c>
      <c r="E724" s="123"/>
      <c r="F724" s="122">
        <v>600</v>
      </c>
      <c r="G724" s="125">
        <v>720</v>
      </c>
      <c r="H724" s="94">
        <v>1</v>
      </c>
      <c r="I724" s="95" t="s">
        <v>156</v>
      </c>
      <c r="J724">
        <v>720</v>
      </c>
      <c r="K724" t="s">
        <v>281</v>
      </c>
      <c r="L724" t="s">
        <v>155</v>
      </c>
      <c r="M724"/>
      <c r="N724"/>
      <c r="O724"/>
      <c r="P724" t="s">
        <v>281</v>
      </c>
      <c r="Q724" t="s">
        <v>155</v>
      </c>
      <c r="R724" s="141">
        <v>36</v>
      </c>
      <c r="S724" t="s">
        <v>281</v>
      </c>
      <c r="T724"/>
      <c r="U724"/>
      <c r="V724"/>
      <c r="W724"/>
      <c r="X724"/>
      <c r="Y724"/>
      <c r="Z724" s="100"/>
      <c r="AA724" s="100"/>
      <c r="AB724" s="100"/>
      <c r="AC724" s="100"/>
      <c r="AD724" s="101"/>
    </row>
    <row r="725" spans="1:30" ht="15" customHeight="1">
      <c r="A725" s="130">
        <v>32</v>
      </c>
      <c r="B725" s="130" t="s">
        <v>206</v>
      </c>
      <c r="C725" s="130">
        <v>4</v>
      </c>
      <c r="D725" s="119">
        <v>507.96100000000001</v>
      </c>
      <c r="E725" s="123"/>
      <c r="F725" s="122">
        <v>500</v>
      </c>
      <c r="G725" s="125">
        <v>721</v>
      </c>
      <c r="H725" s="94">
        <v>1</v>
      </c>
      <c r="I725" s="95" t="s">
        <v>156</v>
      </c>
      <c r="J725">
        <v>721</v>
      </c>
      <c r="K725" t="s">
        <v>281</v>
      </c>
      <c r="L725"/>
      <c r="M725"/>
      <c r="N725" t="s">
        <v>281</v>
      </c>
      <c r="O725"/>
      <c r="P725"/>
      <c r="Q725" t="s">
        <v>155</v>
      </c>
      <c r="R725"/>
      <c r="S725" t="s">
        <v>155</v>
      </c>
      <c r="T725"/>
      <c r="U725"/>
      <c r="V725"/>
      <c r="W725" t="s">
        <v>155</v>
      </c>
      <c r="X725"/>
      <c r="Y725"/>
      <c r="Z725" s="100"/>
      <c r="AA725" s="100"/>
      <c r="AB725" s="100"/>
      <c r="AC725" s="100"/>
      <c r="AD725" s="101"/>
    </row>
    <row r="726" spans="1:30" ht="15" customHeight="1">
      <c r="A726" s="130">
        <v>32</v>
      </c>
      <c r="B726" s="130" t="s">
        <v>206</v>
      </c>
      <c r="C726" s="130">
        <v>5</v>
      </c>
      <c r="D726" s="119">
        <v>411.15100000000001</v>
      </c>
      <c r="E726" s="123"/>
      <c r="F726" s="122">
        <v>404</v>
      </c>
      <c r="G726" s="125">
        <v>722</v>
      </c>
      <c r="H726" s="94">
        <v>1</v>
      </c>
      <c r="I726" s="95" t="s">
        <v>156</v>
      </c>
      <c r="J726">
        <v>722</v>
      </c>
      <c r="K726" t="s">
        <v>155</v>
      </c>
      <c r="L726" t="s">
        <v>155</v>
      </c>
      <c r="M726"/>
      <c r="N726" t="s">
        <v>281</v>
      </c>
      <c r="O726"/>
      <c r="P726" t="s">
        <v>281</v>
      </c>
      <c r="Q726" t="s">
        <v>155</v>
      </c>
      <c r="R726"/>
      <c r="S726" t="s">
        <v>281</v>
      </c>
      <c r="T726"/>
      <c r="U726"/>
      <c r="V726"/>
      <c r="W726" t="s">
        <v>155</v>
      </c>
      <c r="X726"/>
      <c r="Y726"/>
      <c r="Z726" s="100"/>
      <c r="AA726" s="100"/>
      <c r="AB726" s="100"/>
      <c r="AC726" s="100"/>
      <c r="AD726" s="101"/>
    </row>
    <row r="727" spans="1:30" ht="15" customHeight="1">
      <c r="A727" s="130">
        <v>32</v>
      </c>
      <c r="B727" s="130" t="s">
        <v>206</v>
      </c>
      <c r="C727" s="130">
        <v>6</v>
      </c>
      <c r="D727" s="119">
        <v>406.911</v>
      </c>
      <c r="E727" s="123"/>
      <c r="F727" s="122">
        <v>400</v>
      </c>
      <c r="G727" s="125">
        <v>723</v>
      </c>
      <c r="H727" s="94">
        <v>1</v>
      </c>
      <c r="I727" s="95" t="s">
        <v>156</v>
      </c>
      <c r="J727">
        <v>723</v>
      </c>
      <c r="K727" t="s">
        <v>281</v>
      </c>
      <c r="L727" t="s">
        <v>177</v>
      </c>
      <c r="M727"/>
      <c r="N727" t="s">
        <v>177</v>
      </c>
      <c r="O727"/>
      <c r="P727" t="s">
        <v>177</v>
      </c>
      <c r="Q727" t="s">
        <v>155</v>
      </c>
      <c r="R727"/>
      <c r="S727" t="s">
        <v>281</v>
      </c>
      <c r="T727"/>
      <c r="U727"/>
      <c r="V727"/>
      <c r="W727" t="s">
        <v>177</v>
      </c>
      <c r="X727"/>
      <c r="Y727"/>
      <c r="Z727" s="100"/>
      <c r="AA727" s="100"/>
      <c r="AB727" s="100"/>
      <c r="AC727" s="100"/>
      <c r="AD727" s="101"/>
    </row>
    <row r="728" spans="1:30" ht="15" customHeight="1">
      <c r="A728" s="130">
        <v>32</v>
      </c>
      <c r="B728" s="130" t="s">
        <v>206</v>
      </c>
      <c r="C728" s="130">
        <v>7</v>
      </c>
      <c r="D728" s="119">
        <v>358.69099999999997</v>
      </c>
      <c r="E728" s="123"/>
      <c r="F728" s="122">
        <v>353</v>
      </c>
      <c r="G728" s="125">
        <v>724</v>
      </c>
      <c r="H728" s="94">
        <v>1</v>
      </c>
      <c r="I728" s="95" t="s">
        <v>156</v>
      </c>
      <c r="J728">
        <v>724</v>
      </c>
      <c r="K728" t="s">
        <v>281</v>
      </c>
      <c r="L728"/>
      <c r="M728" t="s">
        <v>281</v>
      </c>
      <c r="N728"/>
      <c r="O728"/>
      <c r="P728"/>
      <c r="Q728" t="s">
        <v>155</v>
      </c>
      <c r="R728"/>
      <c r="S728" t="s">
        <v>281</v>
      </c>
      <c r="T728" t="s">
        <v>281</v>
      </c>
      <c r="U728" t="s">
        <v>281</v>
      </c>
      <c r="V728"/>
      <c r="W728"/>
      <c r="X728"/>
      <c r="Y728"/>
      <c r="Z728" s="100"/>
      <c r="AA728" s="100"/>
      <c r="AB728" s="100"/>
      <c r="AC728" s="100"/>
      <c r="AD728" s="101"/>
    </row>
    <row r="729" spans="1:30" ht="15" customHeight="1">
      <c r="A729" s="130">
        <v>32</v>
      </c>
      <c r="B729" s="130" t="s">
        <v>206</v>
      </c>
      <c r="C729" s="130">
        <v>8</v>
      </c>
      <c r="D729" s="119">
        <v>334.25</v>
      </c>
      <c r="E729" s="123"/>
      <c r="F729" s="122">
        <v>329</v>
      </c>
      <c r="G729" s="125">
        <v>725</v>
      </c>
      <c r="H729" s="94">
        <v>1</v>
      </c>
      <c r="I729" s="95" t="s">
        <v>156</v>
      </c>
      <c r="J729">
        <v>725</v>
      </c>
      <c r="K729" t="s">
        <v>281</v>
      </c>
      <c r="L729"/>
      <c r="M729" t="s">
        <v>281</v>
      </c>
      <c r="N729"/>
      <c r="O729"/>
      <c r="P729" t="s">
        <v>281</v>
      </c>
      <c r="Q729" t="s">
        <v>155</v>
      </c>
      <c r="R729"/>
      <c r="S729" t="s">
        <v>281</v>
      </c>
      <c r="T729" t="s">
        <v>281</v>
      </c>
      <c r="U729" t="s">
        <v>281</v>
      </c>
      <c r="V729"/>
      <c r="W729"/>
      <c r="X729"/>
      <c r="Y729"/>
      <c r="Z729" s="100"/>
      <c r="AA729" s="100"/>
      <c r="AB729" s="100"/>
      <c r="AC729" s="100"/>
      <c r="AD729" s="101"/>
    </row>
    <row r="730" spans="1:30" ht="15" customHeight="1">
      <c r="A730" s="130">
        <v>32</v>
      </c>
      <c r="B730" s="130" t="s">
        <v>206</v>
      </c>
      <c r="C730" s="130">
        <v>9</v>
      </c>
      <c r="D730" s="119">
        <v>287.66000000000003</v>
      </c>
      <c r="E730" s="123"/>
      <c r="F730" s="122">
        <v>283</v>
      </c>
      <c r="G730" s="125">
        <v>726</v>
      </c>
      <c r="H730" s="94">
        <v>1</v>
      </c>
      <c r="I730" s="95" t="s">
        <v>156</v>
      </c>
      <c r="J730">
        <v>726</v>
      </c>
      <c r="K730" t="s">
        <v>281</v>
      </c>
      <c r="L730" t="s">
        <v>155</v>
      </c>
      <c r="M730" t="s">
        <v>281</v>
      </c>
      <c r="N730"/>
      <c r="O730"/>
      <c r="P730"/>
      <c r="Q730" t="s">
        <v>155</v>
      </c>
      <c r="R730" t="s">
        <v>155</v>
      </c>
      <c r="S730" t="s">
        <v>281</v>
      </c>
      <c r="T730" t="s">
        <v>281</v>
      </c>
      <c r="U730" t="s">
        <v>281</v>
      </c>
      <c r="V730"/>
      <c r="W730"/>
      <c r="X730"/>
      <c r="Y730"/>
      <c r="Z730" s="100"/>
      <c r="AA730" s="100"/>
      <c r="AB730" s="100"/>
      <c r="AC730" s="100"/>
      <c r="AD730" s="101"/>
    </row>
    <row r="731" spans="1:30" ht="15" customHeight="1">
      <c r="A731" s="130">
        <v>32</v>
      </c>
      <c r="B731" s="130" t="s">
        <v>206</v>
      </c>
      <c r="C731" s="130">
        <v>10</v>
      </c>
      <c r="D731" s="119">
        <v>259.54399999999998</v>
      </c>
      <c r="E731" s="123"/>
      <c r="F731" s="122">
        <v>255</v>
      </c>
      <c r="G731" s="125">
        <v>727</v>
      </c>
      <c r="H731" s="94">
        <v>1</v>
      </c>
      <c r="I731" s="95" t="s">
        <v>156</v>
      </c>
      <c r="J731">
        <v>727</v>
      </c>
      <c r="K731" t="s">
        <v>281</v>
      </c>
      <c r="L731"/>
      <c r="M731" t="s">
        <v>281</v>
      </c>
      <c r="N731"/>
      <c r="O731"/>
      <c r="P731" t="s">
        <v>281</v>
      </c>
      <c r="Q731" t="s">
        <v>155</v>
      </c>
      <c r="R731" t="s">
        <v>155</v>
      </c>
      <c r="S731" t="s">
        <v>281</v>
      </c>
      <c r="T731" t="s">
        <v>281</v>
      </c>
      <c r="U731" t="s">
        <v>281</v>
      </c>
      <c r="V731"/>
      <c r="W731"/>
      <c r="X731"/>
      <c r="Y731"/>
      <c r="Z731" s="100"/>
      <c r="AA731" s="100"/>
      <c r="AB731" s="100"/>
      <c r="AC731" s="100"/>
      <c r="AD731" s="101"/>
    </row>
    <row r="732" spans="1:30" ht="15" customHeight="1">
      <c r="A732" s="130">
        <v>32</v>
      </c>
      <c r="B732" s="130" t="s">
        <v>206</v>
      </c>
      <c r="C732" s="130">
        <v>11</v>
      </c>
      <c r="D732" s="119">
        <v>222.11699999999999</v>
      </c>
      <c r="E732" s="123"/>
      <c r="F732" s="122">
        <v>218</v>
      </c>
      <c r="G732" s="125">
        <v>728</v>
      </c>
      <c r="H732" s="94">
        <v>1</v>
      </c>
      <c r="I732" s="95" t="s">
        <v>156</v>
      </c>
      <c r="J732">
        <v>728</v>
      </c>
      <c r="K732" t="s">
        <v>281</v>
      </c>
      <c r="L732"/>
      <c r="M732" t="s">
        <v>281</v>
      </c>
      <c r="N732" t="s">
        <v>281</v>
      </c>
      <c r="O732"/>
      <c r="P732" t="s">
        <v>281</v>
      </c>
      <c r="Q732" t="s">
        <v>155</v>
      </c>
      <c r="R732" t="s">
        <v>155</v>
      </c>
      <c r="S732" t="s">
        <v>281</v>
      </c>
      <c r="T732" t="s">
        <v>281</v>
      </c>
      <c r="U732" t="s">
        <v>281</v>
      </c>
      <c r="V732"/>
      <c r="W732"/>
      <c r="X732"/>
      <c r="Y732"/>
      <c r="Z732" s="100"/>
      <c r="AA732" s="100"/>
      <c r="AB732" s="100"/>
      <c r="AC732" s="100"/>
      <c r="AD732" s="101"/>
    </row>
    <row r="733" spans="1:30" ht="15" customHeight="1">
      <c r="A733" s="130">
        <v>32</v>
      </c>
      <c r="B733" s="130" t="s">
        <v>206</v>
      </c>
      <c r="C733" s="130">
        <v>12</v>
      </c>
      <c r="D733" s="119">
        <v>197.81399999999999</v>
      </c>
      <c r="E733" s="123"/>
      <c r="F733" s="122">
        <v>194</v>
      </c>
      <c r="G733" s="125">
        <v>729</v>
      </c>
      <c r="H733" s="94">
        <v>1</v>
      </c>
      <c r="I733" s="95" t="s">
        <v>156</v>
      </c>
      <c r="J733">
        <v>729</v>
      </c>
      <c r="K733" t="s">
        <v>281</v>
      </c>
      <c r="L733" t="s">
        <v>155</v>
      </c>
      <c r="M733" t="s">
        <v>281</v>
      </c>
      <c r="N733" t="s">
        <v>281</v>
      </c>
      <c r="O733"/>
      <c r="P733" t="s">
        <v>281</v>
      </c>
      <c r="Q733" t="s">
        <v>320</v>
      </c>
      <c r="R733" t="s">
        <v>155</v>
      </c>
      <c r="S733" t="s">
        <v>281</v>
      </c>
      <c r="T733" t="s">
        <v>281</v>
      </c>
      <c r="U733" t="s">
        <v>281</v>
      </c>
      <c r="V733"/>
      <c r="W733"/>
      <c r="X733"/>
      <c r="Y733"/>
      <c r="Z733" s="100"/>
      <c r="AA733" s="100"/>
      <c r="AB733" s="100"/>
      <c r="AC733" s="100"/>
      <c r="AD733" s="101"/>
    </row>
    <row r="734" spans="1:30" ht="15" customHeight="1">
      <c r="A734" s="130">
        <v>32</v>
      </c>
      <c r="B734" s="130" t="s">
        <v>206</v>
      </c>
      <c r="C734" s="130">
        <v>13</v>
      </c>
      <c r="D734" s="119">
        <v>175.24</v>
      </c>
      <c r="E734" s="123"/>
      <c r="F734" s="122">
        <v>172</v>
      </c>
      <c r="G734" s="125">
        <v>730</v>
      </c>
      <c r="H734" s="94">
        <v>1</v>
      </c>
      <c r="I734" s="95" t="s">
        <v>156</v>
      </c>
      <c r="J734">
        <v>730</v>
      </c>
      <c r="K734" t="s">
        <v>281</v>
      </c>
      <c r="L734"/>
      <c r="M734" t="s">
        <v>281</v>
      </c>
      <c r="N734"/>
      <c r="O734"/>
      <c r="P734" t="s">
        <v>281</v>
      </c>
      <c r="Q734" t="s">
        <v>155</v>
      </c>
      <c r="R734" t="s">
        <v>155</v>
      </c>
      <c r="S734" t="s">
        <v>281</v>
      </c>
      <c r="T734" t="s">
        <v>155</v>
      </c>
      <c r="U734" t="s">
        <v>155</v>
      </c>
      <c r="V734"/>
      <c r="W734"/>
      <c r="X734"/>
      <c r="Y734"/>
      <c r="Z734" s="100"/>
      <c r="AA734" s="100"/>
      <c r="AB734" s="100"/>
      <c r="AC734" s="100"/>
      <c r="AD734" s="101"/>
    </row>
    <row r="735" spans="1:30" ht="15" customHeight="1">
      <c r="A735" s="130">
        <v>32</v>
      </c>
      <c r="B735" s="130" t="s">
        <v>206</v>
      </c>
      <c r="C735" s="130">
        <v>14</v>
      </c>
      <c r="D735" s="119">
        <v>161.37299999999999</v>
      </c>
      <c r="E735" s="123"/>
      <c r="F735" s="122">
        <v>158</v>
      </c>
      <c r="G735" s="125">
        <v>731</v>
      </c>
      <c r="H735" s="94">
        <v>1</v>
      </c>
      <c r="I735" s="95" t="s">
        <v>156</v>
      </c>
      <c r="J735">
        <v>731</v>
      </c>
      <c r="K735" t="s">
        <v>281</v>
      </c>
      <c r="L735" t="s">
        <v>155</v>
      </c>
      <c r="M735" t="s">
        <v>281</v>
      </c>
      <c r="N735" t="s">
        <v>281</v>
      </c>
      <c r="O735"/>
      <c r="P735" t="s">
        <v>281</v>
      </c>
      <c r="Q735" t="s">
        <v>155</v>
      </c>
      <c r="R735" t="s">
        <v>155</v>
      </c>
      <c r="S735" t="s">
        <v>281</v>
      </c>
      <c r="T735" t="s">
        <v>281</v>
      </c>
      <c r="U735" t="s">
        <v>281</v>
      </c>
      <c r="V735"/>
      <c r="W735" t="s">
        <v>155</v>
      </c>
      <c r="X735"/>
      <c r="Y735"/>
      <c r="Z735" s="100"/>
      <c r="AA735" s="100"/>
      <c r="AB735" s="100"/>
      <c r="AC735" s="100"/>
      <c r="AD735" s="101"/>
    </row>
    <row r="736" spans="1:30" ht="15" customHeight="1">
      <c r="A736" s="130">
        <v>32</v>
      </c>
      <c r="B736" s="130" t="s">
        <v>206</v>
      </c>
      <c r="C736" s="130">
        <v>15</v>
      </c>
      <c r="D736" s="119">
        <v>149.20699999999999</v>
      </c>
      <c r="E736" s="123"/>
      <c r="F736" s="122">
        <v>146</v>
      </c>
      <c r="G736" s="125">
        <v>732</v>
      </c>
      <c r="H736" s="94">
        <v>1</v>
      </c>
      <c r="I736" s="95" t="s">
        <v>156</v>
      </c>
      <c r="J736">
        <v>732</v>
      </c>
      <c r="K736" t="s">
        <v>281</v>
      </c>
      <c r="L736" t="s">
        <v>155</v>
      </c>
      <c r="M736" t="s">
        <v>281</v>
      </c>
      <c r="N736" t="s">
        <v>281</v>
      </c>
      <c r="O736" t="s">
        <v>281</v>
      </c>
      <c r="P736" t="s">
        <v>281</v>
      </c>
      <c r="Q736" t="s">
        <v>155</v>
      </c>
      <c r="R736" t="s">
        <v>155</v>
      </c>
      <c r="S736" t="s">
        <v>281</v>
      </c>
      <c r="T736" t="s">
        <v>281</v>
      </c>
      <c r="U736" t="s">
        <v>281</v>
      </c>
      <c r="V736"/>
      <c r="W736"/>
      <c r="X736"/>
      <c r="Y736"/>
      <c r="Z736" s="100"/>
      <c r="AA736" s="100"/>
      <c r="AB736" s="100"/>
      <c r="AC736" s="100"/>
      <c r="AD736" s="101"/>
    </row>
    <row r="737" spans="1:30" ht="15" customHeight="1">
      <c r="A737" s="130">
        <v>32</v>
      </c>
      <c r="B737" s="130" t="s">
        <v>206</v>
      </c>
      <c r="C737" s="130">
        <v>16</v>
      </c>
      <c r="D737" s="119">
        <v>132.048</v>
      </c>
      <c r="E737" s="123"/>
      <c r="F737" s="122">
        <v>129</v>
      </c>
      <c r="G737" s="125">
        <v>733</v>
      </c>
      <c r="H737" s="94">
        <v>1</v>
      </c>
      <c r="I737" s="95" t="s">
        <v>156</v>
      </c>
      <c r="J737">
        <v>733</v>
      </c>
      <c r="K737" t="s">
        <v>281</v>
      </c>
      <c r="L737" t="s">
        <v>155</v>
      </c>
      <c r="M737" t="s">
        <v>281</v>
      </c>
      <c r="N737"/>
      <c r="O737" t="s">
        <v>281</v>
      </c>
      <c r="P737" t="s">
        <v>281</v>
      </c>
      <c r="Q737" t="s">
        <v>155</v>
      </c>
      <c r="R737" t="s">
        <v>155</v>
      </c>
      <c r="S737" t="s">
        <v>155</v>
      </c>
      <c r="T737" t="s">
        <v>281</v>
      </c>
      <c r="U737" t="s">
        <v>281</v>
      </c>
      <c r="V737"/>
      <c r="W737"/>
      <c r="X737"/>
      <c r="Y737"/>
      <c r="Z737" s="100"/>
      <c r="AA737" s="100"/>
      <c r="AB737" s="100"/>
      <c r="AC737" s="100"/>
      <c r="AD737" s="101"/>
    </row>
    <row r="738" spans="1:30" ht="15" customHeight="1">
      <c r="A738" s="130">
        <v>32</v>
      </c>
      <c r="B738" s="130" t="s">
        <v>206</v>
      </c>
      <c r="C738" s="130">
        <v>17</v>
      </c>
      <c r="D738" s="119">
        <v>109.64700000000001</v>
      </c>
      <c r="E738" s="123"/>
      <c r="F738" s="122">
        <v>107</v>
      </c>
      <c r="G738" s="125">
        <v>734</v>
      </c>
      <c r="H738" s="94">
        <v>1</v>
      </c>
      <c r="I738" s="95" t="s">
        <v>156</v>
      </c>
      <c r="J738">
        <v>734</v>
      </c>
      <c r="K738" t="s">
        <v>281</v>
      </c>
      <c r="L738"/>
      <c r="M738" t="s">
        <v>281</v>
      </c>
      <c r="N738" t="s">
        <v>281</v>
      </c>
      <c r="O738" t="s">
        <v>155</v>
      </c>
      <c r="P738" t="s">
        <v>281</v>
      </c>
      <c r="Q738" t="s">
        <v>155</v>
      </c>
      <c r="R738" t="s">
        <v>155</v>
      </c>
      <c r="S738" t="s">
        <v>281</v>
      </c>
      <c r="T738" t="s">
        <v>281</v>
      </c>
      <c r="U738" t="s">
        <v>281</v>
      </c>
      <c r="V738"/>
      <c r="W738"/>
      <c r="X738"/>
      <c r="Y738"/>
      <c r="Z738" s="100"/>
      <c r="AA738" s="100"/>
      <c r="AB738" s="100"/>
      <c r="AC738" s="100"/>
      <c r="AD738" s="101"/>
    </row>
    <row r="739" spans="1:30" ht="15" customHeight="1">
      <c r="A739" s="130">
        <v>32</v>
      </c>
      <c r="B739" s="130" t="s">
        <v>206</v>
      </c>
      <c r="C739" s="130">
        <v>18</v>
      </c>
      <c r="D739" s="119">
        <v>71.983000000000004</v>
      </c>
      <c r="E739" s="123"/>
      <c r="F739" s="122">
        <v>70</v>
      </c>
      <c r="G739" s="125">
        <v>735</v>
      </c>
      <c r="H739" s="94">
        <v>1</v>
      </c>
      <c r="I739" s="95" t="s">
        <v>156</v>
      </c>
      <c r="J739">
        <v>735</v>
      </c>
      <c r="K739" t="s">
        <v>281</v>
      </c>
      <c r="L739" t="s">
        <v>155</v>
      </c>
      <c r="M739" t="s">
        <v>281</v>
      </c>
      <c r="N739"/>
      <c r="O739" t="s">
        <v>155</v>
      </c>
      <c r="P739" t="s">
        <v>281</v>
      </c>
      <c r="Q739" t="s">
        <v>155</v>
      </c>
      <c r="R739" t="s">
        <v>155</v>
      </c>
      <c r="S739" t="s">
        <v>281</v>
      </c>
      <c r="T739" t="s">
        <v>281</v>
      </c>
      <c r="U739" t="s">
        <v>281</v>
      </c>
      <c r="V739"/>
      <c r="W739"/>
      <c r="X739"/>
      <c r="Y739"/>
      <c r="Z739" s="100"/>
      <c r="AA739" s="100"/>
      <c r="AB739" s="100"/>
      <c r="AC739" s="100"/>
      <c r="AD739" s="101"/>
    </row>
    <row r="740" spans="1:30" ht="15" customHeight="1">
      <c r="A740" s="130">
        <v>32</v>
      </c>
      <c r="B740" s="130" t="s">
        <v>206</v>
      </c>
      <c r="C740" s="130">
        <v>19</v>
      </c>
      <c r="D740" s="119">
        <v>52.158999999999999</v>
      </c>
      <c r="E740" s="123"/>
      <c r="F740" s="122">
        <v>50</v>
      </c>
      <c r="G740" s="125">
        <v>736</v>
      </c>
      <c r="H740" s="94">
        <v>1</v>
      </c>
      <c r="I740" s="95" t="s">
        <v>156</v>
      </c>
      <c r="J740">
        <v>736</v>
      </c>
      <c r="K740" t="s">
        <v>281</v>
      </c>
      <c r="L740" t="s">
        <v>155</v>
      </c>
      <c r="M740" t="s">
        <v>281</v>
      </c>
      <c r="N740"/>
      <c r="O740" t="s">
        <v>281</v>
      </c>
      <c r="P740" t="s">
        <v>281</v>
      </c>
      <c r="Q740" t="s">
        <v>155</v>
      </c>
      <c r="R740" t="s">
        <v>155</v>
      </c>
      <c r="S740" t="s">
        <v>281</v>
      </c>
      <c r="T740" t="s">
        <v>281</v>
      </c>
      <c r="U740" t="s">
        <v>281</v>
      </c>
      <c r="V740"/>
      <c r="W740"/>
      <c r="X740"/>
      <c r="Y740"/>
      <c r="Z740" s="100"/>
      <c r="AA740" s="100"/>
      <c r="AB740" s="100"/>
      <c r="AC740" s="100"/>
      <c r="AD740" s="101"/>
    </row>
    <row r="741" spans="1:30" ht="15" customHeight="1">
      <c r="A741" s="130">
        <v>32</v>
      </c>
      <c r="B741" s="130" t="s">
        <v>206</v>
      </c>
      <c r="C741" s="130">
        <v>20</v>
      </c>
      <c r="D741" s="119">
        <v>27.218</v>
      </c>
      <c r="E741" s="123"/>
      <c r="F741" s="122">
        <v>25</v>
      </c>
      <c r="G741" s="125">
        <v>737</v>
      </c>
      <c r="H741" s="94">
        <v>1</v>
      </c>
      <c r="I741" s="95" t="s">
        <v>156</v>
      </c>
      <c r="J741">
        <v>737</v>
      </c>
      <c r="K741"/>
      <c r="L741"/>
      <c r="M741"/>
      <c r="N741"/>
      <c r="O741"/>
      <c r="P741"/>
      <c r="Q741"/>
      <c r="R741"/>
      <c r="S741" t="s">
        <v>281</v>
      </c>
      <c r="T741"/>
      <c r="U741"/>
      <c r="V741"/>
      <c r="W741" t="s">
        <v>155</v>
      </c>
      <c r="X741"/>
      <c r="Y741" t="s">
        <v>281</v>
      </c>
      <c r="Z741" s="100"/>
      <c r="AA741" s="100"/>
      <c r="AB741" s="100"/>
      <c r="AC741" s="100"/>
      <c r="AD741" s="101"/>
    </row>
    <row r="742" spans="1:30" ht="15" customHeight="1">
      <c r="A742" s="130">
        <v>32</v>
      </c>
      <c r="B742" s="130" t="s">
        <v>206</v>
      </c>
      <c r="C742" s="130">
        <v>21</v>
      </c>
      <c r="D742" s="119">
        <v>26.06</v>
      </c>
      <c r="E742" s="123"/>
      <c r="F742" s="122">
        <v>25</v>
      </c>
      <c r="G742" s="125">
        <v>738</v>
      </c>
      <c r="H742" s="94">
        <v>1</v>
      </c>
      <c r="I742" s="95" t="s">
        <v>156</v>
      </c>
      <c r="J742">
        <v>738</v>
      </c>
      <c r="K742" t="s">
        <v>281</v>
      </c>
      <c r="L742" t="s">
        <v>155</v>
      </c>
      <c r="M742" t="s">
        <v>281</v>
      </c>
      <c r="N742" t="s">
        <v>281</v>
      </c>
      <c r="O742" t="s">
        <v>281</v>
      </c>
      <c r="P742" t="s">
        <v>281</v>
      </c>
      <c r="Q742" t="s">
        <v>155</v>
      </c>
      <c r="R742" t="s">
        <v>155</v>
      </c>
      <c r="S742" t="s">
        <v>281</v>
      </c>
      <c r="T742" t="s">
        <v>281</v>
      </c>
      <c r="U742" t="s">
        <v>281</v>
      </c>
      <c r="V742"/>
      <c r="W742"/>
      <c r="X742"/>
      <c r="Y742"/>
      <c r="Z742" s="100"/>
      <c r="AA742" s="100"/>
      <c r="AB742" s="100"/>
      <c r="AC742" s="100"/>
      <c r="AD742" s="101"/>
    </row>
    <row r="743" spans="1:30" ht="15" customHeight="1">
      <c r="A743" s="130">
        <v>32</v>
      </c>
      <c r="B743" s="130" t="s">
        <v>206</v>
      </c>
      <c r="C743" s="130">
        <v>22</v>
      </c>
      <c r="D743" s="119">
        <v>22.013999999999999</v>
      </c>
      <c r="E743" s="123"/>
      <c r="F743" s="122">
        <v>20</v>
      </c>
      <c r="G743" s="125">
        <v>739</v>
      </c>
      <c r="H743" s="94">
        <v>1</v>
      </c>
      <c r="I743" s="95" t="s">
        <v>156</v>
      </c>
      <c r="J743">
        <v>739</v>
      </c>
      <c r="K743" t="s">
        <v>281</v>
      </c>
      <c r="L743" t="s">
        <v>155</v>
      </c>
      <c r="M743" t="s">
        <v>281</v>
      </c>
      <c r="N743" t="s">
        <v>281</v>
      </c>
      <c r="O743" t="s">
        <v>155</v>
      </c>
      <c r="P743" t="s">
        <v>281</v>
      </c>
      <c r="Q743" t="s">
        <v>320</v>
      </c>
      <c r="R743" t="s">
        <v>155</v>
      </c>
      <c r="S743" t="s">
        <v>281</v>
      </c>
      <c r="T743" t="s">
        <v>281</v>
      </c>
      <c r="U743" t="s">
        <v>281</v>
      </c>
      <c r="V743"/>
      <c r="W743"/>
      <c r="X743"/>
      <c r="Y743"/>
      <c r="Z743" s="100"/>
      <c r="AA743" s="100"/>
      <c r="AB743" s="100"/>
      <c r="AC743" s="100"/>
      <c r="AD743" s="101"/>
    </row>
    <row r="744" spans="1:30" ht="15" customHeight="1">
      <c r="A744" s="130">
        <v>32</v>
      </c>
      <c r="B744" s="130" t="s">
        <v>206</v>
      </c>
      <c r="C744" s="130">
        <v>23</v>
      </c>
      <c r="D744" s="119">
        <v>5.7649999999999997</v>
      </c>
      <c r="E744" s="123"/>
      <c r="F744" s="122">
        <v>5</v>
      </c>
      <c r="G744" s="125">
        <v>740</v>
      </c>
      <c r="H744" s="94">
        <v>1</v>
      </c>
      <c r="I744" s="95" t="s">
        <v>335</v>
      </c>
      <c r="J744">
        <v>740</v>
      </c>
      <c r="K744" t="s">
        <v>281</v>
      </c>
      <c r="L744" t="s">
        <v>155</v>
      </c>
      <c r="M744" t="s">
        <v>281</v>
      </c>
      <c r="N744" t="s">
        <v>281</v>
      </c>
      <c r="O744" t="s">
        <v>155</v>
      </c>
      <c r="P744" t="s">
        <v>281</v>
      </c>
      <c r="Q744" t="s">
        <v>155</v>
      </c>
      <c r="R744" t="s">
        <v>155</v>
      </c>
      <c r="S744" t="s">
        <v>281</v>
      </c>
      <c r="T744" t="s">
        <v>281</v>
      </c>
      <c r="U744" t="s">
        <v>281</v>
      </c>
      <c r="V744"/>
      <c r="W744"/>
      <c r="X744"/>
      <c r="Y744"/>
      <c r="Z744" s="100"/>
      <c r="AA744" s="100"/>
      <c r="AB744" s="100"/>
      <c r="AC744" s="100"/>
      <c r="AD744" s="101"/>
    </row>
    <row r="745" spans="1:30" ht="15" customHeight="1">
      <c r="A745" s="130">
        <v>32</v>
      </c>
      <c r="B745" s="130" t="s">
        <v>206</v>
      </c>
      <c r="C745" s="131">
        <v>24</v>
      </c>
      <c r="D745" s="119">
        <v>5.4950000000000001</v>
      </c>
      <c r="E745" s="123"/>
      <c r="F745" s="122">
        <v>5</v>
      </c>
      <c r="G745" s="125">
        <v>741</v>
      </c>
      <c r="H745" s="94">
        <v>1</v>
      </c>
      <c r="I745" s="95" t="s">
        <v>335</v>
      </c>
      <c r="J745">
        <v>741</v>
      </c>
      <c r="K745"/>
      <c r="L745"/>
      <c r="M745"/>
      <c r="N745"/>
      <c r="O745"/>
      <c r="P745"/>
      <c r="Q745"/>
      <c r="R745"/>
      <c r="S745" t="s">
        <v>281</v>
      </c>
      <c r="T745"/>
      <c r="U745"/>
      <c r="V745"/>
      <c r="W745" t="s">
        <v>155</v>
      </c>
      <c r="X745"/>
      <c r="Y745" t="s">
        <v>281</v>
      </c>
      <c r="Z745" s="100"/>
      <c r="AA745" s="100"/>
      <c r="AB745" s="100"/>
      <c r="AC745" s="100"/>
      <c r="AD745" s="101"/>
    </row>
    <row r="746" spans="1:30" ht="15" customHeight="1">
      <c r="A746" s="130">
        <v>33</v>
      </c>
      <c r="B746" s="130" t="s">
        <v>208</v>
      </c>
      <c r="C746" s="130">
        <v>1</v>
      </c>
      <c r="D746" s="119">
        <v>478.55200000000002</v>
      </c>
      <c r="E746" s="123" t="s">
        <v>334</v>
      </c>
      <c r="F746" s="122">
        <v>471</v>
      </c>
      <c r="G746" s="125">
        <v>742</v>
      </c>
      <c r="H746" s="94">
        <v>1</v>
      </c>
      <c r="I746" s="95" t="s">
        <v>156</v>
      </c>
      <c r="J746">
        <v>742</v>
      </c>
      <c r="K746" t="s">
        <v>155</v>
      </c>
      <c r="L746" t="s">
        <v>155</v>
      </c>
      <c r="M746"/>
      <c r="N746" t="s">
        <v>281</v>
      </c>
      <c r="O746"/>
      <c r="P746" t="s">
        <v>281</v>
      </c>
      <c r="Q746" t="s">
        <v>320</v>
      </c>
      <c r="R746"/>
      <c r="S746" t="s">
        <v>281</v>
      </c>
      <c r="T746"/>
      <c r="U746"/>
      <c r="V746" s="100"/>
      <c r="W746" s="100"/>
      <c r="X746" s="100"/>
      <c r="Y746" s="100"/>
      <c r="Z746" s="100"/>
      <c r="AA746" s="100"/>
      <c r="AB746" s="100"/>
      <c r="AC746" s="100"/>
      <c r="AD746" s="101"/>
    </row>
    <row r="747" spans="1:30" ht="15" customHeight="1">
      <c r="A747" s="130">
        <v>33</v>
      </c>
      <c r="B747" s="130" t="s">
        <v>208</v>
      </c>
      <c r="C747" s="130">
        <v>2</v>
      </c>
      <c r="D747" s="119">
        <v>442.35599999999999</v>
      </c>
      <c r="E747" s="123"/>
      <c r="F747" s="122">
        <v>435</v>
      </c>
      <c r="G747" s="125">
        <v>743</v>
      </c>
      <c r="H747" s="94">
        <v>1</v>
      </c>
      <c r="I747" s="95" t="s">
        <v>156</v>
      </c>
      <c r="J747">
        <v>743</v>
      </c>
      <c r="K747" t="s">
        <v>155</v>
      </c>
      <c r="L747"/>
      <c r="M747"/>
      <c r="N747"/>
      <c r="O747"/>
      <c r="P747"/>
      <c r="Q747" t="s">
        <v>155</v>
      </c>
      <c r="R747"/>
      <c r="S747" t="s">
        <v>281</v>
      </c>
      <c r="T747"/>
      <c r="U747"/>
      <c r="V747" s="100"/>
      <c r="W747" s="100"/>
      <c r="X747" s="100"/>
      <c r="Y747" s="100"/>
      <c r="Z747" s="100"/>
      <c r="AA747" s="100"/>
      <c r="AB747" s="100"/>
      <c r="AC747" s="100"/>
      <c r="AD747" s="101"/>
    </row>
    <row r="748" spans="1:30" ht="15" customHeight="1">
      <c r="A748" s="130">
        <v>33</v>
      </c>
      <c r="B748" s="130" t="s">
        <v>208</v>
      </c>
      <c r="C748" s="130">
        <v>3</v>
      </c>
      <c r="D748" s="119">
        <v>404.97899999999998</v>
      </c>
      <c r="E748" s="123" t="s">
        <v>332</v>
      </c>
      <c r="F748" s="122">
        <v>398</v>
      </c>
      <c r="G748" s="125">
        <v>744</v>
      </c>
      <c r="H748" s="94">
        <v>1</v>
      </c>
      <c r="I748" s="95" t="s">
        <v>156</v>
      </c>
      <c r="J748">
        <v>744</v>
      </c>
      <c r="K748" t="s">
        <v>281</v>
      </c>
      <c r="L748" t="s">
        <v>155</v>
      </c>
      <c r="M748"/>
      <c r="N748" t="s">
        <v>281</v>
      </c>
      <c r="O748"/>
      <c r="P748" t="s">
        <v>281</v>
      </c>
      <c r="Q748" t="s">
        <v>155</v>
      </c>
      <c r="R748"/>
      <c r="S748" t="s">
        <v>281</v>
      </c>
      <c r="T748"/>
      <c r="U748"/>
      <c r="V748" s="100"/>
      <c r="W748" s="100"/>
      <c r="X748" s="100"/>
      <c r="Y748" s="100"/>
      <c r="Z748" s="100"/>
      <c r="AA748" s="100"/>
      <c r="AB748" s="100"/>
      <c r="AC748" s="100"/>
      <c r="AD748" s="101"/>
    </row>
    <row r="749" spans="1:30" ht="15" customHeight="1">
      <c r="A749" s="130">
        <v>33</v>
      </c>
      <c r="B749" s="130" t="s">
        <v>208</v>
      </c>
      <c r="C749" s="130">
        <v>4</v>
      </c>
      <c r="D749" s="119">
        <v>336.38400000000001</v>
      </c>
      <c r="E749" s="123">
        <v>34.78</v>
      </c>
      <c r="F749" s="122">
        <v>331</v>
      </c>
      <c r="G749" s="125">
        <v>745</v>
      </c>
      <c r="H749" s="94">
        <v>1</v>
      </c>
      <c r="I749" s="95" t="s">
        <v>156</v>
      </c>
      <c r="J749">
        <v>745</v>
      </c>
      <c r="K749" t="s">
        <v>281</v>
      </c>
      <c r="L749"/>
      <c r="M749" t="s">
        <v>281</v>
      </c>
      <c r="N749"/>
      <c r="O749"/>
      <c r="P749"/>
      <c r="Q749" t="s">
        <v>155</v>
      </c>
      <c r="R749"/>
      <c r="S749" t="s">
        <v>281</v>
      </c>
      <c r="T749" t="s">
        <v>281</v>
      </c>
      <c r="U749" t="s">
        <v>281</v>
      </c>
      <c r="V749" s="100"/>
      <c r="W749" s="100"/>
      <c r="X749" s="100"/>
      <c r="Y749" s="100"/>
      <c r="Z749" s="100"/>
      <c r="AA749" s="100"/>
      <c r="AB749" s="100"/>
      <c r="AC749" s="100"/>
      <c r="AD749" s="101"/>
    </row>
    <row r="750" spans="1:30" ht="15" customHeight="1">
      <c r="A750" s="130">
        <v>33</v>
      </c>
      <c r="B750" s="130" t="s">
        <v>208</v>
      </c>
      <c r="C750" s="130">
        <v>5</v>
      </c>
      <c r="D750" s="119">
        <v>309.166</v>
      </c>
      <c r="E750" s="123">
        <v>34.76</v>
      </c>
      <c r="F750" s="122">
        <v>304</v>
      </c>
      <c r="G750" s="125">
        <v>746</v>
      </c>
      <c r="H750" s="94">
        <v>1</v>
      </c>
      <c r="I750" s="95" t="s">
        <v>156</v>
      </c>
      <c r="J750">
        <v>746</v>
      </c>
      <c r="K750" t="s">
        <v>281</v>
      </c>
      <c r="L750"/>
      <c r="M750" t="s">
        <v>281</v>
      </c>
      <c r="N750"/>
      <c r="O750"/>
      <c r="P750" t="s">
        <v>281</v>
      </c>
      <c r="Q750" t="s">
        <v>155</v>
      </c>
      <c r="R750"/>
      <c r="S750" t="s">
        <v>281</v>
      </c>
      <c r="T750" t="s">
        <v>281</v>
      </c>
      <c r="U750" t="s">
        <v>281</v>
      </c>
      <c r="V750" s="100"/>
      <c r="W750" s="100"/>
      <c r="X750" s="100"/>
      <c r="Y750" s="100"/>
      <c r="Z750" s="100"/>
      <c r="AA750" s="100"/>
      <c r="AB750" s="100"/>
      <c r="AC750" s="100"/>
      <c r="AD750" s="101"/>
    </row>
    <row r="751" spans="1:30" ht="15" customHeight="1">
      <c r="A751" s="130">
        <v>33</v>
      </c>
      <c r="B751" s="130" t="s">
        <v>208</v>
      </c>
      <c r="C751" s="130">
        <v>6</v>
      </c>
      <c r="D751" s="119">
        <v>287.96899999999999</v>
      </c>
      <c r="E751" s="123">
        <v>34.700000000000003</v>
      </c>
      <c r="F751" s="122">
        <v>283</v>
      </c>
      <c r="G751" s="125">
        <v>747</v>
      </c>
      <c r="H751" s="94">
        <v>1</v>
      </c>
      <c r="I751" s="95" t="s">
        <v>156</v>
      </c>
      <c r="J751">
        <v>747</v>
      </c>
      <c r="K751" t="s">
        <v>281</v>
      </c>
      <c r="L751" t="s">
        <v>155</v>
      </c>
      <c r="M751" t="s">
        <v>281</v>
      </c>
      <c r="N751"/>
      <c r="O751"/>
      <c r="P751"/>
      <c r="Q751" t="s">
        <v>155</v>
      </c>
      <c r="R751" t="s">
        <v>155</v>
      </c>
      <c r="S751" t="s">
        <v>281</v>
      </c>
      <c r="T751" t="s">
        <v>281</v>
      </c>
      <c r="U751" t="s">
        <v>281</v>
      </c>
      <c r="V751" s="100"/>
      <c r="W751" s="100"/>
      <c r="X751" s="100"/>
      <c r="Y751" s="100"/>
      <c r="Z751" s="100"/>
      <c r="AA751" s="100"/>
      <c r="AB751" s="100"/>
      <c r="AC751" s="100"/>
      <c r="AD751" s="101"/>
    </row>
    <row r="752" spans="1:30" ht="15" customHeight="1">
      <c r="A752" s="130">
        <v>33</v>
      </c>
      <c r="B752" s="130" t="s">
        <v>208</v>
      </c>
      <c r="C752" s="130">
        <v>7</v>
      </c>
      <c r="D752" s="119">
        <v>256.00799999999998</v>
      </c>
      <c r="E752" s="123">
        <v>34.6</v>
      </c>
      <c r="F752" s="122">
        <v>252</v>
      </c>
      <c r="G752" s="125">
        <v>748</v>
      </c>
      <c r="H752" s="94">
        <v>1</v>
      </c>
      <c r="I752" s="95" t="s">
        <v>156</v>
      </c>
      <c r="J752">
        <v>748</v>
      </c>
      <c r="K752" t="s">
        <v>281</v>
      </c>
      <c r="L752"/>
      <c r="M752" t="s">
        <v>281</v>
      </c>
      <c r="N752"/>
      <c r="O752"/>
      <c r="P752" t="s">
        <v>281</v>
      </c>
      <c r="Q752" t="s">
        <v>155</v>
      </c>
      <c r="R752" t="s">
        <v>155</v>
      </c>
      <c r="S752" t="s">
        <v>281</v>
      </c>
      <c r="T752" t="s">
        <v>281</v>
      </c>
      <c r="U752" t="s">
        <v>281</v>
      </c>
      <c r="V752" s="100"/>
      <c r="W752" s="100"/>
      <c r="X752" s="100"/>
      <c r="Y752" s="100"/>
      <c r="Z752" s="100"/>
      <c r="AA752" s="100"/>
      <c r="AB752" s="100"/>
      <c r="AC752" s="100"/>
      <c r="AD752" s="101"/>
    </row>
    <row r="753" spans="1:30" ht="15" customHeight="1">
      <c r="A753" s="130">
        <v>33</v>
      </c>
      <c r="B753" s="130" t="s">
        <v>208</v>
      </c>
      <c r="C753" s="130">
        <v>8</v>
      </c>
      <c r="D753" s="119">
        <v>214.11199999999999</v>
      </c>
      <c r="E753" s="123">
        <v>34.4</v>
      </c>
      <c r="F753" s="122">
        <v>210</v>
      </c>
      <c r="G753" s="125">
        <v>749</v>
      </c>
      <c r="H753" s="94">
        <v>1</v>
      </c>
      <c r="I753" s="95" t="s">
        <v>156</v>
      </c>
      <c r="J753">
        <v>749</v>
      </c>
      <c r="K753" t="s">
        <v>281</v>
      </c>
      <c r="L753"/>
      <c r="M753" t="s">
        <v>281</v>
      </c>
      <c r="N753" t="s">
        <v>281</v>
      </c>
      <c r="O753"/>
      <c r="P753" t="s">
        <v>281</v>
      </c>
      <c r="Q753" t="s">
        <v>155</v>
      </c>
      <c r="R753" t="s">
        <v>155</v>
      </c>
      <c r="S753" t="s">
        <v>281</v>
      </c>
      <c r="T753" t="s">
        <v>281</v>
      </c>
      <c r="U753" t="s">
        <v>281</v>
      </c>
      <c r="V753" s="100"/>
      <c r="W753" s="100"/>
      <c r="X753" s="100"/>
      <c r="Y753" s="100"/>
      <c r="Z753" s="100"/>
      <c r="AA753" s="100"/>
      <c r="AB753" s="100"/>
      <c r="AC753" s="100"/>
      <c r="AD753" s="101"/>
    </row>
    <row r="754" spans="1:30" ht="15" customHeight="1">
      <c r="A754" s="130">
        <v>33</v>
      </c>
      <c r="B754" s="130" t="s">
        <v>208</v>
      </c>
      <c r="C754" s="130">
        <v>9</v>
      </c>
      <c r="D754" s="119">
        <v>192.547</v>
      </c>
      <c r="E754" s="123">
        <v>34.1</v>
      </c>
      <c r="F754" s="122">
        <v>189</v>
      </c>
      <c r="G754" s="125">
        <v>750</v>
      </c>
      <c r="H754" s="94">
        <v>1</v>
      </c>
      <c r="I754" s="95" t="s">
        <v>156</v>
      </c>
      <c r="J754">
        <v>750</v>
      </c>
      <c r="K754" t="s">
        <v>281</v>
      </c>
      <c r="L754" t="s">
        <v>155</v>
      </c>
      <c r="M754" t="s">
        <v>281</v>
      </c>
      <c r="N754" t="s">
        <v>281</v>
      </c>
      <c r="O754"/>
      <c r="P754" t="s">
        <v>281</v>
      </c>
      <c r="Q754" t="s">
        <v>320</v>
      </c>
      <c r="R754" t="s">
        <v>155</v>
      </c>
      <c r="S754" t="s">
        <v>281</v>
      </c>
      <c r="T754" t="s">
        <v>281</v>
      </c>
      <c r="U754" t="s">
        <v>281</v>
      </c>
      <c r="V754" s="100"/>
      <c r="W754" s="100"/>
      <c r="X754" s="100"/>
      <c r="Y754" s="100"/>
      <c r="Z754" s="100"/>
      <c r="AA754" s="100"/>
      <c r="AB754" s="100"/>
      <c r="AC754" s="100"/>
      <c r="AD754" s="101"/>
    </row>
    <row r="755" spans="1:30" ht="15" customHeight="1">
      <c r="A755" s="130">
        <v>33</v>
      </c>
      <c r="B755" s="130" t="s">
        <v>208</v>
      </c>
      <c r="C755" s="130">
        <v>10</v>
      </c>
      <c r="D755" s="119">
        <v>172.53299999999999</v>
      </c>
      <c r="E755" s="123">
        <v>33.6</v>
      </c>
      <c r="F755" s="122">
        <v>169</v>
      </c>
      <c r="G755" s="125">
        <v>751</v>
      </c>
      <c r="H755" s="94">
        <v>1</v>
      </c>
      <c r="I755" s="95" t="s">
        <v>156</v>
      </c>
      <c r="J755">
        <v>751</v>
      </c>
      <c r="K755" t="s">
        <v>281</v>
      </c>
      <c r="L755"/>
      <c r="M755" t="s">
        <v>281</v>
      </c>
      <c r="N755"/>
      <c r="O755"/>
      <c r="P755" t="s">
        <v>281</v>
      </c>
      <c r="Q755" t="s">
        <v>155</v>
      </c>
      <c r="R755" t="s">
        <v>155</v>
      </c>
      <c r="S755" t="s">
        <v>281</v>
      </c>
      <c r="T755" t="s">
        <v>281</v>
      </c>
      <c r="U755" t="s">
        <v>281</v>
      </c>
      <c r="V755" s="100"/>
      <c r="W755" s="100"/>
      <c r="X755" s="100"/>
      <c r="Y755" s="100"/>
      <c r="Z755" s="100"/>
      <c r="AA755" s="100"/>
      <c r="AB755" s="100"/>
      <c r="AC755" s="100"/>
      <c r="AD755" s="101"/>
    </row>
    <row r="756" spans="1:30" ht="15" customHeight="1">
      <c r="A756" s="130">
        <v>33</v>
      </c>
      <c r="B756" s="130" t="s">
        <v>208</v>
      </c>
      <c r="C756" s="130">
        <v>11</v>
      </c>
      <c r="D756" s="119">
        <v>148.94399999999999</v>
      </c>
      <c r="E756" s="123">
        <v>33.1</v>
      </c>
      <c r="F756" s="122">
        <v>146</v>
      </c>
      <c r="G756" s="125">
        <v>752</v>
      </c>
      <c r="H756" s="94">
        <v>1</v>
      </c>
      <c r="I756" s="95" t="s">
        <v>156</v>
      </c>
      <c r="J756">
        <v>752</v>
      </c>
      <c r="K756" t="s">
        <v>281</v>
      </c>
      <c r="L756" t="s">
        <v>155</v>
      </c>
      <c r="M756" t="s">
        <v>281</v>
      </c>
      <c r="N756" t="s">
        <v>281</v>
      </c>
      <c r="O756"/>
      <c r="P756" t="s">
        <v>281</v>
      </c>
      <c r="Q756" t="s">
        <v>155</v>
      </c>
      <c r="R756" t="s">
        <v>155</v>
      </c>
      <c r="S756" t="s">
        <v>281</v>
      </c>
      <c r="T756" t="s">
        <v>155</v>
      </c>
      <c r="U756" t="s">
        <v>155</v>
      </c>
      <c r="V756" s="100"/>
      <c r="W756" s="100"/>
      <c r="X756" s="100"/>
      <c r="Y756" s="100"/>
      <c r="Z756" s="100"/>
      <c r="AA756" s="100"/>
      <c r="AB756" s="100"/>
      <c r="AC756" s="100"/>
      <c r="AD756" s="101"/>
    </row>
    <row r="757" spans="1:30" ht="15" customHeight="1">
      <c r="A757" s="130">
        <v>33</v>
      </c>
      <c r="B757" s="130" t="s">
        <v>208</v>
      </c>
      <c r="C757" s="130">
        <v>12</v>
      </c>
      <c r="D757" s="119">
        <v>138.96600000000001</v>
      </c>
      <c r="E757" s="123">
        <v>32.9</v>
      </c>
      <c r="F757" s="122">
        <v>136</v>
      </c>
      <c r="G757" s="125">
        <v>753</v>
      </c>
      <c r="H757" s="94">
        <v>1</v>
      </c>
      <c r="I757" s="95" t="s">
        <v>156</v>
      </c>
      <c r="J757">
        <v>753</v>
      </c>
      <c r="K757" t="s">
        <v>281</v>
      </c>
      <c r="L757" t="s">
        <v>155</v>
      </c>
      <c r="M757" t="s">
        <v>281</v>
      </c>
      <c r="N757" t="s">
        <v>281</v>
      </c>
      <c r="O757" t="s">
        <v>281</v>
      </c>
      <c r="P757" t="s">
        <v>281</v>
      </c>
      <c r="Q757" t="s">
        <v>155</v>
      </c>
      <c r="R757" t="s">
        <v>155</v>
      </c>
      <c r="S757" t="s">
        <v>281</v>
      </c>
      <c r="T757" t="s">
        <v>281</v>
      </c>
      <c r="U757" t="s">
        <v>281</v>
      </c>
      <c r="V757" s="100"/>
      <c r="W757" s="100"/>
      <c r="X757" s="100"/>
      <c r="Y757" s="100"/>
      <c r="Z757" s="100"/>
      <c r="AA757" s="100"/>
      <c r="AB757" s="100"/>
      <c r="AC757" s="100"/>
      <c r="AD757" s="101"/>
    </row>
    <row r="758" spans="1:30" ht="15" customHeight="1">
      <c r="A758" s="130">
        <v>33</v>
      </c>
      <c r="B758" s="130" t="s">
        <v>208</v>
      </c>
      <c r="C758" s="130">
        <v>13</v>
      </c>
      <c r="D758" s="119">
        <v>123.69499999999999</v>
      </c>
      <c r="E758" s="123">
        <v>32.6</v>
      </c>
      <c r="F758" s="122">
        <v>121</v>
      </c>
      <c r="G758" s="125">
        <v>754</v>
      </c>
      <c r="H758" s="94">
        <v>1</v>
      </c>
      <c r="I758" s="95" t="s">
        <v>156</v>
      </c>
      <c r="J758">
        <v>754</v>
      </c>
      <c r="K758" t="s">
        <v>281</v>
      </c>
      <c r="L758" t="s">
        <v>155</v>
      </c>
      <c r="M758" t="s">
        <v>281</v>
      </c>
      <c r="N758"/>
      <c r="O758" t="s">
        <v>281</v>
      </c>
      <c r="P758" t="s">
        <v>281</v>
      </c>
      <c r="Q758" t="s">
        <v>155</v>
      </c>
      <c r="R758" t="s">
        <v>155</v>
      </c>
      <c r="S758" t="s">
        <v>155</v>
      </c>
      <c r="T758" t="s">
        <v>281</v>
      </c>
      <c r="U758" t="s">
        <v>281</v>
      </c>
      <c r="V758" s="100"/>
      <c r="W758" s="100"/>
      <c r="X758" s="100"/>
      <c r="Y758" s="100"/>
      <c r="Z758" s="100"/>
      <c r="AA758" s="100"/>
      <c r="AB758" s="100"/>
      <c r="AC758" s="100"/>
      <c r="AD758" s="101"/>
    </row>
    <row r="759" spans="1:30" ht="15" customHeight="1">
      <c r="A759" s="130">
        <v>33</v>
      </c>
      <c r="B759" s="130" t="s">
        <v>208</v>
      </c>
      <c r="C759" s="130">
        <v>14</v>
      </c>
      <c r="D759" s="119">
        <v>108.515</v>
      </c>
      <c r="E759" s="123">
        <v>32.299999999999997</v>
      </c>
      <c r="F759" s="122">
        <v>106</v>
      </c>
      <c r="G759" s="125">
        <v>755</v>
      </c>
      <c r="H759" s="94">
        <v>1</v>
      </c>
      <c r="I759" s="95" t="s">
        <v>156</v>
      </c>
      <c r="J759">
        <v>755</v>
      </c>
      <c r="K759" t="s">
        <v>281</v>
      </c>
      <c r="L759"/>
      <c r="M759" t="s">
        <v>281</v>
      </c>
      <c r="N759" t="s">
        <v>281</v>
      </c>
      <c r="O759" t="s">
        <v>155</v>
      </c>
      <c r="P759" t="s">
        <v>281</v>
      </c>
      <c r="Q759" t="s">
        <v>155</v>
      </c>
      <c r="R759" t="s">
        <v>155</v>
      </c>
      <c r="S759" t="s">
        <v>281</v>
      </c>
      <c r="T759" t="s">
        <v>281</v>
      </c>
      <c r="U759" t="s">
        <v>281</v>
      </c>
      <c r="V759" s="100"/>
      <c r="W759" s="100"/>
      <c r="X759" s="100"/>
      <c r="Y759" s="100"/>
      <c r="Z759" s="100"/>
      <c r="AA759" s="100"/>
      <c r="AB759" s="100"/>
      <c r="AC759" s="100"/>
      <c r="AD759" s="101"/>
    </row>
    <row r="760" spans="1:30" ht="15" customHeight="1">
      <c r="A760" s="130">
        <v>33</v>
      </c>
      <c r="B760" s="130" t="s">
        <v>208</v>
      </c>
      <c r="C760" s="130">
        <v>15</v>
      </c>
      <c r="D760" s="119">
        <v>72.313000000000002</v>
      </c>
      <c r="E760" s="123"/>
      <c r="F760" s="122">
        <v>70</v>
      </c>
      <c r="G760" s="125">
        <v>756</v>
      </c>
      <c r="H760" s="94">
        <v>1</v>
      </c>
      <c r="I760" s="95" t="s">
        <v>156</v>
      </c>
      <c r="J760">
        <v>756</v>
      </c>
      <c r="K760" t="s">
        <v>281</v>
      </c>
      <c r="L760" t="s">
        <v>155</v>
      </c>
      <c r="M760" t="s">
        <v>281</v>
      </c>
      <c r="N760"/>
      <c r="O760" t="s">
        <v>155</v>
      </c>
      <c r="P760" t="s">
        <v>281</v>
      </c>
      <c r="Q760" t="s">
        <v>155</v>
      </c>
      <c r="R760" t="s">
        <v>155</v>
      </c>
      <c r="S760" t="s">
        <v>281</v>
      </c>
      <c r="T760" t="s">
        <v>281</v>
      </c>
      <c r="U760" t="s">
        <v>281</v>
      </c>
      <c r="V760" s="100"/>
      <c r="W760" s="100"/>
      <c r="X760" s="100"/>
      <c r="Y760" s="100"/>
      <c r="Z760" s="100"/>
      <c r="AA760" s="100"/>
      <c r="AB760" s="100"/>
      <c r="AC760" s="100"/>
      <c r="AD760" s="101"/>
    </row>
    <row r="761" spans="1:30" ht="15" customHeight="1">
      <c r="A761" s="130">
        <v>33</v>
      </c>
      <c r="B761" s="130" t="s">
        <v>208</v>
      </c>
      <c r="C761" s="130">
        <v>16</v>
      </c>
      <c r="D761" s="119">
        <v>52.036999999999999</v>
      </c>
      <c r="E761" s="123"/>
      <c r="F761" s="122">
        <v>50</v>
      </c>
      <c r="G761" s="125">
        <v>757</v>
      </c>
      <c r="H761" s="94">
        <v>1</v>
      </c>
      <c r="I761" s="95" t="s">
        <v>156</v>
      </c>
      <c r="J761">
        <v>757</v>
      </c>
      <c r="K761" t="s">
        <v>281</v>
      </c>
      <c r="L761" t="s">
        <v>155</v>
      </c>
      <c r="M761" t="s">
        <v>281</v>
      </c>
      <c r="N761"/>
      <c r="O761" t="s">
        <v>281</v>
      </c>
      <c r="P761" t="s">
        <v>281</v>
      </c>
      <c r="Q761" t="s">
        <v>155</v>
      </c>
      <c r="R761" t="s">
        <v>155</v>
      </c>
      <c r="S761" t="s">
        <v>281</v>
      </c>
      <c r="T761" t="s">
        <v>281</v>
      </c>
      <c r="U761" t="s">
        <v>281</v>
      </c>
      <c r="V761" s="100"/>
      <c r="W761" s="100"/>
      <c r="X761" s="100"/>
      <c r="Y761" s="100"/>
      <c r="Z761" s="100"/>
      <c r="AA761" s="100"/>
      <c r="AB761" s="100"/>
      <c r="AC761" s="100"/>
      <c r="AD761" s="101"/>
    </row>
    <row r="762" spans="1:30" ht="15" customHeight="1">
      <c r="A762" s="130">
        <v>33</v>
      </c>
      <c r="B762" s="130" t="s">
        <v>208</v>
      </c>
      <c r="C762" s="130">
        <v>17</v>
      </c>
      <c r="D762" s="119">
        <v>32.688000000000002</v>
      </c>
      <c r="E762" s="123" t="s">
        <v>330</v>
      </c>
      <c r="F762" s="122">
        <v>31</v>
      </c>
      <c r="G762" s="125">
        <v>758</v>
      </c>
      <c r="H762" s="94">
        <v>1</v>
      </c>
      <c r="I762" s="95" t="s">
        <v>156</v>
      </c>
      <c r="J762">
        <v>758</v>
      </c>
      <c r="K762" t="s">
        <v>281</v>
      </c>
      <c r="L762" t="s">
        <v>155</v>
      </c>
      <c r="M762" t="s">
        <v>281</v>
      </c>
      <c r="N762" t="s">
        <v>281</v>
      </c>
      <c r="O762" t="s">
        <v>155</v>
      </c>
      <c r="P762" t="s">
        <v>281</v>
      </c>
      <c r="Q762" t="s">
        <v>155</v>
      </c>
      <c r="R762" t="s">
        <v>155</v>
      </c>
      <c r="S762" t="s">
        <v>281</v>
      </c>
      <c r="T762" t="s">
        <v>281</v>
      </c>
      <c r="U762" t="s">
        <v>281</v>
      </c>
      <c r="V762" s="100"/>
      <c r="W762" s="100"/>
      <c r="X762" s="100"/>
      <c r="Y762" s="100"/>
      <c r="Z762" s="100"/>
      <c r="AA762" s="100"/>
      <c r="AB762" s="100"/>
      <c r="AC762" s="100"/>
      <c r="AD762" s="101"/>
    </row>
    <row r="763" spans="1:30" ht="15" customHeight="1">
      <c r="A763" s="130">
        <v>33</v>
      </c>
      <c r="B763" s="130" t="s">
        <v>208</v>
      </c>
      <c r="C763" s="130">
        <v>18</v>
      </c>
      <c r="D763" s="119">
        <v>6.3559999999999999</v>
      </c>
      <c r="E763" s="123"/>
      <c r="F763" s="122">
        <v>5</v>
      </c>
      <c r="G763" s="125">
        <v>759</v>
      </c>
      <c r="H763" s="94">
        <v>1</v>
      </c>
      <c r="I763" s="95" t="s">
        <v>335</v>
      </c>
      <c r="J763">
        <v>759</v>
      </c>
      <c r="K763" t="s">
        <v>281</v>
      </c>
      <c r="L763" t="s">
        <v>155</v>
      </c>
      <c r="M763" t="s">
        <v>281</v>
      </c>
      <c r="N763" t="s">
        <v>281</v>
      </c>
      <c r="O763" t="s">
        <v>177</v>
      </c>
      <c r="P763" t="s">
        <v>281</v>
      </c>
      <c r="Q763" t="s">
        <v>320</v>
      </c>
      <c r="R763" t="s">
        <v>155</v>
      </c>
      <c r="S763" t="s">
        <v>281</v>
      </c>
      <c r="T763" t="s">
        <v>177</v>
      </c>
      <c r="U763" t="s">
        <v>177</v>
      </c>
      <c r="V763" s="100"/>
      <c r="W763" s="100"/>
      <c r="X763" s="100"/>
      <c r="Y763" s="100"/>
      <c r="Z763" s="100"/>
      <c r="AA763" s="100"/>
      <c r="AB763" s="100"/>
      <c r="AC763" s="100"/>
      <c r="AD763" s="101"/>
    </row>
    <row r="764" spans="1:30" ht="15" customHeight="1">
      <c r="A764" s="130">
        <v>33</v>
      </c>
      <c r="B764" s="130" t="s">
        <v>208</v>
      </c>
      <c r="C764" s="130">
        <v>19</v>
      </c>
      <c r="D764" s="119">
        <v>6.66</v>
      </c>
      <c r="E764" s="123"/>
      <c r="F764" s="122">
        <v>5</v>
      </c>
      <c r="G764" s="125">
        <v>760</v>
      </c>
      <c r="H764" s="94">
        <v>1</v>
      </c>
      <c r="I764" s="95" t="s">
        <v>335</v>
      </c>
      <c r="J764">
        <v>760</v>
      </c>
      <c r="K764" t="s">
        <v>281</v>
      </c>
      <c r="L764" t="s">
        <v>155</v>
      </c>
      <c r="M764" t="s">
        <v>281</v>
      </c>
      <c r="N764" t="s">
        <v>281</v>
      </c>
      <c r="O764" t="s">
        <v>155</v>
      </c>
      <c r="P764" t="s">
        <v>281</v>
      </c>
      <c r="Q764" t="s">
        <v>155</v>
      </c>
      <c r="R764" t="s">
        <v>177</v>
      </c>
      <c r="S764" t="s">
        <v>281</v>
      </c>
      <c r="T764" t="s">
        <v>281</v>
      </c>
      <c r="U764" t="s">
        <v>281</v>
      </c>
      <c r="V764" s="100"/>
      <c r="W764" s="100"/>
      <c r="X764" s="100"/>
      <c r="Y764" s="100"/>
      <c r="Z764" s="100"/>
      <c r="AA764" s="100"/>
      <c r="AB764" s="100"/>
      <c r="AC764" s="100"/>
      <c r="AD764" s="101"/>
    </row>
    <row r="765" spans="1:30" ht="15" customHeight="1">
      <c r="A765" s="130">
        <v>34</v>
      </c>
      <c r="B765" s="130" t="s">
        <v>210</v>
      </c>
      <c r="C765" s="130">
        <v>1</v>
      </c>
      <c r="D765" s="119">
        <v>164.00800000000001</v>
      </c>
      <c r="E765" s="123" t="s">
        <v>334</v>
      </c>
      <c r="F765" s="122">
        <v>162</v>
      </c>
      <c r="G765" s="125">
        <v>761</v>
      </c>
      <c r="H765" s="94">
        <v>1</v>
      </c>
      <c r="I765" s="95" t="s">
        <v>156</v>
      </c>
      <c r="J765">
        <v>761</v>
      </c>
      <c r="K765" t="s">
        <v>155</v>
      </c>
      <c r="L765" t="s">
        <v>155</v>
      </c>
      <c r="M765" t="s">
        <v>281</v>
      </c>
      <c r="N765" t="s">
        <v>281</v>
      </c>
      <c r="O765"/>
      <c r="P765" t="s">
        <v>281</v>
      </c>
      <c r="Q765" t="s">
        <v>320</v>
      </c>
      <c r="R765" t="s">
        <v>177</v>
      </c>
      <c r="S765" t="s">
        <v>281</v>
      </c>
      <c r="T765" t="s">
        <v>281</v>
      </c>
      <c r="U765" t="s">
        <v>281</v>
      </c>
      <c r="V765" s="100"/>
      <c r="W765" s="100"/>
      <c r="X765" s="100"/>
      <c r="Y765" s="100"/>
      <c r="Z765" s="100"/>
      <c r="AA765" s="100"/>
      <c r="AB765" s="100"/>
      <c r="AC765" s="100"/>
      <c r="AD765" s="101"/>
    </row>
    <row r="766" spans="1:30" ht="15" customHeight="1">
      <c r="A766" s="130">
        <v>34</v>
      </c>
      <c r="B766" s="130" t="s">
        <v>210</v>
      </c>
      <c r="C766" s="130">
        <v>2</v>
      </c>
      <c r="D766" s="119">
        <v>154.196</v>
      </c>
      <c r="E766" s="123">
        <v>33.1</v>
      </c>
      <c r="F766" s="122">
        <v>151</v>
      </c>
      <c r="G766" s="125">
        <v>762</v>
      </c>
      <c r="H766" s="94">
        <v>1</v>
      </c>
      <c r="I766" s="95" t="s">
        <v>156</v>
      </c>
      <c r="J766">
        <v>762</v>
      </c>
      <c r="K766" t="s">
        <v>281</v>
      </c>
      <c r="L766" t="s">
        <v>155</v>
      </c>
      <c r="M766" t="s">
        <v>281</v>
      </c>
      <c r="N766" t="s">
        <v>281</v>
      </c>
      <c r="O766"/>
      <c r="P766" t="s">
        <v>281</v>
      </c>
      <c r="Q766" t="s">
        <v>155</v>
      </c>
      <c r="R766" t="s">
        <v>177</v>
      </c>
      <c r="S766" t="s">
        <v>155</v>
      </c>
      <c r="T766" t="s">
        <v>155</v>
      </c>
      <c r="U766" t="s">
        <v>155</v>
      </c>
      <c r="V766" s="100"/>
      <c r="W766" s="100"/>
      <c r="X766" s="100"/>
      <c r="Y766" s="100"/>
      <c r="Z766" s="100"/>
      <c r="AA766" s="100"/>
      <c r="AB766" s="100"/>
      <c r="AC766" s="100"/>
      <c r="AD766" s="101"/>
    </row>
    <row r="767" spans="1:30" ht="15" customHeight="1">
      <c r="A767" s="130">
        <v>34</v>
      </c>
      <c r="B767" s="130" t="s">
        <v>210</v>
      </c>
      <c r="C767" s="130">
        <v>3</v>
      </c>
      <c r="D767" s="119">
        <v>113.122</v>
      </c>
      <c r="E767" s="123"/>
      <c r="F767" s="122">
        <v>110</v>
      </c>
      <c r="G767" s="125">
        <v>763</v>
      </c>
      <c r="H767" s="94">
        <v>1</v>
      </c>
      <c r="I767" s="95" t="s">
        <v>156</v>
      </c>
      <c r="J767">
        <v>763</v>
      </c>
      <c r="K767" t="s">
        <v>281</v>
      </c>
      <c r="L767" t="s">
        <v>155</v>
      </c>
      <c r="M767" t="s">
        <v>281</v>
      </c>
      <c r="N767" t="s">
        <v>281</v>
      </c>
      <c r="O767"/>
      <c r="P767" t="s">
        <v>281</v>
      </c>
      <c r="Q767" t="s">
        <v>155</v>
      </c>
      <c r="R767" t="s">
        <v>155</v>
      </c>
      <c r="S767" t="s">
        <v>281</v>
      </c>
      <c r="T767" t="s">
        <v>281</v>
      </c>
      <c r="U767" t="s">
        <v>281</v>
      </c>
      <c r="V767" s="100"/>
      <c r="W767" s="100"/>
      <c r="X767" s="100"/>
      <c r="Y767" s="100"/>
      <c r="Z767" s="100"/>
      <c r="AA767" s="100"/>
      <c r="AB767" s="100"/>
      <c r="AC767" s="100"/>
      <c r="AD767" s="101"/>
    </row>
    <row r="768" spans="1:30" ht="15" customHeight="1">
      <c r="A768" s="130">
        <v>34</v>
      </c>
      <c r="B768" s="130" t="s">
        <v>210</v>
      </c>
      <c r="C768" s="130">
        <v>4</v>
      </c>
      <c r="D768" s="119">
        <v>92.603999999999999</v>
      </c>
      <c r="E768" s="123"/>
      <c r="F768" s="122">
        <v>90</v>
      </c>
      <c r="G768" s="125">
        <v>764</v>
      </c>
      <c r="H768" s="94">
        <v>1</v>
      </c>
      <c r="I768" s="95" t="s">
        <v>156</v>
      </c>
      <c r="J768">
        <v>764</v>
      </c>
      <c r="K768" t="s">
        <v>281</v>
      </c>
      <c r="L768"/>
      <c r="M768" t="s">
        <v>281</v>
      </c>
      <c r="N768" t="s">
        <v>281</v>
      </c>
      <c r="O768"/>
      <c r="P768" t="s">
        <v>281</v>
      </c>
      <c r="Q768" t="s">
        <v>155</v>
      </c>
      <c r="R768" t="s">
        <v>155</v>
      </c>
      <c r="S768" t="s">
        <v>281</v>
      </c>
      <c r="T768" t="s">
        <v>281</v>
      </c>
      <c r="U768" t="s">
        <v>281</v>
      </c>
      <c r="V768" s="100"/>
      <c r="W768" s="100"/>
      <c r="X768" s="100"/>
      <c r="Y768" s="100"/>
      <c r="Z768" s="100"/>
      <c r="AA768" s="100"/>
      <c r="AB768" s="100"/>
      <c r="AC768" s="100"/>
      <c r="AD768" s="101"/>
    </row>
    <row r="769" spans="1:31" ht="15" customHeight="1">
      <c r="A769" s="130">
        <v>34</v>
      </c>
      <c r="B769" s="130" t="s">
        <v>210</v>
      </c>
      <c r="C769" s="130">
        <v>5</v>
      </c>
      <c r="D769" s="119">
        <v>82.766000000000005</v>
      </c>
      <c r="E769" s="123"/>
      <c r="F769" s="122">
        <v>80</v>
      </c>
      <c r="G769" s="125">
        <v>765</v>
      </c>
      <c r="H769" s="94">
        <v>1</v>
      </c>
      <c r="I769" s="95" t="s">
        <v>156</v>
      </c>
      <c r="J769">
        <v>765</v>
      </c>
      <c r="K769" t="s">
        <v>281</v>
      </c>
      <c r="L769"/>
      <c r="M769" t="s">
        <v>155</v>
      </c>
      <c r="N769" t="s">
        <v>281</v>
      </c>
      <c r="O769"/>
      <c r="P769" t="s">
        <v>281</v>
      </c>
      <c r="Q769" t="s">
        <v>155</v>
      </c>
      <c r="R769" t="s">
        <v>155</v>
      </c>
      <c r="S769" t="s">
        <v>281</v>
      </c>
      <c r="T769" t="s">
        <v>281</v>
      </c>
      <c r="U769" t="s">
        <v>281</v>
      </c>
      <c r="V769" s="100"/>
      <c r="W769" s="100"/>
      <c r="X769" s="100"/>
      <c r="Y769" s="100"/>
      <c r="Z769" s="100"/>
      <c r="AA769" s="100"/>
      <c r="AB769" s="100"/>
      <c r="AC769" s="100"/>
      <c r="AD769" s="101"/>
    </row>
    <row r="770" spans="1:31" ht="15" customHeight="1">
      <c r="A770" s="130">
        <v>34</v>
      </c>
      <c r="B770" s="130" t="s">
        <v>210</v>
      </c>
      <c r="C770" s="130">
        <v>6</v>
      </c>
      <c r="D770" s="119">
        <v>72.322000000000003</v>
      </c>
      <c r="E770" s="123"/>
      <c r="F770" s="122">
        <v>70</v>
      </c>
      <c r="G770" s="125">
        <v>766</v>
      </c>
      <c r="H770" s="94">
        <v>1</v>
      </c>
      <c r="I770" s="95" t="s">
        <v>156</v>
      </c>
      <c r="J770">
        <v>766</v>
      </c>
      <c r="K770" t="s">
        <v>281</v>
      </c>
      <c r="L770"/>
      <c r="M770" t="s">
        <v>281</v>
      </c>
      <c r="N770" t="s">
        <v>281</v>
      </c>
      <c r="O770" t="s">
        <v>281</v>
      </c>
      <c r="P770" t="s">
        <v>281</v>
      </c>
      <c r="Q770" t="s">
        <v>155</v>
      </c>
      <c r="R770" t="s">
        <v>155</v>
      </c>
      <c r="S770" t="s">
        <v>281</v>
      </c>
      <c r="T770" t="s">
        <v>281</v>
      </c>
      <c r="U770" t="s">
        <v>281</v>
      </c>
      <c r="V770" s="100"/>
      <c r="W770" s="100"/>
      <c r="X770" s="100"/>
      <c r="Y770" s="100"/>
      <c r="Z770" s="100"/>
      <c r="AA770" s="100"/>
      <c r="AB770" s="100"/>
      <c r="AC770" s="100"/>
      <c r="AD770" s="101"/>
    </row>
    <row r="771" spans="1:31" ht="15" customHeight="1">
      <c r="A771" s="130">
        <v>34</v>
      </c>
      <c r="B771" s="130" t="s">
        <v>210</v>
      </c>
      <c r="C771" s="130">
        <v>7</v>
      </c>
      <c r="D771" s="119">
        <v>61.918999999999997</v>
      </c>
      <c r="E771" s="123"/>
      <c r="F771" s="122">
        <v>60</v>
      </c>
      <c r="G771" s="125">
        <v>767</v>
      </c>
      <c r="H771" s="94">
        <v>1</v>
      </c>
      <c r="I771" s="95" t="s">
        <v>156</v>
      </c>
      <c r="J771">
        <v>767</v>
      </c>
      <c r="K771" t="s">
        <v>281</v>
      </c>
      <c r="L771"/>
      <c r="M771" t="s">
        <v>281</v>
      </c>
      <c r="N771" t="s">
        <v>281</v>
      </c>
      <c r="O771" t="s">
        <v>281</v>
      </c>
      <c r="P771" t="s">
        <v>281</v>
      </c>
      <c r="Q771" t="s">
        <v>155</v>
      </c>
      <c r="R771" t="s">
        <v>155</v>
      </c>
      <c r="S771" t="s">
        <v>281</v>
      </c>
      <c r="T771" t="s">
        <v>281</v>
      </c>
      <c r="U771" t="s">
        <v>281</v>
      </c>
      <c r="V771" s="100"/>
      <c r="W771" s="100"/>
      <c r="X771" s="100"/>
      <c r="Y771" s="100"/>
      <c r="Z771" s="100"/>
      <c r="AA771" s="100"/>
      <c r="AB771" s="100"/>
      <c r="AC771" s="100"/>
      <c r="AD771" s="101"/>
    </row>
    <row r="772" spans="1:31" ht="15" customHeight="1">
      <c r="A772" s="130">
        <v>34</v>
      </c>
      <c r="B772" s="130" t="s">
        <v>210</v>
      </c>
      <c r="C772" s="130">
        <v>8</v>
      </c>
      <c r="D772" s="119">
        <v>38.496000000000002</v>
      </c>
      <c r="E772" s="123" t="s">
        <v>336</v>
      </c>
      <c r="F772" s="122">
        <v>37</v>
      </c>
      <c r="G772" s="125">
        <v>768</v>
      </c>
      <c r="H772" s="94">
        <v>1</v>
      </c>
      <c r="I772" s="95" t="s">
        <v>156</v>
      </c>
      <c r="J772">
        <v>768</v>
      </c>
      <c r="K772" t="s">
        <v>281</v>
      </c>
      <c r="L772" t="s">
        <v>155</v>
      </c>
      <c r="M772" t="s">
        <v>281</v>
      </c>
      <c r="N772" t="s">
        <v>281</v>
      </c>
      <c r="O772" t="s">
        <v>281</v>
      </c>
      <c r="P772" t="s">
        <v>281</v>
      </c>
      <c r="Q772" t="s">
        <v>155</v>
      </c>
      <c r="R772" t="s">
        <v>155</v>
      </c>
      <c r="S772" t="s">
        <v>281</v>
      </c>
      <c r="T772" t="s">
        <v>281</v>
      </c>
      <c r="U772" t="s">
        <v>281</v>
      </c>
      <c r="V772" s="100"/>
      <c r="W772" s="100"/>
      <c r="X772" s="100"/>
      <c r="Y772" s="100"/>
      <c r="Z772" s="100"/>
      <c r="AA772" s="100"/>
      <c r="AB772" s="100"/>
      <c r="AC772" s="100"/>
      <c r="AD772" s="101"/>
    </row>
    <row r="773" spans="1:31" ht="15" customHeight="1">
      <c r="A773" s="130">
        <v>34</v>
      </c>
      <c r="B773" s="130" t="s">
        <v>210</v>
      </c>
      <c r="C773" s="130">
        <v>9</v>
      </c>
      <c r="D773" s="119">
        <v>28.411999999999999</v>
      </c>
      <c r="E773" s="123" t="s">
        <v>337</v>
      </c>
      <c r="F773" s="122">
        <v>27</v>
      </c>
      <c r="G773" s="125">
        <v>769</v>
      </c>
      <c r="H773" s="94">
        <v>1</v>
      </c>
      <c r="I773" s="95" t="s">
        <v>156</v>
      </c>
      <c r="J773">
        <v>769</v>
      </c>
      <c r="K773" t="s">
        <v>281</v>
      </c>
      <c r="L773"/>
      <c r="M773" t="s">
        <v>281</v>
      </c>
      <c r="N773" t="s">
        <v>281</v>
      </c>
      <c r="O773" t="s">
        <v>281</v>
      </c>
      <c r="P773" t="s">
        <v>281</v>
      </c>
      <c r="Q773" t="s">
        <v>155</v>
      </c>
      <c r="R773" t="s">
        <v>155</v>
      </c>
      <c r="S773" t="s">
        <v>281</v>
      </c>
      <c r="T773" t="s">
        <v>281</v>
      </c>
      <c r="U773" t="s">
        <v>281</v>
      </c>
      <c r="V773" s="100"/>
      <c r="W773" s="100"/>
      <c r="X773" s="100"/>
      <c r="Y773" s="100"/>
      <c r="Z773" s="100"/>
      <c r="AA773" s="100"/>
      <c r="AB773" s="100"/>
      <c r="AC773" s="100"/>
      <c r="AD773" s="101"/>
    </row>
    <row r="774" spans="1:31" ht="15" customHeight="1">
      <c r="A774" s="130">
        <v>34</v>
      </c>
      <c r="B774" s="130" t="s">
        <v>210</v>
      </c>
      <c r="C774" s="130">
        <v>10</v>
      </c>
      <c r="D774" s="119">
        <v>22.172999999999998</v>
      </c>
      <c r="E774" s="123" t="s">
        <v>177</v>
      </c>
      <c r="F774" s="122">
        <v>20</v>
      </c>
      <c r="G774" s="125">
        <v>770</v>
      </c>
      <c r="H774" s="94">
        <v>1</v>
      </c>
      <c r="I774" s="95" t="s">
        <v>156</v>
      </c>
      <c r="J774">
        <v>770</v>
      </c>
      <c r="K774" t="s">
        <v>281</v>
      </c>
      <c r="L774" t="s">
        <v>155</v>
      </c>
      <c r="M774" t="s">
        <v>281</v>
      </c>
      <c r="N774" t="s">
        <v>281</v>
      </c>
      <c r="O774" t="s">
        <v>281</v>
      </c>
      <c r="P774" t="s">
        <v>281</v>
      </c>
      <c r="Q774" t="s">
        <v>155</v>
      </c>
      <c r="R774" t="s">
        <v>155</v>
      </c>
      <c r="S774" t="s">
        <v>281</v>
      </c>
      <c r="T774" t="s">
        <v>281</v>
      </c>
      <c r="U774" t="s">
        <v>281</v>
      </c>
      <c r="V774" s="100"/>
      <c r="W774" s="100"/>
      <c r="X774" s="100"/>
      <c r="Y774" s="100"/>
      <c r="Z774" s="100"/>
      <c r="AA774" s="100"/>
      <c r="AB774" s="100"/>
      <c r="AC774" s="100"/>
      <c r="AD774" s="101"/>
    </row>
    <row r="775" spans="1:31" ht="15" customHeight="1">
      <c r="A775" s="130">
        <v>34</v>
      </c>
      <c r="B775" s="130" t="s">
        <v>210</v>
      </c>
      <c r="C775" s="130">
        <v>11</v>
      </c>
      <c r="D775" s="119">
        <v>19.178999999999998</v>
      </c>
      <c r="E775" s="123" t="s">
        <v>338</v>
      </c>
      <c r="F775" s="122">
        <v>17</v>
      </c>
      <c r="G775" s="125">
        <v>771</v>
      </c>
      <c r="H775" s="94">
        <v>1</v>
      </c>
      <c r="I775" s="95" t="s">
        <v>156</v>
      </c>
      <c r="J775">
        <v>771</v>
      </c>
      <c r="K775" t="s">
        <v>281</v>
      </c>
      <c r="L775" t="s">
        <v>177</v>
      </c>
      <c r="M775" t="s">
        <v>281</v>
      </c>
      <c r="N775" t="s">
        <v>281</v>
      </c>
      <c r="O775" t="s">
        <v>281</v>
      </c>
      <c r="P775" t="s">
        <v>281</v>
      </c>
      <c r="Q775" t="s">
        <v>155</v>
      </c>
      <c r="R775" t="s">
        <v>155</v>
      </c>
      <c r="S775" t="s">
        <v>281</v>
      </c>
      <c r="T775" t="s">
        <v>281</v>
      </c>
      <c r="U775" t="s">
        <v>281</v>
      </c>
      <c r="V775" s="100"/>
      <c r="W775" s="100"/>
      <c r="X775" s="100"/>
      <c r="Y775" s="100"/>
      <c r="Z775" s="100"/>
      <c r="AA775" s="100"/>
      <c r="AB775" s="100"/>
      <c r="AC775" s="100"/>
      <c r="AD775" s="101"/>
    </row>
    <row r="776" spans="1:31" ht="15" customHeight="1">
      <c r="A776" s="130">
        <v>34</v>
      </c>
      <c r="B776" s="130" t="s">
        <v>210</v>
      </c>
      <c r="C776" s="130">
        <v>12</v>
      </c>
      <c r="D776" s="119">
        <v>12.05</v>
      </c>
      <c r="E776" s="123"/>
      <c r="F776" s="122">
        <v>10</v>
      </c>
      <c r="G776" s="125">
        <v>772</v>
      </c>
      <c r="H776" s="94">
        <v>1</v>
      </c>
      <c r="I776" s="95" t="s">
        <v>156</v>
      </c>
      <c r="J776">
        <v>772</v>
      </c>
      <c r="K776" t="s">
        <v>281</v>
      </c>
      <c r="L776"/>
      <c r="M776" t="s">
        <v>281</v>
      </c>
      <c r="N776" t="s">
        <v>281</v>
      </c>
      <c r="O776" t="s">
        <v>281</v>
      </c>
      <c r="P776" t="s">
        <v>281</v>
      </c>
      <c r="Q776" t="s">
        <v>155</v>
      </c>
      <c r="R776" t="s">
        <v>155</v>
      </c>
      <c r="S776" t="s">
        <v>281</v>
      </c>
      <c r="T776" t="s">
        <v>281</v>
      </c>
      <c r="U776" t="s">
        <v>281</v>
      </c>
      <c r="V776" s="100"/>
      <c r="W776" s="100"/>
      <c r="X776" s="100"/>
      <c r="Y776" s="100"/>
      <c r="Z776" s="100"/>
      <c r="AA776" s="100"/>
      <c r="AB776" s="100"/>
      <c r="AC776" s="100"/>
      <c r="AD776" s="101"/>
    </row>
    <row r="777" spans="1:31" ht="15" customHeight="1">
      <c r="A777" s="130">
        <v>34</v>
      </c>
      <c r="B777" s="130" t="s">
        <v>210</v>
      </c>
      <c r="C777" s="130">
        <v>13</v>
      </c>
      <c r="D777" s="119">
        <v>8.0679999999999996</v>
      </c>
      <c r="E777" s="123"/>
      <c r="F777" s="122">
        <v>5</v>
      </c>
      <c r="G777" s="125">
        <v>773</v>
      </c>
      <c r="H777" s="94">
        <v>1</v>
      </c>
      <c r="I777" s="95" t="s">
        <v>156</v>
      </c>
      <c r="J777">
        <v>773</v>
      </c>
      <c r="K777" t="s">
        <v>281</v>
      </c>
      <c r="L777" t="s">
        <v>155</v>
      </c>
      <c r="M777" t="s">
        <v>281</v>
      </c>
      <c r="N777" t="s">
        <v>281</v>
      </c>
      <c r="O777" t="s">
        <v>281</v>
      </c>
      <c r="P777" t="s">
        <v>281</v>
      </c>
      <c r="Q777" t="s">
        <v>155</v>
      </c>
      <c r="R777" t="s">
        <v>155</v>
      </c>
      <c r="S777" t="s">
        <v>281</v>
      </c>
      <c r="T777" t="s">
        <v>281</v>
      </c>
      <c r="U777" t="s">
        <v>281</v>
      </c>
      <c r="V777" s="100"/>
      <c r="W777" s="100"/>
      <c r="X777" s="100"/>
      <c r="Y777" s="100"/>
      <c r="Z777" s="100"/>
      <c r="AA777" s="100"/>
      <c r="AB777" s="100"/>
      <c r="AC777" s="100"/>
      <c r="AD777" s="101"/>
      <c r="AE777" s="113"/>
    </row>
    <row r="778" spans="1:31" ht="15" customHeight="1">
      <c r="A778" s="130">
        <v>35</v>
      </c>
      <c r="B778" s="130" t="s">
        <v>212</v>
      </c>
      <c r="C778" s="130">
        <v>1</v>
      </c>
      <c r="D778" s="119">
        <v>71.634</v>
      </c>
      <c r="E778" s="123" t="s">
        <v>334</v>
      </c>
      <c r="F778" s="122">
        <v>71</v>
      </c>
      <c r="G778" s="125">
        <v>774</v>
      </c>
      <c r="H778" s="94">
        <v>1</v>
      </c>
      <c r="I778" s="95" t="s">
        <v>156</v>
      </c>
      <c r="J778">
        <v>774</v>
      </c>
      <c r="K778" t="s">
        <v>155</v>
      </c>
      <c r="L778" t="s">
        <v>155</v>
      </c>
      <c r="M778" t="s">
        <v>281</v>
      </c>
      <c r="N778" t="s">
        <v>281</v>
      </c>
      <c r="O778" t="s">
        <v>281</v>
      </c>
      <c r="P778" t="s">
        <v>281</v>
      </c>
      <c r="Q778" t="s">
        <v>320</v>
      </c>
      <c r="R778" t="s">
        <v>155</v>
      </c>
      <c r="S778" t="s">
        <v>281</v>
      </c>
      <c r="T778" t="s">
        <v>281</v>
      </c>
      <c r="U778" t="s">
        <v>281</v>
      </c>
      <c r="V778"/>
      <c r="W778"/>
      <c r="X778"/>
      <c r="Y778"/>
      <c r="Z778" s="100"/>
      <c r="AA778" s="100"/>
      <c r="AB778" s="100"/>
      <c r="AC778" s="100"/>
      <c r="AD778" s="101"/>
      <c r="AE778" s="113"/>
    </row>
    <row r="779" spans="1:31" ht="15" customHeight="1">
      <c r="A779" s="130">
        <v>35</v>
      </c>
      <c r="B779" s="130" t="s">
        <v>212</v>
      </c>
      <c r="C779" s="130">
        <v>2</v>
      </c>
      <c r="D779" s="119">
        <v>70.203000000000003</v>
      </c>
      <c r="E779" s="123" t="s">
        <v>334</v>
      </c>
      <c r="F779" s="122">
        <v>70</v>
      </c>
      <c r="G779" s="125">
        <v>775</v>
      </c>
      <c r="H779" s="94">
        <v>1</v>
      </c>
      <c r="I779" s="95" t="s">
        <v>156</v>
      </c>
      <c r="J779">
        <v>775</v>
      </c>
      <c r="K779"/>
      <c r="L779"/>
      <c r="M779"/>
      <c r="N779"/>
      <c r="O779"/>
      <c r="P779"/>
      <c r="Q779"/>
      <c r="R779"/>
      <c r="S779" t="s">
        <v>281</v>
      </c>
      <c r="T779"/>
      <c r="U779"/>
      <c r="V779"/>
      <c r="W779" t="s">
        <v>155</v>
      </c>
      <c r="X779"/>
      <c r="Y779"/>
      <c r="Z779" s="100"/>
      <c r="AA779" s="100"/>
      <c r="AB779" s="100"/>
      <c r="AC779" s="100"/>
      <c r="AD779" s="101"/>
      <c r="AE779" s="113"/>
    </row>
    <row r="780" spans="1:31" ht="15" customHeight="1">
      <c r="A780" s="130">
        <v>35</v>
      </c>
      <c r="B780" s="130" t="s">
        <v>212</v>
      </c>
      <c r="C780" s="130">
        <v>3</v>
      </c>
      <c r="D780" s="119">
        <v>63.021000000000001</v>
      </c>
      <c r="E780" s="123"/>
      <c r="F780" s="122">
        <v>60</v>
      </c>
      <c r="G780" s="125">
        <v>776</v>
      </c>
      <c r="H780" s="94">
        <v>1</v>
      </c>
      <c r="I780" s="95" t="s">
        <v>156</v>
      </c>
      <c r="J780">
        <v>776</v>
      </c>
      <c r="K780" t="s">
        <v>281</v>
      </c>
      <c r="L780" t="s">
        <v>155</v>
      </c>
      <c r="M780" t="s">
        <v>281</v>
      </c>
      <c r="N780" t="s">
        <v>281</v>
      </c>
      <c r="O780" t="s">
        <v>281</v>
      </c>
      <c r="P780" t="s">
        <v>281</v>
      </c>
      <c r="Q780" t="s">
        <v>155</v>
      </c>
      <c r="R780" t="s">
        <v>155</v>
      </c>
      <c r="S780" t="s">
        <v>281</v>
      </c>
      <c r="T780" t="s">
        <v>281</v>
      </c>
      <c r="U780" t="s">
        <v>281</v>
      </c>
      <c r="V780"/>
      <c r="W780"/>
      <c r="X780"/>
      <c r="Y780"/>
      <c r="Z780" s="100"/>
      <c r="AA780" s="100"/>
      <c r="AB780" s="100"/>
      <c r="AC780" s="100"/>
      <c r="AD780" s="101"/>
      <c r="AE780" s="113"/>
    </row>
    <row r="781" spans="1:31" ht="15" customHeight="1">
      <c r="A781" s="130">
        <v>35</v>
      </c>
      <c r="B781" s="130" t="s">
        <v>212</v>
      </c>
      <c r="C781" s="130">
        <v>4</v>
      </c>
      <c r="D781" s="119">
        <v>62.633000000000003</v>
      </c>
      <c r="E781" s="123"/>
      <c r="F781" s="122">
        <v>60</v>
      </c>
      <c r="G781" s="125">
        <v>777</v>
      </c>
      <c r="H781" s="94">
        <v>1</v>
      </c>
      <c r="I781" s="95" t="s">
        <v>156</v>
      </c>
      <c r="J781">
        <v>777</v>
      </c>
      <c r="K781"/>
      <c r="L781"/>
      <c r="M781"/>
      <c r="N781"/>
      <c r="O781"/>
      <c r="P781"/>
      <c r="Q781"/>
      <c r="R781"/>
      <c r="S781" t="s">
        <v>281</v>
      </c>
      <c r="T781"/>
      <c r="U781"/>
      <c r="V781"/>
      <c r="W781" t="s">
        <v>155</v>
      </c>
      <c r="X781"/>
      <c r="Y781"/>
      <c r="Z781" s="100"/>
      <c r="AA781" s="100"/>
      <c r="AB781" s="100"/>
      <c r="AC781" s="100"/>
      <c r="AD781" s="101"/>
      <c r="AE781" s="113"/>
    </row>
    <row r="782" spans="1:31" ht="15" customHeight="1">
      <c r="A782" s="130">
        <v>35</v>
      </c>
      <c r="B782" s="130" t="s">
        <v>212</v>
      </c>
      <c r="C782" s="130">
        <v>5</v>
      </c>
      <c r="D782" s="119">
        <v>42.738999999999997</v>
      </c>
      <c r="E782" s="123"/>
      <c r="F782" s="122">
        <v>40</v>
      </c>
      <c r="G782" s="125">
        <v>778</v>
      </c>
      <c r="H782" s="94">
        <v>1</v>
      </c>
      <c r="I782" s="95" t="s">
        <v>156</v>
      </c>
      <c r="J782">
        <v>778</v>
      </c>
      <c r="K782" t="s">
        <v>281</v>
      </c>
      <c r="L782"/>
      <c r="M782" t="s">
        <v>281</v>
      </c>
      <c r="N782" t="s">
        <v>281</v>
      </c>
      <c r="O782" t="s">
        <v>281</v>
      </c>
      <c r="P782" t="s">
        <v>281</v>
      </c>
      <c r="Q782" t="s">
        <v>155</v>
      </c>
      <c r="R782" t="s">
        <v>155</v>
      </c>
      <c r="S782" t="s">
        <v>281</v>
      </c>
      <c r="T782"/>
      <c r="U782"/>
      <c r="V782"/>
      <c r="W782" t="s">
        <v>155</v>
      </c>
      <c r="X782"/>
      <c r="Y782"/>
      <c r="Z782" s="100"/>
      <c r="AA782" s="100"/>
      <c r="AB782" s="100"/>
      <c r="AC782" s="100"/>
      <c r="AD782" s="101"/>
      <c r="AE782" s="113"/>
    </row>
    <row r="783" spans="1:31" ht="15" customHeight="1">
      <c r="A783" s="130">
        <v>35</v>
      </c>
      <c r="B783" s="130" t="s">
        <v>212</v>
      </c>
      <c r="C783" s="130">
        <v>6</v>
      </c>
      <c r="D783" s="119">
        <v>32.835000000000001</v>
      </c>
      <c r="E783" s="123"/>
      <c r="F783" s="122">
        <v>30</v>
      </c>
      <c r="G783" s="125">
        <v>779</v>
      </c>
      <c r="H783" s="94">
        <v>1</v>
      </c>
      <c r="I783" s="95" t="s">
        <v>156</v>
      </c>
      <c r="J783">
        <v>779</v>
      </c>
      <c r="K783" t="s">
        <v>281</v>
      </c>
      <c r="L783" t="s">
        <v>155</v>
      </c>
      <c r="M783" t="s">
        <v>281</v>
      </c>
      <c r="N783" t="s">
        <v>281</v>
      </c>
      <c r="O783" t="s">
        <v>281</v>
      </c>
      <c r="P783" t="s">
        <v>281</v>
      </c>
      <c r="Q783" t="s">
        <v>155</v>
      </c>
      <c r="R783" t="s">
        <v>155</v>
      </c>
      <c r="S783" t="s">
        <v>281</v>
      </c>
      <c r="T783" t="s">
        <v>281</v>
      </c>
      <c r="U783" t="s">
        <v>281</v>
      </c>
      <c r="V783"/>
      <c r="W783"/>
      <c r="X783"/>
      <c r="Y783"/>
      <c r="Z783" s="100"/>
      <c r="AA783" s="100"/>
      <c r="AB783" s="100"/>
      <c r="AC783" s="100"/>
      <c r="AD783" s="101"/>
      <c r="AE783" s="113"/>
    </row>
    <row r="784" spans="1:31" ht="15" customHeight="1">
      <c r="A784" s="130">
        <v>35</v>
      </c>
      <c r="B784" s="130" t="s">
        <v>212</v>
      </c>
      <c r="C784" s="130">
        <v>7</v>
      </c>
      <c r="D784" s="119">
        <v>31.626999999999999</v>
      </c>
      <c r="E784" s="123"/>
      <c r="F784" s="122">
        <v>30</v>
      </c>
      <c r="G784" s="125">
        <v>780</v>
      </c>
      <c r="H784" s="94">
        <v>1</v>
      </c>
      <c r="I784" s="95" t="s">
        <v>156</v>
      </c>
      <c r="J784">
        <v>780</v>
      </c>
      <c r="K784"/>
      <c r="L784"/>
      <c r="M784"/>
      <c r="N784"/>
      <c r="O784"/>
      <c r="P784"/>
      <c r="Q784"/>
      <c r="R784"/>
      <c r="S784" t="s">
        <v>281</v>
      </c>
      <c r="T784"/>
      <c r="U784"/>
      <c r="V784"/>
      <c r="W784" t="s">
        <v>155</v>
      </c>
      <c r="X784"/>
      <c r="Y784" t="s">
        <v>281</v>
      </c>
      <c r="Z784" s="100"/>
      <c r="AA784" s="100"/>
      <c r="AB784" s="100"/>
      <c r="AC784" s="100"/>
      <c r="AD784" s="101"/>
      <c r="AE784" s="113"/>
    </row>
    <row r="785" spans="1:31" ht="15" customHeight="1">
      <c r="A785" s="130">
        <v>35</v>
      </c>
      <c r="B785" s="130" t="s">
        <v>212</v>
      </c>
      <c r="C785" s="130">
        <v>8</v>
      </c>
      <c r="D785" s="119">
        <v>27.846</v>
      </c>
      <c r="E785" s="123" t="s">
        <v>330</v>
      </c>
      <c r="F785" s="122">
        <v>27</v>
      </c>
      <c r="G785" s="125">
        <v>781</v>
      </c>
      <c r="H785" s="94">
        <v>1</v>
      </c>
      <c r="I785" s="95" t="s">
        <v>156</v>
      </c>
      <c r="J785">
        <v>781</v>
      </c>
      <c r="K785" t="s">
        <v>281</v>
      </c>
      <c r="L785" t="s">
        <v>155</v>
      </c>
      <c r="M785" t="s">
        <v>281</v>
      </c>
      <c r="N785" t="s">
        <v>281</v>
      </c>
      <c r="O785" t="s">
        <v>281</v>
      </c>
      <c r="P785" t="s">
        <v>281</v>
      </c>
      <c r="Q785" t="s">
        <v>155</v>
      </c>
      <c r="R785" t="s">
        <v>155</v>
      </c>
      <c r="S785" t="s">
        <v>281</v>
      </c>
      <c r="T785" t="s">
        <v>281</v>
      </c>
      <c r="U785" t="s">
        <v>281</v>
      </c>
      <c r="V785"/>
      <c r="W785"/>
      <c r="X785"/>
      <c r="Y785"/>
      <c r="Z785" s="100"/>
      <c r="AA785" s="100"/>
      <c r="AB785" s="100"/>
      <c r="AC785" s="100"/>
      <c r="AD785" s="101"/>
      <c r="AE785" s="113"/>
    </row>
    <row r="786" spans="1:31" ht="15" customHeight="1">
      <c r="A786" s="130">
        <v>35</v>
      </c>
      <c r="B786" s="130" t="s">
        <v>212</v>
      </c>
      <c r="C786" s="130">
        <v>9</v>
      </c>
      <c r="D786" s="119">
        <v>27.260999999999999</v>
      </c>
      <c r="E786" s="123" t="s">
        <v>330</v>
      </c>
      <c r="F786" s="122">
        <v>27</v>
      </c>
      <c r="G786" s="125">
        <v>782</v>
      </c>
      <c r="H786" s="94">
        <v>1</v>
      </c>
      <c r="I786" s="95" t="s">
        <v>156</v>
      </c>
      <c r="J786">
        <v>782</v>
      </c>
      <c r="K786"/>
      <c r="L786"/>
      <c r="M786"/>
      <c r="N786"/>
      <c r="O786"/>
      <c r="P786"/>
      <c r="Q786"/>
      <c r="R786"/>
      <c r="S786" t="s">
        <v>281</v>
      </c>
      <c r="T786"/>
      <c r="U786"/>
      <c r="V786"/>
      <c r="W786" t="s">
        <v>155</v>
      </c>
      <c r="X786"/>
      <c r="Y786" t="s">
        <v>281</v>
      </c>
      <c r="Z786" s="100"/>
      <c r="AA786" s="100"/>
      <c r="AB786" s="100"/>
      <c r="AC786" s="100"/>
      <c r="AD786" s="101"/>
      <c r="AE786" s="113"/>
    </row>
    <row r="787" spans="1:31" ht="15" customHeight="1">
      <c r="A787" s="130">
        <v>35</v>
      </c>
      <c r="B787" s="130" t="s">
        <v>212</v>
      </c>
      <c r="C787" s="130">
        <v>10</v>
      </c>
      <c r="D787" s="119">
        <v>12.345000000000001</v>
      </c>
      <c r="E787" s="123"/>
      <c r="F787" s="122">
        <v>10</v>
      </c>
      <c r="G787" s="125">
        <v>783</v>
      </c>
      <c r="H787" s="94">
        <v>1</v>
      </c>
      <c r="I787" s="95" t="s">
        <v>156</v>
      </c>
      <c r="J787">
        <v>783</v>
      </c>
      <c r="K787" t="s">
        <v>281</v>
      </c>
      <c r="L787" t="s">
        <v>155</v>
      </c>
      <c r="M787" t="s">
        <v>281</v>
      </c>
      <c r="N787" t="s">
        <v>281</v>
      </c>
      <c r="O787" t="s">
        <v>281</v>
      </c>
      <c r="P787" t="s">
        <v>281</v>
      </c>
      <c r="Q787" t="s">
        <v>155</v>
      </c>
      <c r="R787" t="s">
        <v>155</v>
      </c>
      <c r="S787" t="s">
        <v>281</v>
      </c>
      <c r="T787" t="s">
        <v>281</v>
      </c>
      <c r="U787" t="s">
        <v>281</v>
      </c>
      <c r="V787"/>
      <c r="W787"/>
      <c r="X787"/>
      <c r="Y787"/>
      <c r="Z787" s="100"/>
      <c r="AA787" s="100"/>
      <c r="AB787" s="100"/>
      <c r="AC787" s="100"/>
      <c r="AD787" s="101"/>
      <c r="AE787" s="113"/>
    </row>
    <row r="788" spans="1:31" ht="15" customHeight="1">
      <c r="A788" s="130">
        <v>35</v>
      </c>
      <c r="B788" s="130" t="s">
        <v>212</v>
      </c>
      <c r="C788" s="130">
        <v>11</v>
      </c>
      <c r="D788" s="119">
        <v>11.769</v>
      </c>
      <c r="E788" s="123"/>
      <c r="F788" s="122">
        <v>10</v>
      </c>
      <c r="G788" s="125">
        <v>784</v>
      </c>
      <c r="H788" s="126">
        <v>1</v>
      </c>
      <c r="I788" s="95" t="s">
        <v>156</v>
      </c>
      <c r="J788">
        <v>784</v>
      </c>
      <c r="K788"/>
      <c r="L788"/>
      <c r="M788"/>
      <c r="N788"/>
      <c r="O788"/>
      <c r="P788"/>
      <c r="Q788"/>
      <c r="R788"/>
      <c r="S788"/>
      <c r="T788"/>
      <c r="U788"/>
      <c r="V788"/>
      <c r="W788"/>
      <c r="X788"/>
      <c r="Y788"/>
      <c r="Z788" s="100"/>
      <c r="AA788" s="100"/>
      <c r="AB788" s="100"/>
      <c r="AC788" s="100"/>
      <c r="AD788" s="101"/>
      <c r="AE788" s="113"/>
    </row>
    <row r="789" spans="1:31" ht="15" customHeight="1">
      <c r="A789" s="130">
        <v>35</v>
      </c>
      <c r="B789" s="130" t="s">
        <v>212</v>
      </c>
      <c r="C789" s="130">
        <v>12</v>
      </c>
      <c r="D789" s="119">
        <v>5.8769999999999998</v>
      </c>
      <c r="E789" s="123"/>
      <c r="F789" s="122">
        <v>5</v>
      </c>
      <c r="G789" s="125">
        <v>785</v>
      </c>
      <c r="H789" s="94">
        <v>1</v>
      </c>
      <c r="I789" s="95" t="s">
        <v>156</v>
      </c>
      <c r="J789">
        <v>785</v>
      </c>
      <c r="K789" t="s">
        <v>281</v>
      </c>
      <c r="L789" t="s">
        <v>155</v>
      </c>
      <c r="M789" t="s">
        <v>281</v>
      </c>
      <c r="N789" t="s">
        <v>281</v>
      </c>
      <c r="O789" t="s">
        <v>281</v>
      </c>
      <c r="P789" t="s">
        <v>281</v>
      </c>
      <c r="Q789" t="s">
        <v>155</v>
      </c>
      <c r="R789" t="s">
        <v>155</v>
      </c>
      <c r="S789" t="s">
        <v>281</v>
      </c>
      <c r="T789" t="s">
        <v>281</v>
      </c>
      <c r="U789" t="s">
        <v>281</v>
      </c>
      <c r="V789"/>
      <c r="W789"/>
      <c r="X789"/>
      <c r="Y789"/>
      <c r="Z789" s="100"/>
      <c r="AA789" s="100"/>
      <c r="AB789" s="100"/>
      <c r="AC789" s="100"/>
      <c r="AD789" s="101"/>
      <c r="AE789" s="113"/>
    </row>
    <row r="790" spans="1:31" ht="15" customHeight="1">
      <c r="A790" s="130">
        <v>35</v>
      </c>
      <c r="B790" s="130" t="s">
        <v>212</v>
      </c>
      <c r="C790" s="130">
        <v>13</v>
      </c>
      <c r="D790" s="119">
        <v>5.4770000000000003</v>
      </c>
      <c r="E790" s="123"/>
      <c r="F790" s="122">
        <v>5</v>
      </c>
      <c r="G790" s="125">
        <v>786</v>
      </c>
      <c r="H790" s="94">
        <v>1</v>
      </c>
      <c r="I790" s="95" t="s">
        <v>156</v>
      </c>
      <c r="J790">
        <v>786</v>
      </c>
      <c r="K790"/>
      <c r="L790"/>
      <c r="M790"/>
      <c r="N790"/>
      <c r="O790"/>
      <c r="P790"/>
      <c r="Q790"/>
      <c r="R790"/>
      <c r="S790" t="s">
        <v>281</v>
      </c>
      <c r="T790"/>
      <c r="U790"/>
      <c r="V790"/>
      <c r="W790" t="s">
        <v>155</v>
      </c>
      <c r="X790"/>
      <c r="Y790" t="s">
        <v>281</v>
      </c>
      <c r="Z790" s="100"/>
      <c r="AA790" s="100"/>
      <c r="AB790" s="100"/>
      <c r="AC790" s="100"/>
      <c r="AD790" s="101"/>
      <c r="AE790" s="113"/>
    </row>
    <row r="791" spans="1:31" ht="15" customHeight="1">
      <c r="A791" s="89">
        <v>36</v>
      </c>
      <c r="B791" s="89" t="s">
        <v>214</v>
      </c>
      <c r="C791" s="130">
        <v>1</v>
      </c>
      <c r="D791" s="119">
        <v>180.04400000000001</v>
      </c>
      <c r="E791" s="123">
        <v>33.1</v>
      </c>
      <c r="F791" s="122">
        <v>178</v>
      </c>
      <c r="G791" s="125">
        <v>787</v>
      </c>
      <c r="H791" s="94">
        <v>1</v>
      </c>
      <c r="I791" s="95" t="s">
        <v>156</v>
      </c>
      <c r="J791">
        <v>787</v>
      </c>
      <c r="K791"/>
      <c r="L791"/>
      <c r="M791"/>
      <c r="N791"/>
      <c r="O791"/>
      <c r="P791"/>
      <c r="Q791"/>
      <c r="R791"/>
      <c r="S791" t="s">
        <v>281</v>
      </c>
      <c r="T791"/>
      <c r="U791"/>
      <c r="V791"/>
      <c r="W791"/>
      <c r="X791"/>
      <c r="Y791"/>
      <c r="Z791"/>
      <c r="AA791"/>
      <c r="AB791"/>
      <c r="AC791"/>
      <c r="AD791" t="s">
        <v>281</v>
      </c>
      <c r="AE791" s="113"/>
    </row>
    <row r="792" spans="1:31" ht="15" customHeight="1">
      <c r="A792" s="89">
        <v>36</v>
      </c>
      <c r="B792" s="89" t="s">
        <v>214</v>
      </c>
      <c r="C792" s="130">
        <v>2</v>
      </c>
      <c r="D792" s="119">
        <v>180.22499999999999</v>
      </c>
      <c r="E792" s="123">
        <v>33.1</v>
      </c>
      <c r="F792" s="122">
        <v>178</v>
      </c>
      <c r="G792" s="125">
        <v>788</v>
      </c>
      <c r="H792" s="94">
        <v>1</v>
      </c>
      <c r="I792" s="95" t="s">
        <v>156</v>
      </c>
      <c r="J792">
        <v>788</v>
      </c>
      <c r="K792"/>
      <c r="L792"/>
      <c r="M792"/>
      <c r="N792"/>
      <c r="O792"/>
      <c r="P792"/>
      <c r="Q792"/>
      <c r="R792"/>
      <c r="S792" t="s">
        <v>281</v>
      </c>
      <c r="T792"/>
      <c r="U792"/>
      <c r="V792"/>
      <c r="W792"/>
      <c r="X792"/>
      <c r="Y792"/>
      <c r="Z792"/>
      <c r="AA792"/>
      <c r="AB792"/>
      <c r="AC792"/>
      <c r="AD792" t="s">
        <v>281</v>
      </c>
      <c r="AE792" s="113"/>
    </row>
    <row r="793" spans="1:31" ht="15" customHeight="1">
      <c r="A793" s="89">
        <v>36</v>
      </c>
      <c r="B793" s="89" t="s">
        <v>214</v>
      </c>
      <c r="C793" s="130">
        <v>3</v>
      </c>
      <c r="D793" s="119">
        <v>179.923</v>
      </c>
      <c r="E793" s="123">
        <v>33.1</v>
      </c>
      <c r="F793" s="122">
        <v>178</v>
      </c>
      <c r="G793" s="125">
        <v>789</v>
      </c>
      <c r="H793" s="126">
        <v>1</v>
      </c>
      <c r="I793" s="95" t="s">
        <v>156</v>
      </c>
      <c r="J793">
        <v>789</v>
      </c>
      <c r="K793"/>
      <c r="L793"/>
      <c r="M793"/>
      <c r="N793"/>
      <c r="O793"/>
      <c r="P793"/>
      <c r="Q793"/>
      <c r="R793"/>
      <c r="S793" t="s">
        <v>281</v>
      </c>
      <c r="T793"/>
      <c r="U793"/>
      <c r="V793"/>
      <c r="W793"/>
      <c r="X793"/>
      <c r="Y793"/>
      <c r="Z793"/>
      <c r="AA793"/>
      <c r="AB793"/>
      <c r="AC793"/>
      <c r="AD793" t="s">
        <v>281</v>
      </c>
      <c r="AE793" s="113"/>
    </row>
    <row r="794" spans="1:31" ht="15" customHeight="1">
      <c r="A794" s="89">
        <v>36</v>
      </c>
      <c r="B794" s="89" t="s">
        <v>214</v>
      </c>
      <c r="C794" s="130">
        <v>4</v>
      </c>
      <c r="D794" s="119">
        <v>179.99799999999999</v>
      </c>
      <c r="E794" s="123">
        <v>33.1</v>
      </c>
      <c r="F794" s="122">
        <v>178</v>
      </c>
      <c r="G794" s="125">
        <v>790</v>
      </c>
      <c r="H794" s="94">
        <v>1</v>
      </c>
      <c r="I794" s="95" t="s">
        <v>156</v>
      </c>
      <c r="J794">
        <v>790</v>
      </c>
      <c r="K794"/>
      <c r="L794"/>
      <c r="M794"/>
      <c r="N794"/>
      <c r="O794"/>
      <c r="P794"/>
      <c r="Q794"/>
      <c r="R794"/>
      <c r="S794" t="s">
        <v>281</v>
      </c>
      <c r="T794"/>
      <c r="U794"/>
      <c r="V794"/>
      <c r="W794"/>
      <c r="X794"/>
      <c r="Y794"/>
      <c r="Z794"/>
      <c r="AA794"/>
      <c r="AB794"/>
      <c r="AC794"/>
      <c r="AD794" t="s">
        <v>281</v>
      </c>
      <c r="AE794" s="113"/>
    </row>
    <row r="795" spans="1:31" ht="15" customHeight="1">
      <c r="A795" s="89">
        <v>36</v>
      </c>
      <c r="B795" s="89" t="s">
        <v>214</v>
      </c>
      <c r="C795" s="130">
        <v>5</v>
      </c>
      <c r="D795" s="119">
        <v>180.05500000000001</v>
      </c>
      <c r="E795" s="123">
        <v>33.1</v>
      </c>
      <c r="F795" s="122">
        <v>178</v>
      </c>
      <c r="G795" s="125">
        <v>791</v>
      </c>
      <c r="H795" s="94">
        <v>1</v>
      </c>
      <c r="I795" s="95" t="s">
        <v>156</v>
      </c>
      <c r="J795">
        <v>791</v>
      </c>
      <c r="K795"/>
      <c r="L795"/>
      <c r="M795"/>
      <c r="N795"/>
      <c r="O795"/>
      <c r="P795"/>
      <c r="Q795"/>
      <c r="R795"/>
      <c r="S795" t="s">
        <v>281</v>
      </c>
      <c r="T795"/>
      <c r="U795"/>
      <c r="V795"/>
      <c r="W795"/>
      <c r="X795"/>
      <c r="Y795"/>
      <c r="Z795"/>
      <c r="AA795"/>
      <c r="AB795"/>
      <c r="AC795"/>
      <c r="AD795" t="s">
        <v>281</v>
      </c>
      <c r="AE795" s="113"/>
    </row>
    <row r="796" spans="1:31" ht="15" customHeight="1">
      <c r="A796" s="89">
        <v>36</v>
      </c>
      <c r="B796" s="89" t="s">
        <v>214</v>
      </c>
      <c r="C796" s="130">
        <v>6</v>
      </c>
      <c r="D796" s="119">
        <v>179.96600000000001</v>
      </c>
      <c r="E796" s="123">
        <v>33.1</v>
      </c>
      <c r="F796" s="122">
        <v>178</v>
      </c>
      <c r="G796" s="125">
        <v>792</v>
      </c>
      <c r="H796" s="126">
        <v>1</v>
      </c>
      <c r="I796" s="95" t="s">
        <v>156</v>
      </c>
      <c r="J796">
        <v>792</v>
      </c>
      <c r="K796"/>
      <c r="L796"/>
      <c r="M796"/>
      <c r="N796"/>
      <c r="O796"/>
      <c r="P796"/>
      <c r="Q796"/>
      <c r="R796"/>
      <c r="S796" t="s">
        <v>281</v>
      </c>
      <c r="T796"/>
      <c r="U796"/>
      <c r="V796"/>
      <c r="W796"/>
      <c r="X796"/>
      <c r="Y796"/>
      <c r="Z796"/>
      <c r="AA796"/>
      <c r="AB796"/>
      <c r="AC796"/>
      <c r="AD796" t="s">
        <v>281</v>
      </c>
      <c r="AE796" s="113"/>
    </row>
    <row r="797" spans="1:31" ht="15" customHeight="1">
      <c r="A797" s="89">
        <v>36</v>
      </c>
      <c r="B797" s="89" t="s">
        <v>214</v>
      </c>
      <c r="C797" s="130">
        <v>7</v>
      </c>
      <c r="D797" s="119">
        <v>51.43</v>
      </c>
      <c r="E797" s="123" t="s">
        <v>339</v>
      </c>
      <c r="F797" s="122">
        <v>50</v>
      </c>
      <c r="G797" s="125">
        <v>793</v>
      </c>
      <c r="H797" s="94">
        <v>1</v>
      </c>
      <c r="I797" s="95" t="s">
        <v>156</v>
      </c>
      <c r="J797">
        <v>793</v>
      </c>
      <c r="K797"/>
      <c r="L797"/>
      <c r="M797"/>
      <c r="N797"/>
      <c r="O797"/>
      <c r="P797"/>
      <c r="Q797"/>
      <c r="R797"/>
      <c r="S797" t="s">
        <v>281</v>
      </c>
      <c r="T797"/>
      <c r="U797"/>
      <c r="V797"/>
      <c r="W797"/>
      <c r="X797"/>
      <c r="Y797"/>
      <c r="Z797"/>
      <c r="AA797"/>
      <c r="AB797"/>
      <c r="AC797"/>
      <c r="AD797" t="s">
        <v>281</v>
      </c>
      <c r="AE797" s="113"/>
    </row>
    <row r="798" spans="1:31" ht="15" customHeight="1">
      <c r="A798" s="89">
        <v>36</v>
      </c>
      <c r="B798" s="89" t="s">
        <v>214</v>
      </c>
      <c r="C798" s="130">
        <v>8</v>
      </c>
      <c r="D798" s="119">
        <v>51.418999999999997</v>
      </c>
      <c r="E798" s="123" t="s">
        <v>339</v>
      </c>
      <c r="F798" s="122">
        <v>50</v>
      </c>
      <c r="G798" s="125">
        <v>794</v>
      </c>
      <c r="H798" s="94">
        <v>1</v>
      </c>
      <c r="I798" s="95" t="s">
        <v>156</v>
      </c>
      <c r="J798">
        <v>794</v>
      </c>
      <c r="K798"/>
      <c r="L798"/>
      <c r="M798"/>
      <c r="N798"/>
      <c r="O798"/>
      <c r="P798"/>
      <c r="Q798"/>
      <c r="R798"/>
      <c r="S798" t="s">
        <v>281</v>
      </c>
      <c r="T798"/>
      <c r="U798"/>
      <c r="V798"/>
      <c r="W798"/>
      <c r="X798"/>
      <c r="Y798"/>
      <c r="Z798"/>
      <c r="AA798"/>
      <c r="AB798"/>
      <c r="AC798"/>
      <c r="AD798" t="s">
        <v>281</v>
      </c>
      <c r="AE798" s="113"/>
    </row>
    <row r="799" spans="1:31" ht="15" customHeight="1">
      <c r="A799" s="89">
        <v>36</v>
      </c>
      <c r="B799" s="89" t="s">
        <v>214</v>
      </c>
      <c r="C799" s="130">
        <v>9</v>
      </c>
      <c r="D799" s="119">
        <v>51.598999999999997</v>
      </c>
      <c r="E799" s="123" t="s">
        <v>339</v>
      </c>
      <c r="F799" s="122">
        <v>50</v>
      </c>
      <c r="G799" s="125">
        <v>795</v>
      </c>
      <c r="H799" s="126">
        <v>0</v>
      </c>
      <c r="I799" s="95" t="s">
        <v>156</v>
      </c>
      <c r="J799">
        <v>795</v>
      </c>
      <c r="K799"/>
      <c r="L799"/>
      <c r="M799"/>
      <c r="N799"/>
      <c r="O799"/>
      <c r="P799"/>
      <c r="Q799"/>
      <c r="R799"/>
      <c r="S799" t="s">
        <v>281</v>
      </c>
      <c r="T799"/>
      <c r="U799"/>
      <c r="V799"/>
      <c r="W799"/>
      <c r="X799"/>
      <c r="Y799"/>
      <c r="Z799"/>
      <c r="AA799"/>
      <c r="AB799"/>
      <c r="AC799"/>
      <c r="AD799" t="s">
        <v>281</v>
      </c>
      <c r="AE799" s="113"/>
    </row>
    <row r="800" spans="1:31" ht="15" customHeight="1">
      <c r="A800" s="89">
        <v>36</v>
      </c>
      <c r="B800" s="89" t="s">
        <v>214</v>
      </c>
      <c r="C800" s="130">
        <v>10</v>
      </c>
      <c r="D800" s="119">
        <v>51.350999999999999</v>
      </c>
      <c r="E800" s="123" t="s">
        <v>339</v>
      </c>
      <c r="F800" s="122">
        <v>50</v>
      </c>
      <c r="G800" s="125">
        <v>796</v>
      </c>
      <c r="H800" s="94">
        <v>1</v>
      </c>
      <c r="I800" s="95" t="s">
        <v>156</v>
      </c>
      <c r="J800">
        <v>796</v>
      </c>
      <c r="K800"/>
      <c r="L800"/>
      <c r="M800"/>
      <c r="N800"/>
      <c r="O800"/>
      <c r="P800"/>
      <c r="Q800"/>
      <c r="R800"/>
      <c r="S800" t="s">
        <v>281</v>
      </c>
      <c r="T800"/>
      <c r="U800"/>
      <c r="V800"/>
      <c r="W800"/>
      <c r="X800"/>
      <c r="Y800"/>
      <c r="Z800"/>
      <c r="AA800"/>
      <c r="AB800"/>
      <c r="AC800"/>
      <c r="AD800" t="s">
        <v>281</v>
      </c>
      <c r="AE800" s="113"/>
    </row>
    <row r="801" spans="1:31" ht="15" customHeight="1">
      <c r="A801" s="89">
        <v>36</v>
      </c>
      <c r="B801" s="89" t="s">
        <v>214</v>
      </c>
      <c r="C801" s="130">
        <v>11</v>
      </c>
      <c r="D801" s="119">
        <v>51.304000000000002</v>
      </c>
      <c r="E801" s="123" t="s">
        <v>339</v>
      </c>
      <c r="F801" s="122">
        <v>50</v>
      </c>
      <c r="G801" s="125">
        <v>797</v>
      </c>
      <c r="H801" s="94">
        <v>1</v>
      </c>
      <c r="I801" s="95" t="s">
        <v>156</v>
      </c>
      <c r="J801">
        <v>797</v>
      </c>
      <c r="K801"/>
      <c r="L801"/>
      <c r="M801"/>
      <c r="N801"/>
      <c r="O801"/>
      <c r="P801"/>
      <c r="Q801"/>
      <c r="R801"/>
      <c r="S801" t="s">
        <v>281</v>
      </c>
      <c r="T801"/>
      <c r="U801"/>
      <c r="V801"/>
      <c r="W801"/>
      <c r="X801"/>
      <c r="Y801"/>
      <c r="Z801"/>
      <c r="AA801"/>
      <c r="AB801"/>
      <c r="AC801"/>
      <c r="AD801" t="s">
        <v>281</v>
      </c>
      <c r="AE801" s="113"/>
    </row>
    <row r="802" spans="1:31" ht="15" customHeight="1">
      <c r="A802" s="89">
        <v>36</v>
      </c>
      <c r="B802" s="89" t="s">
        <v>214</v>
      </c>
      <c r="C802" s="130">
        <v>12</v>
      </c>
      <c r="D802" s="119">
        <v>51.043999999999997</v>
      </c>
      <c r="E802" s="123" t="s">
        <v>339</v>
      </c>
      <c r="F802" s="122">
        <v>50</v>
      </c>
      <c r="G802" s="125">
        <v>798</v>
      </c>
      <c r="H802" s="126">
        <v>1</v>
      </c>
      <c r="I802" s="95" t="s">
        <v>156</v>
      </c>
      <c r="J802">
        <v>798</v>
      </c>
      <c r="K802"/>
      <c r="L802"/>
      <c r="M802"/>
      <c r="N802"/>
      <c r="O802"/>
      <c r="P802"/>
      <c r="Q802"/>
      <c r="R802"/>
      <c r="S802" t="s">
        <v>281</v>
      </c>
      <c r="T802"/>
      <c r="U802"/>
      <c r="V802"/>
      <c r="W802"/>
      <c r="X802"/>
      <c r="Y802"/>
      <c r="Z802"/>
      <c r="AA802"/>
      <c r="AB802"/>
      <c r="AC802"/>
      <c r="AD802" t="s">
        <v>281</v>
      </c>
      <c r="AE802" s="113"/>
    </row>
    <row r="803" spans="1:31" ht="15" customHeight="1">
      <c r="A803" s="89">
        <v>36</v>
      </c>
      <c r="B803" s="89" t="s">
        <v>214</v>
      </c>
      <c r="C803" s="130">
        <v>13</v>
      </c>
      <c r="D803" s="119">
        <v>25.376999999999999</v>
      </c>
      <c r="E803" s="123"/>
      <c r="F803" s="122">
        <v>25</v>
      </c>
      <c r="G803" s="125">
        <v>799</v>
      </c>
      <c r="H803" s="94">
        <v>1</v>
      </c>
      <c r="I803" s="95" t="s">
        <v>156</v>
      </c>
      <c r="J803">
        <v>799</v>
      </c>
      <c r="K803"/>
      <c r="L803"/>
      <c r="M803"/>
      <c r="N803"/>
      <c r="O803"/>
      <c r="P803"/>
      <c r="Q803"/>
      <c r="R803"/>
      <c r="S803" t="s">
        <v>281</v>
      </c>
      <c r="T803"/>
      <c r="U803"/>
      <c r="V803"/>
      <c r="W803"/>
      <c r="X803"/>
      <c r="Y803"/>
      <c r="Z803"/>
      <c r="AA803"/>
      <c r="AB803"/>
      <c r="AC803"/>
      <c r="AD803" t="s">
        <v>281</v>
      </c>
      <c r="AE803" s="113"/>
    </row>
    <row r="804" spans="1:31" ht="15" customHeight="1">
      <c r="A804" s="89">
        <v>36</v>
      </c>
      <c r="B804" s="89" t="s">
        <v>214</v>
      </c>
      <c r="C804" s="130">
        <v>14</v>
      </c>
      <c r="D804" s="119">
        <v>25.902999999999999</v>
      </c>
      <c r="E804" s="123"/>
      <c r="F804" s="122">
        <v>25</v>
      </c>
      <c r="G804" s="125">
        <v>800</v>
      </c>
      <c r="H804" s="94">
        <v>1</v>
      </c>
      <c r="I804" s="95" t="s">
        <v>156</v>
      </c>
      <c r="J804">
        <v>800</v>
      </c>
      <c r="K804"/>
      <c r="L804"/>
      <c r="M804"/>
      <c r="N804"/>
      <c r="O804"/>
      <c r="P804"/>
      <c r="Q804"/>
      <c r="R804"/>
      <c r="S804" t="s">
        <v>281</v>
      </c>
      <c r="T804"/>
      <c r="U804"/>
      <c r="V804"/>
      <c r="W804"/>
      <c r="X804"/>
      <c r="Y804"/>
      <c r="Z804"/>
      <c r="AA804"/>
      <c r="AB804"/>
      <c r="AC804"/>
      <c r="AD804" t="s">
        <v>281</v>
      </c>
      <c r="AE804" s="113"/>
    </row>
    <row r="805" spans="1:31" ht="15" customHeight="1">
      <c r="A805" s="89">
        <v>36</v>
      </c>
      <c r="B805" s="89" t="s">
        <v>214</v>
      </c>
      <c r="C805" s="130">
        <v>15</v>
      </c>
      <c r="D805" s="119">
        <v>25.587</v>
      </c>
      <c r="E805" s="123"/>
      <c r="F805" s="122">
        <v>25</v>
      </c>
      <c r="G805" s="125">
        <v>801</v>
      </c>
      <c r="H805" s="126">
        <v>1</v>
      </c>
      <c r="I805" s="95" t="s">
        <v>156</v>
      </c>
      <c r="J805">
        <v>801</v>
      </c>
      <c r="K805"/>
      <c r="L805"/>
      <c r="M805"/>
      <c r="N805"/>
      <c r="O805"/>
      <c r="P805"/>
      <c r="Q805"/>
      <c r="R805"/>
      <c r="S805" t="s">
        <v>281</v>
      </c>
      <c r="T805"/>
      <c r="U805"/>
      <c r="V805"/>
      <c r="W805"/>
      <c r="X805"/>
      <c r="Y805"/>
      <c r="Z805"/>
      <c r="AA805"/>
      <c r="AB805"/>
      <c r="AC805"/>
      <c r="AD805" t="s">
        <v>281</v>
      </c>
      <c r="AE805" s="113"/>
    </row>
    <row r="806" spans="1:31" ht="15" customHeight="1">
      <c r="A806" s="89">
        <v>36</v>
      </c>
      <c r="B806" s="89" t="s">
        <v>214</v>
      </c>
      <c r="C806" s="130">
        <v>16</v>
      </c>
      <c r="D806" s="119">
        <v>25.895</v>
      </c>
      <c r="E806" s="123"/>
      <c r="F806" s="122">
        <v>25</v>
      </c>
      <c r="G806" s="125">
        <v>802</v>
      </c>
      <c r="H806" s="94">
        <v>1</v>
      </c>
      <c r="I806" s="95" t="s">
        <v>156</v>
      </c>
      <c r="J806">
        <v>802</v>
      </c>
      <c r="K806"/>
      <c r="L806"/>
      <c r="M806"/>
      <c r="N806"/>
      <c r="O806"/>
      <c r="P806"/>
      <c r="Q806"/>
      <c r="R806"/>
      <c r="S806" t="s">
        <v>281</v>
      </c>
      <c r="T806"/>
      <c r="U806"/>
      <c r="V806"/>
      <c r="W806"/>
      <c r="X806"/>
      <c r="Y806"/>
      <c r="Z806"/>
      <c r="AA806"/>
      <c r="AB806"/>
      <c r="AC806"/>
      <c r="AD806" t="s">
        <v>281</v>
      </c>
      <c r="AE806" s="113"/>
    </row>
    <row r="807" spans="1:31" ht="15" customHeight="1">
      <c r="A807" s="89">
        <v>36</v>
      </c>
      <c r="B807" s="89" t="s">
        <v>214</v>
      </c>
      <c r="C807" s="130">
        <v>17</v>
      </c>
      <c r="D807" s="119">
        <v>25.241</v>
      </c>
      <c r="E807" s="123"/>
      <c r="F807" s="122">
        <v>25</v>
      </c>
      <c r="G807" s="125">
        <v>803</v>
      </c>
      <c r="H807" s="94">
        <v>1</v>
      </c>
      <c r="I807" s="95" t="s">
        <v>156</v>
      </c>
      <c r="J807">
        <v>803</v>
      </c>
      <c r="K807"/>
      <c r="L807"/>
      <c r="M807"/>
      <c r="N807"/>
      <c r="O807"/>
      <c r="P807"/>
      <c r="Q807"/>
      <c r="R807"/>
      <c r="S807" t="s">
        <v>281</v>
      </c>
      <c r="T807"/>
      <c r="U807"/>
      <c r="V807"/>
      <c r="W807"/>
      <c r="X807"/>
      <c r="Y807"/>
      <c r="Z807"/>
      <c r="AA807"/>
      <c r="AB807"/>
      <c r="AC807"/>
      <c r="AD807" t="s">
        <v>281</v>
      </c>
      <c r="AE807" s="113"/>
    </row>
    <row r="808" spans="1:31" ht="15" customHeight="1">
      <c r="A808" s="89">
        <v>36</v>
      </c>
      <c r="B808" s="89" t="s">
        <v>214</v>
      </c>
      <c r="C808" s="130">
        <v>18</v>
      </c>
      <c r="D808" s="119">
        <v>25.344999999999999</v>
      </c>
      <c r="E808" s="123"/>
      <c r="F808" s="122">
        <v>25</v>
      </c>
      <c r="G808" s="125">
        <v>804</v>
      </c>
      <c r="H808" s="126">
        <v>1</v>
      </c>
      <c r="I808" s="95" t="s">
        <v>156</v>
      </c>
      <c r="J808">
        <v>804</v>
      </c>
      <c r="K808"/>
      <c r="L808"/>
      <c r="M808"/>
      <c r="N808"/>
      <c r="O808"/>
      <c r="P808"/>
      <c r="Q808"/>
      <c r="R808"/>
      <c r="S808" t="s">
        <v>281</v>
      </c>
      <c r="T808"/>
      <c r="U808"/>
      <c r="V808"/>
      <c r="W808"/>
      <c r="X808"/>
      <c r="Y808"/>
      <c r="Z808"/>
      <c r="AA808"/>
      <c r="AB808"/>
      <c r="AC808"/>
      <c r="AD808" t="s">
        <v>281</v>
      </c>
    </row>
    <row r="809" spans="1:31" ht="15" customHeight="1">
      <c r="A809" s="89">
        <v>36</v>
      </c>
      <c r="B809" s="89" t="s">
        <v>214</v>
      </c>
      <c r="C809" s="130">
        <v>19</v>
      </c>
      <c r="D809" s="119">
        <v>5.78</v>
      </c>
      <c r="E809" s="123"/>
      <c r="F809" s="122">
        <v>5</v>
      </c>
      <c r="G809" s="125">
        <v>805</v>
      </c>
      <c r="H809" s="94">
        <v>1</v>
      </c>
      <c r="I809" s="95" t="s">
        <v>156</v>
      </c>
      <c r="J809">
        <v>805</v>
      </c>
      <c r="K809"/>
      <c r="L809"/>
      <c r="M809"/>
      <c r="N809"/>
      <c r="O809"/>
      <c r="P809"/>
      <c r="Q809"/>
      <c r="R809"/>
      <c r="S809" t="s">
        <v>281</v>
      </c>
      <c r="T809"/>
      <c r="U809"/>
      <c r="V809"/>
      <c r="W809"/>
      <c r="X809"/>
      <c r="Y809"/>
      <c r="Z809"/>
      <c r="AA809"/>
      <c r="AB809"/>
      <c r="AC809"/>
      <c r="AD809" t="s">
        <v>281</v>
      </c>
    </row>
    <row r="810" spans="1:31" ht="15" customHeight="1">
      <c r="A810" s="89">
        <v>36</v>
      </c>
      <c r="B810" s="89" t="s">
        <v>214</v>
      </c>
      <c r="C810" s="130">
        <v>20</v>
      </c>
      <c r="D810" s="119">
        <v>5.7370000000000001</v>
      </c>
      <c r="E810" s="123"/>
      <c r="F810" s="122">
        <v>5</v>
      </c>
      <c r="G810" s="125">
        <v>806</v>
      </c>
      <c r="H810" s="94">
        <v>1</v>
      </c>
      <c r="I810" s="95" t="s">
        <v>156</v>
      </c>
      <c r="J810">
        <v>806</v>
      </c>
      <c r="K810"/>
      <c r="L810"/>
      <c r="M810"/>
      <c r="N810"/>
      <c r="O810"/>
      <c r="P810"/>
      <c r="Q810"/>
      <c r="R810"/>
      <c r="S810" t="s">
        <v>281</v>
      </c>
      <c r="T810"/>
      <c r="U810"/>
      <c r="V810"/>
      <c r="W810"/>
      <c r="X810"/>
      <c r="Y810"/>
      <c r="Z810"/>
      <c r="AA810"/>
      <c r="AB810"/>
      <c r="AC810"/>
      <c r="AD810" t="s">
        <v>281</v>
      </c>
    </row>
    <row r="811" spans="1:31" ht="15" customHeight="1">
      <c r="A811" s="89">
        <v>36</v>
      </c>
      <c r="B811" s="89" t="s">
        <v>214</v>
      </c>
      <c r="C811" s="130">
        <v>21</v>
      </c>
      <c r="D811" s="119">
        <v>5.6890000000000001</v>
      </c>
      <c r="E811" s="123"/>
      <c r="F811" s="122">
        <v>5</v>
      </c>
      <c r="G811" s="125">
        <v>807</v>
      </c>
      <c r="H811" s="94">
        <v>1</v>
      </c>
      <c r="I811" s="95" t="s">
        <v>156</v>
      </c>
      <c r="J811">
        <v>807</v>
      </c>
      <c r="K811"/>
      <c r="L811"/>
      <c r="M811"/>
      <c r="N811"/>
      <c r="O811"/>
      <c r="P811"/>
      <c r="Q811"/>
      <c r="R811"/>
      <c r="S811" t="s">
        <v>281</v>
      </c>
      <c r="T811"/>
      <c r="U811"/>
      <c r="V811"/>
      <c r="W811"/>
      <c r="X811"/>
      <c r="Y811"/>
      <c r="Z811"/>
      <c r="AA811"/>
      <c r="AB811"/>
      <c r="AC811"/>
      <c r="AD811" t="s">
        <v>281</v>
      </c>
    </row>
    <row r="812" spans="1:31" ht="15" customHeight="1">
      <c r="A812" s="89">
        <v>36</v>
      </c>
      <c r="B812" s="89" t="s">
        <v>214</v>
      </c>
      <c r="C812" s="130">
        <v>22</v>
      </c>
      <c r="D812" s="119">
        <v>5.6449999999999996</v>
      </c>
      <c r="E812" s="123"/>
      <c r="F812" s="122">
        <v>5</v>
      </c>
      <c r="G812" s="125">
        <v>808</v>
      </c>
      <c r="H812" s="94">
        <v>1</v>
      </c>
      <c r="I812" s="95" t="s">
        <v>156</v>
      </c>
      <c r="J812">
        <v>808</v>
      </c>
      <c r="K812"/>
      <c r="L812"/>
      <c r="M812"/>
      <c r="N812"/>
      <c r="O812"/>
      <c r="P812"/>
      <c r="Q812"/>
      <c r="R812"/>
      <c r="S812" t="s">
        <v>281</v>
      </c>
      <c r="T812"/>
      <c r="U812"/>
      <c r="V812"/>
      <c r="W812"/>
      <c r="X812"/>
      <c r="Y812"/>
      <c r="Z812"/>
      <c r="AA812"/>
      <c r="AB812"/>
      <c r="AC812"/>
      <c r="AD812" t="s">
        <v>281</v>
      </c>
    </row>
    <row r="813" spans="1:31" ht="15" customHeight="1">
      <c r="A813" s="89">
        <v>36</v>
      </c>
      <c r="B813" s="89" t="s">
        <v>214</v>
      </c>
      <c r="C813" s="130">
        <v>23</v>
      </c>
      <c r="D813" s="119">
        <v>5.48</v>
      </c>
      <c r="E813" s="123"/>
      <c r="F813" s="122">
        <v>5</v>
      </c>
      <c r="G813" s="125">
        <v>809</v>
      </c>
      <c r="H813" s="94">
        <v>1</v>
      </c>
      <c r="I813" s="95" t="s">
        <v>156</v>
      </c>
      <c r="J813">
        <v>809</v>
      </c>
      <c r="K813"/>
      <c r="L813"/>
      <c r="M813"/>
      <c r="N813"/>
      <c r="O813"/>
      <c r="P813"/>
      <c r="Q813"/>
      <c r="R813"/>
      <c r="S813" t="s">
        <v>281</v>
      </c>
      <c r="T813"/>
      <c r="U813"/>
      <c r="V813"/>
      <c r="W813"/>
      <c r="X813"/>
      <c r="Y813"/>
      <c r="Z813"/>
      <c r="AA813"/>
      <c r="AB813"/>
      <c r="AC813"/>
      <c r="AD813" t="s">
        <v>281</v>
      </c>
    </row>
    <row r="814" spans="1:31" ht="15" customHeight="1">
      <c r="A814" s="89">
        <v>36</v>
      </c>
      <c r="B814" s="89" t="s">
        <v>214</v>
      </c>
      <c r="C814" s="131">
        <v>24</v>
      </c>
      <c r="D814" s="119">
        <v>5.7359999999999998</v>
      </c>
      <c r="E814" s="123"/>
      <c r="F814" s="122">
        <v>5</v>
      </c>
      <c r="G814" s="125">
        <v>810</v>
      </c>
      <c r="H814" s="94">
        <v>1</v>
      </c>
      <c r="I814" s="95" t="s">
        <v>156</v>
      </c>
      <c r="J814">
        <v>810</v>
      </c>
      <c r="K814"/>
      <c r="L814"/>
      <c r="M814"/>
      <c r="N814"/>
      <c r="O814"/>
      <c r="P814"/>
      <c r="Q814"/>
      <c r="R814"/>
      <c r="S814" t="s">
        <v>281</v>
      </c>
      <c r="T814"/>
      <c r="U814"/>
      <c r="V814"/>
      <c r="W814"/>
      <c r="X814"/>
      <c r="Y814"/>
      <c r="Z814"/>
      <c r="AA814"/>
      <c r="AB814"/>
      <c r="AC814"/>
      <c r="AD814" t="s">
        <v>281</v>
      </c>
    </row>
    <row r="815" spans="1:31" ht="15" customHeight="1">
      <c r="A815" s="89">
        <v>37</v>
      </c>
      <c r="B815" s="89" t="s">
        <v>216</v>
      </c>
      <c r="C815" s="130">
        <v>1</v>
      </c>
      <c r="D815" s="119">
        <v>3822.79</v>
      </c>
      <c r="E815" s="123" t="s">
        <v>331</v>
      </c>
      <c r="F815" s="122">
        <v>3747</v>
      </c>
      <c r="G815" s="125">
        <v>811</v>
      </c>
      <c r="H815" s="94">
        <v>1</v>
      </c>
      <c r="I815" s="95" t="s">
        <v>156</v>
      </c>
      <c r="J815">
        <v>811</v>
      </c>
      <c r="K815" t="s">
        <v>155</v>
      </c>
      <c r="L815"/>
      <c r="M815"/>
      <c r="N815"/>
      <c r="O815"/>
      <c r="P815" t="s">
        <v>281</v>
      </c>
      <c r="Q815" t="s">
        <v>320</v>
      </c>
      <c r="R815"/>
      <c r="S815" t="s">
        <v>155</v>
      </c>
      <c r="T815"/>
      <c r="U815"/>
      <c r="V815"/>
      <c r="W815" t="s">
        <v>155</v>
      </c>
      <c r="X815" s="100"/>
      <c r="Y815" s="100"/>
      <c r="Z815" s="100"/>
      <c r="AA815" s="100"/>
      <c r="AB815" s="100"/>
      <c r="AC815" s="100"/>
      <c r="AD815" s="101"/>
    </row>
    <row r="816" spans="1:31" ht="15" customHeight="1">
      <c r="A816" s="89">
        <v>37</v>
      </c>
      <c r="B816" s="89" t="s">
        <v>216</v>
      </c>
      <c r="C816" s="130">
        <v>2</v>
      </c>
      <c r="D816" s="119">
        <v>2544.3130000000001</v>
      </c>
      <c r="E816" s="123"/>
      <c r="F816" s="122">
        <v>2500</v>
      </c>
      <c r="G816" s="125">
        <v>812</v>
      </c>
      <c r="H816" s="94">
        <v>1</v>
      </c>
      <c r="I816" s="95" t="s">
        <v>156</v>
      </c>
      <c r="J816">
        <v>812</v>
      </c>
      <c r="K816" t="s">
        <v>281</v>
      </c>
      <c r="L816"/>
      <c r="M816"/>
      <c r="N816"/>
      <c r="O816"/>
      <c r="P816"/>
      <c r="Q816" t="s">
        <v>155</v>
      </c>
      <c r="R816"/>
      <c r="S816" t="s">
        <v>281</v>
      </c>
      <c r="T816"/>
      <c r="U816"/>
      <c r="V816"/>
      <c r="W816"/>
      <c r="X816" s="100"/>
      <c r="Y816" s="100"/>
      <c r="Z816" s="100"/>
      <c r="AA816" s="100"/>
      <c r="AB816" s="100"/>
      <c r="AC816" s="100"/>
      <c r="AD816" s="101"/>
    </row>
    <row r="817" spans="1:30" ht="15" customHeight="1">
      <c r="A817" s="89">
        <v>37</v>
      </c>
      <c r="B817" s="89" t="s">
        <v>216</v>
      </c>
      <c r="C817" s="130">
        <v>3</v>
      </c>
      <c r="D817" s="119">
        <v>1523.922</v>
      </c>
      <c r="E817" s="123"/>
      <c r="F817" s="122">
        <v>1500</v>
      </c>
      <c r="G817" s="125">
        <v>813</v>
      </c>
      <c r="H817" s="94">
        <v>1</v>
      </c>
      <c r="I817" s="95" t="s">
        <v>156</v>
      </c>
      <c r="J817">
        <v>813</v>
      </c>
      <c r="K817" t="s">
        <v>281</v>
      </c>
      <c r="L817"/>
      <c r="M817"/>
      <c r="N817"/>
      <c r="O817"/>
      <c r="P817" t="s">
        <v>281</v>
      </c>
      <c r="Q817" t="s">
        <v>155</v>
      </c>
      <c r="R817"/>
      <c r="S817" t="s">
        <v>281</v>
      </c>
      <c r="T817"/>
      <c r="U817"/>
      <c r="V817"/>
      <c r="W817"/>
      <c r="X817" s="100"/>
      <c r="Y817" s="100"/>
      <c r="Z817" s="100"/>
      <c r="AA817" s="100"/>
      <c r="AB817" s="100"/>
      <c r="AC817" s="100"/>
      <c r="AD817" s="101"/>
    </row>
    <row r="818" spans="1:30" ht="15" customHeight="1">
      <c r="A818" s="89">
        <v>37</v>
      </c>
      <c r="B818" s="89" t="s">
        <v>216</v>
      </c>
      <c r="C818" s="130">
        <v>4</v>
      </c>
      <c r="D818" s="119">
        <v>1016.3579999999999</v>
      </c>
      <c r="E818" s="123"/>
      <c r="F818" s="122">
        <v>1000</v>
      </c>
      <c r="G818" s="125">
        <v>814</v>
      </c>
      <c r="H818" s="94">
        <v>1</v>
      </c>
      <c r="I818" s="95" t="s">
        <v>156</v>
      </c>
      <c r="J818">
        <v>814</v>
      </c>
      <c r="K818" t="s">
        <v>281</v>
      </c>
      <c r="L818"/>
      <c r="M818"/>
      <c r="N818" t="s">
        <v>281</v>
      </c>
      <c r="O818"/>
      <c r="P818"/>
      <c r="Q818" t="s">
        <v>155</v>
      </c>
      <c r="R818"/>
      <c r="S818" t="s">
        <v>281</v>
      </c>
      <c r="T818"/>
      <c r="U818"/>
      <c r="V818"/>
      <c r="W818"/>
      <c r="X818" s="100"/>
      <c r="Y818" s="100"/>
      <c r="Z818" s="100"/>
      <c r="AA818" s="100"/>
      <c r="AB818" s="100"/>
      <c r="AC818" s="100"/>
      <c r="AD818" s="101"/>
    </row>
    <row r="819" spans="1:30" ht="15" customHeight="1">
      <c r="A819" s="89">
        <v>37</v>
      </c>
      <c r="B819" s="89" t="s">
        <v>216</v>
      </c>
      <c r="C819" s="130">
        <v>5</v>
      </c>
      <c r="D819" s="119">
        <v>812.70799999999997</v>
      </c>
      <c r="E819" s="123"/>
      <c r="F819" s="122">
        <v>800</v>
      </c>
      <c r="G819" s="125">
        <v>815</v>
      </c>
      <c r="H819" s="94">
        <v>1</v>
      </c>
      <c r="I819" s="95" t="s">
        <v>156</v>
      </c>
      <c r="J819">
        <v>815</v>
      </c>
      <c r="K819" t="s">
        <v>281</v>
      </c>
      <c r="L819"/>
      <c r="M819"/>
      <c r="N819" t="s">
        <v>281</v>
      </c>
      <c r="O819"/>
      <c r="P819" t="s">
        <v>281</v>
      </c>
      <c r="Q819" t="s">
        <v>155</v>
      </c>
      <c r="R819"/>
      <c r="S819" t="s">
        <v>281</v>
      </c>
      <c r="T819"/>
      <c r="U819"/>
      <c r="V819"/>
      <c r="W819" t="s">
        <v>155</v>
      </c>
      <c r="X819" s="100"/>
      <c r="Y819" s="100"/>
      <c r="Z819" s="100"/>
      <c r="AA819" s="100"/>
      <c r="AB819" s="100"/>
      <c r="AC819" s="100"/>
      <c r="AD819" s="101"/>
    </row>
    <row r="820" spans="1:30" ht="15" customHeight="1">
      <c r="A820" s="89">
        <v>37</v>
      </c>
      <c r="B820" s="89" t="s">
        <v>216</v>
      </c>
      <c r="C820" s="130">
        <v>6</v>
      </c>
      <c r="D820" s="119">
        <v>609.95100000000002</v>
      </c>
      <c r="E820" s="123"/>
      <c r="F820" s="122">
        <v>600</v>
      </c>
      <c r="G820" s="125">
        <v>816</v>
      </c>
      <c r="H820" s="94">
        <v>1</v>
      </c>
      <c r="I820" s="95" t="s">
        <v>156</v>
      </c>
      <c r="J820">
        <v>816</v>
      </c>
      <c r="K820" t="s">
        <v>281</v>
      </c>
      <c r="L820"/>
      <c r="M820"/>
      <c r="N820"/>
      <c r="O820"/>
      <c r="P820"/>
      <c r="Q820" t="s">
        <v>155</v>
      </c>
      <c r="R820"/>
      <c r="S820" t="s">
        <v>155</v>
      </c>
      <c r="T820"/>
      <c r="U820"/>
      <c r="V820"/>
      <c r="W820"/>
      <c r="X820" s="100"/>
      <c r="Y820" s="100"/>
      <c r="Z820" s="100"/>
      <c r="AA820" s="100"/>
      <c r="AB820" s="100"/>
      <c r="AC820" s="100"/>
      <c r="AD820" s="101"/>
    </row>
    <row r="821" spans="1:30" ht="15" customHeight="1">
      <c r="A821" s="89">
        <v>37</v>
      </c>
      <c r="B821" s="89" t="s">
        <v>216</v>
      </c>
      <c r="C821" s="130">
        <v>7</v>
      </c>
      <c r="D821" s="119">
        <v>508.57</v>
      </c>
      <c r="E821" s="123"/>
      <c r="F821" s="122">
        <v>500</v>
      </c>
      <c r="G821" s="125">
        <v>817</v>
      </c>
      <c r="H821" s="94">
        <v>1</v>
      </c>
      <c r="I821" s="95" t="s">
        <v>156</v>
      </c>
      <c r="J821">
        <v>817</v>
      </c>
      <c r="K821" t="s">
        <v>281</v>
      </c>
      <c r="L821"/>
      <c r="M821"/>
      <c r="N821" t="s">
        <v>281</v>
      </c>
      <c r="O821"/>
      <c r="P821" t="s">
        <v>281</v>
      </c>
      <c r="Q821" t="s">
        <v>155</v>
      </c>
      <c r="R821"/>
      <c r="S821" t="s">
        <v>281</v>
      </c>
      <c r="T821"/>
      <c r="U821"/>
      <c r="V821"/>
      <c r="W821"/>
      <c r="X821" s="100"/>
      <c r="Y821" s="100"/>
      <c r="Z821" s="100"/>
      <c r="AA821" s="100"/>
      <c r="AB821" s="100"/>
      <c r="AC821" s="100"/>
      <c r="AD821" s="101"/>
    </row>
    <row r="822" spans="1:30" ht="15" customHeight="1">
      <c r="A822" s="89">
        <v>37</v>
      </c>
      <c r="B822" s="89" t="s">
        <v>216</v>
      </c>
      <c r="C822" s="130">
        <v>8</v>
      </c>
      <c r="D822" s="119">
        <v>490.45600000000002</v>
      </c>
      <c r="E822" s="123" t="s">
        <v>332</v>
      </c>
      <c r="F822" s="122">
        <v>482</v>
      </c>
      <c r="G822" s="125">
        <v>818</v>
      </c>
      <c r="H822" s="94">
        <v>1</v>
      </c>
      <c r="I822" s="95" t="s">
        <v>156</v>
      </c>
      <c r="J822">
        <v>818</v>
      </c>
      <c r="K822" t="s">
        <v>281</v>
      </c>
      <c r="L822"/>
      <c r="M822"/>
      <c r="N822" t="s">
        <v>281</v>
      </c>
      <c r="O822"/>
      <c r="P822"/>
      <c r="Q822" t="s">
        <v>155</v>
      </c>
      <c r="R822"/>
      <c r="S822" t="s">
        <v>281</v>
      </c>
      <c r="T822"/>
      <c r="U822"/>
      <c r="V822"/>
      <c r="W822" t="s">
        <v>155</v>
      </c>
      <c r="X822" s="100"/>
      <c r="Y822" s="100"/>
      <c r="Z822" s="100"/>
      <c r="AA822" s="100"/>
      <c r="AB822" s="100"/>
      <c r="AC822" s="100"/>
      <c r="AD822" s="101"/>
    </row>
    <row r="823" spans="1:30" ht="15" customHeight="1">
      <c r="A823" s="89">
        <v>37</v>
      </c>
      <c r="B823" s="89" t="s">
        <v>216</v>
      </c>
      <c r="C823" s="130">
        <v>9</v>
      </c>
      <c r="D823" s="119">
        <v>423.53899999999999</v>
      </c>
      <c r="E823" s="123">
        <v>34.78</v>
      </c>
      <c r="F823" s="122">
        <v>415</v>
      </c>
      <c r="G823" s="125">
        <v>819</v>
      </c>
      <c r="H823" s="94">
        <v>0</v>
      </c>
      <c r="I823" s="95" t="s">
        <v>156</v>
      </c>
      <c r="J823">
        <v>819</v>
      </c>
      <c r="K823" t="s">
        <v>281</v>
      </c>
      <c r="L823"/>
      <c r="M823"/>
      <c r="N823"/>
      <c r="O823"/>
      <c r="P823" t="s">
        <v>281</v>
      </c>
      <c r="Q823" t="s">
        <v>155</v>
      </c>
      <c r="R823"/>
      <c r="S823" t="s">
        <v>281</v>
      </c>
      <c r="T823"/>
      <c r="U823"/>
      <c r="V823"/>
      <c r="W823"/>
      <c r="X823" s="100"/>
      <c r="Y823" s="100"/>
      <c r="Z823" s="100"/>
      <c r="AA823" s="100"/>
      <c r="AB823" s="100"/>
      <c r="AC823" s="100"/>
      <c r="AD823" s="101"/>
    </row>
    <row r="824" spans="1:30" ht="15" customHeight="1">
      <c r="A824" s="89">
        <v>37</v>
      </c>
      <c r="B824" s="89" t="s">
        <v>216</v>
      </c>
      <c r="C824" s="130">
        <v>10</v>
      </c>
      <c r="D824" s="119">
        <v>379.79500000000002</v>
      </c>
      <c r="E824" s="123">
        <v>34.700000000000003</v>
      </c>
      <c r="F824" s="122">
        <v>372</v>
      </c>
      <c r="G824" s="125">
        <v>820</v>
      </c>
      <c r="H824" s="94">
        <v>0</v>
      </c>
      <c r="I824" s="95" t="s">
        <v>156</v>
      </c>
      <c r="J824">
        <v>820</v>
      </c>
      <c r="K824" t="s">
        <v>281</v>
      </c>
      <c r="L824"/>
      <c r="M824" t="s">
        <v>281</v>
      </c>
      <c r="N824"/>
      <c r="O824"/>
      <c r="P824"/>
      <c r="Q824" t="s">
        <v>155</v>
      </c>
      <c r="R824"/>
      <c r="S824" t="s">
        <v>281</v>
      </c>
      <c r="T824" t="s">
        <v>281</v>
      </c>
      <c r="U824" t="s">
        <v>281</v>
      </c>
      <c r="V824"/>
      <c r="W824"/>
      <c r="X824" s="100"/>
      <c r="Y824" s="100"/>
      <c r="Z824" s="100"/>
      <c r="AA824" s="100"/>
      <c r="AB824" s="100"/>
      <c r="AC824" s="100"/>
      <c r="AD824" s="101"/>
    </row>
    <row r="825" spans="1:30" ht="15" customHeight="1">
      <c r="A825" s="89">
        <v>37</v>
      </c>
      <c r="B825" s="89" t="s">
        <v>216</v>
      </c>
      <c r="C825" s="130">
        <v>11</v>
      </c>
      <c r="D825" s="119">
        <v>309.65300000000002</v>
      </c>
      <c r="E825" s="123">
        <v>34.4</v>
      </c>
      <c r="F825" s="122">
        <v>303</v>
      </c>
      <c r="G825" s="125">
        <v>821</v>
      </c>
      <c r="H825" s="94">
        <v>1</v>
      </c>
      <c r="I825" s="95" t="s">
        <v>156</v>
      </c>
      <c r="J825">
        <v>821</v>
      </c>
      <c r="K825" t="s">
        <v>281</v>
      </c>
      <c r="L825"/>
      <c r="M825" t="s">
        <v>155</v>
      </c>
      <c r="N825" t="s">
        <v>281</v>
      </c>
      <c r="O825"/>
      <c r="P825" t="s">
        <v>281</v>
      </c>
      <c r="Q825" t="s">
        <v>155</v>
      </c>
      <c r="R825"/>
      <c r="S825" t="s">
        <v>281</v>
      </c>
      <c r="T825" t="s">
        <v>281</v>
      </c>
      <c r="U825" t="s">
        <v>281</v>
      </c>
      <c r="V825"/>
      <c r="W825"/>
      <c r="X825" s="100"/>
      <c r="Y825" s="100"/>
      <c r="Z825" s="100"/>
      <c r="AA825" s="100"/>
      <c r="AB825" s="100"/>
      <c r="AC825" s="100"/>
      <c r="AD825" s="101"/>
    </row>
    <row r="826" spans="1:30" ht="15" customHeight="1">
      <c r="A826" s="89">
        <v>37</v>
      </c>
      <c r="B826" s="89" t="s">
        <v>216</v>
      </c>
      <c r="C826" s="130">
        <v>12</v>
      </c>
      <c r="D826" s="119">
        <v>278.01900000000001</v>
      </c>
      <c r="E826" s="123">
        <v>34.1</v>
      </c>
      <c r="F826" s="122">
        <v>271</v>
      </c>
      <c r="G826" s="125">
        <v>822</v>
      </c>
      <c r="H826" s="94">
        <v>1</v>
      </c>
      <c r="I826" s="95" t="s">
        <v>156</v>
      </c>
      <c r="J826">
        <v>822</v>
      </c>
      <c r="K826" t="s">
        <v>281</v>
      </c>
      <c r="L826"/>
      <c r="M826" t="s">
        <v>281</v>
      </c>
      <c r="N826" t="s">
        <v>281</v>
      </c>
      <c r="O826"/>
      <c r="P826"/>
      <c r="Q826" t="s">
        <v>155</v>
      </c>
      <c r="R826"/>
      <c r="S826" t="s">
        <v>281</v>
      </c>
      <c r="T826" t="s">
        <v>281</v>
      </c>
      <c r="U826" t="s">
        <v>281</v>
      </c>
      <c r="V826"/>
      <c r="W826"/>
      <c r="X826" s="100"/>
      <c r="Y826" s="100"/>
      <c r="Z826" s="100"/>
      <c r="AA826" s="100"/>
      <c r="AB826" s="100"/>
      <c r="AC826" s="100"/>
      <c r="AD826" s="101"/>
    </row>
    <row r="827" spans="1:30" ht="15" customHeight="1">
      <c r="A827" s="89">
        <v>37</v>
      </c>
      <c r="B827" s="89" t="s">
        <v>216</v>
      </c>
      <c r="C827" s="130">
        <v>13</v>
      </c>
      <c r="D827" s="119">
        <v>248.46799999999999</v>
      </c>
      <c r="E827" s="123">
        <v>33.6</v>
      </c>
      <c r="F827" s="122">
        <v>244</v>
      </c>
      <c r="G827" s="125">
        <v>823</v>
      </c>
      <c r="H827" s="94">
        <v>1</v>
      </c>
      <c r="I827" s="95" t="s">
        <v>156</v>
      </c>
      <c r="J827">
        <v>823</v>
      </c>
      <c r="K827" t="s">
        <v>155</v>
      </c>
      <c r="L827"/>
      <c r="M827" t="s">
        <v>281</v>
      </c>
      <c r="N827"/>
      <c r="O827"/>
      <c r="P827" t="s">
        <v>281</v>
      </c>
      <c r="Q827" t="s">
        <v>155</v>
      </c>
      <c r="R827"/>
      <c r="S827" t="s">
        <v>281</v>
      </c>
      <c r="T827" t="s">
        <v>155</v>
      </c>
      <c r="U827" t="s">
        <v>155</v>
      </c>
      <c r="V827"/>
      <c r="W827"/>
      <c r="X827" s="100"/>
      <c r="Y827" s="100"/>
      <c r="Z827" s="100"/>
      <c r="AA827" s="100"/>
      <c r="AB827" s="100"/>
      <c r="AC827" s="100"/>
      <c r="AD827" s="101"/>
    </row>
    <row r="828" spans="1:30" ht="15" customHeight="1">
      <c r="A828" s="89">
        <v>37</v>
      </c>
      <c r="B828" s="89" t="s">
        <v>216</v>
      </c>
      <c r="C828" s="130">
        <v>14</v>
      </c>
      <c r="D828" s="119">
        <v>217.477</v>
      </c>
      <c r="E828" s="123">
        <v>33.1</v>
      </c>
      <c r="F828" s="122">
        <v>213</v>
      </c>
      <c r="G828" s="125">
        <v>824</v>
      </c>
      <c r="H828" s="94">
        <v>1</v>
      </c>
      <c r="I828" s="95" t="s">
        <v>156</v>
      </c>
      <c r="J828">
        <v>824</v>
      </c>
      <c r="K828" t="s">
        <v>281</v>
      </c>
      <c r="L828"/>
      <c r="M828" t="s">
        <v>281</v>
      </c>
      <c r="N828" t="s">
        <v>281</v>
      </c>
      <c r="O828"/>
      <c r="P828" t="s">
        <v>281</v>
      </c>
      <c r="Q828" t="s">
        <v>320</v>
      </c>
      <c r="R828"/>
      <c r="S828" t="s">
        <v>281</v>
      </c>
      <c r="T828" t="s">
        <v>281</v>
      </c>
      <c r="U828" t="s">
        <v>281</v>
      </c>
      <c r="V828"/>
      <c r="W828" t="s">
        <v>155</v>
      </c>
      <c r="X828" s="100"/>
      <c r="Y828" s="100"/>
      <c r="Z828" s="100"/>
      <c r="AA828" s="100"/>
      <c r="AB828" s="100"/>
      <c r="AC828" s="100"/>
      <c r="AD828" s="101"/>
    </row>
    <row r="829" spans="1:30" ht="15" customHeight="1">
      <c r="A829" s="89">
        <v>37</v>
      </c>
      <c r="B829" s="89" t="s">
        <v>216</v>
      </c>
      <c r="C829" s="130">
        <v>15</v>
      </c>
      <c r="D829" s="119">
        <v>198.98400000000001</v>
      </c>
      <c r="E829" s="123">
        <v>32.9</v>
      </c>
      <c r="F829" s="122">
        <v>195</v>
      </c>
      <c r="G829" s="125">
        <v>825</v>
      </c>
      <c r="H829" s="94">
        <v>1</v>
      </c>
      <c r="I829" s="95" t="s">
        <v>156</v>
      </c>
      <c r="J829">
        <v>825</v>
      </c>
      <c r="K829" t="s">
        <v>281</v>
      </c>
      <c r="L829"/>
      <c r="M829" t="s">
        <v>281</v>
      </c>
      <c r="N829" t="s">
        <v>281</v>
      </c>
      <c r="O829"/>
      <c r="P829" t="s">
        <v>281</v>
      </c>
      <c r="Q829" t="s">
        <v>155</v>
      </c>
      <c r="R829"/>
      <c r="S829" t="s">
        <v>281</v>
      </c>
      <c r="T829" t="s">
        <v>281</v>
      </c>
      <c r="U829" t="s">
        <v>281</v>
      </c>
      <c r="V829"/>
      <c r="W829"/>
      <c r="X829" s="100"/>
      <c r="Y829" s="100"/>
      <c r="Z829" s="100"/>
      <c r="AA829" s="100"/>
      <c r="AB829" s="100"/>
      <c r="AC829" s="100"/>
      <c r="AD829" s="101"/>
    </row>
    <row r="830" spans="1:30" ht="15" customHeight="1">
      <c r="A830" s="89">
        <v>37</v>
      </c>
      <c r="B830" s="89" t="s">
        <v>216</v>
      </c>
      <c r="C830" s="130">
        <v>16</v>
      </c>
      <c r="D830" s="119">
        <v>170.74100000000001</v>
      </c>
      <c r="E830" s="123">
        <v>32.6</v>
      </c>
      <c r="F830" s="122">
        <v>167</v>
      </c>
      <c r="G830" s="125">
        <v>826</v>
      </c>
      <c r="H830" s="94">
        <v>1</v>
      </c>
      <c r="I830" s="95" t="s">
        <v>156</v>
      </c>
      <c r="J830">
        <v>826</v>
      </c>
      <c r="K830" t="s">
        <v>281</v>
      </c>
      <c r="L830"/>
      <c r="M830" t="s">
        <v>281</v>
      </c>
      <c r="N830"/>
      <c r="O830"/>
      <c r="P830" t="s">
        <v>281</v>
      </c>
      <c r="Q830" t="s">
        <v>155</v>
      </c>
      <c r="R830"/>
      <c r="S830" t="s">
        <v>281</v>
      </c>
      <c r="T830" t="s">
        <v>281</v>
      </c>
      <c r="U830" t="s">
        <v>281</v>
      </c>
      <c r="V830"/>
      <c r="W830"/>
      <c r="X830" s="100"/>
      <c r="Y830" s="100"/>
      <c r="Z830" s="100"/>
      <c r="AA830" s="100"/>
      <c r="AB830" s="100"/>
      <c r="AC830" s="100"/>
      <c r="AD830" s="101"/>
    </row>
    <row r="831" spans="1:30" ht="15" customHeight="1">
      <c r="A831" s="89">
        <v>37</v>
      </c>
      <c r="B831" s="89" t="s">
        <v>216</v>
      </c>
      <c r="C831" s="130">
        <v>17</v>
      </c>
      <c r="D831" s="119">
        <v>140.50700000000001</v>
      </c>
      <c r="E831" s="123">
        <v>31.8</v>
      </c>
      <c r="F831" s="122">
        <v>137</v>
      </c>
      <c r="G831" s="125">
        <v>827</v>
      </c>
      <c r="H831" s="94">
        <v>1</v>
      </c>
      <c r="I831" s="95" t="s">
        <v>156</v>
      </c>
      <c r="J831">
        <v>827</v>
      </c>
      <c r="K831" t="s">
        <v>281</v>
      </c>
      <c r="L831"/>
      <c r="M831" t="s">
        <v>281</v>
      </c>
      <c r="N831" t="s">
        <v>281</v>
      </c>
      <c r="O831" t="s">
        <v>155</v>
      </c>
      <c r="P831" t="s">
        <v>281</v>
      </c>
      <c r="Q831" t="s">
        <v>155</v>
      </c>
      <c r="R831"/>
      <c r="S831" t="s">
        <v>281</v>
      </c>
      <c r="T831" t="s">
        <v>281</v>
      </c>
      <c r="U831" t="s">
        <v>281</v>
      </c>
      <c r="V831"/>
      <c r="W831"/>
      <c r="X831" s="100"/>
      <c r="Y831" s="100"/>
      <c r="Z831" s="100"/>
      <c r="AA831" s="100"/>
      <c r="AB831" s="100"/>
      <c r="AC831" s="100"/>
      <c r="AD831" s="101"/>
    </row>
    <row r="832" spans="1:30" ht="15" customHeight="1">
      <c r="A832" s="89">
        <v>37</v>
      </c>
      <c r="B832" s="89" t="s">
        <v>216</v>
      </c>
      <c r="C832" s="130">
        <v>18</v>
      </c>
      <c r="D832" s="119">
        <v>108.93</v>
      </c>
      <c r="E832" s="123" t="s">
        <v>330</v>
      </c>
      <c r="F832" s="122">
        <v>106</v>
      </c>
      <c r="G832" s="125">
        <v>828</v>
      </c>
      <c r="H832" s="94">
        <v>1</v>
      </c>
      <c r="I832" s="95" t="s">
        <v>156</v>
      </c>
      <c r="J832">
        <v>828</v>
      </c>
      <c r="K832" t="s">
        <v>281</v>
      </c>
      <c r="L832"/>
      <c r="M832" t="s">
        <v>281</v>
      </c>
      <c r="N832"/>
      <c r="O832" t="s">
        <v>155</v>
      </c>
      <c r="P832" t="s">
        <v>281</v>
      </c>
      <c r="Q832" t="s">
        <v>155</v>
      </c>
      <c r="R832"/>
      <c r="S832" t="s">
        <v>281</v>
      </c>
      <c r="T832" t="s">
        <v>281</v>
      </c>
      <c r="U832" t="s">
        <v>281</v>
      </c>
      <c r="V832"/>
      <c r="W832"/>
      <c r="X832" s="100"/>
      <c r="Y832" s="100"/>
      <c r="Z832" s="100"/>
      <c r="AA832" s="100"/>
      <c r="AB832" s="100"/>
      <c r="AC832" s="100"/>
      <c r="AD832" s="101"/>
    </row>
    <row r="833" spans="1:31" ht="15" customHeight="1">
      <c r="A833" s="89">
        <v>37</v>
      </c>
      <c r="B833" s="89" t="s">
        <v>216</v>
      </c>
      <c r="C833" s="130">
        <v>19</v>
      </c>
      <c r="D833" s="119">
        <v>78.45</v>
      </c>
      <c r="E833" s="123" t="s">
        <v>330</v>
      </c>
      <c r="F833" s="122">
        <v>75</v>
      </c>
      <c r="G833" s="125">
        <v>829</v>
      </c>
      <c r="H833" s="94">
        <v>1</v>
      </c>
      <c r="I833" s="95" t="s">
        <v>156</v>
      </c>
      <c r="J833">
        <v>829</v>
      </c>
      <c r="K833" t="s">
        <v>281</v>
      </c>
      <c r="L833"/>
      <c r="M833" t="s">
        <v>281</v>
      </c>
      <c r="N833" t="s">
        <v>281</v>
      </c>
      <c r="O833" t="s">
        <v>155</v>
      </c>
      <c r="P833" t="s">
        <v>281</v>
      </c>
      <c r="Q833" t="s">
        <v>155</v>
      </c>
      <c r="R833"/>
      <c r="S833" t="s">
        <v>281</v>
      </c>
      <c r="T833" t="s">
        <v>281</v>
      </c>
      <c r="U833" t="s">
        <v>281</v>
      </c>
      <c r="V833"/>
      <c r="W833"/>
      <c r="X833" s="100"/>
      <c r="Y833" s="100"/>
      <c r="Z833" s="100"/>
      <c r="AA833" s="100"/>
      <c r="AB833" s="100"/>
      <c r="AC833" s="100"/>
      <c r="AD833" s="101"/>
    </row>
    <row r="834" spans="1:31" ht="15" customHeight="1">
      <c r="A834" s="89">
        <v>37</v>
      </c>
      <c r="B834" s="89" t="s">
        <v>216</v>
      </c>
      <c r="C834" s="130">
        <v>20</v>
      </c>
      <c r="D834" s="119">
        <v>75.768000000000001</v>
      </c>
      <c r="E834" s="123"/>
      <c r="F834" s="122">
        <v>75</v>
      </c>
      <c r="G834" s="125">
        <v>830</v>
      </c>
      <c r="H834" s="94">
        <v>1</v>
      </c>
      <c r="I834" s="95" t="s">
        <v>156</v>
      </c>
      <c r="J834">
        <v>830</v>
      </c>
      <c r="K834"/>
      <c r="L834"/>
      <c r="M834"/>
      <c r="N834"/>
      <c r="O834"/>
      <c r="P834"/>
      <c r="Q834"/>
      <c r="R834"/>
      <c r="S834" t="s">
        <v>281</v>
      </c>
      <c r="T834"/>
      <c r="U834"/>
      <c r="V834"/>
      <c r="W834" t="s">
        <v>155</v>
      </c>
      <c r="X834" s="100"/>
      <c r="Y834" s="100"/>
      <c r="Z834" s="100"/>
      <c r="AA834" s="100"/>
      <c r="AB834" s="100"/>
      <c r="AC834" s="100"/>
      <c r="AD834" s="101"/>
    </row>
    <row r="835" spans="1:31" ht="15" customHeight="1">
      <c r="A835" s="89">
        <v>37</v>
      </c>
      <c r="B835" s="89" t="s">
        <v>216</v>
      </c>
      <c r="C835" s="130">
        <v>21</v>
      </c>
      <c r="D835" s="119">
        <v>41.978000000000002</v>
      </c>
      <c r="E835" s="123"/>
      <c r="F835" s="122">
        <v>40</v>
      </c>
      <c r="G835" s="125">
        <v>831</v>
      </c>
      <c r="H835" s="94">
        <v>1</v>
      </c>
      <c r="I835" s="95" t="s">
        <v>156</v>
      </c>
      <c r="J835">
        <v>831</v>
      </c>
      <c r="K835" t="s">
        <v>281</v>
      </c>
      <c r="L835"/>
      <c r="M835" t="s">
        <v>281</v>
      </c>
      <c r="N835"/>
      <c r="O835" t="s">
        <v>155</v>
      </c>
      <c r="P835" t="s">
        <v>281</v>
      </c>
      <c r="Q835" t="s">
        <v>155</v>
      </c>
      <c r="R835"/>
      <c r="S835" t="s">
        <v>281</v>
      </c>
      <c r="T835" t="s">
        <v>281</v>
      </c>
      <c r="U835" t="s">
        <v>281</v>
      </c>
      <c r="V835"/>
      <c r="W835"/>
      <c r="X835" s="100"/>
      <c r="Y835" s="100"/>
      <c r="Z835" s="100"/>
      <c r="AA835" s="100"/>
      <c r="AB835" s="100"/>
      <c r="AC835" s="100"/>
      <c r="AD835" s="101"/>
    </row>
    <row r="836" spans="1:31" ht="15" customHeight="1">
      <c r="A836" s="89">
        <v>37</v>
      </c>
      <c r="B836" s="89" t="s">
        <v>216</v>
      </c>
      <c r="C836" s="130">
        <v>22</v>
      </c>
      <c r="D836" s="119">
        <v>21.609000000000002</v>
      </c>
      <c r="E836" s="123"/>
      <c r="F836" s="122">
        <v>20</v>
      </c>
      <c r="G836" s="125">
        <v>832</v>
      </c>
      <c r="H836" s="94">
        <v>1</v>
      </c>
      <c r="I836" s="95" t="s">
        <v>156</v>
      </c>
      <c r="J836">
        <v>832</v>
      </c>
      <c r="K836" t="s">
        <v>281</v>
      </c>
      <c r="L836"/>
      <c r="M836" t="s">
        <v>281</v>
      </c>
      <c r="N836" t="s">
        <v>281</v>
      </c>
      <c r="O836" t="s">
        <v>155</v>
      </c>
      <c r="P836" t="s">
        <v>281</v>
      </c>
      <c r="Q836" t="s">
        <v>155</v>
      </c>
      <c r="R836"/>
      <c r="S836" t="s">
        <v>281</v>
      </c>
      <c r="T836" t="s">
        <v>281</v>
      </c>
      <c r="U836" t="s">
        <v>281</v>
      </c>
      <c r="V836"/>
      <c r="W836"/>
      <c r="X836" s="100"/>
      <c r="Y836" s="100"/>
      <c r="Z836" s="100"/>
      <c r="AA836" s="100"/>
      <c r="AB836" s="100"/>
      <c r="AC836" s="100"/>
      <c r="AD836" s="101"/>
    </row>
    <row r="837" spans="1:31" ht="15" customHeight="1">
      <c r="A837" s="89">
        <v>37</v>
      </c>
      <c r="B837" s="89" t="s">
        <v>216</v>
      </c>
      <c r="C837" s="130">
        <v>23</v>
      </c>
      <c r="D837" s="119">
        <v>5.2759999999999998</v>
      </c>
      <c r="E837" s="123"/>
      <c r="F837" s="122">
        <v>5</v>
      </c>
      <c r="G837" s="125">
        <v>833</v>
      </c>
      <c r="H837" s="94">
        <v>1</v>
      </c>
      <c r="I837" s="95" t="s">
        <v>184</v>
      </c>
      <c r="J837">
        <v>833</v>
      </c>
      <c r="K837"/>
      <c r="L837"/>
      <c r="M837"/>
      <c r="N837"/>
      <c r="O837"/>
      <c r="P837"/>
      <c r="Q837"/>
      <c r="R837"/>
      <c r="S837" t="s">
        <v>281</v>
      </c>
      <c r="T837"/>
      <c r="U837"/>
      <c r="V837"/>
      <c r="W837" t="s">
        <v>155</v>
      </c>
      <c r="X837" s="100"/>
      <c r="Y837" s="100"/>
      <c r="Z837" s="100"/>
      <c r="AA837" s="100"/>
      <c r="AB837" s="100"/>
      <c r="AC837" s="100"/>
      <c r="AD837" s="101"/>
    </row>
    <row r="838" spans="1:31" ht="15" customHeight="1">
      <c r="A838" s="89">
        <v>37</v>
      </c>
      <c r="B838" s="89" t="s">
        <v>216</v>
      </c>
      <c r="C838" s="131">
        <v>24</v>
      </c>
      <c r="D838" s="119">
        <v>6.3010000000000002</v>
      </c>
      <c r="E838" s="123"/>
      <c r="F838" s="122">
        <v>5</v>
      </c>
      <c r="G838" s="125">
        <v>834</v>
      </c>
      <c r="H838" s="94">
        <v>1</v>
      </c>
      <c r="I838" s="95" t="s">
        <v>184</v>
      </c>
      <c r="J838">
        <v>834</v>
      </c>
      <c r="K838" t="s">
        <v>281</v>
      </c>
      <c r="L838"/>
      <c r="M838" t="s">
        <v>281</v>
      </c>
      <c r="N838" t="s">
        <v>281</v>
      </c>
      <c r="O838" t="s">
        <v>155</v>
      </c>
      <c r="P838" t="s">
        <v>281</v>
      </c>
      <c r="Q838" t="s">
        <v>320</v>
      </c>
      <c r="R838"/>
      <c r="S838" t="s">
        <v>281</v>
      </c>
      <c r="T838" t="s">
        <v>281</v>
      </c>
      <c r="U838" t="s">
        <v>281</v>
      </c>
      <c r="V838"/>
      <c r="W838"/>
      <c r="X838" s="100"/>
      <c r="Y838" s="100"/>
      <c r="Z838" s="100"/>
      <c r="AA838" s="100"/>
      <c r="AB838" s="100"/>
      <c r="AC838" s="100"/>
      <c r="AD838" s="101"/>
    </row>
    <row r="839" spans="1:31" ht="15" customHeight="1">
      <c r="A839" s="89">
        <v>38</v>
      </c>
      <c r="B839" s="89" t="s">
        <v>218</v>
      </c>
      <c r="C839" s="130">
        <v>1</v>
      </c>
      <c r="D839" s="119">
        <v>3818.85</v>
      </c>
      <c r="E839" s="123" t="s">
        <v>331</v>
      </c>
      <c r="F839" s="122">
        <v>3743</v>
      </c>
      <c r="G839" s="125">
        <v>835</v>
      </c>
      <c r="H839" s="94">
        <v>1</v>
      </c>
      <c r="I839" s="95" t="s">
        <v>156</v>
      </c>
      <c r="J839">
        <v>835</v>
      </c>
      <c r="K839" t="s">
        <v>155</v>
      </c>
      <c r="L839"/>
      <c r="M839"/>
      <c r="N839"/>
      <c r="O839"/>
      <c r="P839" t="s">
        <v>281</v>
      </c>
      <c r="Q839" t="s">
        <v>155</v>
      </c>
      <c r="R839"/>
      <c r="S839" t="s">
        <v>155</v>
      </c>
      <c r="T839"/>
      <c r="U839"/>
      <c r="V839" s="100"/>
      <c r="W839" s="100"/>
      <c r="X839" s="100"/>
      <c r="Y839" s="100"/>
      <c r="Z839" s="100"/>
      <c r="AA839" s="100"/>
      <c r="AB839" s="100"/>
      <c r="AC839" s="100"/>
      <c r="AD839" s="101"/>
    </row>
    <row r="840" spans="1:31" ht="15" customHeight="1">
      <c r="A840" s="89">
        <v>38</v>
      </c>
      <c r="B840" s="89" t="s">
        <v>218</v>
      </c>
      <c r="C840" s="130">
        <v>2</v>
      </c>
      <c r="D840" s="119">
        <v>3055.2049999999999</v>
      </c>
      <c r="E840" s="123"/>
      <c r="F840" s="122">
        <v>3000</v>
      </c>
      <c r="G840" s="125">
        <v>836</v>
      </c>
      <c r="H840" s="94">
        <v>1</v>
      </c>
      <c r="I840" s="95" t="s">
        <v>156</v>
      </c>
      <c r="J840">
        <v>836</v>
      </c>
      <c r="K840" t="s">
        <v>281</v>
      </c>
      <c r="L840"/>
      <c r="M840"/>
      <c r="N840"/>
      <c r="O840"/>
      <c r="P840"/>
      <c r="Q840" t="s">
        <v>155</v>
      </c>
      <c r="R840"/>
      <c r="S840" t="s">
        <v>281</v>
      </c>
      <c r="T840"/>
      <c r="U840"/>
      <c r="V840" s="100"/>
      <c r="W840" s="100"/>
      <c r="X840" s="100"/>
      <c r="Y840" s="100"/>
      <c r="Z840" s="100"/>
      <c r="AA840" s="100"/>
      <c r="AB840" s="100"/>
      <c r="AC840" s="100"/>
      <c r="AD840" s="101"/>
      <c r="AE840" s="113"/>
    </row>
    <row r="841" spans="1:31" ht="15" customHeight="1">
      <c r="A841" s="89">
        <v>38</v>
      </c>
      <c r="B841" s="89" t="s">
        <v>218</v>
      </c>
      <c r="C841" s="130">
        <v>3</v>
      </c>
      <c r="D841" s="119">
        <v>2543.5369999999998</v>
      </c>
      <c r="E841" s="123"/>
      <c r="F841" s="122">
        <v>2500</v>
      </c>
      <c r="G841" s="125">
        <v>837</v>
      </c>
      <c r="H841" s="94">
        <v>1</v>
      </c>
      <c r="I841" s="95" t="s">
        <v>156</v>
      </c>
      <c r="J841">
        <v>837</v>
      </c>
      <c r="K841" t="s">
        <v>281</v>
      </c>
      <c r="L841"/>
      <c r="M841"/>
      <c r="N841"/>
      <c r="O841"/>
      <c r="P841" t="s">
        <v>281</v>
      </c>
      <c r="Q841" t="s">
        <v>155</v>
      </c>
      <c r="R841"/>
      <c r="S841" t="s">
        <v>281</v>
      </c>
      <c r="T841"/>
      <c r="U841"/>
      <c r="V841" s="100"/>
      <c r="W841" s="100"/>
      <c r="X841" s="100"/>
      <c r="Y841" s="100"/>
      <c r="Z841" s="100"/>
      <c r="AA841" s="100"/>
      <c r="AB841" s="100"/>
      <c r="AC841" s="100"/>
      <c r="AD841" s="101"/>
      <c r="AE841" s="113"/>
    </row>
    <row r="842" spans="1:31" ht="15" customHeight="1">
      <c r="A842" s="89">
        <v>38</v>
      </c>
      <c r="B842" s="89" t="s">
        <v>218</v>
      </c>
      <c r="C842" s="130">
        <v>4</v>
      </c>
      <c r="D842" s="119">
        <v>2032.8689999999999</v>
      </c>
      <c r="E842" s="123"/>
      <c r="F842" s="122">
        <v>2000</v>
      </c>
      <c r="G842" s="125">
        <v>838</v>
      </c>
      <c r="H842" s="94">
        <v>1</v>
      </c>
      <c r="I842" s="95" t="s">
        <v>156</v>
      </c>
      <c r="J842">
        <v>838</v>
      </c>
      <c r="K842" t="s">
        <v>281</v>
      </c>
      <c r="L842"/>
      <c r="M842"/>
      <c r="N842"/>
      <c r="O842"/>
      <c r="P842"/>
      <c r="Q842" t="s">
        <v>320</v>
      </c>
      <c r="R842"/>
      <c r="S842" t="s">
        <v>281</v>
      </c>
      <c r="T842"/>
      <c r="U842"/>
      <c r="V842" s="100"/>
      <c r="W842" s="100"/>
      <c r="X842" s="100"/>
      <c r="Y842" s="100"/>
      <c r="Z842" s="100"/>
      <c r="AA842" s="100"/>
      <c r="AB842" s="100"/>
      <c r="AC842" s="100"/>
      <c r="AD842" s="101"/>
      <c r="AE842" s="113"/>
    </row>
    <row r="843" spans="1:31" ht="15" customHeight="1">
      <c r="A843" s="89">
        <v>38</v>
      </c>
      <c r="B843" s="89" t="s">
        <v>218</v>
      </c>
      <c r="C843" s="130">
        <v>5</v>
      </c>
      <c r="D843" s="119">
        <v>1523.829</v>
      </c>
      <c r="E843" s="123"/>
      <c r="F843" s="122">
        <v>1500</v>
      </c>
      <c r="G843" s="125">
        <v>839</v>
      </c>
      <c r="H843" s="94">
        <v>1</v>
      </c>
      <c r="I843" s="95" t="s">
        <v>156</v>
      </c>
      <c r="J843">
        <v>839</v>
      </c>
      <c r="K843" t="s">
        <v>281</v>
      </c>
      <c r="L843"/>
      <c r="M843"/>
      <c r="N843"/>
      <c r="O843"/>
      <c r="P843" t="s">
        <v>281</v>
      </c>
      <c r="Q843" t="s">
        <v>155</v>
      </c>
      <c r="R843"/>
      <c r="S843" t="s">
        <v>281</v>
      </c>
      <c r="T843"/>
      <c r="U843"/>
      <c r="V843" s="100"/>
      <c r="W843" s="100"/>
      <c r="X843" s="100"/>
      <c r="Y843" s="100"/>
      <c r="Z843" s="100"/>
      <c r="AA843" s="100"/>
      <c r="AB843" s="100"/>
      <c r="AC843" s="100"/>
      <c r="AD843" s="101"/>
      <c r="AE843" s="113"/>
    </row>
    <row r="844" spans="1:31" ht="15" customHeight="1">
      <c r="A844" s="89">
        <v>38</v>
      </c>
      <c r="B844" s="89" t="s">
        <v>218</v>
      </c>
      <c r="C844" s="130">
        <v>6</v>
      </c>
      <c r="D844" s="119">
        <v>1015.141</v>
      </c>
      <c r="E844" s="123"/>
      <c r="F844" s="122">
        <v>1000</v>
      </c>
      <c r="G844" s="125">
        <v>840</v>
      </c>
      <c r="H844" s="94">
        <v>1</v>
      </c>
      <c r="I844" s="95" t="s">
        <v>156</v>
      </c>
      <c r="J844">
        <v>840</v>
      </c>
      <c r="K844" t="s">
        <v>281</v>
      </c>
      <c r="L844"/>
      <c r="M844"/>
      <c r="N844" t="s">
        <v>281</v>
      </c>
      <c r="O844"/>
      <c r="P844"/>
      <c r="Q844" t="s">
        <v>155</v>
      </c>
      <c r="R844"/>
      <c r="S844" t="s">
        <v>155</v>
      </c>
      <c r="T844"/>
      <c r="U844"/>
      <c r="V844" s="100"/>
      <c r="W844" s="100"/>
      <c r="X844" s="100"/>
      <c r="Y844" s="100"/>
      <c r="Z844" s="100"/>
      <c r="AA844" s="100"/>
      <c r="AB844" s="100"/>
      <c r="AC844" s="100"/>
      <c r="AD844" s="101"/>
      <c r="AE844" s="113"/>
    </row>
    <row r="845" spans="1:31" ht="15" customHeight="1">
      <c r="A845" s="89">
        <v>38</v>
      </c>
      <c r="B845" s="89" t="s">
        <v>218</v>
      </c>
      <c r="C845" s="130">
        <v>7</v>
      </c>
      <c r="D845" s="119">
        <v>812.55399999999997</v>
      </c>
      <c r="E845" s="123"/>
      <c r="F845" s="122">
        <v>800</v>
      </c>
      <c r="G845" s="125">
        <v>841</v>
      </c>
      <c r="H845" s="94">
        <v>1</v>
      </c>
      <c r="I845" s="95" t="s">
        <v>156</v>
      </c>
      <c r="J845">
        <v>841</v>
      </c>
      <c r="K845" t="s">
        <v>281</v>
      </c>
      <c r="L845"/>
      <c r="M845"/>
      <c r="N845" t="s">
        <v>281</v>
      </c>
      <c r="O845"/>
      <c r="P845" t="s">
        <v>281</v>
      </c>
      <c r="Q845" t="s">
        <v>320</v>
      </c>
      <c r="R845"/>
      <c r="S845" t="s">
        <v>281</v>
      </c>
      <c r="T845"/>
      <c r="U845"/>
      <c r="V845" s="100"/>
      <c r="W845" s="100"/>
      <c r="X845" s="100"/>
      <c r="Y845" s="100"/>
      <c r="Z845" s="100"/>
      <c r="AA845" s="100"/>
      <c r="AB845" s="100"/>
      <c r="AC845" s="100"/>
      <c r="AD845" s="101"/>
      <c r="AE845" s="113"/>
    </row>
    <row r="846" spans="1:31" ht="15" customHeight="1">
      <c r="A846" s="89">
        <v>38</v>
      </c>
      <c r="B846" s="89" t="s">
        <v>218</v>
      </c>
      <c r="C846" s="130">
        <v>8</v>
      </c>
      <c r="D846" s="119">
        <v>609.69500000000005</v>
      </c>
      <c r="E846" s="123"/>
      <c r="F846" s="122">
        <v>600</v>
      </c>
      <c r="G846" s="125">
        <v>842</v>
      </c>
      <c r="H846" s="94">
        <v>1</v>
      </c>
      <c r="I846" s="95" t="s">
        <v>156</v>
      </c>
      <c r="J846">
        <v>842</v>
      </c>
      <c r="K846" t="s">
        <v>281</v>
      </c>
      <c r="L846"/>
      <c r="M846"/>
      <c r="N846"/>
      <c r="O846"/>
      <c r="P846"/>
      <c r="Q846" t="s">
        <v>155</v>
      </c>
      <c r="R846"/>
      <c r="S846" t="s">
        <v>281</v>
      </c>
      <c r="T846"/>
      <c r="U846"/>
      <c r="V846" s="100"/>
      <c r="W846" s="100"/>
      <c r="X846" s="100"/>
      <c r="Y846" s="100"/>
      <c r="Z846" s="100"/>
      <c r="AA846" s="100"/>
      <c r="AB846" s="100"/>
      <c r="AC846" s="100"/>
      <c r="AD846" s="101"/>
      <c r="AE846" s="113"/>
    </row>
    <row r="847" spans="1:31" ht="15" customHeight="1">
      <c r="A847" s="89">
        <v>38</v>
      </c>
      <c r="B847" s="89" t="s">
        <v>218</v>
      </c>
      <c r="C847" s="130">
        <v>9</v>
      </c>
      <c r="D847" s="119">
        <v>508.209</v>
      </c>
      <c r="E847" s="123"/>
      <c r="F847" s="122">
        <v>500</v>
      </c>
      <c r="G847" s="125">
        <v>843</v>
      </c>
      <c r="H847" s="94">
        <v>0</v>
      </c>
      <c r="I847" s="95" t="s">
        <v>156</v>
      </c>
      <c r="J847">
        <v>843</v>
      </c>
      <c r="K847" t="s">
        <v>155</v>
      </c>
      <c r="L847"/>
      <c r="M847"/>
      <c r="N847" t="s">
        <v>281</v>
      </c>
      <c r="O847"/>
      <c r="P847" t="s">
        <v>281</v>
      </c>
      <c r="Q847" t="s">
        <v>155</v>
      </c>
      <c r="R847"/>
      <c r="S847" t="s">
        <v>155</v>
      </c>
      <c r="T847"/>
      <c r="U847"/>
      <c r="V847" s="100"/>
      <c r="W847" s="100"/>
      <c r="X847" s="100"/>
      <c r="Y847" s="100"/>
      <c r="Z847" s="100"/>
      <c r="AA847" s="100"/>
      <c r="AB847" s="100"/>
      <c r="AC847" s="100"/>
      <c r="AD847" s="101"/>
      <c r="AE847" s="113"/>
    </row>
    <row r="848" spans="1:31" ht="15" customHeight="1">
      <c r="A848" s="89">
        <v>38</v>
      </c>
      <c r="B848" s="89" t="s">
        <v>218</v>
      </c>
      <c r="C848" s="130">
        <v>10</v>
      </c>
      <c r="D848" s="119">
        <v>504.06599999999997</v>
      </c>
      <c r="E848" s="123" t="s">
        <v>332</v>
      </c>
      <c r="F848" s="122">
        <v>496</v>
      </c>
      <c r="G848" s="125">
        <v>844</v>
      </c>
      <c r="H848" s="94">
        <v>0</v>
      </c>
      <c r="I848" s="95" t="s">
        <v>156</v>
      </c>
      <c r="J848">
        <v>844</v>
      </c>
      <c r="K848" t="s">
        <v>281</v>
      </c>
      <c r="L848"/>
      <c r="M848"/>
      <c r="N848" t="s">
        <v>281</v>
      </c>
      <c r="O848"/>
      <c r="P848"/>
      <c r="Q848" t="s">
        <v>155</v>
      </c>
      <c r="R848"/>
      <c r="S848" t="s">
        <v>281</v>
      </c>
      <c r="T848"/>
      <c r="U848"/>
      <c r="V848" s="100"/>
      <c r="W848" s="100"/>
      <c r="X848" s="100"/>
      <c r="Y848" s="100"/>
      <c r="Z848" s="100"/>
      <c r="AA848" s="100"/>
      <c r="AB848" s="100"/>
      <c r="AC848" s="100"/>
      <c r="AD848" s="101"/>
      <c r="AE848" s="113"/>
    </row>
    <row r="849" spans="1:31" ht="15" customHeight="1">
      <c r="A849" s="89">
        <v>38</v>
      </c>
      <c r="B849" s="89" t="s">
        <v>218</v>
      </c>
      <c r="C849" s="130">
        <v>11</v>
      </c>
      <c r="D849" s="119">
        <v>434.11399999999998</v>
      </c>
      <c r="E849" s="123">
        <v>34.78</v>
      </c>
      <c r="F849" s="122">
        <v>427</v>
      </c>
      <c r="G849" s="125">
        <v>845</v>
      </c>
      <c r="H849" s="94">
        <v>1</v>
      </c>
      <c r="I849" s="95" t="s">
        <v>156</v>
      </c>
      <c r="J849">
        <v>845</v>
      </c>
      <c r="K849" t="s">
        <v>281</v>
      </c>
      <c r="L849"/>
      <c r="M849"/>
      <c r="N849"/>
      <c r="O849"/>
      <c r="P849" t="s">
        <v>281</v>
      </c>
      <c r="Q849" t="s">
        <v>155</v>
      </c>
      <c r="R849"/>
      <c r="S849" t="s">
        <v>281</v>
      </c>
      <c r="T849"/>
      <c r="U849"/>
      <c r="V849" s="100"/>
      <c r="W849" s="100"/>
      <c r="X849" s="100"/>
      <c r="Y849" s="100"/>
      <c r="Z849" s="100"/>
      <c r="AA849" s="100"/>
      <c r="AB849" s="100"/>
      <c r="AC849" s="100"/>
      <c r="AD849" s="101"/>
      <c r="AE849" s="113"/>
    </row>
    <row r="850" spans="1:31" ht="15" customHeight="1">
      <c r="A850" s="89">
        <v>38</v>
      </c>
      <c r="B850" s="89" t="s">
        <v>218</v>
      </c>
      <c r="C850" s="130">
        <v>12</v>
      </c>
      <c r="D850" s="119">
        <v>390.66</v>
      </c>
      <c r="E850" s="123">
        <v>34.700000000000003</v>
      </c>
      <c r="F850" s="122">
        <v>384</v>
      </c>
      <c r="G850" s="125">
        <v>846</v>
      </c>
      <c r="H850" s="94">
        <v>1</v>
      </c>
      <c r="I850" s="95" t="s">
        <v>156</v>
      </c>
      <c r="J850">
        <v>846</v>
      </c>
      <c r="K850" t="s">
        <v>281</v>
      </c>
      <c r="L850"/>
      <c r="M850" t="s">
        <v>281</v>
      </c>
      <c r="N850"/>
      <c r="O850"/>
      <c r="P850"/>
      <c r="Q850" t="s">
        <v>155</v>
      </c>
      <c r="R850"/>
      <c r="S850" t="s">
        <v>281</v>
      </c>
      <c r="T850" t="s">
        <v>281</v>
      </c>
      <c r="U850" t="s">
        <v>281</v>
      </c>
      <c r="V850" s="100"/>
      <c r="W850" s="100"/>
      <c r="X850" s="100"/>
      <c r="Y850" s="100"/>
      <c r="Z850" s="100"/>
      <c r="AA850" s="100"/>
      <c r="AB850" s="100"/>
      <c r="AC850" s="100"/>
      <c r="AD850" s="101"/>
      <c r="AE850" s="113"/>
    </row>
    <row r="851" spans="1:31" ht="15" customHeight="1">
      <c r="A851" s="89">
        <v>38</v>
      </c>
      <c r="B851" s="89" t="s">
        <v>218</v>
      </c>
      <c r="C851" s="130">
        <v>13</v>
      </c>
      <c r="D851" s="119">
        <v>325.73500000000001</v>
      </c>
      <c r="E851" s="123">
        <v>34.4</v>
      </c>
      <c r="F851" s="122">
        <v>320</v>
      </c>
      <c r="G851" s="125">
        <v>847</v>
      </c>
      <c r="H851" s="94">
        <v>1</v>
      </c>
      <c r="I851" s="95" t="s">
        <v>156</v>
      </c>
      <c r="J851">
        <v>847</v>
      </c>
      <c r="K851" t="s">
        <v>281</v>
      </c>
      <c r="L851"/>
      <c r="M851" t="s">
        <v>281</v>
      </c>
      <c r="N851" t="s">
        <v>281</v>
      </c>
      <c r="O851"/>
      <c r="P851" t="s">
        <v>281</v>
      </c>
      <c r="Q851" t="s">
        <v>155</v>
      </c>
      <c r="R851"/>
      <c r="S851" t="s">
        <v>281</v>
      </c>
      <c r="T851" t="s">
        <v>281</v>
      </c>
      <c r="U851" t="s">
        <v>281</v>
      </c>
      <c r="V851" s="100"/>
      <c r="W851" s="100"/>
      <c r="X851" s="100"/>
      <c r="Y851" s="100"/>
      <c r="Z851" s="100"/>
      <c r="AA851" s="100"/>
      <c r="AB851" s="100"/>
      <c r="AC851" s="100"/>
      <c r="AD851" s="101"/>
      <c r="AE851" s="113"/>
    </row>
    <row r="852" spans="1:31" ht="15" customHeight="1">
      <c r="A852" s="89">
        <v>38</v>
      </c>
      <c r="B852" s="89" t="s">
        <v>218</v>
      </c>
      <c r="C852" s="130">
        <v>14</v>
      </c>
      <c r="D852" s="119">
        <v>293.91500000000002</v>
      </c>
      <c r="E852" s="123">
        <v>34.1</v>
      </c>
      <c r="F852" s="122">
        <v>289</v>
      </c>
      <c r="G852" s="125">
        <v>848</v>
      </c>
      <c r="H852" s="94">
        <v>1</v>
      </c>
      <c r="I852" s="95" t="s">
        <v>156</v>
      </c>
      <c r="J852">
        <v>848</v>
      </c>
      <c r="K852" t="s">
        <v>281</v>
      </c>
      <c r="L852"/>
      <c r="M852" t="s">
        <v>281</v>
      </c>
      <c r="N852" t="s">
        <v>281</v>
      </c>
      <c r="O852"/>
      <c r="P852" t="s">
        <v>281</v>
      </c>
      <c r="Q852" t="s">
        <v>155</v>
      </c>
      <c r="R852"/>
      <c r="S852" t="s">
        <v>281</v>
      </c>
      <c r="T852" t="s">
        <v>281</v>
      </c>
      <c r="U852" t="s">
        <v>281</v>
      </c>
      <c r="V852" s="100"/>
      <c r="W852" s="100"/>
      <c r="X852" s="100"/>
      <c r="Y852" s="100"/>
      <c r="Z852" s="100"/>
      <c r="AA852" s="100"/>
      <c r="AB852" s="100"/>
      <c r="AC852" s="100"/>
      <c r="AD852" s="101"/>
      <c r="AE852" s="113"/>
    </row>
    <row r="853" spans="1:31" ht="15" customHeight="1">
      <c r="A853" s="89">
        <v>38</v>
      </c>
      <c r="B853" s="89" t="s">
        <v>218</v>
      </c>
      <c r="C853" s="130">
        <v>15</v>
      </c>
      <c r="D853" s="119">
        <v>269.44499999999999</v>
      </c>
      <c r="E853" s="123">
        <v>33.6</v>
      </c>
      <c r="F853" s="122">
        <v>265</v>
      </c>
      <c r="G853" s="125">
        <v>849</v>
      </c>
      <c r="H853" s="94">
        <v>1</v>
      </c>
      <c r="I853" s="95" t="s">
        <v>156</v>
      </c>
      <c r="J853">
        <v>849</v>
      </c>
      <c r="K853" t="s">
        <v>281</v>
      </c>
      <c r="L853"/>
      <c r="M853" t="s">
        <v>281</v>
      </c>
      <c r="N853"/>
      <c r="O853"/>
      <c r="P853" t="s">
        <v>281</v>
      </c>
      <c r="Q853" t="s">
        <v>155</v>
      </c>
      <c r="R853"/>
      <c r="S853" t="s">
        <v>281</v>
      </c>
      <c r="T853" t="s">
        <v>281</v>
      </c>
      <c r="U853" t="s">
        <v>281</v>
      </c>
      <c r="V853" s="100"/>
      <c r="W853" s="100"/>
      <c r="X853" s="100"/>
      <c r="Y853" s="100"/>
      <c r="Z853" s="100"/>
      <c r="AA853" s="100"/>
      <c r="AB853" s="100"/>
      <c r="AC853" s="100"/>
      <c r="AD853" s="101"/>
      <c r="AE853" s="113"/>
    </row>
    <row r="854" spans="1:31" ht="15" customHeight="1">
      <c r="A854" s="89">
        <v>38</v>
      </c>
      <c r="B854" s="89" t="s">
        <v>218</v>
      </c>
      <c r="C854" s="130">
        <v>16</v>
      </c>
      <c r="D854" s="119">
        <v>245.142</v>
      </c>
      <c r="E854" s="123">
        <v>33.1</v>
      </c>
      <c r="F854" s="122">
        <v>241</v>
      </c>
      <c r="G854" s="125">
        <v>850</v>
      </c>
      <c r="H854" s="142" t="s">
        <v>340</v>
      </c>
      <c r="I854" s="95" t="s">
        <v>156</v>
      </c>
      <c r="J854">
        <v>850</v>
      </c>
      <c r="K854" t="s">
        <v>281</v>
      </c>
      <c r="L854"/>
      <c r="M854" t="s">
        <v>281</v>
      </c>
      <c r="N854" t="s">
        <v>281</v>
      </c>
      <c r="O854"/>
      <c r="P854" t="s">
        <v>281</v>
      </c>
      <c r="Q854" t="s">
        <v>155</v>
      </c>
      <c r="R854"/>
      <c r="S854" t="s">
        <v>281</v>
      </c>
      <c r="T854" t="s">
        <v>281</v>
      </c>
      <c r="U854" t="s">
        <v>281</v>
      </c>
      <c r="V854" s="100"/>
      <c r="W854" s="100"/>
      <c r="X854" s="100"/>
      <c r="Y854" s="100"/>
      <c r="Z854" s="100"/>
      <c r="AA854" s="100"/>
      <c r="AB854" s="100"/>
      <c r="AC854" s="100"/>
      <c r="AD854" s="101"/>
      <c r="AE854" s="113"/>
    </row>
    <row r="855" spans="1:31" ht="15" customHeight="1">
      <c r="A855" s="89">
        <v>38</v>
      </c>
      <c r="B855" s="89" t="s">
        <v>218</v>
      </c>
      <c r="C855" s="130">
        <v>17</v>
      </c>
      <c r="D855" s="119">
        <v>230.279</v>
      </c>
      <c r="E855" s="123">
        <v>32.9</v>
      </c>
      <c r="F855" s="122">
        <v>226</v>
      </c>
      <c r="G855" s="125">
        <v>851</v>
      </c>
      <c r="H855" s="94">
        <v>1</v>
      </c>
      <c r="I855" s="95" t="s">
        <v>156</v>
      </c>
      <c r="J855">
        <v>851</v>
      </c>
      <c r="K855" t="s">
        <v>281</v>
      </c>
      <c r="L855"/>
      <c r="M855" t="s">
        <v>281</v>
      </c>
      <c r="N855" t="s">
        <v>281</v>
      </c>
      <c r="O855" t="s">
        <v>281</v>
      </c>
      <c r="P855" t="s">
        <v>281</v>
      </c>
      <c r="Q855" t="s">
        <v>155</v>
      </c>
      <c r="R855"/>
      <c r="S855" t="s">
        <v>281</v>
      </c>
      <c r="T855" t="s">
        <v>281</v>
      </c>
      <c r="U855" t="s">
        <v>281</v>
      </c>
      <c r="V855" s="100"/>
      <c r="W855" s="100"/>
      <c r="X855" s="100"/>
      <c r="Y855" s="100"/>
      <c r="Z855" s="100"/>
      <c r="AA855" s="100"/>
      <c r="AB855" s="100"/>
      <c r="AC855" s="100"/>
      <c r="AD855" s="101"/>
      <c r="AE855" s="113"/>
    </row>
    <row r="856" spans="1:31" ht="15" customHeight="1">
      <c r="A856" s="89">
        <v>38</v>
      </c>
      <c r="B856" s="89" t="s">
        <v>218</v>
      </c>
      <c r="C856" s="130">
        <v>18</v>
      </c>
      <c r="D856" s="119">
        <v>208.68899999999999</v>
      </c>
      <c r="E856" s="123">
        <v>32.6</v>
      </c>
      <c r="F856" s="122">
        <v>205</v>
      </c>
      <c r="G856" s="125">
        <v>852</v>
      </c>
      <c r="H856" s="94">
        <v>1</v>
      </c>
      <c r="I856" s="95" t="s">
        <v>156</v>
      </c>
      <c r="J856">
        <v>852</v>
      </c>
      <c r="K856" t="s">
        <v>155</v>
      </c>
      <c r="L856"/>
      <c r="M856" t="s">
        <v>155</v>
      </c>
      <c r="N856"/>
      <c r="O856" t="s">
        <v>281</v>
      </c>
      <c r="P856" t="s">
        <v>281</v>
      </c>
      <c r="Q856" t="s">
        <v>155</v>
      </c>
      <c r="R856"/>
      <c r="S856" t="s">
        <v>281</v>
      </c>
      <c r="T856" t="s">
        <v>281</v>
      </c>
      <c r="U856" t="s">
        <v>281</v>
      </c>
      <c r="V856" s="100"/>
      <c r="W856" s="100"/>
      <c r="X856" s="100"/>
      <c r="Y856" s="100"/>
      <c r="Z856" s="100"/>
      <c r="AA856" s="100"/>
      <c r="AB856" s="100"/>
      <c r="AC856" s="100"/>
      <c r="AD856" s="101"/>
    </row>
    <row r="857" spans="1:31" ht="15" customHeight="1">
      <c r="A857" s="89">
        <v>38</v>
      </c>
      <c r="B857" s="89" t="s">
        <v>218</v>
      </c>
      <c r="C857" s="130">
        <v>19</v>
      </c>
      <c r="D857" s="119">
        <v>189.58699999999999</v>
      </c>
      <c r="E857" s="123">
        <v>32.299999999999997</v>
      </c>
      <c r="F857" s="122">
        <v>186</v>
      </c>
      <c r="G857" s="125">
        <v>853</v>
      </c>
      <c r="H857" s="94">
        <v>1</v>
      </c>
      <c r="I857" s="95" t="s">
        <v>156</v>
      </c>
      <c r="J857">
        <v>853</v>
      </c>
      <c r="K857" t="s">
        <v>281</v>
      </c>
      <c r="L857"/>
      <c r="M857" t="s">
        <v>281</v>
      </c>
      <c r="N857" t="s">
        <v>281</v>
      </c>
      <c r="O857" t="s">
        <v>155</v>
      </c>
      <c r="P857" t="s">
        <v>281</v>
      </c>
      <c r="Q857" t="s">
        <v>155</v>
      </c>
      <c r="R857"/>
      <c r="S857" t="s">
        <v>281</v>
      </c>
      <c r="T857" t="s">
        <v>281</v>
      </c>
      <c r="U857" t="s">
        <v>281</v>
      </c>
      <c r="V857" s="100"/>
      <c r="W857" s="100"/>
      <c r="X857" s="100"/>
      <c r="Y857" s="100"/>
      <c r="Z857" s="100"/>
      <c r="AA857" s="100"/>
      <c r="AB857" s="100"/>
      <c r="AC857" s="100"/>
      <c r="AD857" s="101"/>
    </row>
    <row r="858" spans="1:31" ht="15" customHeight="1">
      <c r="A858" s="89">
        <v>38</v>
      </c>
      <c r="B858" s="89" t="s">
        <v>218</v>
      </c>
      <c r="C858" s="130">
        <v>20</v>
      </c>
      <c r="D858" s="119">
        <v>120.126</v>
      </c>
      <c r="E858" s="123">
        <v>31.8</v>
      </c>
      <c r="F858" s="122">
        <v>118</v>
      </c>
      <c r="G858" s="125">
        <v>854</v>
      </c>
      <c r="H858" s="94">
        <v>1</v>
      </c>
      <c r="I858" s="95" t="s">
        <v>156</v>
      </c>
      <c r="J858">
        <v>854</v>
      </c>
      <c r="K858" t="s">
        <v>281</v>
      </c>
      <c r="L858"/>
      <c r="M858" t="s">
        <v>281</v>
      </c>
      <c r="N858"/>
      <c r="O858" t="s">
        <v>281</v>
      </c>
      <c r="P858" t="s">
        <v>281</v>
      </c>
      <c r="Q858" t="s">
        <v>320</v>
      </c>
      <c r="R858"/>
      <c r="S858" t="s">
        <v>281</v>
      </c>
      <c r="T858" t="s">
        <v>281</v>
      </c>
      <c r="U858" t="s">
        <v>281</v>
      </c>
      <c r="V858" s="100"/>
      <c r="W858" s="100"/>
      <c r="X858" s="100"/>
      <c r="Y858" s="100"/>
      <c r="Z858" s="100"/>
      <c r="AA858" s="100"/>
      <c r="AB858" s="100"/>
      <c r="AC858" s="100"/>
      <c r="AD858" s="101"/>
    </row>
    <row r="859" spans="1:31" ht="15" customHeight="1">
      <c r="A859" s="89">
        <v>38</v>
      </c>
      <c r="B859" s="89" t="s">
        <v>218</v>
      </c>
      <c r="C859" s="130">
        <v>21</v>
      </c>
      <c r="D859" s="119">
        <v>80.290000000000006</v>
      </c>
      <c r="E859" s="123" t="s">
        <v>330</v>
      </c>
      <c r="F859" s="122">
        <v>78</v>
      </c>
      <c r="G859" s="125">
        <v>855</v>
      </c>
      <c r="H859" s="94">
        <v>1</v>
      </c>
      <c r="I859" s="95" t="s">
        <v>156</v>
      </c>
      <c r="J859">
        <v>855</v>
      </c>
      <c r="K859" t="s">
        <v>281</v>
      </c>
      <c r="L859"/>
      <c r="M859" t="s">
        <v>281</v>
      </c>
      <c r="N859" t="s">
        <v>281</v>
      </c>
      <c r="O859" t="s">
        <v>281</v>
      </c>
      <c r="P859" t="s">
        <v>281</v>
      </c>
      <c r="Q859" t="s">
        <v>155</v>
      </c>
      <c r="R859"/>
      <c r="S859" t="s">
        <v>281</v>
      </c>
      <c r="T859" t="s">
        <v>281</v>
      </c>
      <c r="U859" t="s">
        <v>281</v>
      </c>
      <c r="V859" s="100"/>
      <c r="W859" s="100"/>
      <c r="X859" s="100"/>
      <c r="Y859" s="100"/>
      <c r="Z859" s="100"/>
      <c r="AA859" s="100"/>
      <c r="AB859" s="100"/>
      <c r="AC859" s="100"/>
      <c r="AD859" s="101"/>
    </row>
    <row r="860" spans="1:31" ht="15" customHeight="1">
      <c r="A860" s="89">
        <v>38</v>
      </c>
      <c r="B860" s="89" t="s">
        <v>218</v>
      </c>
      <c r="C860" s="130">
        <v>22</v>
      </c>
      <c r="D860" s="119">
        <v>41.582000000000001</v>
      </c>
      <c r="E860" s="123"/>
      <c r="F860" s="122">
        <v>40</v>
      </c>
      <c r="G860" s="125">
        <v>856</v>
      </c>
      <c r="H860" s="94">
        <v>1</v>
      </c>
      <c r="I860" s="95" t="s">
        <v>156</v>
      </c>
      <c r="J860">
        <v>856</v>
      </c>
      <c r="K860" t="s">
        <v>281</v>
      </c>
      <c r="L860"/>
      <c r="M860" t="s">
        <v>281</v>
      </c>
      <c r="N860"/>
      <c r="O860" t="s">
        <v>155</v>
      </c>
      <c r="P860" t="s">
        <v>281</v>
      </c>
      <c r="Q860" t="s">
        <v>155</v>
      </c>
      <c r="R860"/>
      <c r="S860" t="s">
        <v>281</v>
      </c>
      <c r="T860" t="s">
        <v>281</v>
      </c>
      <c r="U860" t="s">
        <v>281</v>
      </c>
      <c r="V860" s="100"/>
      <c r="W860" s="100"/>
      <c r="X860" s="100"/>
      <c r="Y860" s="100"/>
      <c r="Z860" s="100"/>
      <c r="AA860" s="100"/>
      <c r="AB860" s="100"/>
      <c r="AC860" s="100"/>
      <c r="AD860" s="101"/>
    </row>
    <row r="861" spans="1:31" ht="15" customHeight="1">
      <c r="A861" s="89">
        <v>38</v>
      </c>
      <c r="B861" s="89" t="s">
        <v>218</v>
      </c>
      <c r="C861" s="130">
        <v>23</v>
      </c>
      <c r="D861" s="119">
        <v>21.471</v>
      </c>
      <c r="E861" s="123"/>
      <c r="F861" s="122">
        <v>20</v>
      </c>
      <c r="G861" s="125">
        <v>857</v>
      </c>
      <c r="H861" s="94">
        <v>1</v>
      </c>
      <c r="I861" s="95" t="s">
        <v>156</v>
      </c>
      <c r="J861">
        <v>857</v>
      </c>
      <c r="K861" t="s">
        <v>281</v>
      </c>
      <c r="L861"/>
      <c r="M861" t="s">
        <v>281</v>
      </c>
      <c r="N861" t="s">
        <v>281</v>
      </c>
      <c r="O861" t="s">
        <v>155</v>
      </c>
      <c r="P861" t="s">
        <v>281</v>
      </c>
      <c r="Q861" t="s">
        <v>155</v>
      </c>
      <c r="R861"/>
      <c r="S861" t="s">
        <v>281</v>
      </c>
      <c r="T861" t="s">
        <v>155</v>
      </c>
      <c r="U861" t="s">
        <v>155</v>
      </c>
      <c r="V861" s="100"/>
      <c r="W861" s="100"/>
      <c r="X861" s="100"/>
      <c r="Y861" s="100"/>
      <c r="Z861" s="100"/>
      <c r="AA861" s="100"/>
      <c r="AB861" s="100"/>
      <c r="AC861" s="100"/>
      <c r="AD861" s="101"/>
    </row>
    <row r="862" spans="1:31" ht="15" customHeight="1">
      <c r="A862" s="89">
        <v>38</v>
      </c>
      <c r="B862" s="89" t="s">
        <v>218</v>
      </c>
      <c r="C862" s="131">
        <v>24</v>
      </c>
      <c r="D862" s="119">
        <v>4.8680000000000003</v>
      </c>
      <c r="E862" s="123"/>
      <c r="F862" s="122">
        <v>5</v>
      </c>
      <c r="G862" s="125">
        <v>858</v>
      </c>
      <c r="H862" s="94">
        <v>1</v>
      </c>
      <c r="I862" s="95" t="s">
        <v>184</v>
      </c>
      <c r="J862">
        <v>858</v>
      </c>
      <c r="K862" t="s">
        <v>281</v>
      </c>
      <c r="L862"/>
      <c r="M862" t="s">
        <v>281</v>
      </c>
      <c r="N862" t="s">
        <v>281</v>
      </c>
      <c r="O862" t="s">
        <v>155</v>
      </c>
      <c r="P862" t="s">
        <v>281</v>
      </c>
      <c r="Q862" t="s">
        <v>155</v>
      </c>
      <c r="R862"/>
      <c r="S862" t="s">
        <v>281</v>
      </c>
      <c r="T862" t="s">
        <v>281</v>
      </c>
      <c r="U862" t="s">
        <v>281</v>
      </c>
      <c r="V862" s="100"/>
      <c r="W862" s="100"/>
      <c r="X862" s="100"/>
      <c r="Y862" s="100"/>
      <c r="Z862" s="100"/>
      <c r="AA862" s="100"/>
      <c r="AB862" s="100"/>
      <c r="AC862" s="100"/>
      <c r="AD862" s="101"/>
    </row>
    <row r="863" spans="1:31" ht="15" customHeight="1">
      <c r="A863" s="89">
        <v>39</v>
      </c>
      <c r="B863" s="89" t="s">
        <v>220</v>
      </c>
      <c r="C863" s="130">
        <v>1</v>
      </c>
      <c r="D863" s="119">
        <v>3816.8270000000002</v>
      </c>
      <c r="E863" s="123" t="s">
        <v>331</v>
      </c>
      <c r="F863" s="122">
        <v>3741</v>
      </c>
      <c r="G863" s="125">
        <v>859</v>
      </c>
      <c r="H863" s="94">
        <v>1</v>
      </c>
      <c r="I863" s="95" t="s">
        <v>156</v>
      </c>
      <c r="J863">
        <v>859</v>
      </c>
      <c r="K863" t="s">
        <v>155</v>
      </c>
      <c r="L863"/>
      <c r="M863"/>
      <c r="N863"/>
      <c r="O863"/>
      <c r="P863" t="s">
        <v>281</v>
      </c>
      <c r="Q863" t="s">
        <v>320</v>
      </c>
      <c r="R863"/>
      <c r="S863" t="s">
        <v>155</v>
      </c>
      <c r="T863"/>
      <c r="U863"/>
      <c r="V863" s="100"/>
      <c r="W863" s="100"/>
      <c r="X863" s="100"/>
      <c r="Y863" s="100"/>
      <c r="Z863" s="100"/>
      <c r="AA863" s="100"/>
      <c r="AB863" s="100"/>
      <c r="AC863" s="100"/>
      <c r="AD863" s="101"/>
    </row>
    <row r="864" spans="1:31" ht="15" customHeight="1">
      <c r="A864" s="89">
        <v>39</v>
      </c>
      <c r="B864" s="89" t="s">
        <v>220</v>
      </c>
      <c r="C864" s="130">
        <v>2</v>
      </c>
      <c r="D864" s="119">
        <v>3056.1370000000002</v>
      </c>
      <c r="E864" s="123"/>
      <c r="F864" s="122">
        <v>3000</v>
      </c>
      <c r="G864" s="125">
        <v>860</v>
      </c>
      <c r="H864" s="94">
        <v>1</v>
      </c>
      <c r="I864" s="95" t="s">
        <v>156</v>
      </c>
      <c r="J864">
        <v>860</v>
      </c>
      <c r="K864" t="s">
        <v>281</v>
      </c>
      <c r="L864"/>
      <c r="M864"/>
      <c r="N864"/>
      <c r="O864"/>
      <c r="P864"/>
      <c r="Q864" t="s">
        <v>155</v>
      </c>
      <c r="R864"/>
      <c r="S864" t="s">
        <v>281</v>
      </c>
      <c r="T864"/>
      <c r="U864"/>
      <c r="V864" s="100"/>
      <c r="W864" s="100"/>
      <c r="X864" s="100"/>
      <c r="Y864" s="100"/>
      <c r="Z864" s="100"/>
      <c r="AA864" s="100"/>
      <c r="AB864" s="100"/>
      <c r="AC864" s="100"/>
      <c r="AD864" s="101"/>
    </row>
    <row r="865" spans="1:30" ht="15" customHeight="1">
      <c r="A865" s="89">
        <v>39</v>
      </c>
      <c r="B865" s="89" t="s">
        <v>220</v>
      </c>
      <c r="C865" s="130">
        <v>3</v>
      </c>
      <c r="D865" s="119">
        <v>2543.9290000000001</v>
      </c>
      <c r="E865" s="123"/>
      <c r="F865" s="122">
        <v>2500</v>
      </c>
      <c r="G865" s="125">
        <v>861</v>
      </c>
      <c r="H865" s="94">
        <v>1</v>
      </c>
      <c r="I865" s="95" t="s">
        <v>156</v>
      </c>
      <c r="J865">
        <v>861</v>
      </c>
      <c r="K865" t="s">
        <v>281</v>
      </c>
      <c r="L865"/>
      <c r="M865"/>
      <c r="N865"/>
      <c r="O865"/>
      <c r="P865" t="s">
        <v>281</v>
      </c>
      <c r="Q865" t="s">
        <v>155</v>
      </c>
      <c r="R865"/>
      <c r="S865" t="s">
        <v>281</v>
      </c>
      <c r="T865"/>
      <c r="U865"/>
      <c r="V865" s="100"/>
      <c r="W865" s="100"/>
      <c r="X865" s="100"/>
      <c r="Y865" s="100"/>
      <c r="Z865" s="100"/>
      <c r="AA865" s="100"/>
      <c r="AB865" s="100"/>
      <c r="AC865" s="100"/>
      <c r="AD865" s="101"/>
    </row>
    <row r="866" spans="1:30" ht="15" customHeight="1">
      <c r="A866" s="89">
        <v>39</v>
      </c>
      <c r="B866" s="89" t="s">
        <v>220</v>
      </c>
      <c r="C866" s="130">
        <v>4</v>
      </c>
      <c r="D866" s="119">
        <v>2032.9929999999999</v>
      </c>
      <c r="E866" s="123"/>
      <c r="F866" s="122">
        <v>2000</v>
      </c>
      <c r="G866" s="125">
        <v>862</v>
      </c>
      <c r="H866" s="94">
        <v>1</v>
      </c>
      <c r="I866" s="95" t="s">
        <v>156</v>
      </c>
      <c r="J866">
        <v>862</v>
      </c>
      <c r="K866" t="s">
        <v>281</v>
      </c>
      <c r="L866"/>
      <c r="M866"/>
      <c r="N866"/>
      <c r="O866"/>
      <c r="P866"/>
      <c r="Q866" t="s">
        <v>155</v>
      </c>
      <c r="R866"/>
      <c r="S866" t="s">
        <v>281</v>
      </c>
      <c r="T866"/>
      <c r="U866"/>
      <c r="V866" s="100"/>
      <c r="W866" s="100"/>
      <c r="X866" s="100"/>
      <c r="Y866" s="100"/>
      <c r="Z866" s="100"/>
      <c r="AA866" s="100"/>
      <c r="AB866" s="100"/>
      <c r="AC866" s="100"/>
      <c r="AD866" s="101"/>
    </row>
    <row r="867" spans="1:30" ht="15" customHeight="1">
      <c r="A867" s="89">
        <v>39</v>
      </c>
      <c r="B867" s="89" t="s">
        <v>220</v>
      </c>
      <c r="C867" s="130">
        <v>5</v>
      </c>
      <c r="D867" s="119">
        <v>1523.9280000000001</v>
      </c>
      <c r="E867" s="123"/>
      <c r="F867" s="122">
        <v>1500</v>
      </c>
      <c r="G867" s="125">
        <v>863</v>
      </c>
      <c r="H867" s="94">
        <v>0</v>
      </c>
      <c r="I867" s="95" t="s">
        <v>156</v>
      </c>
      <c r="J867">
        <v>863</v>
      </c>
      <c r="K867" t="s">
        <v>281</v>
      </c>
      <c r="L867"/>
      <c r="M867"/>
      <c r="N867"/>
      <c r="O867"/>
      <c r="P867" t="s">
        <v>281</v>
      </c>
      <c r="Q867" t="s">
        <v>155</v>
      </c>
      <c r="R867"/>
      <c r="S867" t="s">
        <v>281</v>
      </c>
      <c r="T867"/>
      <c r="U867"/>
      <c r="V867" s="100"/>
      <c r="W867" s="100"/>
      <c r="X867" s="100"/>
      <c r="Y867" s="100"/>
      <c r="Z867" s="100"/>
      <c r="AA867" s="100"/>
      <c r="AB867" s="100"/>
      <c r="AC867" s="100"/>
      <c r="AD867" s="101"/>
    </row>
    <row r="868" spans="1:30" ht="15" customHeight="1">
      <c r="A868" s="89">
        <v>39</v>
      </c>
      <c r="B868" s="89" t="s">
        <v>220</v>
      </c>
      <c r="C868" s="130">
        <v>6</v>
      </c>
      <c r="D868" s="119">
        <v>1015.212</v>
      </c>
      <c r="E868" s="123"/>
      <c r="F868" s="122">
        <v>1000</v>
      </c>
      <c r="G868" s="125">
        <v>864</v>
      </c>
      <c r="H868" s="94">
        <v>1</v>
      </c>
      <c r="I868" s="95" t="s">
        <v>156</v>
      </c>
      <c r="J868">
        <v>864</v>
      </c>
      <c r="K868" t="s">
        <v>281</v>
      </c>
      <c r="L868"/>
      <c r="M868"/>
      <c r="N868" t="s">
        <v>281</v>
      </c>
      <c r="O868"/>
      <c r="P868"/>
      <c r="Q868" t="s">
        <v>155</v>
      </c>
      <c r="R868"/>
      <c r="S868" t="s">
        <v>155</v>
      </c>
      <c r="T868"/>
      <c r="U868"/>
      <c r="V868" s="100"/>
      <c r="W868" s="100"/>
      <c r="X868" s="100"/>
      <c r="Y868" s="100"/>
      <c r="Z868" s="100"/>
      <c r="AA868" s="100"/>
      <c r="AB868" s="100"/>
      <c r="AC868" s="100"/>
      <c r="AD868" s="101"/>
    </row>
    <row r="869" spans="1:30" ht="15" customHeight="1">
      <c r="A869" s="89">
        <v>39</v>
      </c>
      <c r="B869" s="89" t="s">
        <v>220</v>
      </c>
      <c r="C869" s="130">
        <v>7</v>
      </c>
      <c r="D869" s="119">
        <v>812.35900000000004</v>
      </c>
      <c r="E869" s="123"/>
      <c r="F869" s="122">
        <v>800</v>
      </c>
      <c r="G869" s="125">
        <v>865</v>
      </c>
      <c r="H869" s="94">
        <v>1</v>
      </c>
      <c r="I869" s="95" t="s">
        <v>156</v>
      </c>
      <c r="J869">
        <v>865</v>
      </c>
      <c r="K869" t="s">
        <v>281</v>
      </c>
      <c r="L869"/>
      <c r="M869"/>
      <c r="N869" t="s">
        <v>281</v>
      </c>
      <c r="O869"/>
      <c r="P869" t="s">
        <v>281</v>
      </c>
      <c r="Q869" t="s">
        <v>155</v>
      </c>
      <c r="R869"/>
      <c r="S869" t="s">
        <v>281</v>
      </c>
      <c r="T869"/>
      <c r="U869"/>
      <c r="V869" s="100"/>
      <c r="W869" s="100"/>
      <c r="X869" s="100"/>
      <c r="Y869" s="100"/>
      <c r="Z869" s="100"/>
      <c r="AA869" s="100"/>
      <c r="AB869" s="100"/>
      <c r="AC869" s="100"/>
      <c r="AD869" s="101"/>
    </row>
    <row r="870" spans="1:30" ht="15" customHeight="1">
      <c r="A870" s="89">
        <v>39</v>
      </c>
      <c r="B870" s="89" t="s">
        <v>220</v>
      </c>
      <c r="C870" s="130">
        <v>8</v>
      </c>
      <c r="D870" s="119">
        <v>609.33399999999995</v>
      </c>
      <c r="E870" s="123"/>
      <c r="F870" s="122">
        <v>600</v>
      </c>
      <c r="G870" s="125">
        <v>866</v>
      </c>
      <c r="H870" s="94">
        <v>1</v>
      </c>
      <c r="I870" s="95" t="s">
        <v>156</v>
      </c>
      <c r="J870">
        <v>866</v>
      </c>
      <c r="K870" t="s">
        <v>281</v>
      </c>
      <c r="L870"/>
      <c r="M870"/>
      <c r="N870"/>
      <c r="O870"/>
      <c r="P870"/>
      <c r="Q870" t="s">
        <v>155</v>
      </c>
      <c r="R870"/>
      <c r="S870" t="s">
        <v>281</v>
      </c>
      <c r="T870"/>
      <c r="U870"/>
      <c r="V870" s="100"/>
      <c r="W870" s="100"/>
      <c r="X870" s="100"/>
      <c r="Y870" s="100"/>
      <c r="Z870" s="100"/>
      <c r="AA870" s="100"/>
      <c r="AB870" s="100"/>
      <c r="AC870" s="100"/>
      <c r="AD870" s="101"/>
    </row>
    <row r="871" spans="1:30" ht="15" customHeight="1">
      <c r="A871" s="89">
        <v>39</v>
      </c>
      <c r="B871" s="89" t="s">
        <v>220</v>
      </c>
      <c r="C871" s="130">
        <v>9</v>
      </c>
      <c r="D871" s="119">
        <v>508.13900000000001</v>
      </c>
      <c r="E871" s="123"/>
      <c r="F871" s="122">
        <v>500</v>
      </c>
      <c r="G871" s="125">
        <v>867</v>
      </c>
      <c r="H871" s="94">
        <v>1</v>
      </c>
      <c r="I871" s="95" t="s">
        <v>156</v>
      </c>
      <c r="J871">
        <v>867</v>
      </c>
      <c r="K871" t="s">
        <v>281</v>
      </c>
      <c r="L871"/>
      <c r="M871"/>
      <c r="N871" t="s">
        <v>281</v>
      </c>
      <c r="O871"/>
      <c r="P871" t="s">
        <v>281</v>
      </c>
      <c r="Q871" t="s">
        <v>155</v>
      </c>
      <c r="R871"/>
      <c r="S871" t="s">
        <v>155</v>
      </c>
      <c r="T871"/>
      <c r="U871"/>
      <c r="V871" s="100"/>
      <c r="W871" s="100"/>
      <c r="X871" s="100"/>
      <c r="Y871" s="100"/>
      <c r="Z871" s="100"/>
      <c r="AA871" s="100"/>
      <c r="AB871" s="100"/>
      <c r="AC871" s="100"/>
      <c r="AD871" s="101"/>
    </row>
    <row r="872" spans="1:30" ht="15" customHeight="1">
      <c r="A872" s="89">
        <v>39</v>
      </c>
      <c r="B872" s="89" t="s">
        <v>220</v>
      </c>
      <c r="C872" s="130">
        <v>10</v>
      </c>
      <c r="D872" s="119">
        <v>492.11599999999999</v>
      </c>
      <c r="E872" s="123" t="s">
        <v>332</v>
      </c>
      <c r="F872" s="122">
        <v>484</v>
      </c>
      <c r="G872" s="125">
        <v>868</v>
      </c>
      <c r="H872" s="94">
        <v>1</v>
      </c>
      <c r="I872" s="95" t="s">
        <v>156</v>
      </c>
      <c r="J872">
        <v>868</v>
      </c>
      <c r="K872" t="s">
        <v>281</v>
      </c>
      <c r="L872"/>
      <c r="M872"/>
      <c r="N872" t="s">
        <v>281</v>
      </c>
      <c r="O872"/>
      <c r="P872"/>
      <c r="Q872" t="s">
        <v>320</v>
      </c>
      <c r="R872"/>
      <c r="S872" t="s">
        <v>281</v>
      </c>
      <c r="T872"/>
      <c r="U872"/>
      <c r="V872" s="100"/>
      <c r="W872" s="100"/>
      <c r="X872" s="100"/>
      <c r="Y872" s="100"/>
      <c r="Z872" s="100"/>
      <c r="AA872" s="100"/>
      <c r="AB872" s="100"/>
      <c r="AC872" s="100"/>
      <c r="AD872" s="101"/>
    </row>
    <row r="873" spans="1:30" ht="15" customHeight="1">
      <c r="A873" s="89">
        <v>39</v>
      </c>
      <c r="B873" s="89" t="s">
        <v>220</v>
      </c>
      <c r="C873" s="130">
        <v>11</v>
      </c>
      <c r="D873" s="119">
        <v>424.827</v>
      </c>
      <c r="E873" s="123">
        <v>34.78</v>
      </c>
      <c r="F873" s="122">
        <v>418</v>
      </c>
      <c r="G873" s="125">
        <v>869</v>
      </c>
      <c r="H873" s="94">
        <v>1</v>
      </c>
      <c r="I873" s="95" t="s">
        <v>156</v>
      </c>
      <c r="J873">
        <v>869</v>
      </c>
      <c r="K873" t="s">
        <v>281</v>
      </c>
      <c r="L873"/>
      <c r="M873"/>
      <c r="N873"/>
      <c r="O873"/>
      <c r="P873" t="s">
        <v>281</v>
      </c>
      <c r="Q873" t="s">
        <v>155</v>
      </c>
      <c r="R873"/>
      <c r="S873" t="s">
        <v>281</v>
      </c>
      <c r="T873"/>
      <c r="U873"/>
      <c r="V873" s="100"/>
      <c r="W873" s="100"/>
      <c r="X873" s="100"/>
      <c r="Y873" s="100"/>
      <c r="Z873" s="100"/>
      <c r="AA873" s="100"/>
      <c r="AB873" s="100"/>
      <c r="AC873" s="100"/>
      <c r="AD873" s="101"/>
    </row>
    <row r="874" spans="1:30" ht="15" customHeight="1">
      <c r="A874" s="89">
        <v>39</v>
      </c>
      <c r="B874" s="89" t="s">
        <v>220</v>
      </c>
      <c r="C874" s="130">
        <v>12</v>
      </c>
      <c r="D874" s="119">
        <v>381.77100000000002</v>
      </c>
      <c r="E874" s="123">
        <v>34.700000000000003</v>
      </c>
      <c r="F874" s="122">
        <v>375</v>
      </c>
      <c r="G874" s="125">
        <v>870</v>
      </c>
      <c r="H874" s="94">
        <v>1</v>
      </c>
      <c r="I874" s="95" t="s">
        <v>156</v>
      </c>
      <c r="J874">
        <v>870</v>
      </c>
      <c r="K874" t="s">
        <v>281</v>
      </c>
      <c r="L874"/>
      <c r="M874" t="s">
        <v>281</v>
      </c>
      <c r="N874"/>
      <c r="O874"/>
      <c r="P874"/>
      <c r="Q874" t="s">
        <v>155</v>
      </c>
      <c r="R874"/>
      <c r="S874" t="s">
        <v>281</v>
      </c>
      <c r="T874" t="s">
        <v>281</v>
      </c>
      <c r="U874" t="s">
        <v>281</v>
      </c>
      <c r="V874" s="100"/>
      <c r="W874" s="100"/>
      <c r="X874" s="100"/>
      <c r="Y874" s="100"/>
      <c r="Z874" s="100"/>
      <c r="AA874" s="100"/>
      <c r="AB874" s="100"/>
      <c r="AC874" s="100"/>
      <c r="AD874" s="101"/>
    </row>
    <row r="875" spans="1:30" ht="15" customHeight="1">
      <c r="A875" s="89">
        <v>39</v>
      </c>
      <c r="B875" s="89" t="s">
        <v>220</v>
      </c>
      <c r="C875" s="130">
        <v>13</v>
      </c>
      <c r="D875" s="119">
        <v>313.79599999999999</v>
      </c>
      <c r="E875" s="123">
        <v>34.4</v>
      </c>
      <c r="F875" s="122">
        <v>308</v>
      </c>
      <c r="G875" s="125">
        <v>871</v>
      </c>
      <c r="H875" s="94">
        <v>1</v>
      </c>
      <c r="I875" s="95" t="s">
        <v>156</v>
      </c>
      <c r="J875">
        <v>871</v>
      </c>
      <c r="K875" t="s">
        <v>281</v>
      </c>
      <c r="L875"/>
      <c r="M875" t="s">
        <v>281</v>
      </c>
      <c r="N875" t="s">
        <v>281</v>
      </c>
      <c r="O875"/>
      <c r="P875" t="s">
        <v>281</v>
      </c>
      <c r="Q875" t="s">
        <v>155</v>
      </c>
      <c r="R875"/>
      <c r="S875" t="s">
        <v>281</v>
      </c>
      <c r="T875" t="s">
        <v>281</v>
      </c>
      <c r="U875" t="s">
        <v>281</v>
      </c>
      <c r="V875" s="100"/>
      <c r="W875" s="100"/>
      <c r="X875" s="100"/>
      <c r="Y875" s="100"/>
      <c r="Z875" s="100"/>
      <c r="AA875" s="100"/>
      <c r="AB875" s="100"/>
      <c r="AC875" s="100"/>
      <c r="AD875" s="101"/>
    </row>
    <row r="876" spans="1:30" ht="15" customHeight="1">
      <c r="A876" s="89">
        <v>39</v>
      </c>
      <c r="B876" s="89" t="s">
        <v>220</v>
      </c>
      <c r="C876" s="130">
        <v>14</v>
      </c>
      <c r="D876" s="119">
        <v>285.84300000000002</v>
      </c>
      <c r="E876" s="123">
        <v>34.1</v>
      </c>
      <c r="F876" s="122">
        <v>281</v>
      </c>
      <c r="G876" s="125">
        <v>872</v>
      </c>
      <c r="H876" s="94">
        <v>1</v>
      </c>
      <c r="I876" s="95" t="s">
        <v>156</v>
      </c>
      <c r="J876">
        <v>872</v>
      </c>
      <c r="K876" t="s">
        <v>281</v>
      </c>
      <c r="L876"/>
      <c r="M876" t="s">
        <v>281</v>
      </c>
      <c r="N876" t="s">
        <v>281</v>
      </c>
      <c r="O876"/>
      <c r="P876" t="s">
        <v>281</v>
      </c>
      <c r="Q876" t="s">
        <v>155</v>
      </c>
      <c r="R876"/>
      <c r="S876" t="s">
        <v>281</v>
      </c>
      <c r="T876" t="s">
        <v>281</v>
      </c>
      <c r="U876" t="s">
        <v>281</v>
      </c>
      <c r="V876" s="100"/>
      <c r="W876" s="100"/>
      <c r="X876" s="100"/>
      <c r="Y876" s="100"/>
      <c r="Z876" s="100"/>
      <c r="AA876" s="100"/>
      <c r="AB876" s="100"/>
      <c r="AC876" s="100"/>
      <c r="AD876" s="101"/>
    </row>
    <row r="877" spans="1:30" ht="15" customHeight="1">
      <c r="A877" s="89">
        <v>39</v>
      </c>
      <c r="B877" s="89" t="s">
        <v>220</v>
      </c>
      <c r="C877" s="130">
        <v>15</v>
      </c>
      <c r="D877" s="119">
        <v>261.49799999999999</v>
      </c>
      <c r="E877" s="123">
        <v>33.6</v>
      </c>
      <c r="F877" s="122">
        <v>257</v>
      </c>
      <c r="G877" s="125">
        <v>873</v>
      </c>
      <c r="H877" s="94">
        <v>1</v>
      </c>
      <c r="I877" s="95" t="s">
        <v>156</v>
      </c>
      <c r="J877">
        <v>873</v>
      </c>
      <c r="K877" t="s">
        <v>281</v>
      </c>
      <c r="L877"/>
      <c r="M877" t="s">
        <v>281</v>
      </c>
      <c r="N877"/>
      <c r="O877"/>
      <c r="P877" t="s">
        <v>281</v>
      </c>
      <c r="Q877" t="s">
        <v>155</v>
      </c>
      <c r="R877"/>
      <c r="S877" t="s">
        <v>281</v>
      </c>
      <c r="T877" t="s">
        <v>281</v>
      </c>
      <c r="U877" t="s">
        <v>281</v>
      </c>
      <c r="V877" s="100"/>
      <c r="W877" s="100"/>
      <c r="X877" s="100"/>
      <c r="Y877" s="100"/>
      <c r="Z877" s="100"/>
      <c r="AA877" s="100"/>
      <c r="AB877" s="100"/>
      <c r="AC877" s="100"/>
      <c r="AD877" s="101"/>
    </row>
    <row r="878" spans="1:30" ht="15" customHeight="1">
      <c r="A878" s="89">
        <v>39</v>
      </c>
      <c r="B878" s="89" t="s">
        <v>220</v>
      </c>
      <c r="C878" s="130">
        <v>16</v>
      </c>
      <c r="D878" s="119">
        <v>229.26</v>
      </c>
      <c r="E878" s="123">
        <v>33.1</v>
      </c>
      <c r="F878" s="122">
        <v>225</v>
      </c>
      <c r="G878" s="125">
        <v>874</v>
      </c>
      <c r="H878" s="94">
        <v>1</v>
      </c>
      <c r="I878" s="95" t="s">
        <v>156</v>
      </c>
      <c r="J878">
        <v>874</v>
      </c>
      <c r="K878" t="s">
        <v>281</v>
      </c>
      <c r="L878"/>
      <c r="M878" t="s">
        <v>281</v>
      </c>
      <c r="N878" t="s">
        <v>281</v>
      </c>
      <c r="O878"/>
      <c r="P878" t="s">
        <v>281</v>
      </c>
      <c r="Q878" t="s">
        <v>155</v>
      </c>
      <c r="R878"/>
      <c r="S878" t="s">
        <v>281</v>
      </c>
      <c r="T878" t="s">
        <v>281</v>
      </c>
      <c r="U878" t="s">
        <v>281</v>
      </c>
      <c r="V878" s="100"/>
      <c r="W878" s="100"/>
      <c r="X878" s="100"/>
      <c r="Y878" s="100"/>
      <c r="Z878" s="100"/>
      <c r="AA878" s="100"/>
      <c r="AB878" s="100"/>
      <c r="AC878" s="100"/>
      <c r="AD878" s="101"/>
    </row>
    <row r="879" spans="1:30" ht="15" customHeight="1">
      <c r="A879" s="89">
        <v>39</v>
      </c>
      <c r="B879" s="89" t="s">
        <v>220</v>
      </c>
      <c r="C879" s="130">
        <v>17</v>
      </c>
      <c r="D879" s="119">
        <v>210.70400000000001</v>
      </c>
      <c r="E879" s="123">
        <v>32.9</v>
      </c>
      <c r="F879" s="122">
        <v>207</v>
      </c>
      <c r="G879" s="125">
        <v>875</v>
      </c>
      <c r="H879" s="94">
        <v>1</v>
      </c>
      <c r="I879" s="95" t="s">
        <v>156</v>
      </c>
      <c r="J879">
        <v>875</v>
      </c>
      <c r="K879" t="s">
        <v>281</v>
      </c>
      <c r="L879"/>
      <c r="M879" t="s">
        <v>281</v>
      </c>
      <c r="N879" t="s">
        <v>281</v>
      </c>
      <c r="O879" t="s">
        <v>281</v>
      </c>
      <c r="P879" t="s">
        <v>281</v>
      </c>
      <c r="Q879" t="s">
        <v>320</v>
      </c>
      <c r="R879"/>
      <c r="S879" t="s">
        <v>281</v>
      </c>
      <c r="T879" t="s">
        <v>281</v>
      </c>
      <c r="U879" t="s">
        <v>281</v>
      </c>
      <c r="V879" s="100"/>
      <c r="W879" s="100"/>
      <c r="X879" s="100"/>
      <c r="Y879" s="100"/>
      <c r="Z879" s="100"/>
      <c r="AA879" s="100"/>
      <c r="AB879" s="100"/>
      <c r="AC879" s="100"/>
      <c r="AD879" s="101"/>
    </row>
    <row r="880" spans="1:30" ht="15" customHeight="1">
      <c r="A880" s="89">
        <v>39</v>
      </c>
      <c r="B880" s="89" t="s">
        <v>220</v>
      </c>
      <c r="C880" s="130">
        <v>18</v>
      </c>
      <c r="D880" s="119">
        <v>179.363</v>
      </c>
      <c r="E880" s="123">
        <v>32.6</v>
      </c>
      <c r="F880" s="122">
        <v>176</v>
      </c>
      <c r="G880" s="125">
        <v>876</v>
      </c>
      <c r="H880" s="94">
        <v>1</v>
      </c>
      <c r="I880" s="95" t="s">
        <v>156</v>
      </c>
      <c r="J880">
        <v>876</v>
      </c>
      <c r="K880" t="s">
        <v>281</v>
      </c>
      <c r="L880"/>
      <c r="M880" t="s">
        <v>155</v>
      </c>
      <c r="N880"/>
      <c r="O880" t="s">
        <v>281</v>
      </c>
      <c r="P880" t="s">
        <v>281</v>
      </c>
      <c r="Q880" t="s">
        <v>155</v>
      </c>
      <c r="R880"/>
      <c r="S880" t="s">
        <v>281</v>
      </c>
      <c r="T880" t="s">
        <v>281</v>
      </c>
      <c r="U880" t="s">
        <v>281</v>
      </c>
      <c r="V880" s="100"/>
      <c r="W880" s="100"/>
      <c r="X880" s="100"/>
      <c r="Y880" s="100"/>
      <c r="Z880" s="100"/>
      <c r="AA880" s="100"/>
      <c r="AB880" s="100"/>
      <c r="AC880" s="100"/>
      <c r="AD880" s="101"/>
    </row>
    <row r="881" spans="1:30" ht="15" customHeight="1">
      <c r="A881" s="89">
        <v>39</v>
      </c>
      <c r="B881" s="89" t="s">
        <v>220</v>
      </c>
      <c r="C881" s="130">
        <v>19</v>
      </c>
      <c r="D881" s="119">
        <v>148.066</v>
      </c>
      <c r="E881" s="123">
        <v>32.299999999999997</v>
      </c>
      <c r="F881" s="122">
        <v>145</v>
      </c>
      <c r="G881" s="125">
        <v>877</v>
      </c>
      <c r="H881" s="94">
        <v>1</v>
      </c>
      <c r="I881" s="95" t="s">
        <v>156</v>
      </c>
      <c r="J881">
        <v>877</v>
      </c>
      <c r="K881" t="s">
        <v>281</v>
      </c>
      <c r="L881"/>
      <c r="M881" t="s">
        <v>281</v>
      </c>
      <c r="N881" t="s">
        <v>281</v>
      </c>
      <c r="O881" t="s">
        <v>155</v>
      </c>
      <c r="P881" t="s">
        <v>281</v>
      </c>
      <c r="Q881" t="s">
        <v>155</v>
      </c>
      <c r="R881"/>
      <c r="S881" t="s">
        <v>281</v>
      </c>
      <c r="T881" t="s">
        <v>281</v>
      </c>
      <c r="U881" t="s">
        <v>281</v>
      </c>
      <c r="V881" s="100"/>
      <c r="W881" s="100"/>
      <c r="X881" s="100"/>
      <c r="Y881" s="100"/>
      <c r="Z881" s="100"/>
      <c r="AA881" s="100"/>
      <c r="AB881" s="100"/>
      <c r="AC881" s="100"/>
      <c r="AD881" s="101"/>
    </row>
    <row r="882" spans="1:30" ht="15" customHeight="1">
      <c r="A882" s="89">
        <v>39</v>
      </c>
      <c r="B882" s="89" t="s">
        <v>220</v>
      </c>
      <c r="C882" s="130">
        <v>20</v>
      </c>
      <c r="D882" s="119">
        <v>110.83499999999999</v>
      </c>
      <c r="E882" s="123">
        <v>31.8</v>
      </c>
      <c r="F882" s="122">
        <v>108</v>
      </c>
      <c r="G882" s="125">
        <v>878</v>
      </c>
      <c r="H882" s="94">
        <v>1</v>
      </c>
      <c r="I882" s="95" t="s">
        <v>156</v>
      </c>
      <c r="J882">
        <v>878</v>
      </c>
      <c r="K882" t="s">
        <v>281</v>
      </c>
      <c r="L882"/>
      <c r="M882" t="s">
        <v>281</v>
      </c>
      <c r="N882"/>
      <c r="O882" t="s">
        <v>281</v>
      </c>
      <c r="P882" t="s">
        <v>281</v>
      </c>
      <c r="Q882" t="s">
        <v>155</v>
      </c>
      <c r="R882"/>
      <c r="S882" t="s">
        <v>281</v>
      </c>
      <c r="T882" t="s">
        <v>281</v>
      </c>
      <c r="U882" t="s">
        <v>281</v>
      </c>
      <c r="V882" s="100"/>
      <c r="W882" s="100"/>
      <c r="X882" s="100"/>
      <c r="Y882" s="100"/>
      <c r="Z882" s="100"/>
      <c r="AA882" s="100"/>
      <c r="AB882" s="100"/>
      <c r="AC882" s="100"/>
      <c r="AD882" s="101"/>
    </row>
    <row r="883" spans="1:30" ht="15" customHeight="1">
      <c r="A883" s="89">
        <v>39</v>
      </c>
      <c r="B883" s="89" t="s">
        <v>220</v>
      </c>
      <c r="C883" s="130">
        <v>21</v>
      </c>
      <c r="D883" s="119">
        <v>72.084000000000003</v>
      </c>
      <c r="E883" s="123" t="s">
        <v>330</v>
      </c>
      <c r="F883" s="122">
        <v>70</v>
      </c>
      <c r="G883" s="125">
        <v>879</v>
      </c>
      <c r="H883" s="94">
        <v>1</v>
      </c>
      <c r="I883" s="95" t="s">
        <v>156</v>
      </c>
      <c r="J883">
        <v>879</v>
      </c>
      <c r="K883" t="s">
        <v>155</v>
      </c>
      <c r="L883"/>
      <c r="M883" t="s">
        <v>281</v>
      </c>
      <c r="N883" t="s">
        <v>281</v>
      </c>
      <c r="O883" t="s">
        <v>281</v>
      </c>
      <c r="P883" t="s">
        <v>281</v>
      </c>
      <c r="Q883" t="s">
        <v>155</v>
      </c>
      <c r="R883"/>
      <c r="S883" t="s">
        <v>281</v>
      </c>
      <c r="T883" t="s">
        <v>281</v>
      </c>
      <c r="U883" t="s">
        <v>281</v>
      </c>
      <c r="V883" s="100"/>
      <c r="W883" s="100"/>
      <c r="X883" s="100"/>
      <c r="Y883" s="100"/>
      <c r="Z883" s="100"/>
      <c r="AA883" s="100"/>
      <c r="AB883" s="100"/>
      <c r="AC883" s="100"/>
      <c r="AD883" s="101"/>
    </row>
    <row r="884" spans="1:30" ht="15" customHeight="1">
      <c r="A884" s="89">
        <v>39</v>
      </c>
      <c r="B884" s="89" t="s">
        <v>220</v>
      </c>
      <c r="C884" s="130">
        <v>22</v>
      </c>
      <c r="D884" s="119">
        <v>41.676000000000002</v>
      </c>
      <c r="E884" s="123"/>
      <c r="F884" s="122">
        <v>40</v>
      </c>
      <c r="G884" s="125">
        <v>880</v>
      </c>
      <c r="H884" s="94">
        <v>1</v>
      </c>
      <c r="I884" s="95" t="s">
        <v>156</v>
      </c>
      <c r="J884">
        <v>880</v>
      </c>
      <c r="K884" t="s">
        <v>281</v>
      </c>
      <c r="L884"/>
      <c r="M884" t="s">
        <v>281</v>
      </c>
      <c r="N884"/>
      <c r="O884" t="s">
        <v>155</v>
      </c>
      <c r="P884" t="s">
        <v>281</v>
      </c>
      <c r="Q884" t="s">
        <v>155</v>
      </c>
      <c r="R884"/>
      <c r="S884" t="s">
        <v>281</v>
      </c>
      <c r="T884" t="s">
        <v>281</v>
      </c>
      <c r="U884" t="s">
        <v>281</v>
      </c>
      <c r="V884" s="100"/>
      <c r="W884" s="100"/>
      <c r="X884" s="100"/>
      <c r="Y884" s="100"/>
      <c r="Z884" s="100"/>
      <c r="AA884" s="100"/>
      <c r="AB884" s="100"/>
      <c r="AC884" s="100"/>
      <c r="AD884" s="101"/>
    </row>
    <row r="885" spans="1:30" ht="15" customHeight="1">
      <c r="A885" s="89">
        <v>39</v>
      </c>
      <c r="B885" s="89" t="s">
        <v>220</v>
      </c>
      <c r="C885" s="130">
        <v>23</v>
      </c>
      <c r="D885" s="119">
        <v>21.462</v>
      </c>
      <c r="E885" s="123"/>
      <c r="F885" s="122">
        <v>20</v>
      </c>
      <c r="G885" s="125">
        <v>881</v>
      </c>
      <c r="H885" s="94">
        <v>1</v>
      </c>
      <c r="I885" s="95" t="s">
        <v>156</v>
      </c>
      <c r="J885">
        <v>881</v>
      </c>
      <c r="K885" t="s">
        <v>281</v>
      </c>
      <c r="L885"/>
      <c r="M885" t="s">
        <v>281</v>
      </c>
      <c r="N885" t="s">
        <v>281</v>
      </c>
      <c r="O885" t="s">
        <v>155</v>
      </c>
      <c r="P885" t="s">
        <v>281</v>
      </c>
      <c r="Q885" t="s">
        <v>155</v>
      </c>
      <c r="R885"/>
      <c r="S885" t="s">
        <v>281</v>
      </c>
      <c r="T885" t="s">
        <v>155</v>
      </c>
      <c r="U885" t="s">
        <v>155</v>
      </c>
      <c r="V885" s="100"/>
      <c r="W885" s="100"/>
      <c r="X885" s="100"/>
      <c r="Y885" s="100"/>
      <c r="Z885" s="100"/>
      <c r="AA885" s="100"/>
      <c r="AB885" s="100"/>
      <c r="AC885" s="100"/>
      <c r="AD885" s="101"/>
    </row>
    <row r="886" spans="1:30" ht="15" customHeight="1">
      <c r="A886" s="89">
        <v>39</v>
      </c>
      <c r="B886" s="89" t="s">
        <v>220</v>
      </c>
      <c r="C886" s="131">
        <v>24</v>
      </c>
      <c r="D886" s="119">
        <v>6.008</v>
      </c>
      <c r="E886" s="123"/>
      <c r="F886" s="122">
        <v>5</v>
      </c>
      <c r="G886" s="125">
        <v>882</v>
      </c>
      <c r="H886" s="94">
        <v>1</v>
      </c>
      <c r="I886" s="95" t="s">
        <v>184</v>
      </c>
      <c r="J886">
        <v>882</v>
      </c>
      <c r="K886" t="s">
        <v>281</v>
      </c>
      <c r="L886"/>
      <c r="M886" t="s">
        <v>281</v>
      </c>
      <c r="N886" t="s">
        <v>281</v>
      </c>
      <c r="O886" t="s">
        <v>155</v>
      </c>
      <c r="P886" t="s">
        <v>281</v>
      </c>
      <c r="Q886" t="s">
        <v>155</v>
      </c>
      <c r="R886"/>
      <c r="S886" t="s">
        <v>281</v>
      </c>
      <c r="T886" t="s">
        <v>281</v>
      </c>
      <c r="U886" t="s">
        <v>281</v>
      </c>
      <c r="V886" s="100"/>
      <c r="W886" s="100"/>
      <c r="X886" s="100"/>
      <c r="Y886" s="100"/>
      <c r="Z886" s="100"/>
      <c r="AA886" s="100"/>
      <c r="AB886" s="100"/>
      <c r="AC886" s="100"/>
      <c r="AD886" s="101"/>
    </row>
    <row r="887" spans="1:30" ht="15" customHeight="1">
      <c r="A887" s="89">
        <v>40</v>
      </c>
      <c r="B887" s="89" t="s">
        <v>222</v>
      </c>
      <c r="C887" s="130">
        <v>1</v>
      </c>
      <c r="D887" s="119">
        <v>1013.119</v>
      </c>
      <c r="E887" s="123"/>
      <c r="F887" s="122">
        <v>1000</v>
      </c>
      <c r="G887" s="125">
        <v>883</v>
      </c>
      <c r="H887" s="94">
        <v>1</v>
      </c>
      <c r="I887" s="95" t="s">
        <v>184</v>
      </c>
      <c r="J887">
        <v>883</v>
      </c>
      <c r="K887"/>
      <c r="L887"/>
      <c r="M887"/>
      <c r="N887"/>
      <c r="O887"/>
      <c r="P887"/>
      <c r="Q887"/>
      <c r="R887"/>
      <c r="S887" t="s">
        <v>281</v>
      </c>
      <c r="T887"/>
      <c r="U887"/>
      <c r="V887"/>
      <c r="W887"/>
      <c r="X887"/>
      <c r="Y887"/>
      <c r="Z887"/>
      <c r="AA887"/>
      <c r="AB887" t="s">
        <v>281</v>
      </c>
      <c r="AC887" s="100"/>
      <c r="AD887" s="101"/>
    </row>
    <row r="888" spans="1:30" ht="15" customHeight="1">
      <c r="A888" s="89">
        <v>40</v>
      </c>
      <c r="B888" s="89" t="s">
        <v>222</v>
      </c>
      <c r="C888" s="130">
        <v>2</v>
      </c>
      <c r="D888" s="119">
        <v>1013.188</v>
      </c>
      <c r="E888" s="123"/>
      <c r="F888" s="122">
        <v>1000</v>
      </c>
      <c r="G888" s="125">
        <v>884</v>
      </c>
      <c r="H888" s="94">
        <v>1</v>
      </c>
      <c r="I888" s="95" t="s">
        <v>184</v>
      </c>
      <c r="J888">
        <v>884</v>
      </c>
      <c r="K888"/>
      <c r="L888"/>
      <c r="M888"/>
      <c r="N888"/>
      <c r="O888"/>
      <c r="P888"/>
      <c r="Q888"/>
      <c r="R888"/>
      <c r="S888" t="s">
        <v>281</v>
      </c>
      <c r="T888"/>
      <c r="U888"/>
      <c r="V888"/>
      <c r="W888"/>
      <c r="X888"/>
      <c r="Y888"/>
      <c r="Z888"/>
      <c r="AA888"/>
      <c r="AB888" t="s">
        <v>281</v>
      </c>
      <c r="AC888" s="100"/>
      <c r="AD888" s="101"/>
    </row>
    <row r="889" spans="1:30" ht="15" customHeight="1">
      <c r="A889" s="89">
        <v>40</v>
      </c>
      <c r="B889" s="89" t="s">
        <v>222</v>
      </c>
      <c r="C889" s="130">
        <v>3</v>
      </c>
      <c r="D889" s="119">
        <v>1013.222</v>
      </c>
      <c r="E889" s="123"/>
      <c r="F889" s="122">
        <v>1000</v>
      </c>
      <c r="G889" s="125">
        <v>885</v>
      </c>
      <c r="H889" s="94">
        <v>1</v>
      </c>
      <c r="I889" s="95" t="s">
        <v>184</v>
      </c>
      <c r="J889">
        <v>885</v>
      </c>
      <c r="K889"/>
      <c r="L889"/>
      <c r="M889"/>
      <c r="N889"/>
      <c r="O889"/>
      <c r="P889"/>
      <c r="Q889"/>
      <c r="R889"/>
      <c r="S889" t="s">
        <v>281</v>
      </c>
      <c r="T889"/>
      <c r="U889"/>
      <c r="V889"/>
      <c r="W889"/>
      <c r="X889"/>
      <c r="Y889"/>
      <c r="Z889"/>
      <c r="AA889"/>
      <c r="AB889" t="s">
        <v>281</v>
      </c>
      <c r="AC889" s="100"/>
      <c r="AD889" s="101"/>
    </row>
    <row r="890" spans="1:30" ht="15" customHeight="1">
      <c r="A890" s="89">
        <v>40</v>
      </c>
      <c r="B890" s="89" t="s">
        <v>222</v>
      </c>
      <c r="C890" s="130">
        <v>4</v>
      </c>
      <c r="D890" s="119">
        <v>1013.043</v>
      </c>
      <c r="E890" s="123"/>
      <c r="F890" s="122">
        <v>1000</v>
      </c>
      <c r="G890" s="125">
        <v>886</v>
      </c>
      <c r="H890" s="94">
        <v>1</v>
      </c>
      <c r="I890" s="95" t="s">
        <v>184</v>
      </c>
      <c r="J890">
        <v>886</v>
      </c>
      <c r="K890"/>
      <c r="L890"/>
      <c r="M890"/>
      <c r="N890"/>
      <c r="O890"/>
      <c r="P890"/>
      <c r="Q890"/>
      <c r="R890"/>
      <c r="S890" t="s">
        <v>281</v>
      </c>
      <c r="T890"/>
      <c r="U890"/>
      <c r="V890"/>
      <c r="W890"/>
      <c r="X890"/>
      <c r="Y890"/>
      <c r="Z890"/>
      <c r="AA890"/>
      <c r="AB890" t="s">
        <v>281</v>
      </c>
      <c r="AC890" s="100"/>
      <c r="AD890" s="101"/>
    </row>
    <row r="891" spans="1:30" ht="15" customHeight="1">
      <c r="A891" s="89">
        <v>40</v>
      </c>
      <c r="B891" s="89" t="s">
        <v>222</v>
      </c>
      <c r="C891" s="130">
        <v>5</v>
      </c>
      <c r="D891" s="119">
        <v>504.38</v>
      </c>
      <c r="E891" s="123" t="s">
        <v>332</v>
      </c>
      <c r="F891" s="122">
        <v>498</v>
      </c>
      <c r="G891" s="125">
        <v>887</v>
      </c>
      <c r="H891" s="94">
        <v>1</v>
      </c>
      <c r="I891" s="95" t="s">
        <v>184</v>
      </c>
      <c r="J891">
        <v>887</v>
      </c>
      <c r="K891"/>
      <c r="L891"/>
      <c r="M891"/>
      <c r="N891"/>
      <c r="O891"/>
      <c r="P891"/>
      <c r="Q891"/>
      <c r="R891"/>
      <c r="S891" t="s">
        <v>281</v>
      </c>
      <c r="T891"/>
      <c r="U891"/>
      <c r="V891"/>
      <c r="W891"/>
      <c r="X891"/>
      <c r="Y891"/>
      <c r="Z891"/>
      <c r="AA891"/>
      <c r="AB891" t="s">
        <v>281</v>
      </c>
      <c r="AC891" s="100"/>
      <c r="AD891" s="101"/>
    </row>
    <row r="892" spans="1:30" ht="15" customHeight="1">
      <c r="A892" s="89">
        <v>40</v>
      </c>
      <c r="B892" s="89" t="s">
        <v>222</v>
      </c>
      <c r="C892" s="130">
        <v>6</v>
      </c>
      <c r="D892" s="119">
        <v>504.33699999999999</v>
      </c>
      <c r="E892" s="123" t="s">
        <v>332</v>
      </c>
      <c r="F892" s="122">
        <v>498</v>
      </c>
      <c r="G892" s="125">
        <v>888</v>
      </c>
      <c r="H892" s="94">
        <v>1</v>
      </c>
      <c r="I892" s="95" t="s">
        <v>184</v>
      </c>
      <c r="J892">
        <v>888</v>
      </c>
      <c r="K892"/>
      <c r="L892"/>
      <c r="M892"/>
      <c r="N892"/>
      <c r="O892"/>
      <c r="P892"/>
      <c r="Q892"/>
      <c r="R892"/>
      <c r="S892" t="s">
        <v>281</v>
      </c>
      <c r="T892"/>
      <c r="U892"/>
      <c r="V892"/>
      <c r="W892"/>
      <c r="X892"/>
      <c r="Y892"/>
      <c r="Z892"/>
      <c r="AA892"/>
      <c r="AB892" t="s">
        <v>281</v>
      </c>
      <c r="AC892" s="100"/>
      <c r="AD892" s="101"/>
    </row>
    <row r="893" spans="1:30" ht="15" customHeight="1">
      <c r="A893" s="89">
        <v>40</v>
      </c>
      <c r="B893" s="89" t="s">
        <v>222</v>
      </c>
      <c r="C893" s="130">
        <v>7</v>
      </c>
      <c r="D893" s="119">
        <v>504.42399999999998</v>
      </c>
      <c r="E893" s="123" t="s">
        <v>332</v>
      </c>
      <c r="F893" s="122">
        <v>498</v>
      </c>
      <c r="G893" s="125">
        <v>889</v>
      </c>
      <c r="H893" s="94">
        <v>1</v>
      </c>
      <c r="I893" s="95" t="s">
        <v>184</v>
      </c>
      <c r="J893">
        <v>889</v>
      </c>
      <c r="K893"/>
      <c r="L893"/>
      <c r="M893"/>
      <c r="N893"/>
      <c r="O893"/>
      <c r="P893"/>
      <c r="Q893"/>
      <c r="R893"/>
      <c r="S893" t="s">
        <v>281</v>
      </c>
      <c r="T893"/>
      <c r="U893"/>
      <c r="V893"/>
      <c r="W893"/>
      <c r="X893"/>
      <c r="Y893"/>
      <c r="Z893"/>
      <c r="AA893"/>
      <c r="AB893" t="s">
        <v>281</v>
      </c>
      <c r="AC893" s="100"/>
      <c r="AD893" s="101"/>
    </row>
    <row r="894" spans="1:30" ht="15" customHeight="1">
      <c r="A894" s="89">
        <v>40</v>
      </c>
      <c r="B894" s="89" t="s">
        <v>222</v>
      </c>
      <c r="C894" s="130">
        <v>8</v>
      </c>
      <c r="D894" s="119">
        <v>504.399</v>
      </c>
      <c r="E894" s="123" t="s">
        <v>332</v>
      </c>
      <c r="F894" s="122">
        <v>498</v>
      </c>
      <c r="G894" s="125">
        <v>890</v>
      </c>
      <c r="H894" s="94">
        <v>1</v>
      </c>
      <c r="I894" s="95" t="s">
        <v>184</v>
      </c>
      <c r="J894">
        <v>890</v>
      </c>
      <c r="K894"/>
      <c r="L894"/>
      <c r="M894"/>
      <c r="N894"/>
      <c r="O894"/>
      <c r="P894"/>
      <c r="Q894"/>
      <c r="R894"/>
      <c r="S894" t="s">
        <v>281</v>
      </c>
      <c r="T894"/>
      <c r="U894"/>
      <c r="V894"/>
      <c r="W894"/>
      <c r="X894"/>
      <c r="Y894"/>
      <c r="Z894"/>
      <c r="AA894"/>
      <c r="AB894" t="s">
        <v>281</v>
      </c>
      <c r="AC894" s="100"/>
      <c r="AD894" s="101"/>
    </row>
    <row r="895" spans="1:30" ht="15" customHeight="1">
      <c r="A895" s="89">
        <v>40</v>
      </c>
      <c r="B895" s="89" t="s">
        <v>222</v>
      </c>
      <c r="C895" s="130">
        <v>9</v>
      </c>
      <c r="D895" s="119">
        <v>282.72399999999999</v>
      </c>
      <c r="E895" s="123">
        <v>34.1</v>
      </c>
      <c r="F895" s="122">
        <v>279</v>
      </c>
      <c r="G895" s="125">
        <v>891</v>
      </c>
      <c r="H895" s="94">
        <v>1</v>
      </c>
      <c r="I895" s="95" t="s">
        <v>184</v>
      </c>
      <c r="J895">
        <v>891</v>
      </c>
      <c r="K895"/>
      <c r="L895"/>
      <c r="M895"/>
      <c r="N895"/>
      <c r="O895"/>
      <c r="P895"/>
      <c r="Q895"/>
      <c r="R895"/>
      <c r="S895" t="s">
        <v>281</v>
      </c>
      <c r="T895"/>
      <c r="U895"/>
      <c r="V895"/>
      <c r="W895"/>
      <c r="X895"/>
      <c r="Y895"/>
      <c r="Z895"/>
      <c r="AA895"/>
      <c r="AB895" t="s">
        <v>281</v>
      </c>
      <c r="AC895" s="100"/>
      <c r="AD895" s="101"/>
    </row>
    <row r="896" spans="1:30" ht="15" customHeight="1">
      <c r="A896" s="89">
        <v>40</v>
      </c>
      <c r="B896" s="89" t="s">
        <v>222</v>
      </c>
      <c r="C896" s="130">
        <v>10</v>
      </c>
      <c r="D896" s="119">
        <v>282.59399999999999</v>
      </c>
      <c r="E896" s="123">
        <v>34.1</v>
      </c>
      <c r="F896" s="122">
        <v>279</v>
      </c>
      <c r="G896" s="125">
        <v>892</v>
      </c>
      <c r="H896" s="94">
        <v>1</v>
      </c>
      <c r="I896" s="95" t="s">
        <v>184</v>
      </c>
      <c r="J896">
        <v>892</v>
      </c>
      <c r="K896"/>
      <c r="L896"/>
      <c r="M896"/>
      <c r="N896"/>
      <c r="O896"/>
      <c r="P896"/>
      <c r="Q896"/>
      <c r="R896"/>
      <c r="S896" t="s">
        <v>281</v>
      </c>
      <c r="T896"/>
      <c r="U896"/>
      <c r="V896"/>
      <c r="W896"/>
      <c r="X896"/>
      <c r="Y896"/>
      <c r="Z896"/>
      <c r="AA896"/>
      <c r="AB896" t="s">
        <v>281</v>
      </c>
      <c r="AC896" s="100"/>
      <c r="AD896" s="101"/>
    </row>
    <row r="897" spans="1:30" ht="15" customHeight="1">
      <c r="A897" s="89">
        <v>40</v>
      </c>
      <c r="B897" s="89" t="s">
        <v>222</v>
      </c>
      <c r="C897" s="130">
        <v>11</v>
      </c>
      <c r="D897" s="119">
        <v>282.62599999999998</v>
      </c>
      <c r="E897" s="123">
        <v>34.1</v>
      </c>
      <c r="F897" s="122">
        <v>279</v>
      </c>
      <c r="G897" s="125">
        <v>893</v>
      </c>
      <c r="H897" s="94">
        <v>1</v>
      </c>
      <c r="I897" s="95" t="s">
        <v>184</v>
      </c>
      <c r="J897">
        <v>893</v>
      </c>
      <c r="K897"/>
      <c r="L897"/>
      <c r="M897"/>
      <c r="N897"/>
      <c r="O897"/>
      <c r="P897"/>
      <c r="Q897"/>
      <c r="R897"/>
      <c r="S897" t="s">
        <v>281</v>
      </c>
      <c r="T897"/>
      <c r="U897"/>
      <c r="V897"/>
      <c r="W897"/>
      <c r="X897"/>
      <c r="Y897"/>
      <c r="Z897"/>
      <c r="AA897"/>
      <c r="AB897" t="s">
        <v>281</v>
      </c>
      <c r="AC897" s="100"/>
      <c r="AD897" s="101"/>
    </row>
    <row r="898" spans="1:30" ht="15" customHeight="1">
      <c r="A898" s="89">
        <v>40</v>
      </c>
      <c r="B898" s="89" t="s">
        <v>222</v>
      </c>
      <c r="C898" s="130">
        <v>12</v>
      </c>
      <c r="D898" s="119">
        <v>282.66800000000001</v>
      </c>
      <c r="E898" s="123">
        <v>34.1</v>
      </c>
      <c r="F898" s="122">
        <v>279</v>
      </c>
      <c r="G898" s="125">
        <v>894</v>
      </c>
      <c r="H898" s="94">
        <v>1</v>
      </c>
      <c r="I898" s="95" t="s">
        <v>184</v>
      </c>
      <c r="J898">
        <v>894</v>
      </c>
      <c r="K898"/>
      <c r="L898"/>
      <c r="M898"/>
      <c r="N898"/>
      <c r="O898"/>
      <c r="P898"/>
      <c r="Q898"/>
      <c r="R898"/>
      <c r="S898" t="s">
        <v>281</v>
      </c>
      <c r="T898"/>
      <c r="U898"/>
      <c r="V898"/>
      <c r="W898"/>
      <c r="X898"/>
      <c r="Y898"/>
      <c r="Z898"/>
      <c r="AA898"/>
      <c r="AB898" t="s">
        <v>281</v>
      </c>
      <c r="AC898" s="100"/>
      <c r="AD898" s="101"/>
    </row>
    <row r="899" spans="1:30" ht="15" customHeight="1">
      <c r="A899" s="89">
        <v>40</v>
      </c>
      <c r="B899" s="89" t="s">
        <v>222</v>
      </c>
      <c r="C899" s="130">
        <v>13</v>
      </c>
      <c r="D899" s="119">
        <v>223.83799999999999</v>
      </c>
      <c r="E899" s="123">
        <v>33.1</v>
      </c>
      <c r="F899" s="122">
        <v>221</v>
      </c>
      <c r="G899" s="125">
        <v>895</v>
      </c>
      <c r="H899" s="94">
        <v>1</v>
      </c>
      <c r="I899" s="95" t="s">
        <v>184</v>
      </c>
      <c r="J899">
        <v>895</v>
      </c>
      <c r="K899"/>
      <c r="L899"/>
      <c r="M899"/>
      <c r="N899"/>
      <c r="O899"/>
      <c r="P899"/>
      <c r="Q899"/>
      <c r="R899"/>
      <c r="S899" t="s">
        <v>281</v>
      </c>
      <c r="T899"/>
      <c r="U899"/>
      <c r="V899"/>
      <c r="W899"/>
      <c r="X899"/>
      <c r="Y899"/>
      <c r="Z899"/>
      <c r="AA899"/>
      <c r="AB899" t="s">
        <v>281</v>
      </c>
      <c r="AC899" s="100"/>
      <c r="AD899" s="101"/>
    </row>
    <row r="900" spans="1:30" ht="15" customHeight="1">
      <c r="A900" s="89">
        <v>40</v>
      </c>
      <c r="B900" s="89" t="s">
        <v>222</v>
      </c>
      <c r="C900" s="130">
        <v>14</v>
      </c>
      <c r="D900" s="119">
        <v>223.84</v>
      </c>
      <c r="E900" s="123">
        <v>33.1</v>
      </c>
      <c r="F900" s="122">
        <v>221</v>
      </c>
      <c r="G900" s="125">
        <v>896</v>
      </c>
      <c r="H900" s="94">
        <v>1</v>
      </c>
      <c r="I900" s="95" t="s">
        <v>184</v>
      </c>
      <c r="J900">
        <v>896</v>
      </c>
      <c r="K900"/>
      <c r="L900"/>
      <c r="M900"/>
      <c r="N900"/>
      <c r="O900"/>
      <c r="P900"/>
      <c r="Q900"/>
      <c r="R900"/>
      <c r="S900" t="s">
        <v>281</v>
      </c>
      <c r="T900"/>
      <c r="U900"/>
      <c r="V900"/>
      <c r="W900"/>
      <c r="X900"/>
      <c r="Y900"/>
      <c r="Z900"/>
      <c r="AA900"/>
      <c r="AB900" t="s">
        <v>281</v>
      </c>
      <c r="AC900" s="100"/>
      <c r="AD900" s="101"/>
    </row>
    <row r="901" spans="1:30" ht="15" customHeight="1">
      <c r="A901" s="89">
        <v>40</v>
      </c>
      <c r="B901" s="89" t="s">
        <v>222</v>
      </c>
      <c r="C901" s="130">
        <v>15</v>
      </c>
      <c r="D901" s="119">
        <v>223.83</v>
      </c>
      <c r="E901" s="123">
        <v>33.1</v>
      </c>
      <c r="F901" s="122">
        <v>221</v>
      </c>
      <c r="G901" s="125">
        <v>897</v>
      </c>
      <c r="H901" s="94">
        <v>1</v>
      </c>
      <c r="I901" s="95" t="s">
        <v>184</v>
      </c>
      <c r="J901">
        <v>897</v>
      </c>
      <c r="K901"/>
      <c r="L901"/>
      <c r="M901"/>
      <c r="N901"/>
      <c r="O901"/>
      <c r="P901"/>
      <c r="Q901"/>
      <c r="R901"/>
      <c r="S901" t="s">
        <v>281</v>
      </c>
      <c r="T901"/>
      <c r="U901"/>
      <c r="V901"/>
      <c r="W901"/>
      <c r="X901"/>
      <c r="Y901"/>
      <c r="Z901"/>
      <c r="AA901"/>
      <c r="AB901" t="s">
        <v>281</v>
      </c>
      <c r="AC901" s="100"/>
      <c r="AD901" s="101"/>
    </row>
    <row r="902" spans="1:30" ht="15" customHeight="1">
      <c r="A902" s="89">
        <v>40</v>
      </c>
      <c r="B902" s="89" t="s">
        <v>222</v>
      </c>
      <c r="C902" s="130">
        <v>16</v>
      </c>
      <c r="D902" s="119">
        <v>223.86799999999999</v>
      </c>
      <c r="E902" s="123">
        <v>33.1</v>
      </c>
      <c r="F902" s="122">
        <v>221</v>
      </c>
      <c r="G902" s="125">
        <v>898</v>
      </c>
      <c r="H902" s="94">
        <v>1</v>
      </c>
      <c r="I902" s="95" t="s">
        <v>184</v>
      </c>
      <c r="J902">
        <v>898</v>
      </c>
      <c r="K902"/>
      <c r="L902"/>
      <c r="M902"/>
      <c r="N902"/>
      <c r="O902"/>
      <c r="P902"/>
      <c r="Q902"/>
      <c r="R902"/>
      <c r="S902" t="s">
        <v>281</v>
      </c>
      <c r="T902"/>
      <c r="U902"/>
      <c r="V902"/>
      <c r="W902"/>
      <c r="X902"/>
      <c r="Y902"/>
      <c r="Z902"/>
      <c r="AA902"/>
      <c r="AB902" t="s">
        <v>281</v>
      </c>
      <c r="AC902" s="100"/>
      <c r="AD902" s="101"/>
    </row>
    <row r="903" spans="1:30" ht="15" customHeight="1">
      <c r="A903" s="89">
        <v>40</v>
      </c>
      <c r="B903" s="89" t="s">
        <v>222</v>
      </c>
      <c r="C903" s="130">
        <v>17</v>
      </c>
      <c r="D903" s="119">
        <v>80.103999999999999</v>
      </c>
      <c r="E903" s="123" t="s">
        <v>333</v>
      </c>
      <c r="F903" s="122">
        <v>79</v>
      </c>
      <c r="G903" s="125">
        <v>899</v>
      </c>
      <c r="H903" s="94">
        <v>1</v>
      </c>
      <c r="I903" s="95" t="s">
        <v>184</v>
      </c>
      <c r="J903">
        <v>899</v>
      </c>
      <c r="K903"/>
      <c r="L903"/>
      <c r="M903"/>
      <c r="N903"/>
      <c r="O903"/>
      <c r="P903"/>
      <c r="Q903"/>
      <c r="R903"/>
      <c r="S903" t="s">
        <v>281</v>
      </c>
      <c r="T903"/>
      <c r="U903"/>
      <c r="V903"/>
      <c r="W903"/>
      <c r="X903"/>
      <c r="Y903"/>
      <c r="Z903"/>
      <c r="AA903"/>
      <c r="AB903" t="s">
        <v>281</v>
      </c>
      <c r="AC903" s="100"/>
      <c r="AD903" s="101"/>
    </row>
    <row r="904" spans="1:30" ht="15" customHeight="1">
      <c r="A904" s="89">
        <v>40</v>
      </c>
      <c r="B904" s="89" t="s">
        <v>222</v>
      </c>
      <c r="C904" s="130">
        <v>18</v>
      </c>
      <c r="D904" s="119">
        <v>80.131</v>
      </c>
      <c r="E904" s="123" t="s">
        <v>333</v>
      </c>
      <c r="F904" s="122">
        <v>79</v>
      </c>
      <c r="G904" s="125">
        <v>900</v>
      </c>
      <c r="H904" s="94">
        <v>0</v>
      </c>
      <c r="I904" s="95" t="s">
        <v>184</v>
      </c>
      <c r="J904">
        <v>900</v>
      </c>
      <c r="K904"/>
      <c r="L904"/>
      <c r="M904"/>
      <c r="N904"/>
      <c r="O904"/>
      <c r="P904"/>
      <c r="Q904"/>
      <c r="R904"/>
      <c r="S904" t="s">
        <v>177</v>
      </c>
      <c r="T904"/>
      <c r="U904"/>
      <c r="V904"/>
      <c r="W904"/>
      <c r="X904"/>
      <c r="Y904"/>
      <c r="Z904"/>
      <c r="AA904"/>
      <c r="AB904"/>
      <c r="AC904" s="100"/>
      <c r="AD904" s="101"/>
    </row>
    <row r="905" spans="1:30" ht="15" customHeight="1">
      <c r="A905" s="89">
        <v>40</v>
      </c>
      <c r="B905" s="89" t="s">
        <v>222</v>
      </c>
      <c r="C905" s="130">
        <v>19</v>
      </c>
      <c r="D905" s="119">
        <v>80.153999999999996</v>
      </c>
      <c r="E905" s="123" t="s">
        <v>333</v>
      </c>
      <c r="F905" s="122">
        <v>79</v>
      </c>
      <c r="G905" s="125">
        <v>901</v>
      </c>
      <c r="H905" s="94">
        <v>1</v>
      </c>
      <c r="I905" s="95" t="s">
        <v>184</v>
      </c>
      <c r="J905">
        <v>901</v>
      </c>
      <c r="K905"/>
      <c r="L905"/>
      <c r="M905"/>
      <c r="N905"/>
      <c r="O905"/>
      <c r="P905"/>
      <c r="Q905"/>
      <c r="R905"/>
      <c r="S905" t="s">
        <v>281</v>
      </c>
      <c r="T905"/>
      <c r="U905"/>
      <c r="V905"/>
      <c r="W905"/>
      <c r="X905"/>
      <c r="Y905"/>
      <c r="Z905"/>
      <c r="AA905"/>
      <c r="AB905" t="s">
        <v>281</v>
      </c>
      <c r="AC905" s="100"/>
      <c r="AD905" s="101"/>
    </row>
    <row r="906" spans="1:30" ht="15" customHeight="1">
      <c r="A906" s="89">
        <v>40</v>
      </c>
      <c r="B906" s="89" t="s">
        <v>222</v>
      </c>
      <c r="C906" s="130">
        <v>20</v>
      </c>
      <c r="D906" s="119">
        <v>80.126999999999995</v>
      </c>
      <c r="E906" s="123" t="s">
        <v>333</v>
      </c>
      <c r="F906" s="122">
        <v>79</v>
      </c>
      <c r="G906" s="125">
        <v>902</v>
      </c>
      <c r="H906" s="94">
        <v>1</v>
      </c>
      <c r="I906" s="95" t="s">
        <v>184</v>
      </c>
      <c r="J906">
        <v>902</v>
      </c>
      <c r="K906"/>
      <c r="L906"/>
      <c r="M906"/>
      <c r="N906"/>
      <c r="O906"/>
      <c r="P906"/>
      <c r="Q906"/>
      <c r="R906"/>
      <c r="S906" t="s">
        <v>281</v>
      </c>
      <c r="T906"/>
      <c r="U906"/>
      <c r="V906"/>
      <c r="W906"/>
      <c r="X906"/>
      <c r="Y906"/>
      <c r="Z906"/>
      <c r="AA906"/>
      <c r="AB906" t="s">
        <v>281</v>
      </c>
      <c r="AC906" s="100"/>
      <c r="AD906" s="101"/>
    </row>
    <row r="907" spans="1:30" ht="15" customHeight="1">
      <c r="A907" s="89">
        <v>40</v>
      </c>
      <c r="B907" s="89" t="s">
        <v>222</v>
      </c>
      <c r="C907" s="130">
        <v>21</v>
      </c>
      <c r="D907" s="119">
        <v>5.9619999999999997</v>
      </c>
      <c r="E907" s="123"/>
      <c r="F907" s="122">
        <v>5</v>
      </c>
      <c r="G907" s="125">
        <v>903</v>
      </c>
      <c r="H907" s="94">
        <v>1</v>
      </c>
      <c r="I907" s="95" t="s">
        <v>184</v>
      </c>
      <c r="J907">
        <v>903</v>
      </c>
      <c r="K907"/>
      <c r="L907"/>
      <c r="M907"/>
      <c r="N907"/>
      <c r="O907"/>
      <c r="P907"/>
      <c r="Q907"/>
      <c r="R907"/>
      <c r="S907" t="s">
        <v>281</v>
      </c>
      <c r="T907"/>
      <c r="U907"/>
      <c r="V907"/>
      <c r="W907"/>
      <c r="X907"/>
      <c r="Y907"/>
      <c r="Z907"/>
      <c r="AA907"/>
      <c r="AB907" t="s">
        <v>281</v>
      </c>
      <c r="AC907" s="100"/>
      <c r="AD907" s="101"/>
    </row>
    <row r="908" spans="1:30" ht="15" customHeight="1">
      <c r="A908" s="89">
        <v>40</v>
      </c>
      <c r="B908" s="89" t="s">
        <v>222</v>
      </c>
      <c r="C908" s="130">
        <v>22</v>
      </c>
      <c r="D908" s="119">
        <v>5.9720000000000004</v>
      </c>
      <c r="E908" s="123"/>
      <c r="F908" s="122">
        <v>5</v>
      </c>
      <c r="G908" s="125">
        <v>904</v>
      </c>
      <c r="H908" s="94">
        <v>1</v>
      </c>
      <c r="I908" s="95" t="s">
        <v>184</v>
      </c>
      <c r="J908">
        <v>904</v>
      </c>
      <c r="K908"/>
      <c r="L908"/>
      <c r="M908"/>
      <c r="N908"/>
      <c r="O908"/>
      <c r="P908"/>
      <c r="Q908"/>
      <c r="R908"/>
      <c r="S908" t="s">
        <v>281</v>
      </c>
      <c r="T908"/>
      <c r="U908"/>
      <c r="V908"/>
      <c r="W908"/>
      <c r="X908"/>
      <c r="Y908"/>
      <c r="Z908"/>
      <c r="AA908"/>
      <c r="AB908" t="s">
        <v>281</v>
      </c>
      <c r="AC908" s="100"/>
      <c r="AD908" s="101"/>
    </row>
    <row r="909" spans="1:30" ht="15" customHeight="1">
      <c r="A909" s="89">
        <v>40</v>
      </c>
      <c r="B909" s="89" t="s">
        <v>222</v>
      </c>
      <c r="C909" s="130">
        <v>23</v>
      </c>
      <c r="D909" s="119">
        <v>6.0720000000000001</v>
      </c>
      <c r="E909" s="123"/>
      <c r="F909" s="122">
        <v>5</v>
      </c>
      <c r="G909" s="125">
        <v>905</v>
      </c>
      <c r="H909" s="94">
        <v>1</v>
      </c>
      <c r="I909" s="95" t="s">
        <v>184</v>
      </c>
      <c r="J909">
        <v>905</v>
      </c>
      <c r="K909"/>
      <c r="L909"/>
      <c r="M909"/>
      <c r="N909"/>
      <c r="O909"/>
      <c r="P909"/>
      <c r="Q909"/>
      <c r="R909"/>
      <c r="S909" t="s">
        <v>281</v>
      </c>
      <c r="T909"/>
      <c r="U909"/>
      <c r="V909"/>
      <c r="W909"/>
      <c r="X909"/>
      <c r="Y909"/>
      <c r="Z909"/>
      <c r="AA909"/>
      <c r="AB909" t="s">
        <v>281</v>
      </c>
      <c r="AC909" s="100"/>
      <c r="AD909" s="101"/>
    </row>
    <row r="910" spans="1:30" ht="15" customHeight="1">
      <c r="A910" s="89">
        <v>40</v>
      </c>
      <c r="B910" s="89" t="s">
        <v>222</v>
      </c>
      <c r="C910" s="131">
        <v>24</v>
      </c>
      <c r="D910" s="119">
        <v>5.9359999999999999</v>
      </c>
      <c r="E910" s="123"/>
      <c r="F910" s="122">
        <v>5</v>
      </c>
      <c r="G910" s="125">
        <v>906</v>
      </c>
      <c r="H910" s="94">
        <v>1</v>
      </c>
      <c r="I910" s="95" t="s">
        <v>184</v>
      </c>
      <c r="J910">
        <v>906</v>
      </c>
      <c r="K910"/>
      <c r="L910"/>
      <c r="M910"/>
      <c r="N910"/>
      <c r="O910"/>
      <c r="P910"/>
      <c r="Q910"/>
      <c r="R910"/>
      <c r="S910" t="s">
        <v>281</v>
      </c>
      <c r="T910" s="100"/>
      <c r="U910" s="100"/>
      <c r="V910" s="100"/>
      <c r="W910" s="100"/>
      <c r="X910" s="100"/>
      <c r="Y910" s="100"/>
      <c r="Z910" s="100"/>
      <c r="AA910" s="100"/>
      <c r="AB910" s="100" t="s">
        <v>281</v>
      </c>
      <c r="AC910" s="100"/>
      <c r="AD910" s="101"/>
    </row>
    <row r="911" spans="1:30" ht="15" customHeight="1">
      <c r="A911" s="89">
        <v>41</v>
      </c>
      <c r="B911" s="89" t="s">
        <v>224</v>
      </c>
      <c r="C911" s="130">
        <v>1</v>
      </c>
      <c r="D911" s="119">
        <v>3791.8220000000001</v>
      </c>
      <c r="E911" s="123" t="s">
        <v>331</v>
      </c>
      <c r="F911" s="122">
        <v>3716</v>
      </c>
      <c r="G911" s="125">
        <v>907</v>
      </c>
      <c r="H911" s="94">
        <v>1</v>
      </c>
      <c r="I911" s="95" t="s">
        <v>156</v>
      </c>
      <c r="J911">
        <v>907</v>
      </c>
      <c r="K911"/>
      <c r="L911"/>
      <c r="M911"/>
      <c r="N911"/>
      <c r="O911"/>
      <c r="P911"/>
      <c r="Q911"/>
      <c r="R911"/>
      <c r="S911" t="s">
        <v>281</v>
      </c>
      <c r="T911"/>
      <c r="U911"/>
      <c r="V911" t="s">
        <v>281</v>
      </c>
      <c r="W911" t="s">
        <v>155</v>
      </c>
      <c r="X911" t="s">
        <v>155</v>
      </c>
      <c r="Y911" t="s">
        <v>281</v>
      </c>
      <c r="Z911" t="s">
        <v>155</v>
      </c>
      <c r="AA911" s="100"/>
      <c r="AB911" s="100"/>
      <c r="AC911" s="100"/>
      <c r="AD911" s="101"/>
    </row>
    <row r="912" spans="1:30" ht="15" customHeight="1">
      <c r="A912" s="89">
        <v>41</v>
      </c>
      <c r="B912" s="89" t="s">
        <v>224</v>
      </c>
      <c r="C912" s="130">
        <v>2</v>
      </c>
      <c r="D912" s="119">
        <v>3789.9050000000002</v>
      </c>
      <c r="E912" s="123" t="s">
        <v>331</v>
      </c>
      <c r="F912" s="122">
        <v>3716</v>
      </c>
      <c r="G912" s="125">
        <v>908</v>
      </c>
      <c r="H912" s="94">
        <v>1</v>
      </c>
      <c r="I912" s="95" t="s">
        <v>156</v>
      </c>
      <c r="J912">
        <v>908</v>
      </c>
      <c r="K912"/>
      <c r="L912"/>
      <c r="M912"/>
      <c r="N912"/>
      <c r="O912"/>
      <c r="P912"/>
      <c r="Q912"/>
      <c r="R912"/>
      <c r="S912" t="s">
        <v>281</v>
      </c>
      <c r="T912"/>
      <c r="U912"/>
      <c r="V912"/>
      <c r="W912" t="s">
        <v>155</v>
      </c>
      <c r="X912" t="s">
        <v>155</v>
      </c>
      <c r="Y912" t="s">
        <v>281</v>
      </c>
      <c r="Z912" t="s">
        <v>155</v>
      </c>
      <c r="AA912" s="100"/>
      <c r="AB912" s="100"/>
      <c r="AC912" s="100"/>
      <c r="AD912" s="101"/>
    </row>
    <row r="913" spans="1:30" ht="15" customHeight="1">
      <c r="A913" s="89">
        <v>41</v>
      </c>
      <c r="B913" s="89" t="s">
        <v>224</v>
      </c>
      <c r="C913" s="130">
        <v>3</v>
      </c>
      <c r="D913" s="119">
        <v>3787.6689999999999</v>
      </c>
      <c r="E913" s="123" t="s">
        <v>331</v>
      </c>
      <c r="F913" s="122">
        <v>3716</v>
      </c>
      <c r="G913" s="125">
        <v>909</v>
      </c>
      <c r="H913" s="94">
        <v>1</v>
      </c>
      <c r="I913" s="95" t="s">
        <v>156</v>
      </c>
      <c r="J913">
        <v>909</v>
      </c>
      <c r="K913" t="s">
        <v>281</v>
      </c>
      <c r="L913"/>
      <c r="M913" t="s">
        <v>281</v>
      </c>
      <c r="N913"/>
      <c r="O913"/>
      <c r="P913" t="s">
        <v>281</v>
      </c>
      <c r="Q913" t="s">
        <v>155</v>
      </c>
      <c r="R913"/>
      <c r="S913" t="s">
        <v>281</v>
      </c>
      <c r="T913" t="s">
        <v>281</v>
      </c>
      <c r="U913" t="s">
        <v>281</v>
      </c>
      <c r="V913"/>
      <c r="W913" t="s">
        <v>155</v>
      </c>
      <c r="X913" t="s">
        <v>155</v>
      </c>
      <c r="Y913" t="s">
        <v>281</v>
      </c>
      <c r="Z913" t="s">
        <v>155</v>
      </c>
      <c r="AA913" s="100"/>
      <c r="AB913" s="100"/>
      <c r="AC913" s="100"/>
      <c r="AD913" s="101"/>
    </row>
    <row r="914" spans="1:30" ht="15" customHeight="1">
      <c r="A914" s="89">
        <v>41</v>
      </c>
      <c r="B914" s="89" t="s">
        <v>224</v>
      </c>
      <c r="C914" s="130">
        <v>4</v>
      </c>
      <c r="D914" s="119">
        <v>2543.998</v>
      </c>
      <c r="E914" s="123"/>
      <c r="F914" s="122">
        <v>2500</v>
      </c>
      <c r="G914" s="125">
        <v>910</v>
      </c>
      <c r="H914" s="94">
        <v>1</v>
      </c>
      <c r="I914" s="95" t="s">
        <v>156</v>
      </c>
      <c r="J914">
        <v>910</v>
      </c>
      <c r="K914" t="s">
        <v>319</v>
      </c>
      <c r="L914"/>
      <c r="M914" t="s">
        <v>281</v>
      </c>
      <c r="N914"/>
      <c r="O914"/>
      <c r="P914"/>
      <c r="Q914" t="s">
        <v>320</v>
      </c>
      <c r="R914"/>
      <c r="S914" t="s">
        <v>281</v>
      </c>
      <c r="T914" t="s">
        <v>155</v>
      </c>
      <c r="U914" t="s">
        <v>155</v>
      </c>
      <c r="V914"/>
      <c r="W914"/>
      <c r="X914"/>
      <c r="Y914"/>
      <c r="Z914"/>
      <c r="AA914" s="100"/>
      <c r="AB914" s="100"/>
      <c r="AC914" s="100"/>
      <c r="AD914" s="101"/>
    </row>
    <row r="915" spans="1:30" ht="15" customHeight="1">
      <c r="A915" s="89">
        <v>41</v>
      </c>
      <c r="B915" s="89" t="s">
        <v>224</v>
      </c>
      <c r="C915" s="130">
        <v>5</v>
      </c>
      <c r="D915" s="119">
        <v>1524.008</v>
      </c>
      <c r="E915" s="123"/>
      <c r="F915" s="122">
        <v>1500</v>
      </c>
      <c r="G915" s="125">
        <v>911</v>
      </c>
      <c r="H915" s="94">
        <v>1</v>
      </c>
      <c r="I915" s="95" t="s">
        <v>156</v>
      </c>
      <c r="J915">
        <v>911</v>
      </c>
      <c r="K915" t="s">
        <v>281</v>
      </c>
      <c r="L915"/>
      <c r="M915" t="s">
        <v>281</v>
      </c>
      <c r="N915" t="s">
        <v>281</v>
      </c>
      <c r="O915"/>
      <c r="P915" t="s">
        <v>281</v>
      </c>
      <c r="Q915" t="s">
        <v>155</v>
      </c>
      <c r="R915"/>
      <c r="S915" t="s">
        <v>281</v>
      </c>
      <c r="T915" t="s">
        <v>281</v>
      </c>
      <c r="U915" t="s">
        <v>281</v>
      </c>
      <c r="V915"/>
      <c r="W915"/>
      <c r="X915"/>
      <c r="Y915"/>
      <c r="Z915"/>
    </row>
    <row r="916" spans="1:30" ht="15" customHeight="1">
      <c r="A916" s="89">
        <v>41</v>
      </c>
      <c r="B916" s="89" t="s">
        <v>224</v>
      </c>
      <c r="C916" s="130">
        <v>6</v>
      </c>
      <c r="D916" s="119">
        <v>1015.494</v>
      </c>
      <c r="E916" s="123"/>
      <c r="F916" s="122">
        <v>1000</v>
      </c>
      <c r="G916" s="125">
        <v>912</v>
      </c>
      <c r="H916" s="94">
        <v>1</v>
      </c>
      <c r="I916" s="95" t="s">
        <v>156</v>
      </c>
      <c r="J916">
        <v>912</v>
      </c>
      <c r="K916" t="s">
        <v>281</v>
      </c>
      <c r="L916"/>
      <c r="M916" t="s">
        <v>281</v>
      </c>
      <c r="N916" t="s">
        <v>281</v>
      </c>
      <c r="O916"/>
      <c r="P916"/>
      <c r="Q916" t="s">
        <v>155</v>
      </c>
      <c r="R916"/>
      <c r="S916" t="s">
        <v>155</v>
      </c>
      <c r="T916" t="s">
        <v>281</v>
      </c>
      <c r="U916" t="s">
        <v>281</v>
      </c>
      <c r="V916"/>
      <c r="W916"/>
      <c r="X916"/>
      <c r="Y916"/>
      <c r="Z916"/>
    </row>
    <row r="917" spans="1:30" ht="15" customHeight="1">
      <c r="A917" s="89">
        <v>41</v>
      </c>
      <c r="B917" s="89" t="s">
        <v>224</v>
      </c>
      <c r="C917" s="130">
        <v>7</v>
      </c>
      <c r="D917" s="119">
        <v>812.54100000000005</v>
      </c>
      <c r="E917" s="123"/>
      <c r="F917" s="122">
        <v>800</v>
      </c>
      <c r="G917" s="125">
        <v>913</v>
      </c>
      <c r="H917" s="94">
        <v>1</v>
      </c>
      <c r="I917" s="95" t="s">
        <v>156</v>
      </c>
      <c r="J917">
        <v>913</v>
      </c>
      <c r="K917" t="s">
        <v>155</v>
      </c>
      <c r="L917"/>
      <c r="M917" t="s">
        <v>281</v>
      </c>
      <c r="N917"/>
      <c r="O917"/>
      <c r="P917" t="s">
        <v>281</v>
      </c>
      <c r="Q917" t="s">
        <v>155</v>
      </c>
      <c r="R917"/>
      <c r="S917" t="s">
        <v>281</v>
      </c>
      <c r="T917" t="s">
        <v>281</v>
      </c>
      <c r="U917" t="s">
        <v>281</v>
      </c>
      <c r="V917"/>
      <c r="W917"/>
      <c r="X917"/>
      <c r="Y917"/>
      <c r="Z917"/>
    </row>
    <row r="918" spans="1:30" ht="15" customHeight="1">
      <c r="A918" s="89">
        <v>41</v>
      </c>
      <c r="B918" s="89" t="s">
        <v>224</v>
      </c>
      <c r="C918" s="130">
        <v>8</v>
      </c>
      <c r="D918" s="119">
        <v>609.774</v>
      </c>
      <c r="E918" s="123"/>
      <c r="F918" s="122">
        <v>600</v>
      </c>
      <c r="G918" s="125">
        <v>914</v>
      </c>
      <c r="H918" s="94">
        <v>1</v>
      </c>
      <c r="I918" s="95" t="s">
        <v>156</v>
      </c>
      <c r="J918">
        <v>914</v>
      </c>
      <c r="K918" t="s">
        <v>281</v>
      </c>
      <c r="L918"/>
      <c r="M918" t="s">
        <v>281</v>
      </c>
      <c r="N918"/>
      <c r="O918"/>
      <c r="P918"/>
      <c r="Q918" t="s">
        <v>155</v>
      </c>
      <c r="R918"/>
      <c r="S918" t="s">
        <v>281</v>
      </c>
      <c r="T918" t="s">
        <v>281</v>
      </c>
      <c r="U918" t="s">
        <v>281</v>
      </c>
      <c r="V918"/>
      <c r="W918"/>
      <c r="X918"/>
      <c r="Y918"/>
      <c r="Z918"/>
    </row>
    <row r="919" spans="1:30" ht="15" customHeight="1">
      <c r="A919" s="89">
        <v>41</v>
      </c>
      <c r="B919" s="89" t="s">
        <v>224</v>
      </c>
      <c r="C919" s="130">
        <v>9</v>
      </c>
      <c r="D919" s="119">
        <v>556.60199999999998</v>
      </c>
      <c r="E919" s="123"/>
      <c r="F919" s="122">
        <v>550</v>
      </c>
      <c r="G919" s="125">
        <v>915</v>
      </c>
      <c r="H919" s="94">
        <v>1</v>
      </c>
      <c r="I919" s="95" t="s">
        <v>156</v>
      </c>
      <c r="J919">
        <v>915</v>
      </c>
      <c r="K919" t="s">
        <v>281</v>
      </c>
      <c r="L919"/>
      <c r="M919" t="s">
        <v>281</v>
      </c>
      <c r="N919" t="s">
        <v>177</v>
      </c>
      <c r="O919"/>
      <c r="P919" t="s">
        <v>177</v>
      </c>
      <c r="Q919" t="s">
        <v>155</v>
      </c>
      <c r="R919"/>
      <c r="S919" t="s">
        <v>281</v>
      </c>
      <c r="T919" t="s">
        <v>281</v>
      </c>
      <c r="U919" t="s">
        <v>281</v>
      </c>
      <c r="V919"/>
      <c r="W919"/>
      <c r="X919"/>
      <c r="Y919"/>
      <c r="Z919"/>
    </row>
    <row r="920" spans="1:30" ht="15" customHeight="1">
      <c r="A920" s="89">
        <v>41</v>
      </c>
      <c r="B920" s="89" t="s">
        <v>224</v>
      </c>
      <c r="C920" s="130">
        <v>10</v>
      </c>
      <c r="D920" s="119">
        <v>512.62400000000002</v>
      </c>
      <c r="E920" s="123" t="s">
        <v>332</v>
      </c>
      <c r="F920" s="122">
        <v>504</v>
      </c>
      <c r="G920" s="125">
        <v>916</v>
      </c>
      <c r="H920" s="94">
        <v>1</v>
      </c>
      <c r="I920" s="95" t="s">
        <v>156</v>
      </c>
      <c r="J920">
        <v>916</v>
      </c>
      <c r="K920" t="s">
        <v>281</v>
      </c>
      <c r="L920"/>
      <c r="M920" t="s">
        <v>281</v>
      </c>
      <c r="N920" t="s">
        <v>281</v>
      </c>
      <c r="O920"/>
      <c r="P920" t="s">
        <v>281</v>
      </c>
      <c r="Q920" t="s">
        <v>320</v>
      </c>
      <c r="R920"/>
      <c r="S920" t="s">
        <v>281</v>
      </c>
      <c r="T920" t="s">
        <v>281</v>
      </c>
      <c r="U920" t="s">
        <v>281</v>
      </c>
      <c r="V920"/>
      <c r="W920"/>
      <c r="X920"/>
      <c r="Y920"/>
      <c r="Z920"/>
    </row>
    <row r="921" spans="1:30" ht="15" customHeight="1">
      <c r="A921" s="89">
        <v>41</v>
      </c>
      <c r="B921" s="89" t="s">
        <v>224</v>
      </c>
      <c r="C921" s="130">
        <v>11</v>
      </c>
      <c r="D921" s="119">
        <v>432.67500000000001</v>
      </c>
      <c r="E921" s="123">
        <v>34.78</v>
      </c>
      <c r="F921" s="122">
        <v>425</v>
      </c>
      <c r="G921" s="125">
        <v>917</v>
      </c>
      <c r="H921" s="94">
        <v>1</v>
      </c>
      <c r="I921" s="95" t="s">
        <v>156</v>
      </c>
      <c r="J921">
        <v>917</v>
      </c>
      <c r="K921" t="s">
        <v>281</v>
      </c>
      <c r="L921"/>
      <c r="M921" t="s">
        <v>281</v>
      </c>
      <c r="N921"/>
      <c r="O921"/>
      <c r="P921" t="s">
        <v>281</v>
      </c>
      <c r="Q921" t="s">
        <v>155</v>
      </c>
      <c r="R921"/>
      <c r="S921" t="s">
        <v>281</v>
      </c>
      <c r="T921" t="s">
        <v>281</v>
      </c>
      <c r="U921" t="s">
        <v>281</v>
      </c>
      <c r="V921"/>
      <c r="W921"/>
      <c r="X921"/>
      <c r="Y921"/>
      <c r="Z921"/>
    </row>
    <row r="922" spans="1:30" ht="15" customHeight="1">
      <c r="A922" s="89">
        <v>41</v>
      </c>
      <c r="B922" s="89" t="s">
        <v>224</v>
      </c>
      <c r="C922" s="130">
        <v>12</v>
      </c>
      <c r="D922" s="119">
        <v>380.66</v>
      </c>
      <c r="E922" s="123">
        <v>34.700000000000003</v>
      </c>
      <c r="F922" s="122">
        <v>374</v>
      </c>
      <c r="G922" s="125">
        <v>918</v>
      </c>
      <c r="H922" s="94">
        <v>1</v>
      </c>
      <c r="I922" s="95" t="s">
        <v>156</v>
      </c>
      <c r="J922">
        <v>918</v>
      </c>
      <c r="K922" t="s">
        <v>281</v>
      </c>
      <c r="L922"/>
      <c r="M922" t="s">
        <v>281</v>
      </c>
      <c r="N922"/>
      <c r="O922"/>
      <c r="P922"/>
      <c r="Q922" t="s">
        <v>155</v>
      </c>
      <c r="R922"/>
      <c r="S922" t="s">
        <v>281</v>
      </c>
      <c r="T922" t="s">
        <v>155</v>
      </c>
      <c r="U922" t="s">
        <v>155</v>
      </c>
      <c r="V922"/>
      <c r="W922"/>
      <c r="X922"/>
      <c r="Y922"/>
      <c r="Z922"/>
    </row>
    <row r="923" spans="1:30" ht="15" customHeight="1">
      <c r="A923" s="89">
        <v>41</v>
      </c>
      <c r="B923" s="89" t="s">
        <v>224</v>
      </c>
      <c r="C923" s="130">
        <v>13</v>
      </c>
      <c r="D923" s="119">
        <v>311.93</v>
      </c>
      <c r="E923" s="123">
        <v>34.4</v>
      </c>
      <c r="F923" s="122">
        <v>306</v>
      </c>
      <c r="G923" s="125">
        <v>919</v>
      </c>
      <c r="H923" s="94">
        <v>1</v>
      </c>
      <c r="I923" s="95" t="s">
        <v>156</v>
      </c>
      <c r="J923">
        <v>919</v>
      </c>
      <c r="K923" t="s">
        <v>155</v>
      </c>
      <c r="L923"/>
      <c r="M923" t="s">
        <v>281</v>
      </c>
      <c r="N923" t="s">
        <v>281</v>
      </c>
      <c r="O923"/>
      <c r="P923" t="s">
        <v>281</v>
      </c>
      <c r="Q923" t="s">
        <v>155</v>
      </c>
      <c r="R923"/>
      <c r="S923" t="s">
        <v>281</v>
      </c>
      <c r="T923" t="s">
        <v>281</v>
      </c>
      <c r="U923" t="s">
        <v>281</v>
      </c>
      <c r="V923"/>
      <c r="W923"/>
      <c r="X923"/>
      <c r="Y923"/>
      <c r="Z923"/>
    </row>
    <row r="924" spans="1:30" ht="15" customHeight="1">
      <c r="A924" s="89">
        <v>41</v>
      </c>
      <c r="B924" s="89" t="s">
        <v>224</v>
      </c>
      <c r="C924" s="130">
        <v>14</v>
      </c>
      <c r="D924" s="119">
        <v>284.10399999999998</v>
      </c>
      <c r="E924" s="123">
        <v>34.1</v>
      </c>
      <c r="F924" s="122">
        <v>279</v>
      </c>
      <c r="G924" s="125">
        <v>920</v>
      </c>
      <c r="H924" s="94">
        <v>1</v>
      </c>
      <c r="I924" s="95" t="s">
        <v>156</v>
      </c>
      <c r="J924">
        <v>920</v>
      </c>
      <c r="K924" t="s">
        <v>281</v>
      </c>
      <c r="L924"/>
      <c r="M924" t="s">
        <v>281</v>
      </c>
      <c r="N924" t="s">
        <v>281</v>
      </c>
      <c r="O924"/>
      <c r="P924" t="s">
        <v>281</v>
      </c>
      <c r="Q924" t="s">
        <v>155</v>
      </c>
      <c r="R924"/>
      <c r="S924" t="s">
        <v>281</v>
      </c>
      <c r="T924" t="s">
        <v>281</v>
      </c>
      <c r="U924" t="s">
        <v>281</v>
      </c>
      <c r="V924"/>
      <c r="W924"/>
      <c r="X924"/>
      <c r="Y924"/>
      <c r="Z924"/>
    </row>
    <row r="925" spans="1:30" ht="15" customHeight="1">
      <c r="A925" s="89">
        <v>41</v>
      </c>
      <c r="B925" s="89" t="s">
        <v>224</v>
      </c>
      <c r="C925" s="130">
        <v>15</v>
      </c>
      <c r="D925" s="119">
        <v>257.61599999999999</v>
      </c>
      <c r="E925" s="123">
        <v>33.6</v>
      </c>
      <c r="F925" s="122">
        <v>253</v>
      </c>
      <c r="G925" s="125">
        <v>921</v>
      </c>
      <c r="H925" s="94">
        <v>1</v>
      </c>
      <c r="I925" s="95" t="s">
        <v>156</v>
      </c>
      <c r="J925">
        <v>921</v>
      </c>
      <c r="K925" t="s">
        <v>281</v>
      </c>
      <c r="L925"/>
      <c r="M925" t="s">
        <v>281</v>
      </c>
      <c r="N925"/>
      <c r="O925"/>
      <c r="P925" t="s">
        <v>281</v>
      </c>
      <c r="Q925" t="s">
        <v>155</v>
      </c>
      <c r="R925"/>
      <c r="S925" t="s">
        <v>281</v>
      </c>
      <c r="T925" t="s">
        <v>281</v>
      </c>
      <c r="U925" t="s">
        <v>281</v>
      </c>
      <c r="V925"/>
      <c r="W925"/>
      <c r="X925"/>
      <c r="Y925"/>
      <c r="Z925"/>
    </row>
    <row r="926" spans="1:30" ht="15" customHeight="1">
      <c r="A926" s="89">
        <v>41</v>
      </c>
      <c r="B926" s="89" t="s">
        <v>224</v>
      </c>
      <c r="C926" s="130">
        <v>16</v>
      </c>
      <c r="D926" s="119">
        <v>228.36</v>
      </c>
      <c r="E926" s="123">
        <v>33.1</v>
      </c>
      <c r="F926" s="122">
        <v>224</v>
      </c>
      <c r="G926" s="125">
        <v>922</v>
      </c>
      <c r="H926" s="94">
        <v>1</v>
      </c>
      <c r="I926" s="95" t="s">
        <v>156</v>
      </c>
      <c r="J926">
        <v>922</v>
      </c>
      <c r="K926" t="s">
        <v>281</v>
      </c>
      <c r="L926"/>
      <c r="M926" t="s">
        <v>155</v>
      </c>
      <c r="N926" t="s">
        <v>281</v>
      </c>
      <c r="O926"/>
      <c r="P926" t="s">
        <v>281</v>
      </c>
      <c r="Q926" t="s">
        <v>155</v>
      </c>
      <c r="R926"/>
      <c r="S926" t="s">
        <v>281</v>
      </c>
      <c r="T926" t="s">
        <v>281</v>
      </c>
      <c r="U926" t="s">
        <v>281</v>
      </c>
      <c r="V926"/>
      <c r="W926"/>
      <c r="X926"/>
      <c r="Y926"/>
      <c r="Z926"/>
    </row>
    <row r="927" spans="1:30" ht="15" customHeight="1">
      <c r="A927" s="89">
        <v>41</v>
      </c>
      <c r="B927" s="89" t="s">
        <v>224</v>
      </c>
      <c r="C927" s="130">
        <v>17</v>
      </c>
      <c r="D927" s="119">
        <v>209.072</v>
      </c>
      <c r="E927" s="123">
        <v>32.9</v>
      </c>
      <c r="F927" s="122">
        <v>205</v>
      </c>
      <c r="G927" s="125">
        <v>923</v>
      </c>
      <c r="H927" s="94">
        <v>1</v>
      </c>
      <c r="I927" s="95" t="s">
        <v>156</v>
      </c>
      <c r="J927">
        <v>923</v>
      </c>
      <c r="K927" t="s">
        <v>281</v>
      </c>
      <c r="L927"/>
      <c r="M927" t="s">
        <v>281</v>
      </c>
      <c r="N927" t="s">
        <v>281</v>
      </c>
      <c r="O927" t="s">
        <v>281</v>
      </c>
      <c r="P927" t="s">
        <v>281</v>
      </c>
      <c r="Q927" t="s">
        <v>155</v>
      </c>
      <c r="R927"/>
      <c r="S927" t="s">
        <v>281</v>
      </c>
      <c r="T927" t="s">
        <v>281</v>
      </c>
      <c r="U927" t="s">
        <v>281</v>
      </c>
      <c r="V927"/>
      <c r="W927"/>
      <c r="X927"/>
      <c r="Y927"/>
      <c r="Z927"/>
    </row>
    <row r="928" spans="1:30" ht="15" customHeight="1">
      <c r="A928" s="89">
        <v>41</v>
      </c>
      <c r="B928" s="89" t="s">
        <v>224</v>
      </c>
      <c r="C928" s="130">
        <v>18</v>
      </c>
      <c r="D928" s="119">
        <v>176.78800000000001</v>
      </c>
      <c r="E928" s="123">
        <v>32.6</v>
      </c>
      <c r="F928" s="122">
        <v>173</v>
      </c>
      <c r="G928" s="125">
        <v>924</v>
      </c>
      <c r="H928" s="94">
        <v>1</v>
      </c>
      <c r="I928" s="95" t="s">
        <v>156</v>
      </c>
      <c r="J928">
        <v>924</v>
      </c>
      <c r="K928" t="s">
        <v>155</v>
      </c>
      <c r="L928"/>
      <c r="M928" t="s">
        <v>281</v>
      </c>
      <c r="N928"/>
      <c r="O928" t="s">
        <v>281</v>
      </c>
      <c r="P928" t="s">
        <v>281</v>
      </c>
      <c r="Q928" t="s">
        <v>155</v>
      </c>
      <c r="R928"/>
      <c r="S928" t="s">
        <v>155</v>
      </c>
      <c r="T928" t="s">
        <v>281</v>
      </c>
      <c r="U928" t="s">
        <v>281</v>
      </c>
      <c r="V928"/>
      <c r="W928"/>
      <c r="X928"/>
      <c r="Y928"/>
      <c r="Z928"/>
    </row>
    <row r="929" spans="1:30" ht="15" customHeight="1">
      <c r="A929" s="89">
        <v>41</v>
      </c>
      <c r="B929" s="89" t="s">
        <v>224</v>
      </c>
      <c r="C929" s="130">
        <v>19</v>
      </c>
      <c r="D929" s="119">
        <v>147.29900000000001</v>
      </c>
      <c r="E929" s="123">
        <v>32.299999999999997</v>
      </c>
      <c r="F929" s="122">
        <v>144</v>
      </c>
      <c r="G929" s="125">
        <v>925</v>
      </c>
      <c r="H929" s="94">
        <v>1</v>
      </c>
      <c r="I929" s="95" t="s">
        <v>156</v>
      </c>
      <c r="J929">
        <v>925</v>
      </c>
      <c r="K929" t="s">
        <v>281</v>
      </c>
      <c r="L929"/>
      <c r="M929" t="s">
        <v>281</v>
      </c>
      <c r="N929" t="s">
        <v>281</v>
      </c>
      <c r="O929" t="s">
        <v>155</v>
      </c>
      <c r="P929" t="s">
        <v>281</v>
      </c>
      <c r="Q929" t="s">
        <v>155</v>
      </c>
      <c r="R929"/>
      <c r="S929" t="s">
        <v>281</v>
      </c>
      <c r="T929" t="s">
        <v>281</v>
      </c>
      <c r="U929" t="s">
        <v>281</v>
      </c>
      <c r="V929"/>
      <c r="W929"/>
      <c r="X929"/>
      <c r="Y929"/>
      <c r="Z929"/>
    </row>
    <row r="930" spans="1:30" ht="15" customHeight="1">
      <c r="A930" s="89">
        <v>41</v>
      </c>
      <c r="B930" s="89" t="s">
        <v>224</v>
      </c>
      <c r="C930" s="130">
        <v>20</v>
      </c>
      <c r="D930" s="119">
        <v>113.952</v>
      </c>
      <c r="E930" s="123">
        <v>31.8</v>
      </c>
      <c r="F930" s="122">
        <v>111</v>
      </c>
      <c r="G930" s="125">
        <v>926</v>
      </c>
      <c r="H930" s="94">
        <v>1</v>
      </c>
      <c r="I930" s="95" t="s">
        <v>156</v>
      </c>
      <c r="J930">
        <v>926</v>
      </c>
      <c r="K930" t="s">
        <v>281</v>
      </c>
      <c r="L930"/>
      <c r="M930" t="s">
        <v>281</v>
      </c>
      <c r="N930"/>
      <c r="O930" t="s">
        <v>281</v>
      </c>
      <c r="P930" t="s">
        <v>281</v>
      </c>
      <c r="Q930" t="s">
        <v>320</v>
      </c>
      <c r="R930"/>
      <c r="S930" t="s">
        <v>281</v>
      </c>
      <c r="T930" t="s">
        <v>281</v>
      </c>
      <c r="U930" t="s">
        <v>281</v>
      </c>
      <c r="V930"/>
      <c r="W930"/>
      <c r="X930"/>
      <c r="Y930"/>
      <c r="Z930"/>
    </row>
    <row r="931" spans="1:30" ht="15" customHeight="1">
      <c r="A931" s="89">
        <v>41</v>
      </c>
      <c r="B931" s="89" t="s">
        <v>224</v>
      </c>
      <c r="C931" s="130">
        <v>21</v>
      </c>
      <c r="D931" s="119">
        <v>82.741</v>
      </c>
      <c r="E931" s="123" t="s">
        <v>330</v>
      </c>
      <c r="F931" s="122">
        <v>80</v>
      </c>
      <c r="G931" s="125">
        <v>927</v>
      </c>
      <c r="H931" s="94">
        <v>1</v>
      </c>
      <c r="I931" s="95" t="s">
        <v>156</v>
      </c>
      <c r="J931">
        <v>927</v>
      </c>
      <c r="K931" t="s">
        <v>281</v>
      </c>
      <c r="L931"/>
      <c r="M931" t="s">
        <v>281</v>
      </c>
      <c r="N931" t="s">
        <v>281</v>
      </c>
      <c r="O931" t="s">
        <v>281</v>
      </c>
      <c r="P931" t="s">
        <v>281</v>
      </c>
      <c r="Q931" t="s">
        <v>155</v>
      </c>
      <c r="R931"/>
      <c r="S931" t="s">
        <v>281</v>
      </c>
      <c r="T931" t="s">
        <v>281</v>
      </c>
      <c r="U931" t="s">
        <v>281</v>
      </c>
      <c r="V931"/>
      <c r="W931"/>
      <c r="X931"/>
      <c r="Y931"/>
      <c r="Z931"/>
      <c r="AA931"/>
      <c r="AB931"/>
      <c r="AC931"/>
      <c r="AD931" s="21"/>
    </row>
    <row r="932" spans="1:30" ht="15" customHeight="1">
      <c r="A932" s="89">
        <v>41</v>
      </c>
      <c r="B932" s="89" t="s">
        <v>224</v>
      </c>
      <c r="C932" s="130">
        <v>22</v>
      </c>
      <c r="D932" s="119">
        <v>37.837000000000003</v>
      </c>
      <c r="E932" s="123"/>
      <c r="F932" s="122">
        <v>40</v>
      </c>
      <c r="G932" s="125">
        <v>928</v>
      </c>
      <c r="H932" s="94">
        <v>1</v>
      </c>
      <c r="I932" s="95" t="s">
        <v>184</v>
      </c>
      <c r="J932">
        <v>928</v>
      </c>
      <c r="K932" t="s">
        <v>281</v>
      </c>
      <c r="L932"/>
      <c r="M932" t="s">
        <v>155</v>
      </c>
      <c r="N932"/>
      <c r="O932" t="s">
        <v>155</v>
      </c>
      <c r="P932" t="s">
        <v>281</v>
      </c>
      <c r="Q932" t="s">
        <v>155</v>
      </c>
      <c r="R932"/>
      <c r="S932" t="s">
        <v>155</v>
      </c>
      <c r="T932" t="s">
        <v>281</v>
      </c>
      <c r="U932" t="s">
        <v>281</v>
      </c>
      <c r="V932"/>
      <c r="W932"/>
      <c r="X932"/>
      <c r="Y932"/>
      <c r="Z932"/>
      <c r="AA932"/>
      <c r="AB932"/>
      <c r="AC932"/>
      <c r="AD932" s="21"/>
    </row>
    <row r="933" spans="1:30" ht="15" customHeight="1">
      <c r="A933" s="89">
        <v>41</v>
      </c>
      <c r="B933" s="89" t="s">
        <v>224</v>
      </c>
      <c r="C933" s="130">
        <v>23</v>
      </c>
      <c r="D933" s="119">
        <v>21.995000000000001</v>
      </c>
      <c r="E933" s="123"/>
      <c r="F933" s="122">
        <v>20</v>
      </c>
      <c r="G933" s="125">
        <v>929</v>
      </c>
      <c r="H933" s="94">
        <v>1</v>
      </c>
      <c r="I933" s="95" t="s">
        <v>156</v>
      </c>
      <c r="J933">
        <v>929</v>
      </c>
      <c r="K933" t="s">
        <v>281</v>
      </c>
      <c r="L933"/>
      <c r="M933" t="s">
        <v>155</v>
      </c>
      <c r="N933" t="s">
        <v>281</v>
      </c>
      <c r="O933" t="s">
        <v>155</v>
      </c>
      <c r="P933" t="s">
        <v>281</v>
      </c>
      <c r="Q933" t="s">
        <v>155</v>
      </c>
      <c r="R933"/>
      <c r="S933" t="s">
        <v>281</v>
      </c>
      <c r="T933" t="s">
        <v>281</v>
      </c>
      <c r="U933" t="s">
        <v>281</v>
      </c>
      <c r="V933"/>
      <c r="W933"/>
      <c r="X933"/>
      <c r="Y933"/>
      <c r="Z933"/>
      <c r="AA933"/>
      <c r="AB933"/>
      <c r="AC933"/>
      <c r="AD933" s="21"/>
    </row>
    <row r="934" spans="1:30" ht="15" customHeight="1">
      <c r="A934" s="89">
        <v>41</v>
      </c>
      <c r="B934" s="89" t="s">
        <v>224</v>
      </c>
      <c r="C934" s="131">
        <v>24</v>
      </c>
      <c r="D934" s="119">
        <v>3.8119999999999998</v>
      </c>
      <c r="E934" s="123"/>
      <c r="F934" s="122">
        <v>5</v>
      </c>
      <c r="G934" s="125">
        <v>930</v>
      </c>
      <c r="H934" s="94">
        <v>1</v>
      </c>
      <c r="I934" s="95" t="s">
        <v>184</v>
      </c>
      <c r="J934">
        <v>930</v>
      </c>
      <c r="K934" t="s">
        <v>281</v>
      </c>
      <c r="L934"/>
      <c r="M934" t="s">
        <v>281</v>
      </c>
      <c r="N934" t="s">
        <v>281</v>
      </c>
      <c r="O934" t="s">
        <v>155</v>
      </c>
      <c r="P934" t="s">
        <v>281</v>
      </c>
      <c r="Q934" t="s">
        <v>155</v>
      </c>
      <c r="R934"/>
      <c r="S934" t="s">
        <v>281</v>
      </c>
      <c r="T934" t="s">
        <v>281</v>
      </c>
      <c r="U934" t="s">
        <v>281</v>
      </c>
      <c r="V934"/>
      <c r="W934"/>
      <c r="X934"/>
      <c r="Y934"/>
      <c r="Z934"/>
      <c r="AA934"/>
      <c r="AB934"/>
      <c r="AC934"/>
      <c r="AD934" s="21"/>
    </row>
    <row r="935" spans="1:30" ht="15" customHeight="1">
      <c r="A935" s="89">
        <v>42</v>
      </c>
      <c r="B935" s="89" t="s">
        <v>226</v>
      </c>
      <c r="C935" s="130">
        <v>1</v>
      </c>
      <c r="D935" s="119">
        <v>1016.0119999999999</v>
      </c>
      <c r="E935" s="123">
        <v>1000</v>
      </c>
      <c r="F935" s="122">
        <v>1000</v>
      </c>
      <c r="G935" s="125">
        <v>931</v>
      </c>
      <c r="H935" s="94">
        <v>1</v>
      </c>
      <c r="I935" s="95" t="s">
        <v>156</v>
      </c>
      <c r="J935">
        <v>931</v>
      </c>
      <c r="K935"/>
      <c r="L935"/>
      <c r="M935"/>
      <c r="N935"/>
      <c r="O935"/>
      <c r="P935"/>
      <c r="Q935"/>
      <c r="R935"/>
      <c r="S935" t="s">
        <v>281</v>
      </c>
      <c r="T935"/>
      <c r="U935"/>
      <c r="V935" t="s">
        <v>281</v>
      </c>
      <c r="W935" t="s">
        <v>155</v>
      </c>
      <c r="X935" t="s">
        <v>155</v>
      </c>
      <c r="Y935" t="s">
        <v>281</v>
      </c>
      <c r="Z935" t="s">
        <v>155</v>
      </c>
      <c r="AA935"/>
      <c r="AB935"/>
      <c r="AC935"/>
      <c r="AD935" s="21"/>
    </row>
    <row r="936" spans="1:30" ht="15" customHeight="1">
      <c r="A936" s="89">
        <v>42</v>
      </c>
      <c r="B936" s="89" t="s">
        <v>226</v>
      </c>
      <c r="C936" s="130">
        <v>2</v>
      </c>
      <c r="D936" s="119">
        <v>1016.296</v>
      </c>
      <c r="E936" s="123">
        <v>1000</v>
      </c>
      <c r="F936" s="122">
        <v>1000</v>
      </c>
      <c r="G936" s="125">
        <v>932</v>
      </c>
      <c r="H936" s="94">
        <v>1</v>
      </c>
      <c r="I936" s="95" t="s">
        <v>156</v>
      </c>
      <c r="J936">
        <v>932</v>
      </c>
      <c r="K936"/>
      <c r="L936"/>
      <c r="M936"/>
      <c r="N936"/>
      <c r="O936"/>
      <c r="P936"/>
      <c r="Q936"/>
      <c r="R936"/>
      <c r="S936" t="s">
        <v>281</v>
      </c>
      <c r="T936"/>
      <c r="U936"/>
      <c r="V936"/>
      <c r="W936"/>
      <c r="X936"/>
      <c r="Y936"/>
      <c r="Z936"/>
      <c r="AA936"/>
      <c r="AB936"/>
      <c r="AC936"/>
      <c r="AD936" s="21"/>
    </row>
    <row r="937" spans="1:30" ht="15" customHeight="1">
      <c r="A937" s="89">
        <v>42</v>
      </c>
      <c r="B937" s="89" t="s">
        <v>226</v>
      </c>
      <c r="C937" s="130">
        <v>3</v>
      </c>
      <c r="D937" s="119">
        <v>1016.116</v>
      </c>
      <c r="E937" s="123">
        <v>1000</v>
      </c>
      <c r="F937" s="122">
        <v>1000</v>
      </c>
      <c r="G937" s="125">
        <v>933</v>
      </c>
      <c r="H937" s="94">
        <v>1</v>
      </c>
      <c r="I937" s="95" t="s">
        <v>156</v>
      </c>
      <c r="J937">
        <v>933</v>
      </c>
      <c r="K937"/>
      <c r="L937"/>
      <c r="M937"/>
      <c r="N937"/>
      <c r="O937"/>
      <c r="P937"/>
      <c r="Q937"/>
      <c r="R937"/>
      <c r="S937" t="s">
        <v>281</v>
      </c>
      <c r="T937"/>
      <c r="U937"/>
      <c r="V937"/>
      <c r="W937"/>
      <c r="X937"/>
      <c r="Y937"/>
      <c r="Z937"/>
      <c r="AA937"/>
      <c r="AB937"/>
      <c r="AC937"/>
      <c r="AD937" s="21"/>
    </row>
    <row r="938" spans="1:30" ht="15" customHeight="1">
      <c r="A938" s="89">
        <v>42</v>
      </c>
      <c r="B938" s="89" t="s">
        <v>226</v>
      </c>
      <c r="C938" s="130">
        <v>4</v>
      </c>
      <c r="D938" s="119">
        <v>507.25299999999999</v>
      </c>
      <c r="E938" s="123" t="s">
        <v>332</v>
      </c>
      <c r="F938" s="122">
        <v>497</v>
      </c>
      <c r="G938" s="125">
        <v>934</v>
      </c>
      <c r="H938" s="94">
        <v>1</v>
      </c>
      <c r="I938" s="95" t="s">
        <v>156</v>
      </c>
      <c r="J938">
        <v>934</v>
      </c>
      <c r="K938"/>
      <c r="L938"/>
      <c r="M938"/>
      <c r="N938"/>
      <c r="O938"/>
      <c r="P938"/>
      <c r="Q938"/>
      <c r="R938"/>
      <c r="S938" t="s">
        <v>281</v>
      </c>
      <c r="T938"/>
      <c r="U938"/>
      <c r="V938" t="s">
        <v>281</v>
      </c>
      <c r="W938" t="s">
        <v>155</v>
      </c>
      <c r="X938" t="s">
        <v>155</v>
      </c>
      <c r="Y938" t="s">
        <v>281</v>
      </c>
      <c r="Z938" t="s">
        <v>155</v>
      </c>
      <c r="AA938"/>
      <c r="AB938"/>
      <c r="AC938"/>
      <c r="AD938" s="21"/>
    </row>
    <row r="939" spans="1:30" ht="15" customHeight="1">
      <c r="A939" s="89">
        <v>42</v>
      </c>
      <c r="B939" s="89" t="s">
        <v>226</v>
      </c>
      <c r="C939" s="130">
        <v>5</v>
      </c>
      <c r="D939" s="119">
        <v>505.14</v>
      </c>
      <c r="E939" s="123" t="s">
        <v>332</v>
      </c>
      <c r="F939" s="122">
        <v>497</v>
      </c>
      <c r="G939" s="125">
        <v>935</v>
      </c>
      <c r="H939" s="94">
        <v>1</v>
      </c>
      <c r="I939" s="95" t="s">
        <v>156</v>
      </c>
      <c r="J939">
        <v>935</v>
      </c>
      <c r="K939"/>
      <c r="L939"/>
      <c r="M939"/>
      <c r="N939"/>
      <c r="O939"/>
      <c r="P939"/>
      <c r="Q939"/>
      <c r="R939"/>
      <c r="S939" t="s">
        <v>281</v>
      </c>
      <c r="T939"/>
      <c r="U939"/>
      <c r="V939"/>
      <c r="W939"/>
      <c r="X939"/>
      <c r="Y939"/>
      <c r="Z939"/>
      <c r="AA939"/>
      <c r="AB939"/>
      <c r="AC939"/>
      <c r="AD939" s="21"/>
    </row>
    <row r="940" spans="1:30" ht="15" customHeight="1">
      <c r="A940" s="89">
        <v>42</v>
      </c>
      <c r="B940" s="89" t="s">
        <v>226</v>
      </c>
      <c r="C940" s="130">
        <v>6</v>
      </c>
      <c r="D940" s="119">
        <v>503.16</v>
      </c>
      <c r="E940" s="123" t="s">
        <v>332</v>
      </c>
      <c r="F940" s="122">
        <v>497</v>
      </c>
      <c r="G940" s="125">
        <v>936</v>
      </c>
      <c r="H940" s="94">
        <v>1</v>
      </c>
      <c r="I940" s="95" t="s">
        <v>156</v>
      </c>
      <c r="J940">
        <v>936</v>
      </c>
      <c r="K940"/>
      <c r="L940"/>
      <c r="M940"/>
      <c r="N940"/>
      <c r="O940"/>
      <c r="P940"/>
      <c r="Q940"/>
      <c r="R940"/>
      <c r="S940" t="s">
        <v>281</v>
      </c>
      <c r="T940"/>
      <c r="U940"/>
      <c r="V940"/>
      <c r="W940"/>
      <c r="X940"/>
      <c r="Y940"/>
      <c r="Z940"/>
      <c r="AA940"/>
      <c r="AB940"/>
      <c r="AC940"/>
      <c r="AD940" s="21"/>
    </row>
    <row r="941" spans="1:30" ht="15" customHeight="1">
      <c r="A941" s="89">
        <v>42</v>
      </c>
      <c r="B941" s="89" t="s">
        <v>226</v>
      </c>
      <c r="C941" s="130">
        <v>7</v>
      </c>
      <c r="D941" s="119">
        <v>229.15199999999999</v>
      </c>
      <c r="E941" s="123">
        <v>33.1</v>
      </c>
      <c r="F941" s="122">
        <v>223</v>
      </c>
      <c r="G941" s="125">
        <v>937</v>
      </c>
      <c r="H941" s="94">
        <v>1</v>
      </c>
      <c r="I941" s="95" t="s">
        <v>156</v>
      </c>
      <c r="J941">
        <v>937</v>
      </c>
      <c r="K941"/>
      <c r="L941"/>
      <c r="M941"/>
      <c r="N941"/>
      <c r="O941"/>
      <c r="P941"/>
      <c r="Q941"/>
      <c r="R941"/>
      <c r="S941" t="s">
        <v>281</v>
      </c>
      <c r="T941"/>
      <c r="U941"/>
      <c r="V941" t="s">
        <v>281</v>
      </c>
      <c r="W941" t="s">
        <v>155</v>
      </c>
      <c r="X941" t="s">
        <v>155</v>
      </c>
      <c r="Y941" t="s">
        <v>281</v>
      </c>
      <c r="Z941" t="s">
        <v>155</v>
      </c>
      <c r="AA941"/>
      <c r="AB941"/>
      <c r="AC941"/>
      <c r="AD941" s="21"/>
    </row>
    <row r="942" spans="1:30" ht="15" customHeight="1">
      <c r="A942" s="89">
        <v>42</v>
      </c>
      <c r="B942" s="89" t="s">
        <v>226</v>
      </c>
      <c r="C942" s="130">
        <v>8</v>
      </c>
      <c r="D942" s="119">
        <v>228.41800000000001</v>
      </c>
      <c r="E942" s="123">
        <v>33.1</v>
      </c>
      <c r="F942" s="122">
        <v>223</v>
      </c>
      <c r="G942" s="125">
        <v>938</v>
      </c>
      <c r="H942" s="94">
        <v>1</v>
      </c>
      <c r="I942" s="95" t="s">
        <v>156</v>
      </c>
      <c r="J942">
        <v>938</v>
      </c>
      <c r="K942"/>
      <c r="L942"/>
      <c r="M942"/>
      <c r="N942"/>
      <c r="O942"/>
      <c r="P942"/>
      <c r="Q942"/>
      <c r="R942"/>
      <c r="S942" t="s">
        <v>281</v>
      </c>
      <c r="T942"/>
      <c r="U942"/>
      <c r="V942"/>
      <c r="W942"/>
      <c r="X942"/>
      <c r="Y942"/>
      <c r="Z942"/>
      <c r="AA942"/>
      <c r="AB942"/>
      <c r="AC942"/>
      <c r="AD942" s="21"/>
    </row>
    <row r="943" spans="1:30" ht="15" customHeight="1">
      <c r="A943" s="89">
        <v>42</v>
      </c>
      <c r="B943" s="89" t="s">
        <v>226</v>
      </c>
      <c r="C943" s="130">
        <v>9</v>
      </c>
      <c r="D943" s="119">
        <v>227.31299999999999</v>
      </c>
      <c r="E943" s="123">
        <v>33.1</v>
      </c>
      <c r="F943" s="122">
        <v>223</v>
      </c>
      <c r="G943" s="125">
        <v>939</v>
      </c>
      <c r="H943" s="94">
        <v>1</v>
      </c>
      <c r="I943" s="95" t="s">
        <v>156</v>
      </c>
      <c r="J943">
        <v>939</v>
      </c>
      <c r="K943"/>
      <c r="L943"/>
      <c r="M943"/>
      <c r="N943"/>
      <c r="O943"/>
      <c r="P943"/>
      <c r="Q943"/>
      <c r="R943"/>
      <c r="S943" t="s">
        <v>281</v>
      </c>
      <c r="T943"/>
      <c r="U943"/>
      <c r="V943"/>
      <c r="W943"/>
      <c r="X943"/>
      <c r="Y943"/>
      <c r="Z943"/>
      <c r="AA943"/>
      <c r="AB943"/>
      <c r="AC943"/>
      <c r="AD943" s="21"/>
    </row>
    <row r="944" spans="1:30" ht="15" customHeight="1">
      <c r="A944" s="89">
        <v>42</v>
      </c>
      <c r="B944" s="89" t="s">
        <v>226</v>
      </c>
      <c r="C944" s="130">
        <v>10</v>
      </c>
      <c r="D944" s="119">
        <v>150.351</v>
      </c>
      <c r="E944" s="123">
        <v>32.299999999999997</v>
      </c>
      <c r="F944" s="122">
        <v>146</v>
      </c>
      <c r="G944" s="125">
        <v>940</v>
      </c>
      <c r="H944" s="94">
        <v>1</v>
      </c>
      <c r="I944" s="95" t="s">
        <v>156</v>
      </c>
      <c r="J944">
        <v>940</v>
      </c>
      <c r="K944"/>
      <c r="L944"/>
      <c r="M944"/>
      <c r="N944"/>
      <c r="O944"/>
      <c r="P944"/>
      <c r="Q944"/>
      <c r="R944"/>
      <c r="S944" t="s">
        <v>281</v>
      </c>
      <c r="T944"/>
      <c r="U944"/>
      <c r="V944" t="s">
        <v>281</v>
      </c>
      <c r="W944" t="s">
        <v>155</v>
      </c>
      <c r="X944" t="s">
        <v>155</v>
      </c>
      <c r="Y944" t="s">
        <v>281</v>
      </c>
      <c r="Z944" t="s">
        <v>155</v>
      </c>
      <c r="AA944"/>
      <c r="AB944"/>
      <c r="AC944"/>
      <c r="AD944" s="21"/>
    </row>
    <row r="945" spans="1:30" ht="15" customHeight="1">
      <c r="A945" s="89">
        <v>42</v>
      </c>
      <c r="B945" s="89" t="s">
        <v>226</v>
      </c>
      <c r="C945" s="130">
        <v>11</v>
      </c>
      <c r="D945" s="119">
        <v>149.68299999999999</v>
      </c>
      <c r="E945" s="123">
        <v>32.299999999999997</v>
      </c>
      <c r="F945" s="122">
        <v>146</v>
      </c>
      <c r="G945" s="125">
        <v>941</v>
      </c>
      <c r="H945" s="94">
        <v>1</v>
      </c>
      <c r="I945" s="95" t="s">
        <v>156</v>
      </c>
      <c r="J945">
        <v>941</v>
      </c>
      <c r="K945"/>
      <c r="L945"/>
      <c r="M945"/>
      <c r="N945"/>
      <c r="O945"/>
      <c r="P945"/>
      <c r="Q945"/>
      <c r="R945"/>
      <c r="S945" t="s">
        <v>281</v>
      </c>
      <c r="T945"/>
      <c r="U945"/>
      <c r="V945"/>
      <c r="W945"/>
      <c r="X945"/>
      <c r="Y945"/>
      <c r="Z945"/>
      <c r="AA945"/>
      <c r="AB945"/>
      <c r="AC945"/>
      <c r="AD945" s="21"/>
    </row>
    <row r="946" spans="1:30" ht="15" customHeight="1">
      <c r="A946" s="89">
        <v>42</v>
      </c>
      <c r="B946" s="89" t="s">
        <v>226</v>
      </c>
      <c r="C946" s="130">
        <v>12</v>
      </c>
      <c r="D946" s="119">
        <v>148.72900000000001</v>
      </c>
      <c r="E946" s="123">
        <v>32.299999999999997</v>
      </c>
      <c r="F946" s="122">
        <v>146</v>
      </c>
      <c r="G946" s="125">
        <v>942</v>
      </c>
      <c r="H946" s="94">
        <v>1</v>
      </c>
      <c r="I946" s="95" t="s">
        <v>156</v>
      </c>
      <c r="J946">
        <v>942</v>
      </c>
      <c r="K946"/>
      <c r="L946"/>
      <c r="M946"/>
      <c r="N946"/>
      <c r="O946"/>
      <c r="P946"/>
      <c r="Q946"/>
      <c r="R946"/>
      <c r="S946" t="s">
        <v>281</v>
      </c>
      <c r="T946"/>
      <c r="U946"/>
      <c r="V946"/>
      <c r="W946"/>
      <c r="X946"/>
      <c r="Y946"/>
      <c r="Z946"/>
      <c r="AA946" t="s">
        <v>281</v>
      </c>
      <c r="AB946"/>
      <c r="AC946"/>
      <c r="AD946" s="21"/>
    </row>
    <row r="947" spans="1:30" ht="15" customHeight="1">
      <c r="A947" s="89">
        <v>42</v>
      </c>
      <c r="B947" s="89" t="s">
        <v>226</v>
      </c>
      <c r="C947" s="130">
        <v>13</v>
      </c>
      <c r="D947" s="119">
        <v>86.049000000000007</v>
      </c>
      <c r="E947" s="123" t="s">
        <v>326</v>
      </c>
      <c r="F947" s="122">
        <v>81</v>
      </c>
      <c r="G947" s="125">
        <v>943</v>
      </c>
      <c r="H947" s="94">
        <v>1</v>
      </c>
      <c r="I947" s="95" t="s">
        <v>156</v>
      </c>
      <c r="J947">
        <v>943</v>
      </c>
      <c r="K947"/>
      <c r="L947"/>
      <c r="M947"/>
      <c r="N947"/>
      <c r="O947"/>
      <c r="P947"/>
      <c r="Q947"/>
      <c r="R947"/>
      <c r="S947" t="s">
        <v>281</v>
      </c>
      <c r="T947"/>
      <c r="U947"/>
      <c r="V947" t="s">
        <v>281</v>
      </c>
      <c r="W947" t="s">
        <v>155</v>
      </c>
      <c r="X947" t="s">
        <v>155</v>
      </c>
      <c r="Y947" t="s">
        <v>281</v>
      </c>
      <c r="Z947" t="s">
        <v>155</v>
      </c>
      <c r="AA947"/>
      <c r="AB947"/>
      <c r="AC947"/>
      <c r="AD947" s="21"/>
    </row>
    <row r="948" spans="1:30" ht="15" customHeight="1">
      <c r="A948" s="89">
        <v>42</v>
      </c>
      <c r="B948" s="89" t="s">
        <v>226</v>
      </c>
      <c r="C948" s="130">
        <v>14</v>
      </c>
      <c r="D948" s="119">
        <v>85.427000000000007</v>
      </c>
      <c r="E948" s="123" t="s">
        <v>326</v>
      </c>
      <c r="F948" s="122">
        <v>81</v>
      </c>
      <c r="G948" s="125">
        <v>944</v>
      </c>
      <c r="H948" s="94">
        <v>1</v>
      </c>
      <c r="I948" s="95" t="s">
        <v>156</v>
      </c>
      <c r="J948">
        <v>944</v>
      </c>
      <c r="K948"/>
      <c r="L948"/>
      <c r="M948"/>
      <c r="N948"/>
      <c r="O948"/>
      <c r="P948"/>
      <c r="Q948"/>
      <c r="R948"/>
      <c r="S948" t="s">
        <v>281</v>
      </c>
      <c r="T948"/>
      <c r="U948"/>
      <c r="V948"/>
      <c r="W948"/>
      <c r="X948"/>
      <c r="Y948"/>
      <c r="Z948"/>
      <c r="AA948"/>
      <c r="AB948"/>
      <c r="AC948"/>
      <c r="AD948" s="21"/>
    </row>
    <row r="949" spans="1:30" ht="15" customHeight="1">
      <c r="A949" s="89">
        <v>42</v>
      </c>
      <c r="B949" s="89" t="s">
        <v>226</v>
      </c>
      <c r="C949" s="130">
        <v>15</v>
      </c>
      <c r="D949" s="119">
        <v>84.444999999999993</v>
      </c>
      <c r="E949" s="123" t="s">
        <v>326</v>
      </c>
      <c r="F949" s="122">
        <v>81</v>
      </c>
      <c r="G949" s="125">
        <v>945</v>
      </c>
      <c r="H949" s="94">
        <v>1</v>
      </c>
      <c r="I949" s="95" t="s">
        <v>156</v>
      </c>
      <c r="J949">
        <v>945</v>
      </c>
      <c r="K949"/>
      <c r="L949"/>
      <c r="M949"/>
      <c r="N949"/>
      <c r="O949"/>
      <c r="P949"/>
      <c r="Q949"/>
      <c r="R949"/>
      <c r="S949" t="s">
        <v>281</v>
      </c>
      <c r="T949"/>
      <c r="U949"/>
      <c r="V949"/>
      <c r="W949"/>
      <c r="X949"/>
      <c r="Y949"/>
      <c r="Z949"/>
      <c r="AA949" t="s">
        <v>281</v>
      </c>
      <c r="AB949"/>
      <c r="AC949"/>
      <c r="AD949" s="21"/>
    </row>
    <row r="950" spans="1:30" ht="15" customHeight="1">
      <c r="A950" s="89">
        <v>42</v>
      </c>
      <c r="B950" s="89" t="s">
        <v>226</v>
      </c>
      <c r="C950" s="130">
        <v>16</v>
      </c>
      <c r="D950" s="119">
        <v>45.021999999999998</v>
      </c>
      <c r="E950" s="123">
        <v>45</v>
      </c>
      <c r="F950" s="122">
        <v>45</v>
      </c>
      <c r="G950" s="125">
        <v>946</v>
      </c>
      <c r="H950" s="94">
        <v>1</v>
      </c>
      <c r="I950" s="95" t="s">
        <v>184</v>
      </c>
      <c r="J950">
        <v>946</v>
      </c>
      <c r="K950" t="s">
        <v>281</v>
      </c>
      <c r="L950"/>
      <c r="M950" t="s">
        <v>281</v>
      </c>
      <c r="N950"/>
      <c r="O950"/>
      <c r="P950"/>
      <c r="Q950" t="s">
        <v>155</v>
      </c>
      <c r="R950"/>
      <c r="S950" t="s">
        <v>281</v>
      </c>
      <c r="T950" t="s">
        <v>281</v>
      </c>
      <c r="U950" t="s">
        <v>281</v>
      </c>
      <c r="V950"/>
      <c r="W950"/>
      <c r="X950"/>
      <c r="Y950"/>
      <c r="Z950"/>
      <c r="AA950"/>
      <c r="AB950"/>
      <c r="AC950"/>
      <c r="AD950" s="21"/>
    </row>
    <row r="951" spans="1:30" ht="15" customHeight="1">
      <c r="A951" s="89">
        <v>42</v>
      </c>
      <c r="B951" s="89" t="s">
        <v>226</v>
      </c>
      <c r="C951" s="130">
        <v>17</v>
      </c>
      <c r="D951" s="119">
        <v>34.853000000000002</v>
      </c>
      <c r="E951" s="123">
        <v>35</v>
      </c>
      <c r="F951" s="122">
        <v>35</v>
      </c>
      <c r="G951" s="125">
        <v>947</v>
      </c>
      <c r="H951" s="94">
        <v>1</v>
      </c>
      <c r="I951" s="95" t="s">
        <v>184</v>
      </c>
      <c r="J951">
        <v>947</v>
      </c>
      <c r="K951" t="s">
        <v>281</v>
      </c>
      <c r="L951"/>
      <c r="M951" t="s">
        <v>281</v>
      </c>
      <c r="N951"/>
      <c r="O951"/>
      <c r="P951"/>
      <c r="Q951" t="s">
        <v>155</v>
      </c>
      <c r="R951"/>
      <c r="S951" t="s">
        <v>281</v>
      </c>
      <c r="T951" t="s">
        <v>281</v>
      </c>
      <c r="U951" t="s">
        <v>281</v>
      </c>
      <c r="V951"/>
      <c r="W951"/>
      <c r="X951"/>
      <c r="Y951"/>
      <c r="Z951"/>
      <c r="AA951"/>
      <c r="AB951"/>
      <c r="AC951"/>
      <c r="AD951" s="21"/>
    </row>
    <row r="952" spans="1:30" ht="15" customHeight="1">
      <c r="A952" s="89">
        <v>42</v>
      </c>
      <c r="B952" s="89" t="s">
        <v>226</v>
      </c>
      <c r="C952" s="130">
        <v>18</v>
      </c>
      <c r="D952" s="119">
        <v>30.83</v>
      </c>
      <c r="E952" s="123">
        <v>30</v>
      </c>
      <c r="F952" s="122">
        <v>30</v>
      </c>
      <c r="G952" s="125">
        <v>948</v>
      </c>
      <c r="H952" s="94">
        <v>1</v>
      </c>
      <c r="I952" s="95" t="s">
        <v>184</v>
      </c>
      <c r="J952">
        <v>948</v>
      </c>
      <c r="K952" t="s">
        <v>281</v>
      </c>
      <c r="L952"/>
      <c r="M952" t="s">
        <v>281</v>
      </c>
      <c r="N952"/>
      <c r="O952"/>
      <c r="P952"/>
      <c r="Q952" t="s">
        <v>155</v>
      </c>
      <c r="R952"/>
      <c r="S952" t="s">
        <v>281</v>
      </c>
      <c r="T952" t="s">
        <v>281</v>
      </c>
      <c r="U952" t="s">
        <v>281</v>
      </c>
      <c r="V952"/>
      <c r="W952"/>
      <c r="X952"/>
      <c r="Y952"/>
      <c r="Z952"/>
      <c r="AA952"/>
      <c r="AB952"/>
      <c r="AC952"/>
      <c r="AD952" s="21"/>
    </row>
    <row r="953" spans="1:30" ht="15" customHeight="1">
      <c r="A953" s="89">
        <v>42</v>
      </c>
      <c r="B953" s="89" t="s">
        <v>226</v>
      </c>
      <c r="C953" s="130">
        <v>19</v>
      </c>
      <c r="D953" s="119">
        <v>22.472000000000001</v>
      </c>
      <c r="E953" s="123">
        <v>20</v>
      </c>
      <c r="F953" s="122">
        <v>20</v>
      </c>
      <c r="G953" s="125">
        <v>949</v>
      </c>
      <c r="H953" s="94">
        <v>1</v>
      </c>
      <c r="I953" s="95" t="s">
        <v>156</v>
      </c>
      <c r="J953">
        <v>949</v>
      </c>
      <c r="K953"/>
      <c r="L953"/>
      <c r="M953"/>
      <c r="N953"/>
      <c r="O953"/>
      <c r="P953"/>
      <c r="Q953"/>
      <c r="R953"/>
      <c r="S953" t="s">
        <v>281</v>
      </c>
      <c r="T953"/>
      <c r="U953"/>
      <c r="V953" t="s">
        <v>281</v>
      </c>
      <c r="W953" t="s">
        <v>155</v>
      </c>
      <c r="X953" t="s">
        <v>155</v>
      </c>
      <c r="Y953" t="s">
        <v>281</v>
      </c>
      <c r="Z953" t="s">
        <v>155</v>
      </c>
      <c r="AA953"/>
      <c r="AB953"/>
      <c r="AC953"/>
      <c r="AD953" s="21"/>
    </row>
    <row r="954" spans="1:30" ht="15" customHeight="1">
      <c r="A954" s="89">
        <v>42</v>
      </c>
      <c r="B954" s="89" t="s">
        <v>226</v>
      </c>
      <c r="C954" s="130">
        <v>20</v>
      </c>
      <c r="D954" s="119">
        <v>21.754999999999999</v>
      </c>
      <c r="E954" s="123">
        <v>20</v>
      </c>
      <c r="F954" s="122">
        <v>20</v>
      </c>
      <c r="G954" s="125">
        <v>950</v>
      </c>
      <c r="H954" s="94">
        <v>1</v>
      </c>
      <c r="I954" s="95" t="s">
        <v>156</v>
      </c>
      <c r="J954">
        <v>950</v>
      </c>
      <c r="K954"/>
      <c r="L954"/>
      <c r="M954"/>
      <c r="N954"/>
      <c r="O954"/>
      <c r="P954"/>
      <c r="Q954"/>
      <c r="R954"/>
      <c r="S954" t="s">
        <v>281</v>
      </c>
      <c r="T954"/>
      <c r="U954"/>
      <c r="V954"/>
      <c r="W954"/>
      <c r="X954"/>
      <c r="Y954"/>
      <c r="Z954"/>
      <c r="AA954"/>
      <c r="AB954"/>
      <c r="AC954"/>
      <c r="AD954" s="21"/>
    </row>
    <row r="955" spans="1:30" ht="15" customHeight="1">
      <c r="A955" s="89">
        <v>42</v>
      </c>
      <c r="B955" s="89" t="s">
        <v>226</v>
      </c>
      <c r="C955" s="130">
        <v>21</v>
      </c>
      <c r="D955" s="119">
        <v>20.888999999999999</v>
      </c>
      <c r="E955" s="123">
        <v>20</v>
      </c>
      <c r="F955" s="122">
        <v>20</v>
      </c>
      <c r="G955" s="125">
        <v>951</v>
      </c>
      <c r="H955" s="94">
        <v>1</v>
      </c>
      <c r="I955" s="95" t="s">
        <v>156</v>
      </c>
      <c r="J955">
        <v>951</v>
      </c>
      <c r="K955"/>
      <c r="L955"/>
      <c r="M955"/>
      <c r="N955"/>
      <c r="O955"/>
      <c r="P955"/>
      <c r="Q955"/>
      <c r="R955"/>
      <c r="S955" t="s">
        <v>281</v>
      </c>
      <c r="T955"/>
      <c r="U955"/>
      <c r="V955"/>
      <c r="W955"/>
      <c r="X955"/>
      <c r="Y955"/>
      <c r="Z955"/>
      <c r="AA955" t="s">
        <v>281</v>
      </c>
      <c r="AB955"/>
      <c r="AC955"/>
      <c r="AD955" s="21"/>
    </row>
    <row r="956" spans="1:30" ht="15" customHeight="1">
      <c r="A956" s="89">
        <v>42</v>
      </c>
      <c r="B956" s="89" t="s">
        <v>226</v>
      </c>
      <c r="C956" s="130">
        <v>22</v>
      </c>
      <c r="D956" s="119">
        <v>2.944</v>
      </c>
      <c r="E956" s="123" t="s">
        <v>341</v>
      </c>
      <c r="F956" s="122">
        <v>0</v>
      </c>
      <c r="G956" s="125">
        <v>952</v>
      </c>
      <c r="H956" s="94">
        <v>1</v>
      </c>
      <c r="I956" s="95" t="s">
        <v>156</v>
      </c>
      <c r="J956">
        <v>952</v>
      </c>
      <c r="K956"/>
      <c r="L956"/>
      <c r="M956"/>
      <c r="N956"/>
      <c r="O956"/>
      <c r="P956"/>
      <c r="Q956"/>
      <c r="R956"/>
      <c r="S956" t="s">
        <v>281</v>
      </c>
      <c r="T956"/>
      <c r="U956"/>
      <c r="V956" t="s">
        <v>281</v>
      </c>
      <c r="W956" t="s">
        <v>155</v>
      </c>
      <c r="X956" t="s">
        <v>155</v>
      </c>
      <c r="Y956" t="s">
        <v>281</v>
      </c>
      <c r="Z956" t="s">
        <v>155</v>
      </c>
      <c r="AA956"/>
      <c r="AB956"/>
      <c r="AC956"/>
      <c r="AD956" s="21"/>
    </row>
    <row r="957" spans="1:30" ht="15" customHeight="1">
      <c r="A957" s="89">
        <v>42</v>
      </c>
      <c r="B957" s="89" t="s">
        <v>226</v>
      </c>
      <c r="C957" s="130">
        <v>23</v>
      </c>
      <c r="D957" s="119">
        <v>2.8250000000000002</v>
      </c>
      <c r="E957" s="123" t="s">
        <v>341</v>
      </c>
      <c r="F957" s="122">
        <v>0</v>
      </c>
      <c r="G957" s="125">
        <v>953</v>
      </c>
      <c r="H957" s="94">
        <v>1</v>
      </c>
      <c r="I957" s="95" t="s">
        <v>156</v>
      </c>
      <c r="J957">
        <v>953</v>
      </c>
      <c r="K957"/>
      <c r="L957"/>
      <c r="M957"/>
      <c r="N957"/>
      <c r="O957"/>
      <c r="P957"/>
      <c r="Q957"/>
      <c r="R957"/>
      <c r="S957" t="s">
        <v>281</v>
      </c>
      <c r="T957"/>
      <c r="U957"/>
      <c r="V957"/>
      <c r="W957"/>
      <c r="X957"/>
      <c r="Y957"/>
      <c r="Z957"/>
      <c r="AA957"/>
      <c r="AB957"/>
      <c r="AC957"/>
      <c r="AD957" s="21"/>
    </row>
    <row r="958" spans="1:30" ht="15" customHeight="1">
      <c r="A958" s="89">
        <v>42</v>
      </c>
      <c r="B958" s="89" t="s">
        <v>226</v>
      </c>
      <c r="C958" s="131">
        <v>24</v>
      </c>
      <c r="D958" s="119">
        <v>2.5030000000000001</v>
      </c>
      <c r="E958" s="123" t="s">
        <v>341</v>
      </c>
      <c r="F958" s="122">
        <v>0</v>
      </c>
      <c r="G958" s="125">
        <v>954</v>
      </c>
      <c r="H958" s="94">
        <v>1</v>
      </c>
      <c r="I958" s="95" t="s">
        <v>156</v>
      </c>
      <c r="J958">
        <v>954</v>
      </c>
      <c r="K958"/>
      <c r="L958"/>
      <c r="M958"/>
      <c r="N958"/>
      <c r="O958"/>
      <c r="P958"/>
      <c r="Q958"/>
      <c r="R958"/>
      <c r="S958" t="s">
        <v>281</v>
      </c>
      <c r="T958"/>
      <c r="U958"/>
      <c r="V958"/>
      <c r="W958"/>
      <c r="X958"/>
      <c r="Y958"/>
      <c r="Z958"/>
      <c r="AA958" t="s">
        <v>281</v>
      </c>
      <c r="AB958"/>
      <c r="AC958"/>
      <c r="AD958" s="21"/>
    </row>
    <row r="959" spans="1:30" ht="15" customHeight="1">
      <c r="A959" s="89">
        <v>43</v>
      </c>
      <c r="B959" s="89" t="s">
        <v>228</v>
      </c>
      <c r="C959" s="130">
        <v>1</v>
      </c>
      <c r="D959" s="119">
        <v>3752.712</v>
      </c>
      <c r="E959" s="123" t="s">
        <v>331</v>
      </c>
      <c r="F959" s="122">
        <v>3679</v>
      </c>
      <c r="G959" s="125">
        <v>955</v>
      </c>
      <c r="H959" s="94">
        <v>1</v>
      </c>
      <c r="I959" s="95" t="s">
        <v>156</v>
      </c>
      <c r="J959">
        <v>955</v>
      </c>
      <c r="K959" t="s">
        <v>155</v>
      </c>
      <c r="L959"/>
      <c r="M959"/>
      <c r="N959"/>
      <c r="O959"/>
      <c r="P959" t="s">
        <v>281</v>
      </c>
      <c r="Q959" t="s">
        <v>320</v>
      </c>
      <c r="R959"/>
      <c r="S959" t="s">
        <v>155</v>
      </c>
      <c r="T959"/>
      <c r="U959"/>
      <c r="V959" s="100"/>
      <c r="W959" s="100"/>
      <c r="X959" s="100"/>
      <c r="Y959" s="100"/>
      <c r="Z959" s="100"/>
      <c r="AA959" s="100"/>
      <c r="AB959" s="100"/>
      <c r="AC959" s="100"/>
      <c r="AD959" s="101"/>
    </row>
    <row r="960" spans="1:30" ht="15" customHeight="1">
      <c r="A960" s="89">
        <v>43</v>
      </c>
      <c r="B960" s="89" t="s">
        <v>228</v>
      </c>
      <c r="C960" s="130">
        <v>2</v>
      </c>
      <c r="D960" s="119">
        <v>3055.7420000000002</v>
      </c>
      <c r="E960" s="123"/>
      <c r="F960" s="122">
        <v>3000</v>
      </c>
      <c r="G960" s="125">
        <v>956</v>
      </c>
      <c r="H960" s="94">
        <v>1</v>
      </c>
      <c r="I960" s="95" t="s">
        <v>156</v>
      </c>
      <c r="J960">
        <v>956</v>
      </c>
      <c r="K960" t="s">
        <v>281</v>
      </c>
      <c r="L960"/>
      <c r="M960"/>
      <c r="N960"/>
      <c r="O960"/>
      <c r="P960"/>
      <c r="Q960" t="s">
        <v>155</v>
      </c>
      <c r="R960"/>
      <c r="S960" t="s">
        <v>281</v>
      </c>
      <c r="T960"/>
      <c r="U960"/>
      <c r="V960" s="109"/>
      <c r="W960" s="109"/>
      <c r="X960" s="109"/>
      <c r="Y960" s="109"/>
      <c r="Z960" s="109"/>
      <c r="AA960" s="109"/>
      <c r="AB960" s="109"/>
      <c r="AC960" s="109"/>
      <c r="AD960" s="101"/>
    </row>
    <row r="961" spans="1:30" ht="15" customHeight="1">
      <c r="A961" s="89">
        <v>43</v>
      </c>
      <c r="B961" s="89" t="s">
        <v>228</v>
      </c>
      <c r="C961" s="130">
        <v>3</v>
      </c>
      <c r="D961" s="119">
        <v>2543.8159999999998</v>
      </c>
      <c r="E961" s="123"/>
      <c r="F961" s="122">
        <v>2500</v>
      </c>
      <c r="G961" s="125">
        <v>957</v>
      </c>
      <c r="H961" s="94">
        <v>1</v>
      </c>
      <c r="I961" s="95" t="s">
        <v>156</v>
      </c>
      <c r="J961">
        <v>957</v>
      </c>
      <c r="K961" t="s">
        <v>281</v>
      </c>
      <c r="L961"/>
      <c r="M961"/>
      <c r="N961"/>
      <c r="O961"/>
      <c r="P961" t="s">
        <v>281</v>
      </c>
      <c r="Q961" t="s">
        <v>155</v>
      </c>
      <c r="R961"/>
      <c r="S961" t="s">
        <v>281</v>
      </c>
      <c r="T961"/>
      <c r="U961"/>
      <c r="V961" s="109"/>
      <c r="W961" s="109"/>
      <c r="X961" s="109"/>
      <c r="Y961" s="109"/>
      <c r="Z961" s="109"/>
      <c r="AA961" s="109"/>
      <c r="AB961" s="109"/>
      <c r="AC961" s="109"/>
      <c r="AD961" s="101"/>
    </row>
    <row r="962" spans="1:30" ht="15" customHeight="1">
      <c r="A962" s="89">
        <v>43</v>
      </c>
      <c r="B962" s="89" t="s">
        <v>228</v>
      </c>
      <c r="C962" s="130">
        <v>4</v>
      </c>
      <c r="D962" s="119">
        <v>2033.3230000000001</v>
      </c>
      <c r="E962" s="123"/>
      <c r="F962" s="122">
        <v>2000</v>
      </c>
      <c r="G962" s="125">
        <v>958</v>
      </c>
      <c r="H962" s="94">
        <v>1</v>
      </c>
      <c r="I962" s="95" t="s">
        <v>156</v>
      </c>
      <c r="J962">
        <v>958</v>
      </c>
      <c r="K962" t="s">
        <v>281</v>
      </c>
      <c r="L962"/>
      <c r="M962"/>
      <c r="N962"/>
      <c r="O962"/>
      <c r="P962"/>
      <c r="Q962" t="s">
        <v>155</v>
      </c>
      <c r="R962"/>
      <c r="S962" t="s">
        <v>281</v>
      </c>
      <c r="T962"/>
      <c r="U962"/>
      <c r="V962" s="109"/>
      <c r="W962" s="109"/>
      <c r="X962" s="109"/>
      <c r="Y962" s="109"/>
      <c r="Z962" s="109"/>
      <c r="AA962" s="109"/>
      <c r="AB962" s="109"/>
      <c r="AC962" s="109"/>
      <c r="AD962" s="101"/>
    </row>
    <row r="963" spans="1:30" ht="15" customHeight="1">
      <c r="A963" s="89">
        <v>43</v>
      </c>
      <c r="B963" s="89" t="s">
        <v>228</v>
      </c>
      <c r="C963" s="130">
        <v>5</v>
      </c>
      <c r="D963" s="119">
        <v>1523.6469999999999</v>
      </c>
      <c r="E963" s="123"/>
      <c r="F963" s="122">
        <v>1500</v>
      </c>
      <c r="G963" s="125">
        <v>959</v>
      </c>
      <c r="H963" s="94">
        <v>1</v>
      </c>
      <c r="I963" s="95" t="s">
        <v>156</v>
      </c>
      <c r="J963">
        <v>959</v>
      </c>
      <c r="K963" t="s">
        <v>281</v>
      </c>
      <c r="L963"/>
      <c r="M963"/>
      <c r="N963" t="s">
        <v>281</v>
      </c>
      <c r="O963"/>
      <c r="P963" t="s">
        <v>281</v>
      </c>
      <c r="Q963" t="s">
        <v>155</v>
      </c>
      <c r="R963"/>
      <c r="S963" t="s">
        <v>281</v>
      </c>
      <c r="T963"/>
      <c r="U963"/>
      <c r="V963" s="109"/>
      <c r="W963" s="109"/>
      <c r="X963" s="109"/>
      <c r="Y963" s="109"/>
      <c r="Z963" s="109"/>
      <c r="AA963" s="109"/>
      <c r="AB963" s="109"/>
      <c r="AC963" s="109"/>
      <c r="AD963" s="101"/>
    </row>
    <row r="964" spans="1:30" ht="15" customHeight="1">
      <c r="A964" s="89">
        <v>43</v>
      </c>
      <c r="B964" s="89" t="s">
        <v>228</v>
      </c>
      <c r="C964" s="130">
        <v>6</v>
      </c>
      <c r="D964" s="119">
        <v>1014.71</v>
      </c>
      <c r="E964" s="123"/>
      <c r="F964" s="122">
        <v>1000</v>
      </c>
      <c r="G964" s="125">
        <v>960</v>
      </c>
      <c r="H964" s="94">
        <v>1</v>
      </c>
      <c r="I964" s="95" t="s">
        <v>156</v>
      </c>
      <c r="J964">
        <v>960</v>
      </c>
      <c r="K964" t="s">
        <v>281</v>
      </c>
      <c r="L964"/>
      <c r="M964"/>
      <c r="N964" t="s">
        <v>281</v>
      </c>
      <c r="O964"/>
      <c r="P964"/>
      <c r="Q964" t="s">
        <v>155</v>
      </c>
      <c r="R964"/>
      <c r="S964" t="s">
        <v>155</v>
      </c>
      <c r="T964"/>
      <c r="U964"/>
      <c r="V964" s="109"/>
      <c r="W964" s="109"/>
      <c r="X964" s="109"/>
      <c r="Y964" s="109"/>
      <c r="Z964" s="109"/>
      <c r="AA964" s="109"/>
      <c r="AB964" s="109"/>
      <c r="AC964" s="109"/>
      <c r="AD964" s="101"/>
    </row>
    <row r="965" spans="1:30" ht="15" customHeight="1">
      <c r="A965" s="89">
        <v>43</v>
      </c>
      <c r="B965" s="89" t="s">
        <v>228</v>
      </c>
      <c r="C965" s="130">
        <v>7</v>
      </c>
      <c r="D965" s="119">
        <v>812.11199999999997</v>
      </c>
      <c r="E965" s="123"/>
      <c r="F965" s="122">
        <v>800</v>
      </c>
      <c r="G965" s="125">
        <v>961</v>
      </c>
      <c r="H965" s="94">
        <v>1</v>
      </c>
      <c r="I965" s="95" t="s">
        <v>156</v>
      </c>
      <c r="J965">
        <v>961</v>
      </c>
      <c r="K965" t="s">
        <v>281</v>
      </c>
      <c r="L965"/>
      <c r="M965"/>
      <c r="N965"/>
      <c r="O965"/>
      <c r="P965" t="s">
        <v>281</v>
      </c>
      <c r="Q965" t="s">
        <v>155</v>
      </c>
      <c r="R965"/>
      <c r="S965" t="s">
        <v>281</v>
      </c>
      <c r="T965"/>
      <c r="U965"/>
      <c r="V965" s="109"/>
      <c r="W965" s="109"/>
      <c r="X965" s="109"/>
      <c r="Y965" s="109"/>
      <c r="Z965" s="109"/>
      <c r="AA965" s="109"/>
      <c r="AB965" s="109"/>
      <c r="AC965" s="109"/>
      <c r="AD965" s="101"/>
    </row>
    <row r="966" spans="1:30" ht="15" customHeight="1">
      <c r="A966" s="89">
        <v>43</v>
      </c>
      <c r="B966" s="89" t="s">
        <v>228</v>
      </c>
      <c r="C966" s="130">
        <v>8</v>
      </c>
      <c r="D966" s="119">
        <v>609.30799999999999</v>
      </c>
      <c r="E966" s="123"/>
      <c r="F966" s="122">
        <v>600</v>
      </c>
      <c r="G966" s="125">
        <v>962</v>
      </c>
      <c r="H966" s="94">
        <v>0</v>
      </c>
      <c r="I966" s="95" t="s">
        <v>156</v>
      </c>
      <c r="J966">
        <v>962</v>
      </c>
      <c r="K966" t="s">
        <v>281</v>
      </c>
      <c r="L966"/>
      <c r="M966"/>
      <c r="N966"/>
      <c r="O966"/>
      <c r="P966"/>
      <c r="Q966" t="s">
        <v>155</v>
      </c>
      <c r="R966"/>
      <c r="S966" t="s">
        <v>281</v>
      </c>
      <c r="T966"/>
      <c r="U966"/>
      <c r="V966" s="109"/>
      <c r="W966" s="109"/>
      <c r="X966" s="109"/>
      <c r="Y966" s="109"/>
      <c r="Z966" s="109"/>
      <c r="AA966" s="109"/>
      <c r="AB966" s="109"/>
      <c r="AC966" s="109"/>
      <c r="AD966" s="101"/>
    </row>
    <row r="967" spans="1:30" ht="15" customHeight="1">
      <c r="A967" s="89">
        <v>43</v>
      </c>
      <c r="B967" s="89" t="s">
        <v>228</v>
      </c>
      <c r="C967" s="130">
        <v>9</v>
      </c>
      <c r="D967" s="119">
        <v>508.73200000000003</v>
      </c>
      <c r="E967" s="123"/>
      <c r="F967" s="122">
        <v>500</v>
      </c>
      <c r="G967" s="125">
        <v>963</v>
      </c>
      <c r="H967" s="94">
        <v>1</v>
      </c>
      <c r="I967" s="95" t="s">
        <v>156</v>
      </c>
      <c r="J967">
        <v>963</v>
      </c>
      <c r="K967" t="s">
        <v>281</v>
      </c>
      <c r="L967"/>
      <c r="M967"/>
      <c r="N967" t="s">
        <v>281</v>
      </c>
      <c r="O967"/>
      <c r="P967" t="s">
        <v>281</v>
      </c>
      <c r="Q967" t="s">
        <v>155</v>
      </c>
      <c r="R967"/>
      <c r="S967" t="s">
        <v>155</v>
      </c>
      <c r="T967"/>
      <c r="U967"/>
      <c r="V967" s="109"/>
      <c r="W967" s="109"/>
      <c r="X967" s="109"/>
      <c r="Y967" s="109"/>
      <c r="Z967" s="109"/>
      <c r="AA967" s="109"/>
      <c r="AB967" s="109"/>
      <c r="AC967" s="109"/>
      <c r="AD967" s="101"/>
    </row>
    <row r="968" spans="1:30" ht="15" customHeight="1">
      <c r="A968" s="89">
        <v>43</v>
      </c>
      <c r="B968" s="89" t="s">
        <v>228</v>
      </c>
      <c r="C968" s="130">
        <v>10</v>
      </c>
      <c r="D968" s="119">
        <v>505.09300000000002</v>
      </c>
      <c r="E968" s="123" t="s">
        <v>332</v>
      </c>
      <c r="F968" s="122">
        <v>497</v>
      </c>
      <c r="G968" s="125">
        <v>964</v>
      </c>
      <c r="H968" s="94">
        <v>1</v>
      </c>
      <c r="I968" s="95" t="s">
        <v>156</v>
      </c>
      <c r="J968">
        <v>964</v>
      </c>
      <c r="K968" t="s">
        <v>281</v>
      </c>
      <c r="L968"/>
      <c r="M968"/>
      <c r="N968" t="s">
        <v>281</v>
      </c>
      <c r="O968"/>
      <c r="P968"/>
      <c r="Q968" t="s">
        <v>320</v>
      </c>
      <c r="R968"/>
      <c r="S968" t="s">
        <v>281</v>
      </c>
      <c r="T968"/>
      <c r="U968"/>
      <c r="V968" s="109"/>
      <c r="W968" s="109"/>
      <c r="X968" s="109"/>
      <c r="Y968" s="109"/>
      <c r="Z968" s="109"/>
      <c r="AA968" s="109"/>
      <c r="AB968" s="109"/>
      <c r="AC968" s="109"/>
      <c r="AD968" s="101"/>
    </row>
    <row r="969" spans="1:30" ht="15" customHeight="1">
      <c r="A969" s="89">
        <v>43</v>
      </c>
      <c r="B969" s="89" t="s">
        <v>228</v>
      </c>
      <c r="C969" s="130">
        <v>11</v>
      </c>
      <c r="D969" s="119">
        <v>421.07900000000001</v>
      </c>
      <c r="E969" s="123">
        <v>34.78</v>
      </c>
      <c r="F969" s="122">
        <v>414</v>
      </c>
      <c r="G969" s="125">
        <v>965</v>
      </c>
      <c r="H969" s="94">
        <v>1</v>
      </c>
      <c r="I969" s="95" t="s">
        <v>156</v>
      </c>
      <c r="J969">
        <v>965</v>
      </c>
      <c r="K969" t="s">
        <v>281</v>
      </c>
      <c r="L969"/>
      <c r="M969"/>
      <c r="N969"/>
      <c r="O969"/>
      <c r="P969" t="s">
        <v>281</v>
      </c>
      <c r="Q969" t="s">
        <v>155</v>
      </c>
      <c r="R969"/>
      <c r="S969" t="s">
        <v>281</v>
      </c>
      <c r="T969"/>
      <c r="U969"/>
      <c r="V969" s="109"/>
      <c r="W969" s="109"/>
      <c r="X969" s="109"/>
      <c r="Y969" s="109"/>
      <c r="Z969" s="109"/>
      <c r="AA969" s="109"/>
      <c r="AB969" s="109"/>
      <c r="AC969" s="109"/>
      <c r="AD969" s="101"/>
    </row>
    <row r="970" spans="1:30" ht="15" customHeight="1">
      <c r="A970" s="89">
        <v>43</v>
      </c>
      <c r="B970" s="89" t="s">
        <v>228</v>
      </c>
      <c r="C970" s="130">
        <v>12</v>
      </c>
      <c r="D970" s="119">
        <v>376.71199999999999</v>
      </c>
      <c r="E970" s="123">
        <v>34.700000000000003</v>
      </c>
      <c r="F970" s="122">
        <v>371</v>
      </c>
      <c r="G970" s="125">
        <v>966</v>
      </c>
      <c r="H970" s="94">
        <v>1</v>
      </c>
      <c r="I970" s="95" t="s">
        <v>156</v>
      </c>
      <c r="J970">
        <v>966</v>
      </c>
      <c r="K970" t="s">
        <v>281</v>
      </c>
      <c r="L970"/>
      <c r="M970" t="s">
        <v>281</v>
      </c>
      <c r="N970"/>
      <c r="O970"/>
      <c r="P970"/>
      <c r="Q970" t="s">
        <v>155</v>
      </c>
      <c r="R970"/>
      <c r="S970" t="s">
        <v>281</v>
      </c>
      <c r="T970" t="s">
        <v>281</v>
      </c>
      <c r="U970" t="s">
        <v>281</v>
      </c>
      <c r="V970" s="109"/>
      <c r="W970" s="109"/>
      <c r="X970" s="109"/>
      <c r="Y970" s="109"/>
      <c r="Z970" s="109"/>
      <c r="AA970" s="109"/>
      <c r="AB970" s="109"/>
      <c r="AC970" s="109"/>
      <c r="AD970" s="101"/>
    </row>
    <row r="971" spans="1:30" ht="15" customHeight="1">
      <c r="A971" s="89">
        <v>43</v>
      </c>
      <c r="B971" s="89" t="s">
        <v>228</v>
      </c>
      <c r="C971" s="130">
        <v>13</v>
      </c>
      <c r="D971" s="119">
        <v>310.71699999999998</v>
      </c>
      <c r="E971" s="123">
        <v>34.4</v>
      </c>
      <c r="F971" s="122">
        <v>305</v>
      </c>
      <c r="G971" s="125">
        <v>967</v>
      </c>
      <c r="H971" s="94">
        <v>1</v>
      </c>
      <c r="I971" s="95" t="s">
        <v>156</v>
      </c>
      <c r="J971">
        <v>967</v>
      </c>
      <c r="K971" t="s">
        <v>281</v>
      </c>
      <c r="L971"/>
      <c r="M971" t="s">
        <v>281</v>
      </c>
      <c r="N971" t="s">
        <v>281</v>
      </c>
      <c r="O971"/>
      <c r="P971" t="s">
        <v>281</v>
      </c>
      <c r="Q971" t="s">
        <v>155</v>
      </c>
      <c r="R971"/>
      <c r="S971" t="s">
        <v>281</v>
      </c>
      <c r="T971" t="s">
        <v>281</v>
      </c>
      <c r="U971" t="s">
        <v>281</v>
      </c>
      <c r="V971" s="109"/>
      <c r="W971" s="109"/>
      <c r="X971" s="109"/>
      <c r="Y971" s="109"/>
      <c r="Z971" s="109"/>
      <c r="AA971" s="109"/>
      <c r="AB971" s="109"/>
      <c r="AC971" s="109"/>
      <c r="AD971" s="101"/>
    </row>
    <row r="972" spans="1:30" ht="15" customHeight="1">
      <c r="A972" s="89">
        <v>43</v>
      </c>
      <c r="B972" s="89" t="s">
        <v>228</v>
      </c>
      <c r="C972" s="130">
        <v>14</v>
      </c>
      <c r="D972" s="119">
        <v>281.56400000000002</v>
      </c>
      <c r="E972" s="123">
        <v>34.1</v>
      </c>
      <c r="F972" s="122">
        <v>277</v>
      </c>
      <c r="G972" s="125">
        <v>968</v>
      </c>
      <c r="H972" s="94">
        <v>1</v>
      </c>
      <c r="I972" s="95" t="s">
        <v>156</v>
      </c>
      <c r="J972">
        <v>968</v>
      </c>
      <c r="K972" t="s">
        <v>281</v>
      </c>
      <c r="L972"/>
      <c r="M972" t="s">
        <v>281</v>
      </c>
      <c r="N972" t="s">
        <v>281</v>
      </c>
      <c r="O972"/>
      <c r="P972" t="s">
        <v>281</v>
      </c>
      <c r="Q972" t="s">
        <v>155</v>
      </c>
      <c r="R972"/>
      <c r="S972" t="s">
        <v>281</v>
      </c>
      <c r="T972" t="s">
        <v>281</v>
      </c>
      <c r="U972" t="s">
        <v>281</v>
      </c>
      <c r="V972" s="100"/>
      <c r="W972" s="100"/>
      <c r="X972" s="100"/>
      <c r="Y972" s="100"/>
      <c r="Z972" s="100"/>
      <c r="AA972" s="100"/>
      <c r="AB972" s="100"/>
      <c r="AC972" s="100"/>
      <c r="AD972" s="101"/>
    </row>
    <row r="973" spans="1:30" ht="15" customHeight="1">
      <c r="A973" s="89">
        <v>43</v>
      </c>
      <c r="B973" s="89" t="s">
        <v>228</v>
      </c>
      <c r="C973" s="130">
        <v>15</v>
      </c>
      <c r="D973" s="119">
        <v>252.73599999999999</v>
      </c>
      <c r="E973" s="123">
        <v>33.6</v>
      </c>
      <c r="F973" s="122">
        <v>248</v>
      </c>
      <c r="G973" s="125">
        <v>969</v>
      </c>
      <c r="H973" s="94">
        <v>1</v>
      </c>
      <c r="I973" s="95" t="s">
        <v>156</v>
      </c>
      <c r="J973">
        <v>969</v>
      </c>
      <c r="K973" t="s">
        <v>281</v>
      </c>
      <c r="L973"/>
      <c r="M973" t="s">
        <v>281</v>
      </c>
      <c r="N973"/>
      <c r="O973"/>
      <c r="P973" t="s">
        <v>281</v>
      </c>
      <c r="Q973" t="s">
        <v>155</v>
      </c>
      <c r="R973"/>
      <c r="S973" t="s">
        <v>281</v>
      </c>
      <c r="T973" t="s">
        <v>281</v>
      </c>
      <c r="U973" t="s">
        <v>281</v>
      </c>
      <c r="V973" s="100"/>
      <c r="W973" s="100"/>
      <c r="X973" s="100"/>
      <c r="Y973" s="100"/>
      <c r="Z973" s="100"/>
      <c r="AA973" s="100"/>
      <c r="AB973" s="100"/>
      <c r="AC973" s="100"/>
      <c r="AD973" s="101"/>
    </row>
    <row r="974" spans="1:30" ht="15" customHeight="1">
      <c r="A974" s="89">
        <v>43</v>
      </c>
      <c r="B974" s="89" t="s">
        <v>228</v>
      </c>
      <c r="C974" s="130">
        <v>16</v>
      </c>
      <c r="D974" s="119">
        <v>226.59</v>
      </c>
      <c r="E974" s="123">
        <v>33.1</v>
      </c>
      <c r="F974" s="122">
        <v>223</v>
      </c>
      <c r="G974" s="125">
        <v>970</v>
      </c>
      <c r="H974" s="94">
        <v>1</v>
      </c>
      <c r="I974" s="95" t="s">
        <v>156</v>
      </c>
      <c r="J974">
        <v>970</v>
      </c>
      <c r="K974" t="s">
        <v>281</v>
      </c>
      <c r="L974"/>
      <c r="M974" t="s">
        <v>281</v>
      </c>
      <c r="N974" t="s">
        <v>281</v>
      </c>
      <c r="O974"/>
      <c r="P974" t="s">
        <v>281</v>
      </c>
      <c r="Q974" t="s">
        <v>155</v>
      </c>
      <c r="R974"/>
      <c r="S974" t="s">
        <v>281</v>
      </c>
      <c r="T974" t="s">
        <v>281</v>
      </c>
      <c r="U974" t="s">
        <v>281</v>
      </c>
      <c r="V974" s="100"/>
      <c r="W974" s="100"/>
      <c r="X974" s="100"/>
      <c r="Y974" s="100"/>
      <c r="Z974" s="100"/>
      <c r="AA974" s="100"/>
      <c r="AB974" s="100"/>
      <c r="AC974" s="100"/>
      <c r="AD974" s="101"/>
    </row>
    <row r="975" spans="1:30" ht="15" customHeight="1">
      <c r="A975" s="89">
        <v>43</v>
      </c>
      <c r="B975" s="89" t="s">
        <v>228</v>
      </c>
      <c r="C975" s="130">
        <v>17</v>
      </c>
      <c r="D975" s="119">
        <v>208.499</v>
      </c>
      <c r="E975" s="123">
        <v>32.9</v>
      </c>
      <c r="F975" s="122">
        <v>204</v>
      </c>
      <c r="G975" s="125">
        <v>971</v>
      </c>
      <c r="H975" s="94">
        <v>1</v>
      </c>
      <c r="I975" s="95" t="s">
        <v>156</v>
      </c>
      <c r="J975">
        <v>971</v>
      </c>
      <c r="K975" t="s">
        <v>281</v>
      </c>
      <c r="L975"/>
      <c r="M975" t="s">
        <v>281</v>
      </c>
      <c r="N975" t="s">
        <v>281</v>
      </c>
      <c r="O975" t="s">
        <v>281</v>
      </c>
      <c r="P975" t="s">
        <v>281</v>
      </c>
      <c r="Q975" t="s">
        <v>320</v>
      </c>
      <c r="R975"/>
      <c r="S975" t="s">
        <v>281</v>
      </c>
      <c r="T975" t="s">
        <v>281</v>
      </c>
      <c r="U975" t="s">
        <v>281</v>
      </c>
      <c r="V975"/>
      <c r="W975"/>
      <c r="X975"/>
      <c r="Y975"/>
      <c r="Z975"/>
      <c r="AA975"/>
      <c r="AB975"/>
      <c r="AC975"/>
      <c r="AD975" s="21"/>
    </row>
    <row r="976" spans="1:30" ht="15" customHeight="1">
      <c r="A976" s="89">
        <v>43</v>
      </c>
      <c r="B976" s="89" t="s">
        <v>228</v>
      </c>
      <c r="C976" s="130">
        <v>18</v>
      </c>
      <c r="D976" s="119">
        <v>176.94399999999999</v>
      </c>
      <c r="E976" s="123">
        <v>32.6</v>
      </c>
      <c r="F976" s="122">
        <v>173</v>
      </c>
      <c r="G976" s="125">
        <v>972</v>
      </c>
      <c r="H976" s="94">
        <v>1</v>
      </c>
      <c r="I976" s="95" t="s">
        <v>156</v>
      </c>
      <c r="J976">
        <v>972</v>
      </c>
      <c r="K976" t="s">
        <v>281</v>
      </c>
      <c r="L976"/>
      <c r="M976" t="s">
        <v>155</v>
      </c>
      <c r="N976"/>
      <c r="O976" t="s">
        <v>281</v>
      </c>
      <c r="P976" t="s">
        <v>281</v>
      </c>
      <c r="Q976" t="s">
        <v>155</v>
      </c>
      <c r="R976"/>
      <c r="S976" t="s">
        <v>281</v>
      </c>
      <c r="T976" t="s">
        <v>281</v>
      </c>
      <c r="U976" t="s">
        <v>281</v>
      </c>
      <c r="V976"/>
      <c r="W976"/>
      <c r="X976"/>
      <c r="Y976"/>
      <c r="Z976"/>
      <c r="AA976"/>
      <c r="AB976"/>
      <c r="AC976"/>
      <c r="AD976" s="21"/>
    </row>
    <row r="977" spans="1:30" ht="15" customHeight="1">
      <c r="A977" s="89">
        <v>43</v>
      </c>
      <c r="B977" s="89" t="s">
        <v>228</v>
      </c>
      <c r="C977" s="130">
        <v>19</v>
      </c>
      <c r="D977" s="119">
        <v>147.43100000000001</v>
      </c>
      <c r="E977" s="123">
        <v>32.299999999999997</v>
      </c>
      <c r="F977" s="122">
        <v>144</v>
      </c>
      <c r="G977" s="125">
        <v>973</v>
      </c>
      <c r="H977" s="94">
        <v>1</v>
      </c>
      <c r="I977" s="95" t="s">
        <v>156</v>
      </c>
      <c r="J977">
        <v>973</v>
      </c>
      <c r="K977" t="s">
        <v>281</v>
      </c>
      <c r="L977"/>
      <c r="M977" t="s">
        <v>281</v>
      </c>
      <c r="N977" t="s">
        <v>281</v>
      </c>
      <c r="O977" t="s">
        <v>155</v>
      </c>
      <c r="P977" t="s">
        <v>281</v>
      </c>
      <c r="Q977" t="s">
        <v>155</v>
      </c>
      <c r="R977"/>
      <c r="S977" t="s">
        <v>281</v>
      </c>
      <c r="T977" t="s">
        <v>281</v>
      </c>
      <c r="U977" t="s">
        <v>281</v>
      </c>
      <c r="V977"/>
      <c r="W977"/>
      <c r="X977"/>
      <c r="Y977"/>
      <c r="Z977"/>
      <c r="AA977"/>
      <c r="AB977"/>
      <c r="AC977"/>
      <c r="AD977" s="21"/>
    </row>
    <row r="978" spans="1:30" ht="15" customHeight="1">
      <c r="A978" s="89">
        <v>43</v>
      </c>
      <c r="B978" s="89" t="s">
        <v>228</v>
      </c>
      <c r="C978" s="130">
        <v>20</v>
      </c>
      <c r="D978" s="119">
        <v>112.063</v>
      </c>
      <c r="E978" s="123">
        <v>31.8</v>
      </c>
      <c r="F978" s="122">
        <v>109</v>
      </c>
      <c r="G978" s="125">
        <v>974</v>
      </c>
      <c r="H978" s="94">
        <v>1</v>
      </c>
      <c r="I978" s="95" t="s">
        <v>156</v>
      </c>
      <c r="J978">
        <v>974</v>
      </c>
      <c r="K978" t="s">
        <v>281</v>
      </c>
      <c r="L978"/>
      <c r="M978" t="s">
        <v>281</v>
      </c>
      <c r="N978"/>
      <c r="O978" t="s">
        <v>281</v>
      </c>
      <c r="P978" t="s">
        <v>281</v>
      </c>
      <c r="Q978" t="s">
        <v>155</v>
      </c>
      <c r="R978"/>
      <c r="S978" t="s">
        <v>281</v>
      </c>
      <c r="T978" t="s">
        <v>281</v>
      </c>
      <c r="U978" t="s">
        <v>281</v>
      </c>
      <c r="V978"/>
      <c r="W978"/>
      <c r="X978"/>
      <c r="Y978"/>
      <c r="Z978"/>
      <c r="AA978"/>
      <c r="AB978"/>
      <c r="AC978"/>
      <c r="AD978" s="21"/>
    </row>
    <row r="979" spans="1:30" ht="15" customHeight="1">
      <c r="A979" s="89">
        <v>43</v>
      </c>
      <c r="B979" s="89" t="s">
        <v>228</v>
      </c>
      <c r="C979" s="130">
        <v>21</v>
      </c>
      <c r="D979" s="119">
        <v>83.53</v>
      </c>
      <c r="E979" s="123" t="s">
        <v>330</v>
      </c>
      <c r="F979" s="122">
        <v>81</v>
      </c>
      <c r="G979" s="125">
        <v>975</v>
      </c>
      <c r="H979" s="94">
        <v>1</v>
      </c>
      <c r="I979" s="95" t="s">
        <v>156</v>
      </c>
      <c r="J979">
        <v>975</v>
      </c>
      <c r="K979" t="s">
        <v>155</v>
      </c>
      <c r="L979"/>
      <c r="M979" t="s">
        <v>281</v>
      </c>
      <c r="N979" t="s">
        <v>281</v>
      </c>
      <c r="O979" t="s">
        <v>281</v>
      </c>
      <c r="P979" t="s">
        <v>281</v>
      </c>
      <c r="Q979" t="s">
        <v>155</v>
      </c>
      <c r="R979"/>
      <c r="S979" t="s">
        <v>281</v>
      </c>
      <c r="T979" t="s">
        <v>281</v>
      </c>
      <c r="U979" t="s">
        <v>281</v>
      </c>
      <c r="V979"/>
      <c r="W979"/>
      <c r="X979"/>
      <c r="Y979"/>
      <c r="Z979"/>
      <c r="AA979"/>
      <c r="AB979"/>
      <c r="AC979"/>
      <c r="AD979" s="21"/>
    </row>
    <row r="980" spans="1:30" ht="15" customHeight="1">
      <c r="A980" s="89">
        <v>43</v>
      </c>
      <c r="B980" s="89" t="s">
        <v>228</v>
      </c>
      <c r="C980" s="130">
        <v>22</v>
      </c>
      <c r="D980" s="119">
        <v>41.944000000000003</v>
      </c>
      <c r="E980" s="123"/>
      <c r="F980" s="122">
        <v>40</v>
      </c>
      <c r="G980" s="125">
        <v>976</v>
      </c>
      <c r="H980" s="94">
        <v>1</v>
      </c>
      <c r="I980" s="95" t="s">
        <v>156</v>
      </c>
      <c r="J980">
        <v>976</v>
      </c>
      <c r="K980" t="s">
        <v>281</v>
      </c>
      <c r="L980"/>
      <c r="M980" t="s">
        <v>281</v>
      </c>
      <c r="N980"/>
      <c r="O980" t="s">
        <v>155</v>
      </c>
      <c r="P980" t="s">
        <v>281</v>
      </c>
      <c r="Q980" t="s">
        <v>155</v>
      </c>
      <c r="R980"/>
      <c r="S980" t="s">
        <v>281</v>
      </c>
      <c r="T980" t="s">
        <v>281</v>
      </c>
      <c r="U980" t="s">
        <v>281</v>
      </c>
      <c r="V980"/>
      <c r="W980"/>
      <c r="X980"/>
      <c r="Y980"/>
      <c r="Z980"/>
      <c r="AA980"/>
      <c r="AB980"/>
      <c r="AC980"/>
      <c r="AD980" s="21"/>
    </row>
    <row r="981" spans="1:30" ht="15" customHeight="1">
      <c r="A981" s="89">
        <v>43</v>
      </c>
      <c r="B981" s="89" t="s">
        <v>228</v>
      </c>
      <c r="C981" s="130">
        <v>23</v>
      </c>
      <c r="D981" s="119">
        <v>22.016999999999999</v>
      </c>
      <c r="E981" s="123"/>
      <c r="F981" s="122">
        <v>20</v>
      </c>
      <c r="G981" s="125">
        <v>977</v>
      </c>
      <c r="H981" s="94">
        <v>1</v>
      </c>
      <c r="I981" s="95" t="s">
        <v>156</v>
      </c>
      <c r="J981">
        <v>977</v>
      </c>
      <c r="K981" t="s">
        <v>281</v>
      </c>
      <c r="L981"/>
      <c r="M981" t="s">
        <v>281</v>
      </c>
      <c r="N981" t="s">
        <v>281</v>
      </c>
      <c r="O981" t="s">
        <v>155</v>
      </c>
      <c r="P981" t="s">
        <v>281</v>
      </c>
      <c r="Q981" t="s">
        <v>155</v>
      </c>
      <c r="R981"/>
      <c r="S981" t="s">
        <v>281</v>
      </c>
      <c r="T981" t="s">
        <v>155</v>
      </c>
      <c r="U981" t="s">
        <v>155</v>
      </c>
      <c r="V981"/>
      <c r="W981"/>
      <c r="X981"/>
      <c r="Y981"/>
      <c r="Z981"/>
      <c r="AA981"/>
      <c r="AB981"/>
      <c r="AC981"/>
      <c r="AD981" s="21"/>
    </row>
    <row r="982" spans="1:30" ht="15" customHeight="1">
      <c r="A982" s="89">
        <v>43</v>
      </c>
      <c r="B982" s="89" t="s">
        <v>228</v>
      </c>
      <c r="C982" s="131">
        <v>24</v>
      </c>
      <c r="D982" s="119">
        <v>4.7690000000000001</v>
      </c>
      <c r="E982" s="123"/>
      <c r="F982" s="122">
        <v>5</v>
      </c>
      <c r="G982" s="125">
        <v>978</v>
      </c>
      <c r="H982" s="94">
        <v>1</v>
      </c>
      <c r="I982" s="95" t="s">
        <v>156</v>
      </c>
      <c r="J982">
        <v>978</v>
      </c>
      <c r="K982" t="s">
        <v>281</v>
      </c>
      <c r="L982"/>
      <c r="M982" t="s">
        <v>281</v>
      </c>
      <c r="N982" t="s">
        <v>281</v>
      </c>
      <c r="O982" t="s">
        <v>155</v>
      </c>
      <c r="P982" t="s">
        <v>281</v>
      </c>
      <c r="Q982" t="s">
        <v>155</v>
      </c>
      <c r="R982"/>
      <c r="S982" t="s">
        <v>281</v>
      </c>
      <c r="T982" t="s">
        <v>281</v>
      </c>
      <c r="U982" t="s">
        <v>281</v>
      </c>
      <c r="V982"/>
      <c r="W982"/>
      <c r="X982"/>
      <c r="Y982"/>
      <c r="Z982"/>
      <c r="AA982"/>
      <c r="AB982"/>
      <c r="AC982"/>
      <c r="AD982" s="21"/>
    </row>
    <row r="983" spans="1:30" ht="15" customHeight="1">
      <c r="A983" s="89">
        <v>44</v>
      </c>
      <c r="B983" s="89" t="s">
        <v>230</v>
      </c>
      <c r="C983" s="130">
        <v>1</v>
      </c>
      <c r="D983" s="119">
        <v>3055.4760000000001</v>
      </c>
      <c r="E983" s="123"/>
      <c r="F983" s="122">
        <v>3000</v>
      </c>
      <c r="G983" s="125">
        <v>979</v>
      </c>
      <c r="H983" s="94">
        <v>1</v>
      </c>
      <c r="I983" s="95" t="s">
        <v>156</v>
      </c>
      <c r="J983">
        <v>979</v>
      </c>
      <c r="K983" t="s">
        <v>155</v>
      </c>
      <c r="L983"/>
      <c r="M983" t="s">
        <v>155</v>
      </c>
      <c r="N983"/>
      <c r="O983"/>
      <c r="P983" t="s">
        <v>281</v>
      </c>
      <c r="Q983" t="s">
        <v>155</v>
      </c>
      <c r="R983"/>
      <c r="S983" t="s">
        <v>155</v>
      </c>
      <c r="T983" t="s">
        <v>281</v>
      </c>
      <c r="U983" t="s">
        <v>281</v>
      </c>
      <c r="V983"/>
      <c r="W983" t="s">
        <v>155</v>
      </c>
      <c r="X983"/>
      <c r="Y983"/>
      <c r="Z983"/>
      <c r="AA983"/>
      <c r="AB983"/>
      <c r="AC983"/>
      <c r="AD983" s="21"/>
    </row>
    <row r="984" spans="1:30" ht="15" customHeight="1">
      <c r="A984" s="89">
        <v>44</v>
      </c>
      <c r="B984" s="89" t="s">
        <v>230</v>
      </c>
      <c r="C984" s="130">
        <v>2</v>
      </c>
      <c r="D984" s="119">
        <v>2032.8320000000001</v>
      </c>
      <c r="E984" s="123"/>
      <c r="F984" s="122">
        <v>2000</v>
      </c>
      <c r="G984" s="125">
        <v>980</v>
      </c>
      <c r="H984" s="94">
        <v>1</v>
      </c>
      <c r="I984" s="95" t="s">
        <v>156</v>
      </c>
      <c r="J984">
        <v>980</v>
      </c>
      <c r="K984" t="s">
        <v>281</v>
      </c>
      <c r="L984"/>
      <c r="M984" t="s">
        <v>281</v>
      </c>
      <c r="N984"/>
      <c r="O984"/>
      <c r="P984"/>
      <c r="Q984" t="s">
        <v>155</v>
      </c>
      <c r="R984"/>
      <c r="S984" t="s">
        <v>281</v>
      </c>
      <c r="T984" t="s">
        <v>281</v>
      </c>
      <c r="U984" t="s">
        <v>281</v>
      </c>
      <c r="V984"/>
      <c r="W984"/>
      <c r="X984"/>
      <c r="Y984"/>
      <c r="Z984"/>
      <c r="AA984"/>
      <c r="AB984"/>
      <c r="AC984"/>
      <c r="AD984" s="21"/>
    </row>
    <row r="985" spans="1:30" ht="15" customHeight="1">
      <c r="A985" s="89">
        <v>44</v>
      </c>
      <c r="B985" s="89" t="s">
        <v>230</v>
      </c>
      <c r="C985" s="130">
        <v>3</v>
      </c>
      <c r="D985" s="119">
        <v>1523.6969999999999</v>
      </c>
      <c r="E985" s="123"/>
      <c r="F985" s="122">
        <v>1500</v>
      </c>
      <c r="G985" s="125">
        <v>981</v>
      </c>
      <c r="H985" s="94">
        <v>1</v>
      </c>
      <c r="I985" s="95" t="s">
        <v>156</v>
      </c>
      <c r="J985">
        <v>981</v>
      </c>
      <c r="K985" t="s">
        <v>281</v>
      </c>
      <c r="L985"/>
      <c r="M985" t="s">
        <v>281</v>
      </c>
      <c r="N985"/>
      <c r="O985"/>
      <c r="P985" t="s">
        <v>281</v>
      </c>
      <c r="Q985" t="s">
        <v>155</v>
      </c>
      <c r="R985"/>
      <c r="S985" t="s">
        <v>281</v>
      </c>
      <c r="T985" t="s">
        <v>155</v>
      </c>
      <c r="U985" t="s">
        <v>155</v>
      </c>
      <c r="V985"/>
      <c r="W985"/>
      <c r="X985"/>
      <c r="Y985"/>
      <c r="Z985"/>
      <c r="AA985"/>
      <c r="AB985"/>
      <c r="AC985"/>
      <c r="AD985" s="21"/>
    </row>
    <row r="986" spans="1:30" ht="15" customHeight="1">
      <c r="A986" s="89">
        <v>44</v>
      </c>
      <c r="B986" s="89" t="s">
        <v>230</v>
      </c>
      <c r="C986" s="130">
        <v>4</v>
      </c>
      <c r="D986" s="119">
        <v>1015.605</v>
      </c>
      <c r="E986" s="123"/>
      <c r="F986" s="122">
        <v>1000</v>
      </c>
      <c r="G986" s="125">
        <v>982</v>
      </c>
      <c r="H986" s="94">
        <v>1</v>
      </c>
      <c r="I986" s="95" t="s">
        <v>156</v>
      </c>
      <c r="J986">
        <v>982</v>
      </c>
      <c r="K986" t="s">
        <v>281</v>
      </c>
      <c r="L986"/>
      <c r="M986" t="s">
        <v>281</v>
      </c>
      <c r="N986" t="s">
        <v>281</v>
      </c>
      <c r="O986"/>
      <c r="P986"/>
      <c r="Q986" t="s">
        <v>320</v>
      </c>
      <c r="R986"/>
      <c r="S986" t="s">
        <v>281</v>
      </c>
      <c r="T986" t="s">
        <v>281</v>
      </c>
      <c r="U986" t="s">
        <v>281</v>
      </c>
      <c r="V986"/>
      <c r="W986"/>
      <c r="X986"/>
      <c r="Y986"/>
      <c r="Z986"/>
      <c r="AA986"/>
      <c r="AB986"/>
      <c r="AC986"/>
      <c r="AD986" s="21"/>
    </row>
    <row r="987" spans="1:30" ht="15" customHeight="1">
      <c r="A987" s="89">
        <v>44</v>
      </c>
      <c r="B987" s="89" t="s">
        <v>230</v>
      </c>
      <c r="C987" s="130">
        <v>5</v>
      </c>
      <c r="D987" s="119">
        <v>812.29100000000005</v>
      </c>
      <c r="E987" s="123"/>
      <c r="F987" s="122">
        <v>800</v>
      </c>
      <c r="G987" s="125">
        <v>983</v>
      </c>
      <c r="H987" s="94">
        <v>1</v>
      </c>
      <c r="I987" s="95" t="s">
        <v>156</v>
      </c>
      <c r="J987">
        <v>983</v>
      </c>
      <c r="K987" t="s">
        <v>281</v>
      </c>
      <c r="L987"/>
      <c r="M987" t="s">
        <v>281</v>
      </c>
      <c r="N987" t="s">
        <v>281</v>
      </c>
      <c r="O987"/>
      <c r="P987" t="s">
        <v>281</v>
      </c>
      <c r="Q987" t="s">
        <v>155</v>
      </c>
      <c r="R987"/>
      <c r="S987" t="s">
        <v>281</v>
      </c>
      <c r="T987" t="s">
        <v>281</v>
      </c>
      <c r="U987" t="s">
        <v>281</v>
      </c>
      <c r="V987"/>
      <c r="W987" t="s">
        <v>155</v>
      </c>
      <c r="X987"/>
      <c r="Y987"/>
      <c r="Z987"/>
      <c r="AA987"/>
      <c r="AB987"/>
      <c r="AC987"/>
      <c r="AD987" s="21"/>
    </row>
    <row r="988" spans="1:30" ht="15" customHeight="1">
      <c r="A988" s="89">
        <v>44</v>
      </c>
      <c r="B988" s="89" t="s">
        <v>230</v>
      </c>
      <c r="C988" s="130">
        <v>6</v>
      </c>
      <c r="D988" s="119">
        <v>609.26300000000003</v>
      </c>
      <c r="E988" s="123"/>
      <c r="F988" s="122">
        <v>600</v>
      </c>
      <c r="G988" s="125">
        <v>984</v>
      </c>
      <c r="H988" s="94">
        <v>1</v>
      </c>
      <c r="I988" s="95" t="s">
        <v>156</v>
      </c>
      <c r="J988">
        <v>984</v>
      </c>
      <c r="K988" t="s">
        <v>281</v>
      </c>
      <c r="L988"/>
      <c r="M988" t="s">
        <v>281</v>
      </c>
      <c r="N988"/>
      <c r="O988"/>
      <c r="P988"/>
      <c r="Q988" t="s">
        <v>155</v>
      </c>
      <c r="R988"/>
      <c r="S988" t="s">
        <v>281</v>
      </c>
      <c r="T988" t="s">
        <v>281</v>
      </c>
      <c r="U988" t="s">
        <v>281</v>
      </c>
      <c r="V988"/>
      <c r="W988"/>
      <c r="X988"/>
      <c r="Y988"/>
      <c r="Z988"/>
      <c r="AA988"/>
      <c r="AB988"/>
      <c r="AC988"/>
      <c r="AD988" s="21"/>
    </row>
    <row r="989" spans="1:30" ht="15" customHeight="1">
      <c r="A989" s="89">
        <v>44</v>
      </c>
      <c r="B989" s="89" t="s">
        <v>230</v>
      </c>
      <c r="C989" s="130">
        <v>7</v>
      </c>
      <c r="D989" s="119">
        <v>508.21899999999999</v>
      </c>
      <c r="E989" s="123"/>
      <c r="F989" s="122">
        <v>500</v>
      </c>
      <c r="G989" s="125">
        <v>985</v>
      </c>
      <c r="H989" s="94">
        <v>1</v>
      </c>
      <c r="I989" s="95" t="s">
        <v>156</v>
      </c>
      <c r="J989">
        <v>985</v>
      </c>
      <c r="K989" t="s">
        <v>281</v>
      </c>
      <c r="L989"/>
      <c r="M989" t="s">
        <v>281</v>
      </c>
      <c r="N989" t="s">
        <v>281</v>
      </c>
      <c r="O989"/>
      <c r="P989" t="s">
        <v>281</v>
      </c>
      <c r="Q989" t="s">
        <v>155</v>
      </c>
      <c r="R989"/>
      <c r="S989" t="s">
        <v>281</v>
      </c>
      <c r="T989" t="s">
        <v>281</v>
      </c>
      <c r="U989" t="s">
        <v>281</v>
      </c>
      <c r="V989"/>
      <c r="W989"/>
      <c r="X989"/>
      <c r="Y989"/>
      <c r="Z989"/>
      <c r="AA989"/>
      <c r="AB989"/>
      <c r="AC989"/>
      <c r="AD989" s="21"/>
    </row>
    <row r="990" spans="1:30" ht="15" customHeight="1">
      <c r="A990" s="89">
        <v>44</v>
      </c>
      <c r="B990" s="89" t="s">
        <v>230</v>
      </c>
      <c r="C990" s="130">
        <v>8</v>
      </c>
      <c r="D990" s="119">
        <v>493.82</v>
      </c>
      <c r="E990" s="123" t="s">
        <v>332</v>
      </c>
      <c r="F990" s="122">
        <v>486</v>
      </c>
      <c r="G990" s="125">
        <v>986</v>
      </c>
      <c r="H990" s="94">
        <v>1</v>
      </c>
      <c r="I990" s="95" t="s">
        <v>156</v>
      </c>
      <c r="J990">
        <v>986</v>
      </c>
      <c r="K990" t="s">
        <v>281</v>
      </c>
      <c r="L990"/>
      <c r="M990" t="s">
        <v>281</v>
      </c>
      <c r="N990" t="s">
        <v>281</v>
      </c>
      <c r="O990"/>
      <c r="P990"/>
      <c r="Q990" t="s">
        <v>155</v>
      </c>
      <c r="R990"/>
      <c r="S990" t="s">
        <v>281</v>
      </c>
      <c r="T990" t="s">
        <v>281</v>
      </c>
      <c r="U990" t="s">
        <v>281</v>
      </c>
      <c r="V990"/>
      <c r="W990" t="s">
        <v>155</v>
      </c>
      <c r="X990"/>
      <c r="Y990"/>
      <c r="Z990"/>
      <c r="AA990"/>
      <c r="AB990"/>
      <c r="AC990"/>
      <c r="AD990" s="21"/>
    </row>
    <row r="991" spans="1:30" ht="15" customHeight="1">
      <c r="A991" s="89">
        <v>44</v>
      </c>
      <c r="B991" s="89" t="s">
        <v>230</v>
      </c>
      <c r="C991" s="130">
        <v>9</v>
      </c>
      <c r="D991" s="119">
        <v>416.11200000000002</v>
      </c>
      <c r="E991" s="123">
        <v>34.78</v>
      </c>
      <c r="F991" s="122">
        <v>409</v>
      </c>
      <c r="G991" s="125">
        <v>987</v>
      </c>
      <c r="H991" s="94">
        <v>1</v>
      </c>
      <c r="I991" s="95" t="s">
        <v>156</v>
      </c>
      <c r="J991">
        <v>987</v>
      </c>
      <c r="K991" t="s">
        <v>281</v>
      </c>
      <c r="L991"/>
      <c r="M991" t="s">
        <v>281</v>
      </c>
      <c r="N991"/>
      <c r="O991"/>
      <c r="P991" t="s">
        <v>281</v>
      </c>
      <c r="Q991" t="s">
        <v>155</v>
      </c>
      <c r="R991"/>
      <c r="S991" t="s">
        <v>281</v>
      </c>
      <c r="T991" t="s">
        <v>281</v>
      </c>
      <c r="U991" t="s">
        <v>281</v>
      </c>
      <c r="V991"/>
      <c r="W991"/>
      <c r="X991"/>
      <c r="Y991"/>
      <c r="Z991"/>
      <c r="AA991"/>
      <c r="AB991"/>
      <c r="AC991"/>
      <c r="AD991" s="21"/>
    </row>
    <row r="992" spans="1:30" ht="15" customHeight="1">
      <c r="A992" s="89">
        <v>44</v>
      </c>
      <c r="B992" s="89" t="s">
        <v>230</v>
      </c>
      <c r="C992" s="130">
        <v>10</v>
      </c>
      <c r="D992" s="119">
        <v>368.798</v>
      </c>
      <c r="E992" s="123">
        <v>34.700000000000003</v>
      </c>
      <c r="F992" s="122">
        <v>362</v>
      </c>
      <c r="G992" s="125">
        <v>988</v>
      </c>
      <c r="H992" s="94">
        <v>1</v>
      </c>
      <c r="I992" s="95" t="s">
        <v>156</v>
      </c>
      <c r="J992">
        <v>988</v>
      </c>
      <c r="K992" t="s">
        <v>281</v>
      </c>
      <c r="L992"/>
      <c r="M992" t="s">
        <v>281</v>
      </c>
      <c r="N992"/>
      <c r="O992"/>
      <c r="P992"/>
      <c r="Q992" t="s">
        <v>320</v>
      </c>
      <c r="R992"/>
      <c r="S992" t="s">
        <v>281</v>
      </c>
      <c r="T992" t="s">
        <v>281</v>
      </c>
      <c r="U992" t="s">
        <v>281</v>
      </c>
      <c r="V992"/>
      <c r="W992"/>
      <c r="X992"/>
      <c r="Y992"/>
      <c r="Z992"/>
      <c r="AA992"/>
      <c r="AB992"/>
      <c r="AC992"/>
      <c r="AD992" s="21"/>
    </row>
    <row r="993" spans="1:31" ht="15" customHeight="1">
      <c r="A993" s="89">
        <v>44</v>
      </c>
      <c r="B993" s="89" t="s">
        <v>230</v>
      </c>
      <c r="C993" s="130">
        <v>11</v>
      </c>
      <c r="D993" s="119">
        <v>301.54199999999997</v>
      </c>
      <c r="E993" s="123">
        <v>34.4</v>
      </c>
      <c r="F993" s="122">
        <v>297</v>
      </c>
      <c r="G993" s="125">
        <v>989</v>
      </c>
      <c r="H993" s="94">
        <v>1</v>
      </c>
      <c r="I993" s="95" t="s">
        <v>156</v>
      </c>
      <c r="J993">
        <v>989</v>
      </c>
      <c r="K993" t="s">
        <v>155</v>
      </c>
      <c r="L993"/>
      <c r="M993" t="s">
        <v>281</v>
      </c>
      <c r="N993" t="s">
        <v>281</v>
      </c>
      <c r="O993"/>
      <c r="P993" t="s">
        <v>281</v>
      </c>
      <c r="Q993" t="s">
        <v>155</v>
      </c>
      <c r="R993"/>
      <c r="S993" t="s">
        <v>281</v>
      </c>
      <c r="T993" t="s">
        <v>281</v>
      </c>
      <c r="U993" t="s">
        <v>281</v>
      </c>
      <c r="V993"/>
      <c r="W993"/>
      <c r="X993"/>
      <c r="Y993"/>
      <c r="Z993"/>
      <c r="AA993"/>
      <c r="AB993"/>
      <c r="AC993"/>
      <c r="AD993" s="21"/>
    </row>
    <row r="994" spans="1:31" ht="15" customHeight="1">
      <c r="A994" s="89">
        <v>44</v>
      </c>
      <c r="B994" s="89" t="s">
        <v>230</v>
      </c>
      <c r="C994" s="130">
        <v>12</v>
      </c>
      <c r="D994" s="119">
        <v>274.62299999999999</v>
      </c>
      <c r="E994" s="123">
        <v>34.1</v>
      </c>
      <c r="F994" s="122">
        <v>270</v>
      </c>
      <c r="G994" s="125">
        <v>990</v>
      </c>
      <c r="H994" s="94">
        <v>1</v>
      </c>
      <c r="I994" s="95" t="s">
        <v>156</v>
      </c>
      <c r="J994">
        <v>990</v>
      </c>
      <c r="K994" t="s">
        <v>281</v>
      </c>
      <c r="L994"/>
      <c r="M994" t="s">
        <v>281</v>
      </c>
      <c r="N994" t="s">
        <v>281</v>
      </c>
      <c r="O994"/>
      <c r="P994"/>
      <c r="Q994" t="s">
        <v>155</v>
      </c>
      <c r="R994"/>
      <c r="S994" t="s">
        <v>281</v>
      </c>
      <c r="T994" t="s">
        <v>281</v>
      </c>
      <c r="U994" t="s">
        <v>281</v>
      </c>
      <c r="V994"/>
      <c r="W994"/>
      <c r="X994"/>
      <c r="Y994"/>
      <c r="Z994"/>
      <c r="AA994"/>
      <c r="AB994"/>
      <c r="AC994"/>
      <c r="AD994" s="21"/>
    </row>
    <row r="995" spans="1:31" ht="15" customHeight="1">
      <c r="A995" s="89">
        <v>44</v>
      </c>
      <c r="B995" s="89" t="s">
        <v>230</v>
      </c>
      <c r="C995" s="130">
        <v>13</v>
      </c>
      <c r="D995" s="119">
        <v>249.48500000000001</v>
      </c>
      <c r="E995" s="123">
        <v>33.6</v>
      </c>
      <c r="F995" s="122">
        <v>245</v>
      </c>
      <c r="G995" s="125">
        <v>991</v>
      </c>
      <c r="H995" s="94">
        <v>1</v>
      </c>
      <c r="I995" s="95" t="s">
        <v>156</v>
      </c>
      <c r="J995">
        <v>991</v>
      </c>
      <c r="K995" t="s">
        <v>281</v>
      </c>
      <c r="L995"/>
      <c r="M995" t="s">
        <v>281</v>
      </c>
      <c r="N995"/>
      <c r="O995"/>
      <c r="P995" t="s">
        <v>281</v>
      </c>
      <c r="Q995" t="s">
        <v>155</v>
      </c>
      <c r="R995"/>
      <c r="S995" t="s">
        <v>281</v>
      </c>
      <c r="T995" t="s">
        <v>155</v>
      </c>
      <c r="U995" t="s">
        <v>155</v>
      </c>
      <c r="V995"/>
      <c r="W995"/>
      <c r="X995"/>
      <c r="Y995"/>
      <c r="Z995"/>
      <c r="AA995"/>
      <c r="AB995"/>
      <c r="AC995"/>
      <c r="AD995" s="21"/>
    </row>
    <row r="996" spans="1:31" ht="15" customHeight="1">
      <c r="A996" s="89">
        <v>44</v>
      </c>
      <c r="B996" s="89" t="s">
        <v>230</v>
      </c>
      <c r="C996" s="130">
        <v>14</v>
      </c>
      <c r="D996" s="119">
        <v>221.202</v>
      </c>
      <c r="E996" s="123">
        <v>33.1</v>
      </c>
      <c r="F996" s="122">
        <v>217</v>
      </c>
      <c r="G996" s="125">
        <v>992</v>
      </c>
      <c r="H996" s="94">
        <v>1</v>
      </c>
      <c r="I996" s="95" t="s">
        <v>156</v>
      </c>
      <c r="J996">
        <v>992</v>
      </c>
      <c r="K996" t="s">
        <v>281</v>
      </c>
      <c r="L996"/>
      <c r="M996" t="s">
        <v>281</v>
      </c>
      <c r="N996" t="s">
        <v>281</v>
      </c>
      <c r="O996"/>
      <c r="P996" t="s">
        <v>281</v>
      </c>
      <c r="Q996" t="s">
        <v>155</v>
      </c>
      <c r="R996"/>
      <c r="S996" t="s">
        <v>281</v>
      </c>
      <c r="T996" t="s">
        <v>281</v>
      </c>
      <c r="U996" t="s">
        <v>281</v>
      </c>
      <c r="V996"/>
      <c r="W996" t="s">
        <v>155</v>
      </c>
      <c r="X996"/>
      <c r="Y996"/>
      <c r="Z996"/>
      <c r="AA996"/>
      <c r="AB996"/>
      <c r="AC996"/>
      <c r="AD996" s="21"/>
    </row>
    <row r="997" spans="1:31" ht="15" customHeight="1">
      <c r="A997" s="89">
        <v>44</v>
      </c>
      <c r="B997" s="89" t="s">
        <v>230</v>
      </c>
      <c r="C997" s="130">
        <v>15</v>
      </c>
      <c r="D997" s="119">
        <v>201.66900000000001</v>
      </c>
      <c r="E997" s="123">
        <v>32.9</v>
      </c>
      <c r="F997" s="122">
        <v>198</v>
      </c>
      <c r="G997" s="125">
        <v>993</v>
      </c>
      <c r="H997" s="94">
        <v>1</v>
      </c>
      <c r="I997" s="95" t="s">
        <v>156</v>
      </c>
      <c r="J997">
        <v>993</v>
      </c>
      <c r="K997" t="s">
        <v>281</v>
      </c>
      <c r="L997"/>
      <c r="M997" t="s">
        <v>281</v>
      </c>
      <c r="N997" t="s">
        <v>281</v>
      </c>
      <c r="O997" t="s">
        <v>281</v>
      </c>
      <c r="P997" t="s">
        <v>281</v>
      </c>
      <c r="Q997" t="s">
        <v>155</v>
      </c>
      <c r="R997"/>
      <c r="S997" t="s">
        <v>155</v>
      </c>
      <c r="T997" t="s">
        <v>281</v>
      </c>
      <c r="U997" t="s">
        <v>281</v>
      </c>
      <c r="V997"/>
      <c r="W997"/>
      <c r="X997"/>
      <c r="Y997"/>
      <c r="Z997"/>
      <c r="AA997"/>
      <c r="AB997"/>
      <c r="AC997"/>
      <c r="AD997" s="21"/>
    </row>
    <row r="998" spans="1:31" ht="15" customHeight="1">
      <c r="A998" s="89">
        <v>44</v>
      </c>
      <c r="B998" s="89" t="s">
        <v>230</v>
      </c>
      <c r="C998" s="130">
        <v>16</v>
      </c>
      <c r="D998" s="119">
        <v>170.279</v>
      </c>
      <c r="E998" s="123">
        <v>32.6</v>
      </c>
      <c r="F998" s="122">
        <v>167</v>
      </c>
      <c r="G998" s="125">
        <v>994</v>
      </c>
      <c r="H998" s="94">
        <v>1</v>
      </c>
      <c r="I998" s="95" t="s">
        <v>156</v>
      </c>
      <c r="J998">
        <v>994</v>
      </c>
      <c r="K998" t="s">
        <v>281</v>
      </c>
      <c r="L998"/>
      <c r="M998" t="s">
        <v>155</v>
      </c>
      <c r="N998"/>
      <c r="O998" t="s">
        <v>281</v>
      </c>
      <c r="P998" t="s">
        <v>281</v>
      </c>
      <c r="Q998" t="s">
        <v>155</v>
      </c>
      <c r="R998"/>
      <c r="S998" t="s">
        <v>281</v>
      </c>
      <c r="T998" t="s">
        <v>281</v>
      </c>
      <c r="U998" t="s">
        <v>281</v>
      </c>
      <c r="V998"/>
      <c r="W998"/>
      <c r="X998"/>
      <c r="Y998"/>
      <c r="Z998"/>
      <c r="AA998"/>
      <c r="AB998"/>
      <c r="AC998"/>
      <c r="AD998" s="21"/>
    </row>
    <row r="999" spans="1:31" ht="15" customHeight="1">
      <c r="A999" s="89">
        <v>44</v>
      </c>
      <c r="B999" s="89" t="s">
        <v>230</v>
      </c>
      <c r="C999" s="130">
        <v>17</v>
      </c>
      <c r="D999" s="119">
        <v>143.096</v>
      </c>
      <c r="E999" s="123">
        <v>32.299999999999997</v>
      </c>
      <c r="F999" s="122">
        <v>140</v>
      </c>
      <c r="G999" s="125">
        <v>995</v>
      </c>
      <c r="H999" s="94">
        <v>1</v>
      </c>
      <c r="I999" s="95" t="s">
        <v>156</v>
      </c>
      <c r="J999">
        <v>995</v>
      </c>
      <c r="K999" t="s">
        <v>281</v>
      </c>
      <c r="L999"/>
      <c r="M999" t="s">
        <v>281</v>
      </c>
      <c r="N999" t="s">
        <v>281</v>
      </c>
      <c r="O999" t="s">
        <v>155</v>
      </c>
      <c r="P999" t="s">
        <v>281</v>
      </c>
      <c r="Q999" t="s">
        <v>155</v>
      </c>
      <c r="R999"/>
      <c r="S999" t="s">
        <v>155</v>
      </c>
      <c r="T999" t="s">
        <v>281</v>
      </c>
      <c r="U999" t="s">
        <v>281</v>
      </c>
      <c r="V999"/>
      <c r="W999"/>
      <c r="X999" s="100"/>
      <c r="Y999" s="100"/>
      <c r="Z999" s="100"/>
      <c r="AA999" s="100"/>
      <c r="AB999" s="100"/>
      <c r="AC999" s="100"/>
      <c r="AD999" s="101"/>
    </row>
    <row r="1000" spans="1:31" ht="15" customHeight="1">
      <c r="A1000" s="89">
        <v>44</v>
      </c>
      <c r="B1000" s="89" t="s">
        <v>230</v>
      </c>
      <c r="C1000" s="130">
        <v>18</v>
      </c>
      <c r="D1000" s="119">
        <v>109.744</v>
      </c>
      <c r="E1000" s="123">
        <v>31.8</v>
      </c>
      <c r="F1000" s="122">
        <v>107</v>
      </c>
      <c r="G1000" s="125">
        <v>996</v>
      </c>
      <c r="H1000" s="94">
        <v>1</v>
      </c>
      <c r="I1000" s="95" t="s">
        <v>156</v>
      </c>
      <c r="J1000">
        <v>996</v>
      </c>
      <c r="K1000" t="s">
        <v>281</v>
      </c>
      <c r="L1000"/>
      <c r="M1000" t="s">
        <v>281</v>
      </c>
      <c r="N1000"/>
      <c r="O1000" t="s">
        <v>281</v>
      </c>
      <c r="P1000" t="s">
        <v>281</v>
      </c>
      <c r="Q1000" t="s">
        <v>155</v>
      </c>
      <c r="R1000"/>
      <c r="S1000" t="s">
        <v>281</v>
      </c>
      <c r="T1000" t="s">
        <v>281</v>
      </c>
      <c r="U1000" t="s">
        <v>281</v>
      </c>
      <c r="V1000"/>
      <c r="W1000"/>
      <c r="X1000"/>
      <c r="Y1000"/>
      <c r="Z1000"/>
      <c r="AA1000"/>
      <c r="AB1000"/>
      <c r="AC1000"/>
      <c r="AD1000" s="21"/>
      <c r="AE1000" s="135"/>
    </row>
    <row r="1001" spans="1:31" ht="15" customHeight="1">
      <c r="A1001" s="89">
        <v>44</v>
      </c>
      <c r="B1001" s="89" t="s">
        <v>230</v>
      </c>
      <c r="C1001" s="130">
        <v>19</v>
      </c>
      <c r="D1001" s="119">
        <v>85.605999999999995</v>
      </c>
      <c r="E1001" s="123" t="s">
        <v>330</v>
      </c>
      <c r="F1001" s="122">
        <v>83</v>
      </c>
      <c r="G1001" s="125">
        <v>997</v>
      </c>
      <c r="H1001" s="94">
        <v>1</v>
      </c>
      <c r="I1001" s="95" t="s">
        <v>156</v>
      </c>
      <c r="J1001">
        <v>997</v>
      </c>
      <c r="K1001" t="s">
        <v>281</v>
      </c>
      <c r="L1001"/>
      <c r="M1001" t="s">
        <v>281</v>
      </c>
      <c r="N1001" t="s">
        <v>281</v>
      </c>
      <c r="O1001" t="s">
        <v>281</v>
      </c>
      <c r="P1001" t="s">
        <v>281</v>
      </c>
      <c r="Q1001" t="s">
        <v>155</v>
      </c>
      <c r="R1001"/>
      <c r="S1001" t="s">
        <v>281</v>
      </c>
      <c r="T1001" t="s">
        <v>281</v>
      </c>
      <c r="U1001" t="s">
        <v>281</v>
      </c>
      <c r="V1001"/>
      <c r="W1001"/>
      <c r="X1001"/>
      <c r="Y1001"/>
      <c r="Z1001"/>
      <c r="AA1001"/>
      <c r="AB1001"/>
      <c r="AC1001"/>
      <c r="AD1001" s="21"/>
      <c r="AE1001" s="135"/>
    </row>
    <row r="1002" spans="1:31" ht="15" customHeight="1">
      <c r="A1002" s="89">
        <v>44</v>
      </c>
      <c r="B1002" s="89" t="s">
        <v>230</v>
      </c>
      <c r="C1002" s="130">
        <v>20</v>
      </c>
      <c r="D1002" s="119">
        <v>84.492000000000004</v>
      </c>
      <c r="E1002" s="123" t="s">
        <v>330</v>
      </c>
      <c r="F1002" s="122">
        <v>83</v>
      </c>
      <c r="G1002" s="125">
        <v>998</v>
      </c>
      <c r="H1002" s="94">
        <v>1</v>
      </c>
      <c r="I1002" s="95" t="s">
        <v>156</v>
      </c>
      <c r="J1002">
        <v>998</v>
      </c>
      <c r="K1002"/>
      <c r="L1002"/>
      <c r="M1002"/>
      <c r="N1002"/>
      <c r="O1002"/>
      <c r="P1002"/>
      <c r="Q1002"/>
      <c r="R1002"/>
      <c r="S1002" t="s">
        <v>281</v>
      </c>
      <c r="T1002"/>
      <c r="U1002"/>
      <c r="V1002"/>
      <c r="W1002" t="s">
        <v>155</v>
      </c>
      <c r="X1002"/>
      <c r="Y1002"/>
      <c r="Z1002"/>
      <c r="AA1002"/>
      <c r="AB1002"/>
      <c r="AC1002"/>
      <c r="AD1002" s="21"/>
      <c r="AE1002" s="135"/>
    </row>
    <row r="1003" spans="1:31" ht="15" customHeight="1">
      <c r="A1003" s="89">
        <v>44</v>
      </c>
      <c r="B1003" s="89" t="s">
        <v>230</v>
      </c>
      <c r="C1003" s="130">
        <v>21</v>
      </c>
      <c r="D1003" s="119">
        <v>42.222000000000001</v>
      </c>
      <c r="E1003" s="123"/>
      <c r="F1003" s="122">
        <v>40</v>
      </c>
      <c r="G1003" s="125">
        <v>999</v>
      </c>
      <c r="H1003" s="94">
        <v>1</v>
      </c>
      <c r="I1003" s="95" t="s">
        <v>156</v>
      </c>
      <c r="J1003">
        <v>999</v>
      </c>
      <c r="K1003" t="s">
        <v>281</v>
      </c>
      <c r="L1003"/>
      <c r="M1003" t="s">
        <v>281</v>
      </c>
      <c r="N1003"/>
      <c r="O1003" t="s">
        <v>155</v>
      </c>
      <c r="P1003" t="s">
        <v>281</v>
      </c>
      <c r="Q1003" t="s">
        <v>155</v>
      </c>
      <c r="R1003"/>
      <c r="S1003" t="s">
        <v>281</v>
      </c>
      <c r="T1003" t="s">
        <v>281</v>
      </c>
      <c r="U1003" t="s">
        <v>281</v>
      </c>
      <c r="V1003"/>
      <c r="W1003"/>
      <c r="X1003"/>
      <c r="Y1003"/>
      <c r="Z1003"/>
      <c r="AA1003"/>
      <c r="AB1003"/>
      <c r="AC1003"/>
      <c r="AD1003" s="21"/>
      <c r="AE1003" s="135"/>
    </row>
    <row r="1004" spans="1:31" ht="15" customHeight="1">
      <c r="A1004" s="89">
        <v>44</v>
      </c>
      <c r="B1004" s="89" t="s">
        <v>230</v>
      </c>
      <c r="C1004" s="130">
        <v>22</v>
      </c>
      <c r="D1004" s="119">
        <v>21.777000000000001</v>
      </c>
      <c r="E1004" s="123"/>
      <c r="F1004" s="122">
        <v>20</v>
      </c>
      <c r="G1004" s="125">
        <v>1000</v>
      </c>
      <c r="H1004" s="94">
        <v>1</v>
      </c>
      <c r="I1004" s="95" t="s">
        <v>156</v>
      </c>
      <c r="J1004">
        <v>1000</v>
      </c>
      <c r="K1004" t="s">
        <v>281</v>
      </c>
      <c r="L1004"/>
      <c r="M1004" t="s">
        <v>281</v>
      </c>
      <c r="N1004" t="s">
        <v>281</v>
      </c>
      <c r="O1004" t="s">
        <v>155</v>
      </c>
      <c r="P1004" t="s">
        <v>281</v>
      </c>
      <c r="Q1004" t="s">
        <v>320</v>
      </c>
      <c r="R1004"/>
      <c r="S1004" t="s">
        <v>281</v>
      </c>
      <c r="T1004" t="s">
        <v>281</v>
      </c>
      <c r="U1004" t="s">
        <v>281</v>
      </c>
      <c r="V1004"/>
      <c r="W1004"/>
      <c r="X1004"/>
      <c r="Y1004"/>
      <c r="Z1004"/>
      <c r="AA1004"/>
      <c r="AB1004"/>
      <c r="AC1004"/>
      <c r="AD1004" s="21"/>
      <c r="AE1004" s="135"/>
    </row>
    <row r="1005" spans="1:31" ht="15" customHeight="1">
      <c r="A1005" s="89">
        <v>44</v>
      </c>
      <c r="B1005" s="89" t="s">
        <v>230</v>
      </c>
      <c r="C1005" s="130">
        <v>23</v>
      </c>
      <c r="D1005" s="119">
        <v>5.2329999999999997</v>
      </c>
      <c r="E1005" s="123"/>
      <c r="F1005" s="122">
        <v>5</v>
      </c>
      <c r="G1005" s="125">
        <v>1001</v>
      </c>
      <c r="H1005" s="94">
        <v>1</v>
      </c>
      <c r="I1005" s="95" t="s">
        <v>156</v>
      </c>
      <c r="J1005">
        <v>1001</v>
      </c>
      <c r="K1005"/>
      <c r="L1005"/>
      <c r="M1005"/>
      <c r="N1005"/>
      <c r="O1005"/>
      <c r="P1005"/>
      <c r="Q1005"/>
      <c r="R1005"/>
      <c r="S1005" t="s">
        <v>281</v>
      </c>
      <c r="T1005"/>
      <c r="U1005"/>
      <c r="V1005"/>
      <c r="W1005" t="s">
        <v>155</v>
      </c>
      <c r="X1005"/>
      <c r="Y1005"/>
      <c r="Z1005"/>
      <c r="AA1005"/>
      <c r="AB1005"/>
      <c r="AC1005"/>
      <c r="AD1005" s="21"/>
      <c r="AE1005" s="135"/>
    </row>
    <row r="1006" spans="1:31" ht="15" customHeight="1">
      <c r="A1006" s="89">
        <v>44</v>
      </c>
      <c r="B1006" s="89" t="s">
        <v>230</v>
      </c>
      <c r="C1006" s="131">
        <v>24</v>
      </c>
      <c r="D1006" s="119">
        <v>5.0609999999999999</v>
      </c>
      <c r="E1006" s="123"/>
      <c r="F1006" s="122">
        <v>5</v>
      </c>
      <c r="G1006" s="125">
        <v>1002</v>
      </c>
      <c r="H1006" s="94">
        <v>1</v>
      </c>
      <c r="I1006" s="95" t="s">
        <v>156</v>
      </c>
      <c r="J1006">
        <v>1002</v>
      </c>
      <c r="K1006" t="s">
        <v>281</v>
      </c>
      <c r="L1006"/>
      <c r="M1006" t="s">
        <v>281</v>
      </c>
      <c r="N1006" t="s">
        <v>281</v>
      </c>
      <c r="O1006" t="s">
        <v>155</v>
      </c>
      <c r="P1006" t="s">
        <v>281</v>
      </c>
      <c r="Q1006" t="s">
        <v>155</v>
      </c>
      <c r="R1006"/>
      <c r="S1006" t="s">
        <v>281</v>
      </c>
      <c r="T1006" t="s">
        <v>281</v>
      </c>
      <c r="U1006" t="s">
        <v>281</v>
      </c>
      <c r="V1006"/>
      <c r="W1006"/>
      <c r="X1006"/>
      <c r="Y1006"/>
      <c r="Z1006"/>
      <c r="AA1006"/>
      <c r="AB1006"/>
      <c r="AC1006"/>
      <c r="AD1006" s="21"/>
      <c r="AE1006" s="135"/>
    </row>
    <row r="1007" spans="1:31" ht="15" customHeight="1">
      <c r="A1007" s="89">
        <v>45</v>
      </c>
      <c r="B1007" s="89" t="s">
        <v>232</v>
      </c>
      <c r="C1007" s="130">
        <v>1</v>
      </c>
      <c r="D1007" s="119">
        <v>3055.5219999999999</v>
      </c>
      <c r="E1007" s="123"/>
      <c r="F1007" s="122">
        <v>3000</v>
      </c>
      <c r="G1007" s="125">
        <v>1003</v>
      </c>
      <c r="H1007" s="94">
        <v>1</v>
      </c>
      <c r="I1007" s="95" t="s">
        <v>156</v>
      </c>
      <c r="J1007">
        <v>1003</v>
      </c>
      <c r="K1007" t="s">
        <v>155</v>
      </c>
      <c r="L1007"/>
      <c r="M1007"/>
      <c r="N1007"/>
      <c r="O1007"/>
      <c r="P1007"/>
      <c r="Q1007" t="s">
        <v>320</v>
      </c>
      <c r="R1007"/>
      <c r="S1007" t="s">
        <v>155</v>
      </c>
      <c r="T1007"/>
      <c r="U1007"/>
      <c r="V1007"/>
      <c r="W1007"/>
      <c r="X1007"/>
      <c r="Y1007"/>
      <c r="Z1007"/>
      <c r="AA1007"/>
      <c r="AB1007"/>
      <c r="AC1007"/>
      <c r="AD1007" s="21"/>
      <c r="AE1007" s="135"/>
    </row>
    <row r="1008" spans="1:31" ht="15" customHeight="1">
      <c r="A1008" s="89">
        <v>45</v>
      </c>
      <c r="B1008" s="89" t="s">
        <v>232</v>
      </c>
      <c r="C1008" s="130">
        <v>2</v>
      </c>
      <c r="D1008" s="119">
        <v>2543.826</v>
      </c>
      <c r="E1008" s="123"/>
      <c r="F1008" s="122">
        <v>2500</v>
      </c>
      <c r="G1008" s="125">
        <v>1004</v>
      </c>
      <c r="H1008" s="94">
        <v>1</v>
      </c>
      <c r="I1008" s="95" t="s">
        <v>156</v>
      </c>
      <c r="J1008">
        <v>1004</v>
      </c>
      <c r="K1008" t="s">
        <v>281</v>
      </c>
      <c r="L1008"/>
      <c r="M1008"/>
      <c r="N1008"/>
      <c r="O1008"/>
      <c r="P1008"/>
      <c r="Q1008" t="s">
        <v>155</v>
      </c>
      <c r="R1008"/>
      <c r="S1008" t="s">
        <v>281</v>
      </c>
      <c r="T1008"/>
      <c r="U1008"/>
      <c r="V1008"/>
      <c r="W1008"/>
      <c r="X1008"/>
      <c r="Y1008"/>
      <c r="Z1008"/>
      <c r="AA1008"/>
      <c r="AB1008"/>
      <c r="AC1008"/>
      <c r="AD1008" s="21"/>
      <c r="AE1008" s="135"/>
    </row>
    <row r="1009" spans="1:31" ht="15" customHeight="1">
      <c r="A1009" s="89">
        <v>45</v>
      </c>
      <c r="B1009" s="89" t="s">
        <v>232</v>
      </c>
      <c r="C1009" s="130">
        <v>3</v>
      </c>
      <c r="D1009" s="119">
        <v>2033.248</v>
      </c>
      <c r="E1009" s="123"/>
      <c r="F1009" s="122">
        <v>2000</v>
      </c>
      <c r="G1009" s="125">
        <v>1005</v>
      </c>
      <c r="H1009" s="94">
        <v>1</v>
      </c>
      <c r="I1009" s="95" t="s">
        <v>156</v>
      </c>
      <c r="J1009">
        <v>1005</v>
      </c>
      <c r="K1009" t="s">
        <v>281</v>
      </c>
      <c r="L1009"/>
      <c r="M1009"/>
      <c r="N1009"/>
      <c r="O1009"/>
      <c r="P1009"/>
      <c r="Q1009" t="s">
        <v>155</v>
      </c>
      <c r="R1009"/>
      <c r="S1009" t="s">
        <v>281</v>
      </c>
      <c r="T1009"/>
      <c r="U1009"/>
      <c r="V1009"/>
      <c r="W1009"/>
      <c r="X1009"/>
      <c r="Y1009"/>
      <c r="Z1009"/>
      <c r="AA1009"/>
      <c r="AB1009"/>
      <c r="AC1009"/>
      <c r="AD1009" s="21"/>
      <c r="AE1009" s="135"/>
    </row>
    <row r="1010" spans="1:31" ht="15" customHeight="1">
      <c r="A1010" s="89">
        <v>45</v>
      </c>
      <c r="B1010" s="89" t="s">
        <v>232</v>
      </c>
      <c r="C1010" s="130">
        <v>4</v>
      </c>
      <c r="D1010" s="119">
        <v>1523.7539999999999</v>
      </c>
      <c r="E1010" s="123"/>
      <c r="F1010" s="122">
        <v>1500</v>
      </c>
      <c r="G1010" s="125">
        <v>1006</v>
      </c>
      <c r="H1010" s="94">
        <v>1</v>
      </c>
      <c r="I1010" s="95" t="s">
        <v>156</v>
      </c>
      <c r="J1010">
        <v>1006</v>
      </c>
      <c r="K1010" t="s">
        <v>281</v>
      </c>
      <c r="L1010"/>
      <c r="M1010"/>
      <c r="N1010"/>
      <c r="O1010"/>
      <c r="P1010"/>
      <c r="Q1010" t="s">
        <v>155</v>
      </c>
      <c r="R1010"/>
      <c r="S1010" t="s">
        <v>281</v>
      </c>
      <c r="T1010"/>
      <c r="U1010"/>
      <c r="V1010"/>
      <c r="W1010"/>
      <c r="X1010"/>
      <c r="Y1010"/>
      <c r="Z1010"/>
      <c r="AA1010"/>
      <c r="AB1010"/>
      <c r="AC1010"/>
      <c r="AD1010" s="21"/>
      <c r="AE1010" s="135"/>
    </row>
    <row r="1011" spans="1:31" ht="15" customHeight="1">
      <c r="A1011" s="89">
        <v>45</v>
      </c>
      <c r="B1011" s="89" t="s">
        <v>232</v>
      </c>
      <c r="C1011" s="130">
        <v>5</v>
      </c>
      <c r="D1011" s="119">
        <v>1015.543</v>
      </c>
      <c r="E1011" s="123"/>
      <c r="F1011" s="122">
        <v>1000</v>
      </c>
      <c r="G1011" s="125">
        <v>1007</v>
      </c>
      <c r="H1011" s="94">
        <v>0</v>
      </c>
      <c r="I1011" s="95" t="s">
        <v>156</v>
      </c>
      <c r="J1011">
        <v>1007</v>
      </c>
      <c r="K1011" t="s">
        <v>281</v>
      </c>
      <c r="L1011"/>
      <c r="M1011"/>
      <c r="N1011" t="s">
        <v>281</v>
      </c>
      <c r="O1011"/>
      <c r="P1011"/>
      <c r="Q1011" t="s">
        <v>155</v>
      </c>
      <c r="R1011"/>
      <c r="S1011" t="s">
        <v>281</v>
      </c>
      <c r="T1011"/>
      <c r="U1011"/>
      <c r="V1011"/>
      <c r="W1011"/>
      <c r="X1011"/>
      <c r="Y1011"/>
      <c r="Z1011"/>
      <c r="AA1011"/>
      <c r="AB1011"/>
      <c r="AC1011"/>
      <c r="AD1011" s="21"/>
      <c r="AE1011" s="135"/>
    </row>
    <row r="1012" spans="1:31" ht="15" customHeight="1">
      <c r="A1012" s="89">
        <v>45</v>
      </c>
      <c r="B1012" s="89" t="s">
        <v>232</v>
      </c>
      <c r="C1012" s="130">
        <v>6</v>
      </c>
      <c r="D1012" s="119">
        <v>812.76900000000001</v>
      </c>
      <c r="E1012" s="123"/>
      <c r="F1012" s="122">
        <v>800</v>
      </c>
      <c r="G1012" s="125">
        <v>1008</v>
      </c>
      <c r="H1012" s="94">
        <v>1</v>
      </c>
      <c r="I1012" s="95" t="s">
        <v>156</v>
      </c>
      <c r="J1012">
        <v>1008</v>
      </c>
      <c r="K1012" t="s">
        <v>281</v>
      </c>
      <c r="L1012"/>
      <c r="M1012"/>
      <c r="N1012" t="s">
        <v>281</v>
      </c>
      <c r="O1012"/>
      <c r="P1012"/>
      <c r="Q1012" t="s">
        <v>155</v>
      </c>
      <c r="R1012"/>
      <c r="S1012" t="s">
        <v>281</v>
      </c>
      <c r="T1012"/>
      <c r="U1012"/>
      <c r="V1012"/>
      <c r="W1012"/>
      <c r="X1012"/>
      <c r="Y1012"/>
      <c r="Z1012"/>
      <c r="AA1012"/>
      <c r="AB1012"/>
      <c r="AC1012"/>
      <c r="AD1012" s="21"/>
      <c r="AE1012" s="135"/>
    </row>
    <row r="1013" spans="1:31" ht="15" customHeight="1">
      <c r="A1013" s="89">
        <v>45</v>
      </c>
      <c r="B1013" s="89" t="s">
        <v>232</v>
      </c>
      <c r="C1013" s="130">
        <v>7</v>
      </c>
      <c r="D1013" s="119">
        <v>711.16800000000001</v>
      </c>
      <c r="E1013" s="123"/>
      <c r="F1013" s="122">
        <v>700</v>
      </c>
      <c r="G1013" s="125">
        <v>1009</v>
      </c>
      <c r="H1013" s="94">
        <v>1</v>
      </c>
      <c r="I1013" s="95" t="s">
        <v>156</v>
      </c>
      <c r="J1013">
        <v>1009</v>
      </c>
      <c r="K1013" t="s">
        <v>281</v>
      </c>
      <c r="L1013"/>
      <c r="M1013"/>
      <c r="N1013"/>
      <c r="O1013"/>
      <c r="P1013"/>
      <c r="Q1013" t="s">
        <v>155</v>
      </c>
      <c r="R1013"/>
      <c r="S1013" t="s">
        <v>281</v>
      </c>
      <c r="T1013"/>
      <c r="U1013"/>
      <c r="V1013"/>
      <c r="W1013"/>
      <c r="X1013"/>
      <c r="Y1013"/>
      <c r="Z1013"/>
      <c r="AA1013"/>
      <c r="AB1013"/>
      <c r="AC1013"/>
      <c r="AD1013" s="21"/>
      <c r="AE1013" s="135"/>
    </row>
    <row r="1014" spans="1:31" ht="15" customHeight="1">
      <c r="A1014" s="89">
        <v>45</v>
      </c>
      <c r="B1014" s="89" t="s">
        <v>232</v>
      </c>
      <c r="C1014" s="130">
        <v>8</v>
      </c>
      <c r="D1014" s="119">
        <v>610.29</v>
      </c>
      <c r="E1014" s="123"/>
      <c r="F1014" s="122">
        <v>600</v>
      </c>
      <c r="G1014" s="125">
        <v>1010</v>
      </c>
      <c r="H1014" s="94">
        <v>1</v>
      </c>
      <c r="I1014" s="95" t="s">
        <v>156</v>
      </c>
      <c r="J1014">
        <v>1010</v>
      </c>
      <c r="K1014" t="s">
        <v>155</v>
      </c>
      <c r="L1014"/>
      <c r="M1014"/>
      <c r="N1014"/>
      <c r="O1014"/>
      <c r="P1014"/>
      <c r="Q1014" t="s">
        <v>155</v>
      </c>
      <c r="R1014"/>
      <c r="S1014" t="s">
        <v>281</v>
      </c>
      <c r="T1014"/>
      <c r="U1014"/>
      <c r="V1014"/>
      <c r="W1014"/>
      <c r="X1014"/>
      <c r="Y1014"/>
      <c r="Z1014"/>
      <c r="AA1014"/>
      <c r="AB1014"/>
      <c r="AC1014"/>
      <c r="AD1014" s="21"/>
      <c r="AE1014" s="135"/>
    </row>
    <row r="1015" spans="1:31" ht="15" customHeight="1">
      <c r="A1015" s="89">
        <v>45</v>
      </c>
      <c r="B1015" s="89" t="s">
        <v>232</v>
      </c>
      <c r="C1015" s="130">
        <v>9</v>
      </c>
      <c r="D1015" s="119">
        <v>509.07400000000001</v>
      </c>
      <c r="E1015" s="123"/>
      <c r="F1015" s="122">
        <v>500</v>
      </c>
      <c r="G1015" s="125">
        <v>1011</v>
      </c>
      <c r="H1015" s="94">
        <v>1</v>
      </c>
      <c r="I1015" s="95" t="s">
        <v>156</v>
      </c>
      <c r="J1015">
        <v>1011</v>
      </c>
      <c r="K1015" t="s">
        <v>281</v>
      </c>
      <c r="L1015"/>
      <c r="M1015"/>
      <c r="N1015" t="s">
        <v>281</v>
      </c>
      <c r="O1015"/>
      <c r="P1015"/>
      <c r="Q1015" t="s">
        <v>155</v>
      </c>
      <c r="R1015"/>
      <c r="S1015" t="s">
        <v>281</v>
      </c>
      <c r="T1015"/>
      <c r="U1015"/>
      <c r="V1015"/>
      <c r="W1015"/>
      <c r="X1015"/>
      <c r="Y1015"/>
      <c r="Z1015"/>
      <c r="AA1015"/>
      <c r="AB1015"/>
      <c r="AC1015"/>
      <c r="AD1015" s="21"/>
      <c r="AE1015" s="135"/>
    </row>
    <row r="1016" spans="1:31" ht="15" customHeight="1">
      <c r="A1016" s="89">
        <v>45</v>
      </c>
      <c r="B1016" s="89" t="s">
        <v>232</v>
      </c>
      <c r="C1016" s="130">
        <v>10</v>
      </c>
      <c r="D1016" s="119">
        <v>497.10500000000002</v>
      </c>
      <c r="E1016" s="123" t="s">
        <v>332</v>
      </c>
      <c r="F1016" s="122">
        <v>488</v>
      </c>
      <c r="G1016" s="125">
        <v>1012</v>
      </c>
      <c r="H1016" s="94">
        <v>1</v>
      </c>
      <c r="I1016" s="95" t="s">
        <v>156</v>
      </c>
      <c r="J1016">
        <v>1012</v>
      </c>
      <c r="K1016" t="s">
        <v>281</v>
      </c>
      <c r="L1016"/>
      <c r="M1016"/>
      <c r="N1016" t="s">
        <v>281</v>
      </c>
      <c r="O1016"/>
      <c r="P1016"/>
      <c r="Q1016" t="s">
        <v>155</v>
      </c>
      <c r="R1016"/>
      <c r="S1016" t="s">
        <v>281</v>
      </c>
      <c r="T1016"/>
      <c r="U1016"/>
      <c r="V1016"/>
      <c r="W1016"/>
      <c r="X1016"/>
      <c r="Y1016"/>
      <c r="Z1016"/>
      <c r="AA1016"/>
      <c r="AB1016"/>
      <c r="AC1016"/>
      <c r="AD1016" s="21"/>
      <c r="AE1016" s="135"/>
    </row>
    <row r="1017" spans="1:31" ht="15" customHeight="1">
      <c r="A1017" s="89">
        <v>45</v>
      </c>
      <c r="B1017" s="89" t="s">
        <v>232</v>
      </c>
      <c r="C1017" s="130">
        <v>11</v>
      </c>
      <c r="D1017" s="119">
        <v>411</v>
      </c>
      <c r="E1017" s="123">
        <v>34.78</v>
      </c>
      <c r="F1017" s="122">
        <v>403</v>
      </c>
      <c r="G1017" s="125">
        <v>1013</v>
      </c>
      <c r="H1017" s="94">
        <v>1</v>
      </c>
      <c r="I1017" s="95" t="s">
        <v>156</v>
      </c>
      <c r="J1017">
        <v>1013</v>
      </c>
      <c r="K1017" t="s">
        <v>281</v>
      </c>
      <c r="L1017"/>
      <c r="M1017"/>
      <c r="N1017"/>
      <c r="O1017"/>
      <c r="P1017"/>
      <c r="Q1017" t="s">
        <v>155</v>
      </c>
      <c r="R1017"/>
      <c r="S1017" t="s">
        <v>155</v>
      </c>
      <c r="T1017"/>
      <c r="U1017"/>
      <c r="V1017"/>
      <c r="W1017"/>
      <c r="X1017"/>
      <c r="Y1017"/>
      <c r="Z1017"/>
      <c r="AA1017"/>
      <c r="AB1017"/>
      <c r="AC1017"/>
      <c r="AD1017" s="21"/>
      <c r="AE1017" s="135"/>
    </row>
    <row r="1018" spans="1:31" ht="15" customHeight="1">
      <c r="A1018" s="89">
        <v>45</v>
      </c>
      <c r="B1018" s="89" t="s">
        <v>232</v>
      </c>
      <c r="C1018" s="130">
        <v>12</v>
      </c>
      <c r="D1018" s="119">
        <v>367.37200000000001</v>
      </c>
      <c r="E1018" s="123">
        <v>34.700000000000003</v>
      </c>
      <c r="F1018" s="122">
        <v>360</v>
      </c>
      <c r="G1018" s="125">
        <v>1014</v>
      </c>
      <c r="H1018" s="94">
        <v>1</v>
      </c>
      <c r="I1018" s="95" t="s">
        <v>156</v>
      </c>
      <c r="J1018">
        <v>1014</v>
      </c>
      <c r="K1018" t="s">
        <v>281</v>
      </c>
      <c r="L1018"/>
      <c r="M1018" t="s">
        <v>281</v>
      </c>
      <c r="N1018"/>
      <c r="O1018"/>
      <c r="P1018"/>
      <c r="Q1018" t="s">
        <v>320</v>
      </c>
      <c r="R1018"/>
      <c r="S1018" t="s">
        <v>281</v>
      </c>
      <c r="T1018" t="s">
        <v>281</v>
      </c>
      <c r="U1018" t="s">
        <v>281</v>
      </c>
      <c r="V1018"/>
      <c r="W1018"/>
      <c r="X1018"/>
      <c r="Y1018"/>
      <c r="Z1018"/>
      <c r="AA1018"/>
      <c r="AB1018"/>
      <c r="AC1018"/>
      <c r="AD1018" s="21"/>
      <c r="AE1018" s="135"/>
    </row>
    <row r="1019" spans="1:31" ht="15" customHeight="1">
      <c r="A1019" s="89">
        <v>45</v>
      </c>
      <c r="B1019" s="89" t="s">
        <v>232</v>
      </c>
      <c r="C1019" s="130">
        <v>13</v>
      </c>
      <c r="D1019" s="119">
        <v>300.02499999999998</v>
      </c>
      <c r="E1019" s="123">
        <v>34.4</v>
      </c>
      <c r="F1019" s="122">
        <v>295</v>
      </c>
      <c r="G1019" s="125">
        <v>1015</v>
      </c>
      <c r="H1019" s="94">
        <v>1</v>
      </c>
      <c r="I1019" s="95" t="s">
        <v>156</v>
      </c>
      <c r="J1019">
        <v>1015</v>
      </c>
      <c r="K1019" t="s">
        <v>281</v>
      </c>
      <c r="L1019"/>
      <c r="M1019" t="s">
        <v>281</v>
      </c>
      <c r="N1019" t="s">
        <v>281</v>
      </c>
      <c r="O1019"/>
      <c r="P1019"/>
      <c r="Q1019" t="s">
        <v>155</v>
      </c>
      <c r="R1019"/>
      <c r="S1019" t="s">
        <v>281</v>
      </c>
      <c r="T1019" t="s">
        <v>281</v>
      </c>
      <c r="U1019" t="s">
        <v>281</v>
      </c>
      <c r="V1019"/>
      <c r="W1019"/>
      <c r="X1019"/>
      <c r="Y1019"/>
      <c r="Z1019"/>
      <c r="AA1019"/>
      <c r="AB1019"/>
      <c r="AC1019"/>
      <c r="AD1019" s="21"/>
      <c r="AE1019" s="135"/>
    </row>
    <row r="1020" spans="1:31" ht="15" customHeight="1">
      <c r="A1020" s="89">
        <v>45</v>
      </c>
      <c r="B1020" s="89" t="s">
        <v>232</v>
      </c>
      <c r="C1020" s="130">
        <v>14</v>
      </c>
      <c r="D1020" s="119">
        <v>274.00200000000001</v>
      </c>
      <c r="E1020" s="123">
        <v>34.1</v>
      </c>
      <c r="F1020" s="122">
        <v>269</v>
      </c>
      <c r="G1020" s="125">
        <v>1016</v>
      </c>
      <c r="H1020" s="94">
        <v>1</v>
      </c>
      <c r="I1020" s="95" t="s">
        <v>156</v>
      </c>
      <c r="J1020">
        <v>1016</v>
      </c>
      <c r="K1020" t="s">
        <v>281</v>
      </c>
      <c r="L1020"/>
      <c r="M1020" t="s">
        <v>281</v>
      </c>
      <c r="N1020" t="s">
        <v>281</v>
      </c>
      <c r="O1020"/>
      <c r="P1020"/>
      <c r="Q1020" t="s">
        <v>155</v>
      </c>
      <c r="R1020"/>
      <c r="S1020" t="s">
        <v>281</v>
      </c>
      <c r="T1020" t="s">
        <v>281</v>
      </c>
      <c r="U1020" t="s">
        <v>281</v>
      </c>
      <c r="V1020" s="100"/>
      <c r="W1020" s="100"/>
      <c r="X1020" s="100"/>
      <c r="Y1020" s="100"/>
      <c r="Z1020" s="100"/>
      <c r="AA1020" s="100"/>
      <c r="AB1020" s="100"/>
      <c r="AC1020" s="100"/>
      <c r="AD1020" s="101"/>
      <c r="AE1020" s="135"/>
    </row>
    <row r="1021" spans="1:31" ht="15" customHeight="1">
      <c r="A1021" s="89">
        <v>45</v>
      </c>
      <c r="B1021" s="89" t="s">
        <v>232</v>
      </c>
      <c r="C1021" s="130">
        <v>15</v>
      </c>
      <c r="D1021" s="119">
        <v>246.56</v>
      </c>
      <c r="E1021" s="123">
        <v>33.6</v>
      </c>
      <c r="F1021" s="122">
        <v>242</v>
      </c>
      <c r="G1021" s="125">
        <v>1017</v>
      </c>
      <c r="H1021" s="94">
        <v>1</v>
      </c>
      <c r="I1021" s="95" t="s">
        <v>156</v>
      </c>
      <c r="J1021">
        <v>1017</v>
      </c>
      <c r="K1021" t="s">
        <v>281</v>
      </c>
      <c r="L1021"/>
      <c r="M1021" t="s">
        <v>155</v>
      </c>
      <c r="N1021"/>
      <c r="O1021"/>
      <c r="P1021"/>
      <c r="Q1021" t="s">
        <v>155</v>
      </c>
      <c r="R1021"/>
      <c r="S1021" t="s">
        <v>281</v>
      </c>
      <c r="T1021" t="s">
        <v>281</v>
      </c>
      <c r="U1021" t="s">
        <v>281</v>
      </c>
      <c r="V1021" s="100"/>
      <c r="W1021" s="100"/>
      <c r="X1021" s="100"/>
      <c r="Y1021" s="100"/>
      <c r="Z1021" s="100"/>
      <c r="AA1021" s="100"/>
      <c r="AB1021" s="100"/>
      <c r="AC1021" s="100"/>
      <c r="AD1021" s="101"/>
      <c r="AE1021" s="135"/>
    </row>
    <row r="1022" spans="1:31" ht="15" customHeight="1">
      <c r="A1022" s="89">
        <v>45</v>
      </c>
      <c r="B1022" s="89" t="s">
        <v>232</v>
      </c>
      <c r="C1022" s="130">
        <v>16</v>
      </c>
      <c r="D1022" s="119">
        <v>219.36799999999999</v>
      </c>
      <c r="E1022" s="123">
        <v>33.1</v>
      </c>
      <c r="F1022" s="122">
        <v>215</v>
      </c>
      <c r="G1022" s="125">
        <v>1018</v>
      </c>
      <c r="H1022" s="94">
        <v>1</v>
      </c>
      <c r="I1022" s="95" t="s">
        <v>156</v>
      </c>
      <c r="J1022">
        <v>1018</v>
      </c>
      <c r="K1022" t="s">
        <v>281</v>
      </c>
      <c r="L1022"/>
      <c r="M1022" t="s">
        <v>281</v>
      </c>
      <c r="N1022" t="s">
        <v>281</v>
      </c>
      <c r="O1022"/>
      <c r="P1022"/>
      <c r="Q1022" t="s">
        <v>155</v>
      </c>
      <c r="R1022"/>
      <c r="S1022" t="s">
        <v>281</v>
      </c>
      <c r="T1022" t="s">
        <v>281</v>
      </c>
      <c r="U1022" t="s">
        <v>281</v>
      </c>
      <c r="V1022" s="100"/>
      <c r="W1022" s="100"/>
      <c r="X1022" s="100"/>
      <c r="Y1022" s="100"/>
      <c r="Z1022" s="100"/>
      <c r="AA1022" s="100"/>
      <c r="AB1022" s="100"/>
      <c r="AC1022" s="100"/>
      <c r="AD1022" s="101"/>
      <c r="AE1022" s="135"/>
    </row>
    <row r="1023" spans="1:31" ht="15" customHeight="1">
      <c r="A1023" s="89">
        <v>45</v>
      </c>
      <c r="B1023" s="89" t="s">
        <v>232</v>
      </c>
      <c r="C1023" s="130">
        <v>17</v>
      </c>
      <c r="D1023" s="119">
        <v>200.11099999999999</v>
      </c>
      <c r="E1023" s="123">
        <v>32.9</v>
      </c>
      <c r="F1023" s="122">
        <v>196</v>
      </c>
      <c r="G1023" s="125">
        <v>1019</v>
      </c>
      <c r="H1023" s="94">
        <v>1</v>
      </c>
      <c r="I1023" s="95" t="s">
        <v>156</v>
      </c>
      <c r="J1023">
        <v>1019</v>
      </c>
      <c r="K1023" t="s">
        <v>281</v>
      </c>
      <c r="L1023"/>
      <c r="M1023" t="s">
        <v>281</v>
      </c>
      <c r="N1023" t="s">
        <v>281</v>
      </c>
      <c r="O1023" t="s">
        <v>281</v>
      </c>
      <c r="P1023"/>
      <c r="Q1023" t="s">
        <v>155</v>
      </c>
      <c r="R1023"/>
      <c r="S1023" t="s">
        <v>155</v>
      </c>
      <c r="T1023" t="s">
        <v>281</v>
      </c>
      <c r="U1023" t="s">
        <v>281</v>
      </c>
      <c r="V1023" s="100"/>
      <c r="W1023" s="100"/>
      <c r="X1023" s="100"/>
      <c r="Y1023" s="100"/>
      <c r="Z1023" s="100"/>
      <c r="AA1023" s="100"/>
      <c r="AB1023" s="100"/>
      <c r="AC1023" s="100"/>
      <c r="AD1023" s="101"/>
      <c r="AE1023" s="135"/>
    </row>
    <row r="1024" spans="1:31" ht="15" customHeight="1">
      <c r="A1024" s="89">
        <v>45</v>
      </c>
      <c r="B1024" s="89" t="s">
        <v>232</v>
      </c>
      <c r="C1024" s="130">
        <v>18</v>
      </c>
      <c r="D1024" s="119">
        <v>169.53299999999999</v>
      </c>
      <c r="E1024" s="123">
        <v>32.6</v>
      </c>
      <c r="F1024" s="122">
        <v>166</v>
      </c>
      <c r="G1024" s="125">
        <v>1020</v>
      </c>
      <c r="H1024" s="94">
        <v>1</v>
      </c>
      <c r="I1024" s="95" t="s">
        <v>156</v>
      </c>
      <c r="J1024">
        <v>1020</v>
      </c>
      <c r="K1024" t="s">
        <v>281</v>
      </c>
      <c r="L1024"/>
      <c r="M1024" t="s">
        <v>281</v>
      </c>
      <c r="N1024"/>
      <c r="O1024" t="s">
        <v>281</v>
      </c>
      <c r="P1024"/>
      <c r="Q1024" t="s">
        <v>155</v>
      </c>
      <c r="R1024"/>
      <c r="S1024" t="s">
        <v>281</v>
      </c>
      <c r="T1024" t="s">
        <v>281</v>
      </c>
      <c r="U1024" t="s">
        <v>281</v>
      </c>
      <c r="V1024" s="100"/>
      <c r="W1024" s="100"/>
      <c r="X1024" s="100"/>
      <c r="Y1024" s="100"/>
      <c r="Z1024" s="100"/>
      <c r="AA1024" s="100"/>
      <c r="AB1024" s="100"/>
      <c r="AC1024" s="100"/>
      <c r="AD1024" s="101"/>
    </row>
    <row r="1025" spans="1:30" ht="15" customHeight="1">
      <c r="A1025" s="89">
        <v>45</v>
      </c>
      <c r="B1025" s="89" t="s">
        <v>232</v>
      </c>
      <c r="C1025" s="130">
        <v>19</v>
      </c>
      <c r="D1025" s="119">
        <v>142.40899999999999</v>
      </c>
      <c r="E1025" s="123">
        <v>32.299999999999997</v>
      </c>
      <c r="F1025" s="122">
        <v>139</v>
      </c>
      <c r="G1025" s="125">
        <v>1021</v>
      </c>
      <c r="H1025" s="94">
        <v>1</v>
      </c>
      <c r="I1025" s="95" t="s">
        <v>156</v>
      </c>
      <c r="J1025">
        <v>1021</v>
      </c>
      <c r="K1025" t="s">
        <v>281</v>
      </c>
      <c r="L1025"/>
      <c r="M1025" t="s">
        <v>281</v>
      </c>
      <c r="N1025" t="s">
        <v>281</v>
      </c>
      <c r="O1025" t="s">
        <v>155</v>
      </c>
      <c r="P1025"/>
      <c r="Q1025" t="s">
        <v>155</v>
      </c>
      <c r="R1025"/>
      <c r="S1025" t="s">
        <v>281</v>
      </c>
      <c r="T1025" t="s">
        <v>281</v>
      </c>
      <c r="U1025" t="s">
        <v>281</v>
      </c>
      <c r="V1025" s="100"/>
      <c r="W1025" s="100"/>
      <c r="X1025" s="100"/>
      <c r="Y1025" s="100"/>
      <c r="Z1025" s="100"/>
      <c r="AA1025" s="100"/>
      <c r="AB1025" s="100"/>
      <c r="AC1025" s="100"/>
      <c r="AD1025" s="101"/>
    </row>
    <row r="1026" spans="1:30" ht="15" customHeight="1">
      <c r="A1026" s="89">
        <v>45</v>
      </c>
      <c r="B1026" s="89" t="s">
        <v>232</v>
      </c>
      <c r="C1026" s="130">
        <v>20</v>
      </c>
      <c r="D1026" s="119">
        <v>109.65600000000001</v>
      </c>
      <c r="E1026" s="123">
        <v>31.8</v>
      </c>
      <c r="F1026" s="122">
        <v>107</v>
      </c>
      <c r="G1026" s="125">
        <v>1022</v>
      </c>
      <c r="H1026" s="94">
        <v>1</v>
      </c>
      <c r="I1026" s="95" t="s">
        <v>156</v>
      </c>
      <c r="J1026">
        <v>1022</v>
      </c>
      <c r="K1026" t="s">
        <v>281</v>
      </c>
      <c r="L1026"/>
      <c r="M1026" t="s">
        <v>281</v>
      </c>
      <c r="N1026"/>
      <c r="O1026" t="s">
        <v>281</v>
      </c>
      <c r="P1026"/>
      <c r="Q1026" t="s">
        <v>155</v>
      </c>
      <c r="R1026"/>
      <c r="S1026" t="s">
        <v>281</v>
      </c>
      <c r="T1026" t="s">
        <v>155</v>
      </c>
      <c r="U1026" t="s">
        <v>155</v>
      </c>
      <c r="V1026" s="100"/>
      <c r="W1026" s="100"/>
      <c r="X1026" s="100"/>
      <c r="Y1026" s="100"/>
      <c r="Z1026" s="100"/>
      <c r="AA1026" s="100"/>
      <c r="AB1026" s="100"/>
      <c r="AC1026" s="100"/>
      <c r="AD1026" s="101"/>
    </row>
    <row r="1027" spans="1:30" ht="15" customHeight="1">
      <c r="A1027" s="89">
        <v>45</v>
      </c>
      <c r="B1027" s="89" t="s">
        <v>232</v>
      </c>
      <c r="C1027" s="130">
        <v>21</v>
      </c>
      <c r="D1027" s="119">
        <v>85.822000000000003</v>
      </c>
      <c r="E1027" s="123" t="s">
        <v>330</v>
      </c>
      <c r="F1027" s="122">
        <v>83</v>
      </c>
      <c r="G1027" s="125">
        <v>1023</v>
      </c>
      <c r="H1027" s="94">
        <v>1</v>
      </c>
      <c r="I1027" s="95" t="s">
        <v>156</v>
      </c>
      <c r="J1027">
        <v>1023</v>
      </c>
      <c r="K1027" t="s">
        <v>281</v>
      </c>
      <c r="L1027"/>
      <c r="M1027" t="s">
        <v>281</v>
      </c>
      <c r="N1027" t="s">
        <v>281</v>
      </c>
      <c r="O1027" t="s">
        <v>281</v>
      </c>
      <c r="P1027"/>
      <c r="Q1027" t="s">
        <v>320</v>
      </c>
      <c r="R1027"/>
      <c r="S1027" t="s">
        <v>281</v>
      </c>
      <c r="T1027" t="s">
        <v>281</v>
      </c>
      <c r="U1027" t="s">
        <v>281</v>
      </c>
      <c r="V1027" s="100"/>
      <c r="W1027" s="100"/>
      <c r="X1027" s="100"/>
      <c r="Y1027" s="100"/>
      <c r="Z1027" s="100"/>
      <c r="AA1027" s="100"/>
      <c r="AB1027" s="100"/>
      <c r="AC1027" s="100"/>
      <c r="AD1027" s="101"/>
    </row>
    <row r="1028" spans="1:30" ht="15" customHeight="1">
      <c r="A1028" s="89">
        <v>45</v>
      </c>
      <c r="B1028" s="89" t="s">
        <v>232</v>
      </c>
      <c r="C1028" s="130">
        <v>22</v>
      </c>
      <c r="D1028" s="119">
        <v>42.179000000000002</v>
      </c>
      <c r="E1028" s="123"/>
      <c r="F1028" s="122">
        <v>40</v>
      </c>
      <c r="G1028" s="125">
        <v>1024</v>
      </c>
      <c r="H1028" s="94">
        <v>1</v>
      </c>
      <c r="I1028" s="95" t="s">
        <v>156</v>
      </c>
      <c r="J1028">
        <v>1024</v>
      </c>
      <c r="K1028" t="s">
        <v>281</v>
      </c>
      <c r="L1028"/>
      <c r="M1028" t="s">
        <v>281</v>
      </c>
      <c r="N1028"/>
      <c r="O1028" t="s">
        <v>155</v>
      </c>
      <c r="P1028"/>
      <c r="Q1028" t="s">
        <v>155</v>
      </c>
      <c r="R1028"/>
      <c r="S1028" t="s">
        <v>281</v>
      </c>
      <c r="T1028" t="s">
        <v>281</v>
      </c>
      <c r="U1028" t="s">
        <v>281</v>
      </c>
      <c r="V1028" s="100"/>
      <c r="W1028" s="100"/>
      <c r="X1028" s="100"/>
      <c r="Y1028" s="100"/>
      <c r="Z1028" s="100"/>
      <c r="AA1028" s="100"/>
      <c r="AB1028" s="100"/>
      <c r="AC1028" s="100"/>
      <c r="AD1028" s="101"/>
    </row>
    <row r="1029" spans="1:30" ht="15" customHeight="1">
      <c r="A1029" s="89">
        <v>45</v>
      </c>
      <c r="B1029" s="89" t="s">
        <v>232</v>
      </c>
      <c r="C1029" s="130">
        <v>23</v>
      </c>
      <c r="D1029" s="119">
        <v>22.061</v>
      </c>
      <c r="E1029" s="123"/>
      <c r="F1029" s="122">
        <v>20</v>
      </c>
      <c r="G1029" s="125">
        <v>1025</v>
      </c>
      <c r="H1029" s="94">
        <v>1</v>
      </c>
      <c r="I1029" s="95" t="s">
        <v>156</v>
      </c>
      <c r="J1029">
        <v>1025</v>
      </c>
      <c r="K1029" t="s">
        <v>281</v>
      </c>
      <c r="L1029"/>
      <c r="M1029" t="s">
        <v>281</v>
      </c>
      <c r="N1029" t="s">
        <v>281</v>
      </c>
      <c r="O1029" t="s">
        <v>155</v>
      </c>
      <c r="P1029"/>
      <c r="Q1029" t="s">
        <v>155</v>
      </c>
      <c r="R1029"/>
      <c r="S1029" t="s">
        <v>281</v>
      </c>
      <c r="T1029" t="s">
        <v>281</v>
      </c>
      <c r="U1029" t="s">
        <v>281</v>
      </c>
      <c r="V1029" s="100"/>
      <c r="W1029" s="100"/>
      <c r="X1029" s="100"/>
      <c r="Y1029" s="100"/>
      <c r="Z1029" s="100"/>
      <c r="AA1029" s="100"/>
      <c r="AB1029" s="100"/>
      <c r="AC1029" s="100"/>
      <c r="AD1029" s="101"/>
    </row>
    <row r="1030" spans="1:30" ht="15" customHeight="1">
      <c r="A1030" s="89">
        <v>45</v>
      </c>
      <c r="B1030" s="89" t="s">
        <v>232</v>
      </c>
      <c r="C1030" s="131">
        <v>24</v>
      </c>
      <c r="D1030" s="119">
        <v>5.4809999999999999</v>
      </c>
      <c r="E1030" s="123"/>
      <c r="F1030" s="122">
        <v>5</v>
      </c>
      <c r="G1030" s="125">
        <v>1026</v>
      </c>
      <c r="H1030" s="94">
        <v>1</v>
      </c>
      <c r="I1030" s="95" t="s">
        <v>184</v>
      </c>
      <c r="J1030">
        <v>1026</v>
      </c>
      <c r="K1030" t="s">
        <v>281</v>
      </c>
      <c r="L1030"/>
      <c r="M1030" t="s">
        <v>281</v>
      </c>
      <c r="N1030" t="s">
        <v>281</v>
      </c>
      <c r="O1030" t="s">
        <v>155</v>
      </c>
      <c r="P1030"/>
      <c r="Q1030" t="s">
        <v>155</v>
      </c>
      <c r="R1030"/>
      <c r="S1030" t="s">
        <v>281</v>
      </c>
      <c r="T1030" t="s">
        <v>281</v>
      </c>
      <c r="U1030" t="s">
        <v>281</v>
      </c>
      <c r="V1030" s="100"/>
      <c r="W1030" s="100"/>
      <c r="X1030" s="100"/>
      <c r="Y1030" s="100"/>
      <c r="Z1030" s="100"/>
      <c r="AA1030" s="100"/>
      <c r="AB1030" s="100"/>
      <c r="AC1030" s="100"/>
      <c r="AD1030" s="101"/>
    </row>
    <row r="1031" spans="1:30" ht="15" customHeight="1">
      <c r="A1031" s="89">
        <v>46</v>
      </c>
      <c r="B1031" s="89" t="s">
        <v>342</v>
      </c>
      <c r="C1031" s="130">
        <v>1</v>
      </c>
      <c r="D1031" s="119">
        <v>1014.053</v>
      </c>
      <c r="E1031" s="123"/>
      <c r="F1031" s="122">
        <v>1000</v>
      </c>
      <c r="G1031" s="125">
        <v>1027</v>
      </c>
      <c r="H1031" s="94">
        <v>1</v>
      </c>
      <c r="I1031" s="95" t="s">
        <v>184</v>
      </c>
      <c r="J1031">
        <v>1027</v>
      </c>
      <c r="K1031"/>
      <c r="L1031"/>
      <c r="M1031"/>
      <c r="N1031"/>
      <c r="O1031"/>
      <c r="P1031"/>
      <c r="Q1031"/>
      <c r="R1031"/>
      <c r="S1031" t="s">
        <v>281</v>
      </c>
      <c r="T1031"/>
      <c r="U1031"/>
      <c r="V1031"/>
      <c r="W1031"/>
      <c r="X1031"/>
      <c r="Y1031"/>
      <c r="Z1031"/>
      <c r="AA1031"/>
      <c r="AB1031" t="s">
        <v>281</v>
      </c>
      <c r="AC1031" s="100"/>
      <c r="AD1031" s="101"/>
    </row>
    <row r="1032" spans="1:30" ht="15" customHeight="1">
      <c r="A1032" s="89">
        <v>46</v>
      </c>
      <c r="B1032" s="89" t="s">
        <v>342</v>
      </c>
      <c r="C1032" s="130">
        <v>2</v>
      </c>
      <c r="D1032" s="119">
        <v>1015.009</v>
      </c>
      <c r="E1032" s="123"/>
      <c r="F1032" s="122">
        <v>1000</v>
      </c>
      <c r="G1032" s="125">
        <v>1028</v>
      </c>
      <c r="H1032" s="94">
        <v>1</v>
      </c>
      <c r="I1032" s="95" t="s">
        <v>184</v>
      </c>
      <c r="J1032">
        <v>1028</v>
      </c>
      <c r="K1032"/>
      <c r="L1032"/>
      <c r="M1032"/>
      <c r="N1032"/>
      <c r="O1032"/>
      <c r="P1032"/>
      <c r="Q1032"/>
      <c r="R1032"/>
      <c r="S1032" t="s">
        <v>281</v>
      </c>
      <c r="T1032"/>
      <c r="U1032"/>
      <c r="V1032"/>
      <c r="W1032"/>
      <c r="X1032"/>
      <c r="Y1032"/>
      <c r="Z1032"/>
      <c r="AA1032"/>
      <c r="AB1032" t="s">
        <v>281</v>
      </c>
      <c r="AC1032" s="100"/>
      <c r="AD1032" s="101"/>
    </row>
    <row r="1033" spans="1:30" ht="15" customHeight="1">
      <c r="A1033" s="89">
        <v>46</v>
      </c>
      <c r="B1033" s="89" t="s">
        <v>342</v>
      </c>
      <c r="C1033" s="130">
        <v>3</v>
      </c>
      <c r="D1033" s="119">
        <v>1015.04</v>
      </c>
      <c r="E1033" s="123"/>
      <c r="F1033" s="122">
        <v>1000</v>
      </c>
      <c r="G1033" s="125">
        <v>1029</v>
      </c>
      <c r="H1033" s="94">
        <v>1</v>
      </c>
      <c r="I1033" s="95" t="s">
        <v>184</v>
      </c>
      <c r="J1033">
        <v>1029</v>
      </c>
      <c r="K1033"/>
      <c r="L1033"/>
      <c r="M1033"/>
      <c r="N1033"/>
      <c r="O1033"/>
      <c r="P1033"/>
      <c r="Q1033"/>
      <c r="R1033"/>
      <c r="S1033" t="s">
        <v>281</v>
      </c>
      <c r="T1033"/>
      <c r="U1033"/>
      <c r="V1033"/>
      <c r="W1033"/>
      <c r="X1033"/>
      <c r="Y1033"/>
      <c r="Z1033"/>
      <c r="AA1033"/>
      <c r="AB1033" t="s">
        <v>281</v>
      </c>
      <c r="AC1033" s="100"/>
      <c r="AD1033" s="101"/>
    </row>
    <row r="1034" spans="1:30" ht="15" customHeight="1">
      <c r="A1034" s="89">
        <v>46</v>
      </c>
      <c r="B1034" s="89" t="s">
        <v>342</v>
      </c>
      <c r="C1034" s="130">
        <v>4</v>
      </c>
      <c r="D1034" s="119">
        <v>1014.078</v>
      </c>
      <c r="E1034" s="123"/>
      <c r="F1034" s="122">
        <v>1000</v>
      </c>
      <c r="G1034" s="125">
        <v>1030</v>
      </c>
      <c r="H1034" s="94">
        <v>1</v>
      </c>
      <c r="I1034" s="95" t="s">
        <v>184</v>
      </c>
      <c r="J1034">
        <v>1030</v>
      </c>
      <c r="K1034"/>
      <c r="L1034"/>
      <c r="M1034"/>
      <c r="N1034"/>
      <c r="O1034"/>
      <c r="P1034"/>
      <c r="Q1034"/>
      <c r="R1034"/>
      <c r="S1034" t="s">
        <v>281</v>
      </c>
      <c r="T1034"/>
      <c r="U1034"/>
      <c r="V1034"/>
      <c r="W1034"/>
      <c r="X1034"/>
      <c r="Y1034"/>
      <c r="Z1034"/>
      <c r="AA1034"/>
      <c r="AB1034" t="s">
        <v>281</v>
      </c>
      <c r="AC1034" s="100"/>
      <c r="AD1034" s="101"/>
    </row>
    <row r="1035" spans="1:30" ht="15" customHeight="1">
      <c r="A1035" s="89">
        <v>46</v>
      </c>
      <c r="B1035" s="89" t="s">
        <v>342</v>
      </c>
      <c r="C1035" s="130">
        <v>5</v>
      </c>
      <c r="D1035" s="119">
        <v>491.81</v>
      </c>
      <c r="E1035" s="123" t="s">
        <v>332</v>
      </c>
      <c r="F1035" s="122">
        <v>485</v>
      </c>
      <c r="G1035" s="125">
        <v>1031</v>
      </c>
      <c r="H1035" s="94">
        <v>1</v>
      </c>
      <c r="I1035" s="95" t="s">
        <v>184</v>
      </c>
      <c r="J1035">
        <v>1031</v>
      </c>
      <c r="K1035"/>
      <c r="L1035"/>
      <c r="M1035"/>
      <c r="N1035"/>
      <c r="O1035"/>
      <c r="P1035"/>
      <c r="Q1035"/>
      <c r="R1035"/>
      <c r="S1035" t="s">
        <v>281</v>
      </c>
      <c r="T1035"/>
      <c r="U1035"/>
      <c r="V1035"/>
      <c r="W1035"/>
      <c r="X1035"/>
      <c r="Y1035"/>
      <c r="Z1035"/>
      <c r="AA1035"/>
      <c r="AB1035" t="s">
        <v>281</v>
      </c>
      <c r="AC1035" s="100"/>
      <c r="AD1035" s="101"/>
    </row>
    <row r="1036" spans="1:30" ht="15" customHeight="1">
      <c r="A1036" s="89">
        <v>46</v>
      </c>
      <c r="B1036" s="89" t="s">
        <v>342</v>
      </c>
      <c r="C1036" s="130">
        <v>6</v>
      </c>
      <c r="D1036" s="119">
        <v>491.75299999999999</v>
      </c>
      <c r="E1036" s="123" t="s">
        <v>332</v>
      </c>
      <c r="F1036" s="122">
        <v>485</v>
      </c>
      <c r="G1036" s="125">
        <v>1032</v>
      </c>
      <c r="H1036" s="94">
        <v>1</v>
      </c>
      <c r="I1036" s="95" t="s">
        <v>184</v>
      </c>
      <c r="J1036">
        <v>1032</v>
      </c>
      <c r="K1036"/>
      <c r="L1036"/>
      <c r="M1036"/>
      <c r="N1036"/>
      <c r="O1036"/>
      <c r="P1036"/>
      <c r="Q1036"/>
      <c r="R1036"/>
      <c r="S1036" t="s">
        <v>281</v>
      </c>
      <c r="T1036"/>
      <c r="U1036"/>
      <c r="V1036"/>
      <c r="W1036"/>
      <c r="X1036"/>
      <c r="Y1036"/>
      <c r="Z1036"/>
      <c r="AA1036"/>
      <c r="AB1036" t="s">
        <v>281</v>
      </c>
      <c r="AC1036" s="100"/>
      <c r="AD1036" s="101"/>
    </row>
    <row r="1037" spans="1:30" ht="15" customHeight="1">
      <c r="A1037" s="89">
        <v>46</v>
      </c>
      <c r="B1037" s="89" t="s">
        <v>342</v>
      </c>
      <c r="C1037" s="130">
        <v>7</v>
      </c>
      <c r="D1037" s="119">
        <v>491.74400000000003</v>
      </c>
      <c r="E1037" s="123" t="s">
        <v>332</v>
      </c>
      <c r="F1037" s="122">
        <v>485</v>
      </c>
      <c r="G1037" s="125">
        <v>1033</v>
      </c>
      <c r="H1037" s="94">
        <v>1</v>
      </c>
      <c r="I1037" s="95" t="s">
        <v>184</v>
      </c>
      <c r="J1037">
        <v>1033</v>
      </c>
      <c r="K1037"/>
      <c r="L1037"/>
      <c r="M1037"/>
      <c r="N1037"/>
      <c r="O1037"/>
      <c r="P1037"/>
      <c r="Q1037"/>
      <c r="R1037"/>
      <c r="S1037" t="s">
        <v>281</v>
      </c>
      <c r="T1037"/>
      <c r="U1037"/>
      <c r="V1037"/>
      <c r="W1037"/>
      <c r="X1037"/>
      <c r="Y1037"/>
      <c r="Z1037"/>
      <c r="AA1037"/>
      <c r="AB1037" t="s">
        <v>281</v>
      </c>
      <c r="AC1037" s="100"/>
      <c r="AD1037" s="101"/>
    </row>
    <row r="1038" spans="1:30" ht="15" customHeight="1">
      <c r="A1038" s="89">
        <v>46</v>
      </c>
      <c r="B1038" s="89" t="s">
        <v>342</v>
      </c>
      <c r="C1038" s="130">
        <v>8</v>
      </c>
      <c r="D1038" s="119">
        <v>491.69799999999998</v>
      </c>
      <c r="E1038" s="123" t="s">
        <v>332</v>
      </c>
      <c r="F1038" s="122">
        <v>485</v>
      </c>
      <c r="G1038" s="125">
        <v>1034</v>
      </c>
      <c r="H1038" s="94">
        <v>1</v>
      </c>
      <c r="I1038" s="95" t="s">
        <v>184</v>
      </c>
      <c r="J1038">
        <v>1034</v>
      </c>
      <c r="K1038"/>
      <c r="L1038"/>
      <c r="M1038"/>
      <c r="N1038"/>
      <c r="O1038"/>
      <c r="P1038"/>
      <c r="Q1038"/>
      <c r="R1038"/>
      <c r="S1038" t="s">
        <v>281</v>
      </c>
      <c r="T1038"/>
      <c r="U1038"/>
      <c r="V1038"/>
      <c r="W1038"/>
      <c r="X1038"/>
      <c r="Y1038"/>
      <c r="Z1038"/>
      <c r="AA1038"/>
      <c r="AB1038" t="s">
        <v>281</v>
      </c>
      <c r="AC1038" s="100"/>
      <c r="AD1038" s="101"/>
    </row>
    <row r="1039" spans="1:30" ht="15" customHeight="1">
      <c r="A1039" s="89">
        <v>46</v>
      </c>
      <c r="B1039" s="89" t="s">
        <v>342</v>
      </c>
      <c r="C1039" s="130">
        <v>9</v>
      </c>
      <c r="D1039" s="119">
        <v>272.65800000000002</v>
      </c>
      <c r="E1039" s="123">
        <v>34.1</v>
      </c>
      <c r="F1039" s="122">
        <v>268</v>
      </c>
      <c r="G1039" s="125">
        <v>1035</v>
      </c>
      <c r="H1039" s="94">
        <v>1</v>
      </c>
      <c r="I1039" s="95" t="s">
        <v>184</v>
      </c>
      <c r="J1039">
        <v>1035</v>
      </c>
      <c r="K1039"/>
      <c r="L1039"/>
      <c r="M1039"/>
      <c r="N1039"/>
      <c r="O1039"/>
      <c r="P1039"/>
      <c r="Q1039"/>
      <c r="R1039"/>
      <c r="S1039" t="s">
        <v>281</v>
      </c>
      <c r="T1039"/>
      <c r="U1039"/>
      <c r="V1039"/>
      <c r="W1039"/>
      <c r="X1039"/>
      <c r="Y1039"/>
      <c r="Z1039"/>
      <c r="AA1039"/>
      <c r="AB1039" t="s">
        <v>281</v>
      </c>
      <c r="AC1039" s="100"/>
      <c r="AD1039" s="101"/>
    </row>
    <row r="1040" spans="1:30" ht="15" customHeight="1">
      <c r="A1040" s="89">
        <v>46</v>
      </c>
      <c r="B1040" s="89" t="s">
        <v>342</v>
      </c>
      <c r="C1040" s="130">
        <v>10</v>
      </c>
      <c r="D1040" s="119">
        <v>272.79599999999999</v>
      </c>
      <c r="E1040" s="123">
        <v>34.1</v>
      </c>
      <c r="F1040" s="122">
        <v>268</v>
      </c>
      <c r="G1040" s="125">
        <v>1036</v>
      </c>
      <c r="H1040" s="94">
        <v>1</v>
      </c>
      <c r="I1040" s="95" t="s">
        <v>184</v>
      </c>
      <c r="J1040">
        <v>1036</v>
      </c>
      <c r="K1040"/>
      <c r="L1040"/>
      <c r="M1040"/>
      <c r="N1040"/>
      <c r="O1040"/>
      <c r="P1040"/>
      <c r="Q1040"/>
      <c r="R1040"/>
      <c r="S1040" t="s">
        <v>281</v>
      </c>
      <c r="T1040"/>
      <c r="U1040"/>
      <c r="V1040"/>
      <c r="W1040"/>
      <c r="X1040"/>
      <c r="Y1040"/>
      <c r="Z1040"/>
      <c r="AA1040"/>
      <c r="AB1040" t="s">
        <v>281</v>
      </c>
      <c r="AC1040" s="100"/>
      <c r="AD1040" s="101"/>
    </row>
    <row r="1041" spans="1:30" ht="15" customHeight="1">
      <c r="A1041" s="89">
        <v>46</v>
      </c>
      <c r="B1041" s="89" t="s">
        <v>342</v>
      </c>
      <c r="C1041" s="130">
        <v>11</v>
      </c>
      <c r="D1041" s="119">
        <v>272.93200000000002</v>
      </c>
      <c r="E1041" s="123">
        <v>34.1</v>
      </c>
      <c r="F1041" s="122">
        <v>268</v>
      </c>
      <c r="G1041" s="125">
        <v>1037</v>
      </c>
      <c r="H1041" s="94">
        <v>1</v>
      </c>
      <c r="I1041" s="95" t="s">
        <v>184</v>
      </c>
      <c r="J1041">
        <v>1037</v>
      </c>
      <c r="K1041"/>
      <c r="L1041"/>
      <c r="M1041"/>
      <c r="N1041"/>
      <c r="O1041"/>
      <c r="P1041"/>
      <c r="Q1041"/>
      <c r="R1041"/>
      <c r="S1041" t="s">
        <v>281</v>
      </c>
      <c r="T1041"/>
      <c r="U1041"/>
      <c r="V1041"/>
      <c r="W1041"/>
      <c r="X1041"/>
      <c r="Y1041"/>
      <c r="Z1041"/>
      <c r="AA1041"/>
      <c r="AB1041" t="s">
        <v>281</v>
      </c>
      <c r="AC1041" s="100"/>
      <c r="AD1041" s="101"/>
    </row>
    <row r="1042" spans="1:30" ht="15" customHeight="1">
      <c r="A1042" s="89">
        <v>46</v>
      </c>
      <c r="B1042" s="89" t="s">
        <v>342</v>
      </c>
      <c r="C1042" s="130">
        <v>12</v>
      </c>
      <c r="D1042" s="119">
        <v>272.88</v>
      </c>
      <c r="E1042" s="123">
        <v>34.1</v>
      </c>
      <c r="F1042" s="122">
        <v>268</v>
      </c>
      <c r="G1042" s="125">
        <v>1038</v>
      </c>
      <c r="H1042" s="94">
        <v>1</v>
      </c>
      <c r="I1042" s="95" t="s">
        <v>184</v>
      </c>
      <c r="J1042">
        <v>1038</v>
      </c>
      <c r="K1042"/>
      <c r="L1042"/>
      <c r="M1042"/>
      <c r="N1042"/>
      <c r="O1042"/>
      <c r="P1042"/>
      <c r="Q1042"/>
      <c r="R1042"/>
      <c r="S1042" t="s">
        <v>281</v>
      </c>
      <c r="T1042"/>
      <c r="U1042"/>
      <c r="V1042"/>
      <c r="W1042"/>
      <c r="X1042"/>
      <c r="Y1042"/>
      <c r="Z1042"/>
      <c r="AA1042"/>
      <c r="AB1042" t="s">
        <v>281</v>
      </c>
      <c r="AC1042" s="100"/>
      <c r="AD1042" s="101"/>
    </row>
    <row r="1043" spans="1:30" ht="15" customHeight="1">
      <c r="A1043" s="89">
        <v>46</v>
      </c>
      <c r="B1043" s="89" t="s">
        <v>342</v>
      </c>
      <c r="C1043" s="130">
        <v>13</v>
      </c>
      <c r="D1043" s="119">
        <v>216.08500000000001</v>
      </c>
      <c r="E1043" s="123">
        <v>33.1</v>
      </c>
      <c r="F1043" s="122">
        <v>214</v>
      </c>
      <c r="G1043" s="125">
        <v>1039</v>
      </c>
      <c r="H1043" s="94">
        <v>1</v>
      </c>
      <c r="I1043" s="95" t="s">
        <v>156</v>
      </c>
      <c r="J1043">
        <v>1039</v>
      </c>
      <c r="K1043"/>
      <c r="L1043"/>
      <c r="M1043"/>
      <c r="N1043"/>
      <c r="O1043"/>
      <c r="P1043"/>
      <c r="Q1043"/>
      <c r="R1043"/>
      <c r="S1043" t="s">
        <v>281</v>
      </c>
      <c r="T1043"/>
      <c r="U1043"/>
      <c r="V1043"/>
      <c r="W1043"/>
      <c r="X1043"/>
      <c r="Y1043"/>
      <c r="Z1043"/>
      <c r="AA1043"/>
      <c r="AB1043" t="s">
        <v>281</v>
      </c>
      <c r="AC1043" s="100"/>
      <c r="AD1043" s="101"/>
    </row>
    <row r="1044" spans="1:30" ht="15" customHeight="1">
      <c r="A1044" s="89">
        <v>46</v>
      </c>
      <c r="B1044" s="89" t="s">
        <v>342</v>
      </c>
      <c r="C1044" s="130">
        <v>14</v>
      </c>
      <c r="D1044" s="119">
        <v>216.02</v>
      </c>
      <c r="E1044" s="123">
        <v>33.1</v>
      </c>
      <c r="F1044" s="122">
        <v>214</v>
      </c>
      <c r="G1044" s="125">
        <v>1040</v>
      </c>
      <c r="H1044" s="94">
        <v>1</v>
      </c>
      <c r="I1044" s="95" t="s">
        <v>156</v>
      </c>
      <c r="J1044">
        <v>1040</v>
      </c>
      <c r="K1044"/>
      <c r="L1044"/>
      <c r="M1044"/>
      <c r="N1044"/>
      <c r="O1044"/>
      <c r="P1044"/>
      <c r="Q1044"/>
      <c r="R1044"/>
      <c r="S1044" t="s">
        <v>281</v>
      </c>
      <c r="T1044"/>
      <c r="U1044"/>
      <c r="V1044"/>
      <c r="W1044"/>
      <c r="X1044"/>
      <c r="Y1044"/>
      <c r="Z1044"/>
      <c r="AA1044"/>
      <c r="AB1044" t="s">
        <v>281</v>
      </c>
      <c r="AC1044" s="100"/>
      <c r="AD1044" s="101"/>
    </row>
    <row r="1045" spans="1:30" ht="15" customHeight="1">
      <c r="A1045" s="89">
        <v>46</v>
      </c>
      <c r="B1045" s="89" t="s">
        <v>342</v>
      </c>
      <c r="C1045" s="130">
        <v>15</v>
      </c>
      <c r="D1045" s="119">
        <v>215.86600000000001</v>
      </c>
      <c r="E1045" s="123">
        <v>33.1</v>
      </c>
      <c r="F1045" s="122">
        <v>214</v>
      </c>
      <c r="G1045" s="125">
        <v>1041</v>
      </c>
      <c r="H1045" s="94">
        <v>1</v>
      </c>
      <c r="I1045" s="95" t="s">
        <v>156</v>
      </c>
      <c r="J1045">
        <v>1041</v>
      </c>
      <c r="K1045"/>
      <c r="L1045"/>
      <c r="M1045"/>
      <c r="N1045"/>
      <c r="O1045"/>
      <c r="P1045"/>
      <c r="Q1045"/>
      <c r="R1045"/>
      <c r="S1045" t="s">
        <v>281</v>
      </c>
      <c r="T1045"/>
      <c r="U1045"/>
      <c r="V1045"/>
      <c r="W1045"/>
      <c r="X1045"/>
      <c r="Y1045"/>
      <c r="Z1045"/>
      <c r="AA1045"/>
      <c r="AB1045" t="s">
        <v>281</v>
      </c>
      <c r="AC1045" s="100"/>
      <c r="AD1045" s="101"/>
    </row>
    <row r="1046" spans="1:30" ht="15" customHeight="1">
      <c r="A1046" s="89">
        <v>46</v>
      </c>
      <c r="B1046" s="89" t="s">
        <v>342</v>
      </c>
      <c r="C1046" s="130">
        <v>16</v>
      </c>
      <c r="D1046" s="119">
        <v>215.761</v>
      </c>
      <c r="E1046" s="123">
        <v>33.1</v>
      </c>
      <c r="F1046" s="122">
        <v>214</v>
      </c>
      <c r="G1046" s="125">
        <v>1042</v>
      </c>
      <c r="H1046" s="94">
        <v>1</v>
      </c>
      <c r="I1046" s="95" t="s">
        <v>156</v>
      </c>
      <c r="J1046">
        <v>1042</v>
      </c>
      <c r="K1046"/>
      <c r="L1046"/>
      <c r="M1046"/>
      <c r="N1046"/>
      <c r="O1046"/>
      <c r="P1046"/>
      <c r="Q1046"/>
      <c r="R1046"/>
      <c r="S1046" t="s">
        <v>281</v>
      </c>
      <c r="T1046"/>
      <c r="U1046"/>
      <c r="V1046"/>
      <c r="W1046"/>
      <c r="X1046"/>
      <c r="Y1046"/>
      <c r="Z1046"/>
      <c r="AA1046"/>
      <c r="AB1046" t="s">
        <v>281</v>
      </c>
      <c r="AC1046" s="100"/>
      <c r="AD1046" s="101"/>
    </row>
    <row r="1047" spans="1:30" ht="15" customHeight="1">
      <c r="A1047" s="89">
        <v>46</v>
      </c>
      <c r="B1047" s="89" t="s">
        <v>342</v>
      </c>
      <c r="C1047" s="130">
        <v>17</v>
      </c>
      <c r="D1047" s="119">
        <v>83.399000000000001</v>
      </c>
      <c r="E1047" s="123" t="s">
        <v>333</v>
      </c>
      <c r="F1047" s="122">
        <v>83</v>
      </c>
      <c r="G1047" s="125">
        <v>1043</v>
      </c>
      <c r="H1047" s="94">
        <v>1</v>
      </c>
      <c r="I1047" s="95" t="s">
        <v>156</v>
      </c>
      <c r="J1047">
        <v>1043</v>
      </c>
      <c r="K1047"/>
      <c r="L1047"/>
      <c r="M1047"/>
      <c r="N1047"/>
      <c r="O1047"/>
      <c r="P1047"/>
      <c r="Q1047"/>
      <c r="R1047"/>
      <c r="S1047" t="s">
        <v>281</v>
      </c>
      <c r="T1047"/>
      <c r="U1047"/>
      <c r="V1047"/>
      <c r="W1047"/>
      <c r="X1047"/>
      <c r="Y1047"/>
      <c r="Z1047"/>
      <c r="AA1047"/>
      <c r="AB1047" t="s">
        <v>281</v>
      </c>
      <c r="AC1047" s="100"/>
      <c r="AD1047" s="101"/>
    </row>
    <row r="1048" spans="1:30" ht="15" customHeight="1">
      <c r="A1048" s="89">
        <v>46</v>
      </c>
      <c r="B1048" s="89" t="s">
        <v>342</v>
      </c>
      <c r="C1048" s="130">
        <v>18</v>
      </c>
      <c r="D1048" s="119">
        <v>83.507999999999996</v>
      </c>
      <c r="E1048" s="123" t="s">
        <v>333</v>
      </c>
      <c r="F1048" s="122">
        <v>83</v>
      </c>
      <c r="G1048" s="125">
        <v>1044</v>
      </c>
      <c r="H1048" s="94">
        <v>1</v>
      </c>
      <c r="I1048" s="95" t="s">
        <v>156</v>
      </c>
      <c r="J1048">
        <v>1044</v>
      </c>
      <c r="K1048"/>
      <c r="L1048"/>
      <c r="M1048"/>
      <c r="N1048"/>
      <c r="O1048"/>
      <c r="P1048"/>
      <c r="Q1048"/>
      <c r="R1048"/>
      <c r="S1048" t="s">
        <v>281</v>
      </c>
      <c r="T1048"/>
      <c r="U1048"/>
      <c r="V1048"/>
      <c r="W1048"/>
      <c r="X1048"/>
      <c r="Y1048"/>
      <c r="Z1048"/>
      <c r="AA1048"/>
      <c r="AB1048" t="s">
        <v>281</v>
      </c>
      <c r="AC1048" s="100"/>
      <c r="AD1048" s="101"/>
    </row>
    <row r="1049" spans="1:30" ht="15" customHeight="1">
      <c r="A1049" s="89">
        <v>46</v>
      </c>
      <c r="B1049" s="89" t="s">
        <v>342</v>
      </c>
      <c r="C1049" s="130">
        <v>19</v>
      </c>
      <c r="D1049" s="119">
        <v>83.397999999999996</v>
      </c>
      <c r="E1049" s="123" t="s">
        <v>333</v>
      </c>
      <c r="F1049" s="122">
        <v>83</v>
      </c>
      <c r="G1049" s="125">
        <v>1045</v>
      </c>
      <c r="H1049" s="94">
        <v>1</v>
      </c>
      <c r="I1049" s="95" t="s">
        <v>156</v>
      </c>
      <c r="J1049">
        <v>1045</v>
      </c>
      <c r="K1049"/>
      <c r="L1049"/>
      <c r="M1049"/>
      <c r="N1049"/>
      <c r="O1049"/>
      <c r="P1049"/>
      <c r="Q1049"/>
      <c r="R1049"/>
      <c r="S1049" t="s">
        <v>281</v>
      </c>
      <c r="T1049"/>
      <c r="U1049"/>
      <c r="V1049"/>
      <c r="W1049"/>
      <c r="X1049"/>
      <c r="Y1049"/>
      <c r="Z1049"/>
      <c r="AA1049"/>
      <c r="AB1049" t="s">
        <v>281</v>
      </c>
      <c r="AC1049" s="100"/>
      <c r="AD1049" s="101"/>
    </row>
    <row r="1050" spans="1:30" ht="15" customHeight="1">
      <c r="A1050" s="89">
        <v>46</v>
      </c>
      <c r="B1050" s="89" t="s">
        <v>342</v>
      </c>
      <c r="C1050" s="130">
        <v>20</v>
      </c>
      <c r="D1050" s="119">
        <v>83.41</v>
      </c>
      <c r="E1050" s="123" t="s">
        <v>333</v>
      </c>
      <c r="F1050" s="122">
        <v>83</v>
      </c>
      <c r="G1050" s="125">
        <v>1046</v>
      </c>
      <c r="H1050" s="94">
        <v>1</v>
      </c>
      <c r="I1050" s="95" t="s">
        <v>156</v>
      </c>
      <c r="J1050">
        <v>1046</v>
      </c>
      <c r="K1050"/>
      <c r="L1050"/>
      <c r="M1050"/>
      <c r="N1050"/>
      <c r="O1050"/>
      <c r="P1050"/>
      <c r="Q1050"/>
      <c r="R1050"/>
      <c r="S1050" t="s">
        <v>281</v>
      </c>
      <c r="T1050"/>
      <c r="U1050"/>
      <c r="V1050"/>
      <c r="W1050"/>
      <c r="X1050"/>
      <c r="Y1050"/>
      <c r="Z1050"/>
      <c r="AA1050"/>
      <c r="AB1050" t="s">
        <v>281</v>
      </c>
      <c r="AC1050" s="100"/>
      <c r="AD1050" s="101"/>
    </row>
    <row r="1051" spans="1:30" ht="15" customHeight="1">
      <c r="A1051" s="89">
        <v>46</v>
      </c>
      <c r="B1051" s="89" t="s">
        <v>342</v>
      </c>
      <c r="C1051" s="130">
        <v>21</v>
      </c>
      <c r="D1051" s="119">
        <v>4.3600000000000003</v>
      </c>
      <c r="E1051" s="123"/>
      <c r="F1051" s="122">
        <v>5</v>
      </c>
      <c r="G1051" s="125">
        <v>1047</v>
      </c>
      <c r="H1051" s="94">
        <v>1</v>
      </c>
      <c r="I1051" s="95" t="s">
        <v>184</v>
      </c>
      <c r="J1051">
        <v>1047</v>
      </c>
      <c r="K1051"/>
      <c r="L1051"/>
      <c r="M1051"/>
      <c r="N1051"/>
      <c r="O1051"/>
      <c r="P1051"/>
      <c r="Q1051"/>
      <c r="R1051"/>
      <c r="S1051" t="s">
        <v>281</v>
      </c>
      <c r="T1051"/>
      <c r="U1051"/>
      <c r="V1051"/>
      <c r="W1051"/>
      <c r="X1051"/>
      <c r="Y1051"/>
      <c r="Z1051"/>
      <c r="AA1051"/>
      <c r="AB1051" t="s">
        <v>281</v>
      </c>
      <c r="AC1051" s="100"/>
      <c r="AD1051" s="101"/>
    </row>
    <row r="1052" spans="1:30" ht="15" customHeight="1">
      <c r="A1052" s="89">
        <v>46</v>
      </c>
      <c r="B1052" s="89" t="s">
        <v>342</v>
      </c>
      <c r="C1052" s="130">
        <v>22</v>
      </c>
      <c r="D1052" s="119">
        <v>4.4779999999999998</v>
      </c>
      <c r="E1052" s="123"/>
      <c r="F1052" s="122">
        <v>5</v>
      </c>
      <c r="G1052" s="125">
        <v>1048</v>
      </c>
      <c r="H1052" s="94">
        <v>1</v>
      </c>
      <c r="I1052" s="95" t="s">
        <v>184</v>
      </c>
      <c r="J1052">
        <v>1048</v>
      </c>
      <c r="K1052"/>
      <c r="L1052"/>
      <c r="M1052"/>
      <c r="N1052"/>
      <c r="O1052"/>
      <c r="P1052"/>
      <c r="Q1052"/>
      <c r="R1052"/>
      <c r="S1052" t="s">
        <v>281</v>
      </c>
      <c r="T1052"/>
      <c r="U1052"/>
      <c r="V1052"/>
      <c r="W1052"/>
      <c r="X1052"/>
      <c r="Y1052"/>
      <c r="Z1052"/>
      <c r="AA1052"/>
      <c r="AB1052" t="s">
        <v>281</v>
      </c>
      <c r="AC1052" s="100"/>
      <c r="AD1052" s="101"/>
    </row>
    <row r="1053" spans="1:30" ht="15" customHeight="1">
      <c r="A1053" s="89">
        <v>46</v>
      </c>
      <c r="B1053" s="89" t="s">
        <v>342</v>
      </c>
      <c r="C1053" s="130">
        <v>23</v>
      </c>
      <c r="D1053" s="119">
        <v>4.5119999999999996</v>
      </c>
      <c r="E1053" s="123"/>
      <c r="F1053" s="122">
        <v>5</v>
      </c>
      <c r="G1053" s="125">
        <v>1049</v>
      </c>
      <c r="H1053" s="94">
        <v>1</v>
      </c>
      <c r="I1053" s="95" t="s">
        <v>184</v>
      </c>
      <c r="J1053">
        <v>1049</v>
      </c>
      <c r="K1053"/>
      <c r="L1053"/>
      <c r="M1053"/>
      <c r="N1053"/>
      <c r="O1053"/>
      <c r="P1053"/>
      <c r="Q1053"/>
      <c r="R1053"/>
      <c r="S1053" t="s">
        <v>281</v>
      </c>
      <c r="T1053"/>
      <c r="U1053"/>
      <c r="V1053"/>
      <c r="W1053"/>
      <c r="X1053"/>
      <c r="Y1053"/>
      <c r="Z1053"/>
      <c r="AA1053"/>
      <c r="AB1053" t="s">
        <v>281</v>
      </c>
      <c r="AC1053" s="100"/>
      <c r="AD1053" s="101"/>
    </row>
    <row r="1054" spans="1:30" ht="15" customHeight="1">
      <c r="A1054" s="89">
        <v>46</v>
      </c>
      <c r="B1054" s="89" t="s">
        <v>342</v>
      </c>
      <c r="C1054" s="131">
        <v>24</v>
      </c>
      <c r="D1054" s="119">
        <v>4.4850000000000003</v>
      </c>
      <c r="E1054" s="123"/>
      <c r="F1054" s="122">
        <v>5</v>
      </c>
      <c r="G1054" s="125">
        <v>1050</v>
      </c>
      <c r="H1054" s="94">
        <v>1</v>
      </c>
      <c r="I1054" s="95" t="s">
        <v>184</v>
      </c>
      <c r="J1054">
        <v>1050</v>
      </c>
      <c r="K1054"/>
      <c r="L1054"/>
      <c r="M1054"/>
      <c r="N1054"/>
      <c r="O1054"/>
      <c r="P1054"/>
      <c r="Q1054"/>
      <c r="R1054"/>
      <c r="S1054" t="s">
        <v>281</v>
      </c>
      <c r="T1054"/>
      <c r="U1054"/>
      <c r="V1054"/>
      <c r="W1054"/>
      <c r="X1054"/>
      <c r="Y1054"/>
      <c r="Z1054"/>
      <c r="AA1054"/>
      <c r="AB1054" t="s">
        <v>281</v>
      </c>
      <c r="AC1054" s="100"/>
      <c r="AD1054" s="101"/>
    </row>
    <row r="1055" spans="1:30" ht="15" customHeight="1">
      <c r="A1055" s="89">
        <v>47</v>
      </c>
      <c r="B1055" s="89" t="s">
        <v>236</v>
      </c>
      <c r="C1055" s="130">
        <v>1</v>
      </c>
      <c r="D1055" s="119">
        <v>3751.43</v>
      </c>
      <c r="E1055" s="123" t="s">
        <v>331</v>
      </c>
      <c r="F1055" s="122">
        <v>3678</v>
      </c>
      <c r="G1055" s="125">
        <v>1051</v>
      </c>
      <c r="H1055" s="94">
        <v>1</v>
      </c>
      <c r="I1055" s="95" t="s">
        <v>156</v>
      </c>
      <c r="J1055">
        <v>1051</v>
      </c>
      <c r="K1055" t="s">
        <v>155</v>
      </c>
      <c r="L1055"/>
      <c r="M1055"/>
      <c r="N1055"/>
      <c r="O1055"/>
      <c r="P1055" t="s">
        <v>281</v>
      </c>
      <c r="Q1055" t="s">
        <v>155</v>
      </c>
      <c r="R1055"/>
      <c r="S1055" t="s">
        <v>281</v>
      </c>
      <c r="T1055"/>
      <c r="U1055"/>
      <c r="V1055"/>
      <c r="W1055" t="s">
        <v>155</v>
      </c>
      <c r="X1055" s="100"/>
      <c r="Y1055" s="100"/>
      <c r="Z1055" s="100"/>
      <c r="AA1055" s="100"/>
      <c r="AB1055" s="100"/>
      <c r="AC1055" s="100"/>
      <c r="AD1055" s="101"/>
    </row>
    <row r="1056" spans="1:30" ht="15" customHeight="1">
      <c r="A1056" s="89">
        <v>47</v>
      </c>
      <c r="B1056" s="89" t="s">
        <v>236</v>
      </c>
      <c r="C1056" s="130">
        <v>2</v>
      </c>
      <c r="D1056" s="119">
        <v>3056.0439999999999</v>
      </c>
      <c r="E1056" s="123"/>
      <c r="F1056" s="122">
        <v>3000</v>
      </c>
      <c r="G1056" s="125">
        <v>1052</v>
      </c>
      <c r="H1056" s="94">
        <v>1</v>
      </c>
      <c r="I1056" s="95" t="s">
        <v>156</v>
      </c>
      <c r="J1056">
        <v>1052</v>
      </c>
      <c r="K1056" t="s">
        <v>281</v>
      </c>
      <c r="L1056"/>
      <c r="M1056"/>
      <c r="N1056"/>
      <c r="O1056"/>
      <c r="P1056"/>
      <c r="Q1056" t="s">
        <v>320</v>
      </c>
      <c r="R1056"/>
      <c r="S1056" t="s">
        <v>155</v>
      </c>
      <c r="T1056"/>
      <c r="U1056"/>
      <c r="V1056"/>
      <c r="W1056"/>
      <c r="X1056" s="100"/>
      <c r="Y1056" s="100"/>
      <c r="Z1056" s="100"/>
      <c r="AA1056" s="100"/>
      <c r="AB1056" s="100"/>
      <c r="AC1056" s="100"/>
      <c r="AD1056" s="101"/>
    </row>
    <row r="1057" spans="1:30" ht="15" customHeight="1">
      <c r="A1057" s="89">
        <v>47</v>
      </c>
      <c r="B1057" s="89" t="s">
        <v>236</v>
      </c>
      <c r="C1057" s="130">
        <v>3</v>
      </c>
      <c r="D1057" s="119">
        <v>2543.8290000000002</v>
      </c>
      <c r="E1057" s="123"/>
      <c r="F1057" s="122">
        <v>2500</v>
      </c>
      <c r="G1057" s="125">
        <v>1053</v>
      </c>
      <c r="H1057" s="94">
        <v>1</v>
      </c>
      <c r="I1057" s="95" t="s">
        <v>156</v>
      </c>
      <c r="J1057">
        <v>1053</v>
      </c>
      <c r="K1057" t="s">
        <v>281</v>
      </c>
      <c r="L1057"/>
      <c r="M1057"/>
      <c r="N1057"/>
      <c r="O1057"/>
      <c r="P1057" t="s">
        <v>281</v>
      </c>
      <c r="Q1057" t="s">
        <v>155</v>
      </c>
      <c r="R1057"/>
      <c r="S1057" t="s">
        <v>281</v>
      </c>
      <c r="T1057"/>
      <c r="U1057"/>
      <c r="V1057"/>
      <c r="W1057"/>
      <c r="X1057" s="100"/>
      <c r="Y1057" s="100"/>
      <c r="Z1057" s="100"/>
      <c r="AA1057" s="100"/>
      <c r="AB1057" s="100"/>
      <c r="AC1057" s="100"/>
      <c r="AD1057" s="101"/>
    </row>
    <row r="1058" spans="1:30" ht="15" customHeight="1">
      <c r="A1058" s="89">
        <v>47</v>
      </c>
      <c r="B1058" s="89" t="s">
        <v>236</v>
      </c>
      <c r="C1058" s="130">
        <v>4</v>
      </c>
      <c r="D1058" s="119">
        <v>2033.51</v>
      </c>
      <c r="E1058" s="123"/>
      <c r="F1058" s="122">
        <v>2000</v>
      </c>
      <c r="G1058" s="125">
        <v>1054</v>
      </c>
      <c r="H1058" s="94">
        <v>1</v>
      </c>
      <c r="I1058" s="95" t="s">
        <v>156</v>
      </c>
      <c r="J1058">
        <v>1054</v>
      </c>
      <c r="K1058" t="s">
        <v>281</v>
      </c>
      <c r="L1058"/>
      <c r="M1058"/>
      <c r="N1058"/>
      <c r="O1058"/>
      <c r="P1058"/>
      <c r="Q1058" t="s">
        <v>155</v>
      </c>
      <c r="R1058"/>
      <c r="S1058" t="s">
        <v>281</v>
      </c>
      <c r="T1058"/>
      <c r="U1058"/>
      <c r="V1058"/>
      <c r="W1058"/>
      <c r="X1058" s="100"/>
      <c r="Y1058" s="100"/>
      <c r="Z1058" s="100"/>
      <c r="AA1058" s="100"/>
      <c r="AB1058" s="100"/>
      <c r="AC1058" s="100"/>
      <c r="AD1058" s="101"/>
    </row>
    <row r="1059" spans="1:30" ht="15" customHeight="1">
      <c r="A1059" s="89">
        <v>47</v>
      </c>
      <c r="B1059" s="89" t="s">
        <v>236</v>
      </c>
      <c r="C1059" s="130">
        <v>5</v>
      </c>
      <c r="D1059" s="119">
        <v>1523.6669999999999</v>
      </c>
      <c r="E1059" s="123"/>
      <c r="F1059" s="122">
        <v>1500</v>
      </c>
      <c r="G1059" s="125">
        <v>1055</v>
      </c>
      <c r="H1059" s="94">
        <v>1</v>
      </c>
      <c r="I1059" s="95" t="s">
        <v>156</v>
      </c>
      <c r="J1059">
        <v>1055</v>
      </c>
      <c r="K1059" t="s">
        <v>281</v>
      </c>
      <c r="L1059"/>
      <c r="M1059"/>
      <c r="N1059"/>
      <c r="O1059"/>
      <c r="P1059" t="s">
        <v>281</v>
      </c>
      <c r="Q1059" t="s">
        <v>155</v>
      </c>
      <c r="R1059"/>
      <c r="S1059" t="s">
        <v>281</v>
      </c>
      <c r="T1059"/>
      <c r="U1059"/>
      <c r="V1059"/>
      <c r="W1059"/>
      <c r="X1059" s="100"/>
      <c r="Y1059" s="100"/>
      <c r="Z1059" s="100"/>
      <c r="AA1059" s="100"/>
      <c r="AB1059" s="100"/>
      <c r="AC1059" s="100"/>
      <c r="AD1059" s="101"/>
    </row>
    <row r="1060" spans="1:30" ht="15" customHeight="1">
      <c r="A1060" s="89">
        <v>47</v>
      </c>
      <c r="B1060" s="89" t="s">
        <v>236</v>
      </c>
      <c r="C1060" s="130">
        <v>6</v>
      </c>
      <c r="D1060" s="119">
        <v>1014.543</v>
      </c>
      <c r="E1060" s="123"/>
      <c r="F1060" s="122">
        <v>1000</v>
      </c>
      <c r="G1060" s="125">
        <v>1056</v>
      </c>
      <c r="H1060" s="94">
        <v>1</v>
      </c>
      <c r="I1060" s="95" t="s">
        <v>156</v>
      </c>
      <c r="J1060">
        <v>1056</v>
      </c>
      <c r="K1060" t="s">
        <v>281</v>
      </c>
      <c r="L1060"/>
      <c r="M1060"/>
      <c r="N1060" t="s">
        <v>281</v>
      </c>
      <c r="O1060"/>
      <c r="P1060"/>
      <c r="Q1060" t="s">
        <v>155</v>
      </c>
      <c r="R1060"/>
      <c r="S1060" t="s">
        <v>155</v>
      </c>
      <c r="T1060"/>
      <c r="U1060"/>
      <c r="V1060"/>
      <c r="W1060"/>
      <c r="X1060" s="100"/>
      <c r="Y1060" s="100"/>
      <c r="Z1060" s="100"/>
      <c r="AA1060" s="100"/>
      <c r="AB1060" s="100"/>
      <c r="AC1060" s="100"/>
      <c r="AD1060" s="101"/>
    </row>
    <row r="1061" spans="1:30" ht="15" customHeight="1">
      <c r="A1061" s="89">
        <v>47</v>
      </c>
      <c r="B1061" s="89" t="s">
        <v>236</v>
      </c>
      <c r="C1061" s="130">
        <v>7</v>
      </c>
      <c r="D1061" s="119">
        <v>811.76400000000001</v>
      </c>
      <c r="E1061" s="123"/>
      <c r="F1061" s="122">
        <v>800</v>
      </c>
      <c r="G1061" s="125">
        <v>1057</v>
      </c>
      <c r="H1061" s="94">
        <v>1</v>
      </c>
      <c r="I1061" s="95" t="s">
        <v>156</v>
      </c>
      <c r="J1061">
        <v>1057</v>
      </c>
      <c r="K1061" t="s">
        <v>281</v>
      </c>
      <c r="L1061"/>
      <c r="M1061"/>
      <c r="N1061" t="s">
        <v>281</v>
      </c>
      <c r="O1061"/>
      <c r="P1061" t="s">
        <v>281</v>
      </c>
      <c r="Q1061" t="s">
        <v>155</v>
      </c>
      <c r="R1061"/>
      <c r="S1061" t="s">
        <v>281</v>
      </c>
      <c r="T1061"/>
      <c r="U1061"/>
      <c r="V1061"/>
      <c r="W1061" t="s">
        <v>155</v>
      </c>
      <c r="X1061" s="100"/>
      <c r="Y1061" s="100"/>
      <c r="Z1061" s="100"/>
      <c r="AA1061" s="100"/>
      <c r="AB1061" s="100"/>
      <c r="AC1061" s="100"/>
      <c r="AD1061" s="101"/>
    </row>
    <row r="1062" spans="1:30" ht="15" customHeight="1">
      <c r="A1062" s="89">
        <v>47</v>
      </c>
      <c r="B1062" s="89" t="s">
        <v>236</v>
      </c>
      <c r="C1062" s="130">
        <v>8</v>
      </c>
      <c r="D1062" s="119">
        <v>610.19299999999998</v>
      </c>
      <c r="E1062" s="123"/>
      <c r="F1062" s="122">
        <v>600</v>
      </c>
      <c r="G1062" s="125">
        <v>1058</v>
      </c>
      <c r="H1062" s="94">
        <v>1</v>
      </c>
      <c r="I1062" s="95" t="s">
        <v>156</v>
      </c>
      <c r="J1062">
        <v>1058</v>
      </c>
      <c r="K1062" t="s">
        <v>281</v>
      </c>
      <c r="L1062"/>
      <c r="M1062"/>
      <c r="N1062"/>
      <c r="O1062"/>
      <c r="P1062"/>
      <c r="Q1062" t="s">
        <v>155</v>
      </c>
      <c r="R1062"/>
      <c r="S1062" t="s">
        <v>281</v>
      </c>
      <c r="T1062"/>
      <c r="U1062"/>
      <c r="V1062"/>
      <c r="W1062"/>
      <c r="X1062" s="100"/>
      <c r="Y1062" s="100"/>
      <c r="Z1062" s="100"/>
      <c r="AA1062" s="100"/>
      <c r="AB1062" s="100"/>
      <c r="AC1062" s="100"/>
      <c r="AD1062" s="101"/>
    </row>
    <row r="1063" spans="1:30" ht="15" customHeight="1">
      <c r="A1063" s="89">
        <v>47</v>
      </c>
      <c r="B1063" s="89" t="s">
        <v>236</v>
      </c>
      <c r="C1063" s="130">
        <v>9</v>
      </c>
      <c r="D1063" s="119">
        <v>516.84699999999998</v>
      </c>
      <c r="E1063" s="123" t="s">
        <v>332</v>
      </c>
      <c r="F1063" s="122">
        <v>508</v>
      </c>
      <c r="G1063" s="125">
        <v>1059</v>
      </c>
      <c r="H1063" s="94">
        <v>1</v>
      </c>
      <c r="I1063" s="95" t="s">
        <v>156</v>
      </c>
      <c r="J1063">
        <v>1059</v>
      </c>
      <c r="K1063" t="s">
        <v>281</v>
      </c>
      <c r="L1063"/>
      <c r="M1063"/>
      <c r="N1063" t="s">
        <v>281</v>
      </c>
      <c r="O1063"/>
      <c r="P1063"/>
      <c r="Q1063" t="s">
        <v>155</v>
      </c>
      <c r="R1063"/>
      <c r="S1063" t="s">
        <v>155</v>
      </c>
      <c r="T1063"/>
      <c r="U1063"/>
      <c r="V1063"/>
      <c r="W1063" t="s">
        <v>155</v>
      </c>
      <c r="X1063" s="100"/>
      <c r="Y1063" s="100"/>
      <c r="Z1063" s="100"/>
      <c r="AA1063" s="100"/>
      <c r="AB1063" s="100"/>
      <c r="AC1063" s="100"/>
      <c r="AD1063" s="101"/>
    </row>
    <row r="1064" spans="1:30" ht="15" customHeight="1">
      <c r="A1064" s="89">
        <v>47</v>
      </c>
      <c r="B1064" s="89" t="s">
        <v>236</v>
      </c>
      <c r="C1064" s="130">
        <v>10</v>
      </c>
      <c r="D1064" s="119">
        <v>508.30799999999999</v>
      </c>
      <c r="E1064" s="123"/>
      <c r="F1064" s="122">
        <v>500</v>
      </c>
      <c r="G1064" s="125">
        <v>1060</v>
      </c>
      <c r="H1064" s="94">
        <v>1</v>
      </c>
      <c r="I1064" s="95" t="s">
        <v>156</v>
      </c>
      <c r="J1064">
        <v>1060</v>
      </c>
      <c r="K1064" t="s">
        <v>281</v>
      </c>
      <c r="L1064"/>
      <c r="M1064"/>
      <c r="N1064"/>
      <c r="O1064"/>
      <c r="P1064" t="s">
        <v>281</v>
      </c>
      <c r="Q1064" t="s">
        <v>320</v>
      </c>
      <c r="R1064"/>
      <c r="S1064" t="s">
        <v>281</v>
      </c>
      <c r="T1064"/>
      <c r="U1064"/>
      <c r="V1064"/>
      <c r="W1064"/>
      <c r="X1064" s="100"/>
      <c r="Y1064" s="100"/>
      <c r="Z1064" s="100"/>
      <c r="AA1064" s="100"/>
      <c r="AB1064" s="100"/>
      <c r="AC1064" s="100"/>
      <c r="AD1064" s="101"/>
    </row>
    <row r="1065" spans="1:30" ht="15" customHeight="1">
      <c r="A1065" s="89">
        <v>47</v>
      </c>
      <c r="B1065" s="89" t="s">
        <v>236</v>
      </c>
      <c r="C1065" s="130">
        <v>11</v>
      </c>
      <c r="D1065" s="119">
        <v>452.791</v>
      </c>
      <c r="E1065" s="123">
        <v>34.78</v>
      </c>
      <c r="F1065" s="122">
        <v>447</v>
      </c>
      <c r="G1065" s="125">
        <v>1061</v>
      </c>
      <c r="H1065" s="94">
        <v>1</v>
      </c>
      <c r="I1065" s="95" t="s">
        <v>156</v>
      </c>
      <c r="J1065">
        <v>1061</v>
      </c>
      <c r="K1065" t="s">
        <v>281</v>
      </c>
      <c r="L1065"/>
      <c r="M1065"/>
      <c r="N1065"/>
      <c r="O1065"/>
      <c r="P1065" t="s">
        <v>281</v>
      </c>
      <c r="Q1065" t="s">
        <v>155</v>
      </c>
      <c r="R1065"/>
      <c r="S1065" t="s">
        <v>281</v>
      </c>
      <c r="T1065"/>
      <c r="U1065"/>
      <c r="V1065"/>
      <c r="W1065"/>
      <c r="X1065" s="100"/>
      <c r="Y1065" s="100"/>
      <c r="Z1065" s="100"/>
      <c r="AA1065" s="100"/>
      <c r="AB1065" s="100"/>
      <c r="AC1065" s="100"/>
      <c r="AD1065" s="101"/>
    </row>
    <row r="1066" spans="1:30" ht="15" customHeight="1">
      <c r="A1066" s="89">
        <v>47</v>
      </c>
      <c r="B1066" s="89" t="s">
        <v>236</v>
      </c>
      <c r="C1066" s="130">
        <v>12</v>
      </c>
      <c r="D1066" s="119">
        <v>411.048</v>
      </c>
      <c r="E1066" s="123">
        <v>34.700000000000003</v>
      </c>
      <c r="F1066" s="122">
        <v>404</v>
      </c>
      <c r="G1066" s="125">
        <v>1062</v>
      </c>
      <c r="H1066" s="94">
        <v>1</v>
      </c>
      <c r="I1066" s="95" t="s">
        <v>156</v>
      </c>
      <c r="J1066">
        <v>1062</v>
      </c>
      <c r="K1066" t="s">
        <v>281</v>
      </c>
      <c r="L1066"/>
      <c r="M1066" t="s">
        <v>281</v>
      </c>
      <c r="N1066"/>
      <c r="O1066"/>
      <c r="P1066"/>
      <c r="Q1066" t="s">
        <v>155</v>
      </c>
      <c r="R1066"/>
      <c r="S1066" t="s">
        <v>281</v>
      </c>
      <c r="T1066" t="s">
        <v>281</v>
      </c>
      <c r="U1066" t="s">
        <v>281</v>
      </c>
      <c r="V1066"/>
      <c r="W1066"/>
      <c r="X1066" s="100"/>
      <c r="Y1066" s="100"/>
      <c r="Z1066" s="100"/>
      <c r="AA1066" s="100"/>
      <c r="AB1066" s="100"/>
      <c r="AC1066" s="100"/>
      <c r="AD1066" s="101"/>
    </row>
    <row r="1067" spans="1:30" ht="15" customHeight="1">
      <c r="A1067" s="89">
        <v>47</v>
      </c>
      <c r="B1067" s="89" t="s">
        <v>236</v>
      </c>
      <c r="C1067" s="130">
        <v>13</v>
      </c>
      <c r="D1067" s="119">
        <v>350.35</v>
      </c>
      <c r="E1067" s="123">
        <v>34.4</v>
      </c>
      <c r="F1067" s="122">
        <v>344</v>
      </c>
      <c r="G1067" s="125">
        <v>1063</v>
      </c>
      <c r="H1067" s="94">
        <v>1</v>
      </c>
      <c r="I1067" s="95" t="s">
        <v>156</v>
      </c>
      <c r="J1067">
        <v>1063</v>
      </c>
      <c r="K1067" t="s">
        <v>281</v>
      </c>
      <c r="L1067"/>
      <c r="M1067" t="s">
        <v>281</v>
      </c>
      <c r="N1067" t="s">
        <v>281</v>
      </c>
      <c r="O1067"/>
      <c r="P1067" t="s">
        <v>281</v>
      </c>
      <c r="Q1067" t="s">
        <v>155</v>
      </c>
      <c r="R1067"/>
      <c r="S1067" t="s">
        <v>281</v>
      </c>
      <c r="T1067" t="s">
        <v>281</v>
      </c>
      <c r="U1067" t="s">
        <v>281</v>
      </c>
      <c r="V1067"/>
      <c r="W1067"/>
      <c r="X1067" s="100"/>
      <c r="Y1067" s="100"/>
      <c r="Z1067" s="100"/>
      <c r="AA1067" s="100"/>
      <c r="AB1067" s="100"/>
      <c r="AC1067" s="100"/>
      <c r="AD1067" s="101"/>
    </row>
    <row r="1068" spans="1:30" ht="15" customHeight="1">
      <c r="A1068" s="89">
        <v>47</v>
      </c>
      <c r="B1068" s="89" t="s">
        <v>236</v>
      </c>
      <c r="C1068" s="130">
        <v>14</v>
      </c>
      <c r="D1068" s="119">
        <v>332.17099999999999</v>
      </c>
      <c r="E1068" s="123">
        <v>34.1</v>
      </c>
      <c r="F1068" s="122">
        <v>326</v>
      </c>
      <c r="G1068" s="125">
        <v>1064</v>
      </c>
      <c r="H1068" s="94">
        <v>1</v>
      </c>
      <c r="I1068" s="95" t="s">
        <v>156</v>
      </c>
      <c r="J1068">
        <v>1064</v>
      </c>
      <c r="K1068" t="s">
        <v>281</v>
      </c>
      <c r="L1068"/>
      <c r="M1068" t="s">
        <v>281</v>
      </c>
      <c r="N1068" t="s">
        <v>281</v>
      </c>
      <c r="O1068"/>
      <c r="P1068" t="s">
        <v>281</v>
      </c>
      <c r="Q1068" t="s">
        <v>155</v>
      </c>
      <c r="R1068"/>
      <c r="S1068" t="s">
        <v>281</v>
      </c>
      <c r="T1068" t="s">
        <v>281</v>
      </c>
      <c r="U1068" t="s">
        <v>281</v>
      </c>
      <c r="V1068"/>
      <c r="W1068"/>
      <c r="X1068" s="100"/>
      <c r="Y1068" s="100"/>
      <c r="Z1068" s="100"/>
      <c r="AA1068" s="100"/>
      <c r="AB1068" s="100"/>
      <c r="AC1068" s="100"/>
      <c r="AD1068" s="101"/>
    </row>
    <row r="1069" spans="1:30" ht="15" customHeight="1">
      <c r="A1069" s="89">
        <v>47</v>
      </c>
      <c r="B1069" s="89" t="s">
        <v>236</v>
      </c>
      <c r="C1069" s="130">
        <v>15</v>
      </c>
      <c r="D1069" s="119">
        <v>314.06099999999998</v>
      </c>
      <c r="E1069" s="123">
        <v>33.6</v>
      </c>
      <c r="F1069" s="122">
        <v>308</v>
      </c>
      <c r="G1069" s="125">
        <v>1065</v>
      </c>
      <c r="H1069" s="94">
        <v>1</v>
      </c>
      <c r="I1069" s="95" t="s">
        <v>156</v>
      </c>
      <c r="J1069">
        <v>1065</v>
      </c>
      <c r="K1069" t="s">
        <v>281</v>
      </c>
      <c r="L1069"/>
      <c r="M1069" t="s">
        <v>281</v>
      </c>
      <c r="N1069"/>
      <c r="O1069"/>
      <c r="P1069" t="s">
        <v>281</v>
      </c>
      <c r="Q1069" t="s">
        <v>155</v>
      </c>
      <c r="R1069"/>
      <c r="S1069" t="s">
        <v>281</v>
      </c>
      <c r="T1069" t="s">
        <v>281</v>
      </c>
      <c r="U1069" t="s">
        <v>281</v>
      </c>
      <c r="V1069"/>
      <c r="W1069"/>
      <c r="X1069" s="100"/>
      <c r="Y1069" s="100"/>
      <c r="Z1069" s="100"/>
      <c r="AA1069" s="100"/>
      <c r="AB1069" s="100"/>
      <c r="AC1069" s="100"/>
      <c r="AD1069" s="101"/>
    </row>
    <row r="1070" spans="1:30" ht="15" customHeight="1">
      <c r="A1070" s="89">
        <v>47</v>
      </c>
      <c r="B1070" s="89" t="s">
        <v>236</v>
      </c>
      <c r="C1070" s="130">
        <v>16</v>
      </c>
      <c r="D1070" s="119">
        <v>269.548</v>
      </c>
      <c r="E1070" s="123">
        <v>33.1</v>
      </c>
      <c r="F1070" s="122">
        <v>265</v>
      </c>
      <c r="G1070" s="125">
        <v>1066</v>
      </c>
      <c r="H1070" s="94">
        <v>1</v>
      </c>
      <c r="I1070" s="95" t="s">
        <v>156</v>
      </c>
      <c r="J1070">
        <v>1066</v>
      </c>
      <c r="K1070" t="s">
        <v>281</v>
      </c>
      <c r="L1070"/>
      <c r="M1070" t="s">
        <v>281</v>
      </c>
      <c r="N1070" t="s">
        <v>281</v>
      </c>
      <c r="O1070"/>
      <c r="P1070" t="s">
        <v>281</v>
      </c>
      <c r="Q1070" t="s">
        <v>155</v>
      </c>
      <c r="R1070"/>
      <c r="S1070" t="s">
        <v>281</v>
      </c>
      <c r="T1070" t="s">
        <v>281</v>
      </c>
      <c r="U1070" t="s">
        <v>281</v>
      </c>
      <c r="V1070"/>
      <c r="W1070" t="s">
        <v>155</v>
      </c>
      <c r="X1070" s="100"/>
      <c r="Y1070" s="100"/>
      <c r="Z1070" s="100"/>
      <c r="AA1070" s="100"/>
      <c r="AB1070" s="100"/>
      <c r="AC1070" s="100"/>
      <c r="AD1070" s="101"/>
    </row>
    <row r="1071" spans="1:30" ht="15" customHeight="1">
      <c r="A1071" s="89">
        <v>47</v>
      </c>
      <c r="B1071" s="89" t="s">
        <v>236</v>
      </c>
      <c r="C1071" s="130">
        <v>17</v>
      </c>
      <c r="D1071" s="119">
        <v>216.24199999999999</v>
      </c>
      <c r="E1071" s="123">
        <v>32.9</v>
      </c>
      <c r="F1071" s="122">
        <v>212</v>
      </c>
      <c r="G1071" s="125">
        <v>1067</v>
      </c>
      <c r="H1071" s="94">
        <v>1</v>
      </c>
      <c r="I1071" s="95" t="s">
        <v>156</v>
      </c>
      <c r="J1071">
        <v>1067</v>
      </c>
      <c r="K1071" t="s">
        <v>281</v>
      </c>
      <c r="L1071"/>
      <c r="M1071" t="s">
        <v>281</v>
      </c>
      <c r="N1071" t="s">
        <v>281</v>
      </c>
      <c r="O1071" t="s">
        <v>281</v>
      </c>
      <c r="P1071" t="s">
        <v>281</v>
      </c>
      <c r="Q1071" t="s">
        <v>320</v>
      </c>
      <c r="R1071"/>
      <c r="S1071" t="s">
        <v>281</v>
      </c>
      <c r="T1071" t="s">
        <v>281</v>
      </c>
      <c r="U1071" t="s">
        <v>281</v>
      </c>
      <c r="V1071"/>
      <c r="W1071"/>
      <c r="X1071" s="100"/>
      <c r="Y1071" s="100"/>
      <c r="Z1071" s="100"/>
      <c r="AA1071" s="100"/>
      <c r="AB1071" s="100"/>
      <c r="AC1071" s="100"/>
      <c r="AD1071" s="101"/>
    </row>
    <row r="1072" spans="1:30" ht="15" customHeight="1">
      <c r="A1072" s="89">
        <v>47</v>
      </c>
      <c r="B1072" s="89" t="s">
        <v>236</v>
      </c>
      <c r="C1072" s="130">
        <v>18</v>
      </c>
      <c r="D1072" s="119">
        <v>162.19</v>
      </c>
      <c r="E1072" s="123">
        <v>32.6</v>
      </c>
      <c r="F1072" s="122">
        <v>159</v>
      </c>
      <c r="G1072" s="125">
        <v>1068</v>
      </c>
      <c r="H1072" s="94">
        <v>1</v>
      </c>
      <c r="I1072" s="95" t="s">
        <v>156</v>
      </c>
      <c r="J1072">
        <v>1068</v>
      </c>
      <c r="K1072" t="s">
        <v>281</v>
      </c>
      <c r="L1072"/>
      <c r="M1072" t="s">
        <v>155</v>
      </c>
      <c r="N1072"/>
      <c r="O1072" t="s">
        <v>281</v>
      </c>
      <c r="P1072" t="s">
        <v>281</v>
      </c>
      <c r="Q1072" t="s">
        <v>155</v>
      </c>
      <c r="R1072"/>
      <c r="S1072" t="s">
        <v>281</v>
      </c>
      <c r="T1072" t="s">
        <v>281</v>
      </c>
      <c r="U1072" t="s">
        <v>281</v>
      </c>
      <c r="V1072"/>
      <c r="W1072"/>
      <c r="X1072" s="100"/>
      <c r="Y1072" s="100"/>
      <c r="Z1072" s="100"/>
      <c r="AA1072" s="100"/>
      <c r="AB1072" s="100"/>
      <c r="AC1072" s="100"/>
      <c r="AD1072" s="101"/>
    </row>
    <row r="1073" spans="1:30" ht="15" customHeight="1">
      <c r="A1073" s="89">
        <v>47</v>
      </c>
      <c r="B1073" s="89" t="s">
        <v>236</v>
      </c>
      <c r="C1073" s="130">
        <v>19</v>
      </c>
      <c r="D1073" s="119">
        <v>127.65300000000001</v>
      </c>
      <c r="E1073" s="123">
        <v>32.299999999999997</v>
      </c>
      <c r="F1073" s="122">
        <v>125</v>
      </c>
      <c r="G1073" s="125">
        <v>1069</v>
      </c>
      <c r="H1073" s="94">
        <v>1</v>
      </c>
      <c r="I1073" s="95" t="s">
        <v>156</v>
      </c>
      <c r="J1073">
        <v>1069</v>
      </c>
      <c r="K1073" t="s">
        <v>281</v>
      </c>
      <c r="L1073"/>
      <c r="M1073" t="s">
        <v>281</v>
      </c>
      <c r="N1073" t="s">
        <v>281</v>
      </c>
      <c r="O1073" t="s">
        <v>155</v>
      </c>
      <c r="P1073" t="s">
        <v>281</v>
      </c>
      <c r="Q1073" t="s">
        <v>155</v>
      </c>
      <c r="R1073"/>
      <c r="S1073" t="s">
        <v>281</v>
      </c>
      <c r="T1073" t="s">
        <v>281</v>
      </c>
      <c r="U1073" t="s">
        <v>281</v>
      </c>
      <c r="V1073"/>
      <c r="W1073"/>
      <c r="X1073" s="100"/>
      <c r="Y1073" s="100"/>
      <c r="Z1073" s="100"/>
      <c r="AA1073" s="100"/>
      <c r="AB1073" s="100"/>
      <c r="AC1073" s="100"/>
      <c r="AD1073" s="101"/>
    </row>
    <row r="1074" spans="1:30" ht="15" customHeight="1">
      <c r="A1074" s="89">
        <v>47</v>
      </c>
      <c r="B1074" s="89" t="s">
        <v>236</v>
      </c>
      <c r="C1074" s="130">
        <v>20</v>
      </c>
      <c r="D1074" s="119">
        <v>93.733000000000004</v>
      </c>
      <c r="E1074" s="123">
        <v>31.8</v>
      </c>
      <c r="F1074" s="122">
        <v>91</v>
      </c>
      <c r="G1074" s="125">
        <v>1070</v>
      </c>
      <c r="H1074" s="94">
        <v>1</v>
      </c>
      <c r="I1074" s="95" t="s">
        <v>156</v>
      </c>
      <c r="J1074">
        <v>1070</v>
      </c>
      <c r="K1074" t="s">
        <v>281</v>
      </c>
      <c r="L1074"/>
      <c r="M1074" t="s">
        <v>281</v>
      </c>
      <c r="N1074"/>
      <c r="O1074" t="s">
        <v>281</v>
      </c>
      <c r="P1074" t="s">
        <v>281</v>
      </c>
      <c r="Q1074" t="s">
        <v>155</v>
      </c>
      <c r="R1074"/>
      <c r="S1074" t="s">
        <v>281</v>
      </c>
      <c r="T1074" t="s">
        <v>281</v>
      </c>
      <c r="U1074" t="s">
        <v>281</v>
      </c>
      <c r="V1074"/>
      <c r="W1074"/>
      <c r="X1074" s="100"/>
      <c r="Y1074" s="100"/>
      <c r="Z1074" s="100"/>
      <c r="AA1074" s="100"/>
      <c r="AB1074" s="100"/>
      <c r="AC1074" s="100"/>
      <c r="AD1074" s="101"/>
    </row>
    <row r="1075" spans="1:30" ht="15" customHeight="1">
      <c r="A1075" s="89">
        <v>47</v>
      </c>
      <c r="B1075" s="89" t="s">
        <v>236</v>
      </c>
      <c r="C1075" s="130">
        <v>21</v>
      </c>
      <c r="D1075" s="119">
        <v>77.394999999999996</v>
      </c>
      <c r="E1075" s="123" t="s">
        <v>330</v>
      </c>
      <c r="F1075" s="122">
        <v>75</v>
      </c>
      <c r="G1075" s="125">
        <v>1071</v>
      </c>
      <c r="H1075" s="94">
        <v>1</v>
      </c>
      <c r="I1075" s="95" t="s">
        <v>156</v>
      </c>
      <c r="J1075">
        <v>1071</v>
      </c>
      <c r="K1075" t="s">
        <v>155</v>
      </c>
      <c r="L1075"/>
      <c r="M1075" t="s">
        <v>281</v>
      </c>
      <c r="N1075" t="s">
        <v>281</v>
      </c>
      <c r="O1075" t="s">
        <v>281</v>
      </c>
      <c r="P1075" t="s">
        <v>281</v>
      </c>
      <c r="Q1075" t="s">
        <v>155</v>
      </c>
      <c r="R1075"/>
      <c r="S1075" t="s">
        <v>281</v>
      </c>
      <c r="T1075" t="s">
        <v>281</v>
      </c>
      <c r="U1075" t="s">
        <v>281</v>
      </c>
      <c r="V1075"/>
      <c r="W1075" t="s">
        <v>155</v>
      </c>
      <c r="X1075" s="100"/>
      <c r="Y1075" s="100"/>
      <c r="Z1075" s="100"/>
      <c r="AA1075" s="100"/>
      <c r="AB1075" s="100"/>
      <c r="AC1075" s="100"/>
      <c r="AD1075" s="101"/>
    </row>
    <row r="1076" spans="1:30" ht="15" customHeight="1">
      <c r="A1076" s="89">
        <v>47</v>
      </c>
      <c r="B1076" s="89" t="s">
        <v>236</v>
      </c>
      <c r="C1076" s="130">
        <v>22</v>
      </c>
      <c r="D1076" s="119">
        <v>41.982999999999997</v>
      </c>
      <c r="E1076" s="123"/>
      <c r="F1076" s="122">
        <v>40</v>
      </c>
      <c r="G1076" s="125">
        <v>1072</v>
      </c>
      <c r="H1076" s="94">
        <v>1</v>
      </c>
      <c r="I1076" s="95" t="s">
        <v>156</v>
      </c>
      <c r="J1076">
        <v>1072</v>
      </c>
      <c r="K1076" t="s">
        <v>281</v>
      </c>
      <c r="L1076"/>
      <c r="M1076" t="s">
        <v>281</v>
      </c>
      <c r="N1076"/>
      <c r="O1076" t="s">
        <v>155</v>
      </c>
      <c r="P1076" t="s">
        <v>281</v>
      </c>
      <c r="Q1076" t="s">
        <v>155</v>
      </c>
      <c r="R1076"/>
      <c r="S1076" t="s">
        <v>281</v>
      </c>
      <c r="T1076" t="s">
        <v>281</v>
      </c>
      <c r="U1076" t="s">
        <v>281</v>
      </c>
      <c r="V1076"/>
      <c r="W1076"/>
      <c r="X1076" s="100"/>
      <c r="Y1076" s="100"/>
      <c r="Z1076" s="100"/>
      <c r="AA1076" s="100"/>
      <c r="AB1076" s="100"/>
      <c r="AC1076" s="100"/>
      <c r="AD1076" s="101"/>
    </row>
    <row r="1077" spans="1:30" ht="15" customHeight="1">
      <c r="A1077" s="89">
        <v>47</v>
      </c>
      <c r="B1077" s="89" t="s">
        <v>236</v>
      </c>
      <c r="C1077" s="130">
        <v>23</v>
      </c>
      <c r="D1077" s="119">
        <v>22.007000000000001</v>
      </c>
      <c r="E1077" s="123"/>
      <c r="F1077" s="122">
        <v>20</v>
      </c>
      <c r="G1077" s="125">
        <v>1073</v>
      </c>
      <c r="H1077" s="94">
        <v>1</v>
      </c>
      <c r="I1077" s="95" t="s">
        <v>156</v>
      </c>
      <c r="J1077">
        <v>1073</v>
      </c>
      <c r="K1077" t="s">
        <v>281</v>
      </c>
      <c r="L1077"/>
      <c r="M1077" t="s">
        <v>281</v>
      </c>
      <c r="N1077" t="s">
        <v>281</v>
      </c>
      <c r="O1077" t="s">
        <v>155</v>
      </c>
      <c r="P1077" t="s">
        <v>281</v>
      </c>
      <c r="Q1077" t="s">
        <v>155</v>
      </c>
      <c r="R1077"/>
      <c r="S1077" t="s">
        <v>281</v>
      </c>
      <c r="T1077" t="s">
        <v>155</v>
      </c>
      <c r="U1077" t="s">
        <v>155</v>
      </c>
      <c r="V1077"/>
      <c r="W1077"/>
      <c r="X1077" s="100"/>
      <c r="Y1077" s="100"/>
      <c r="Z1077" s="100"/>
      <c r="AA1077" s="100"/>
      <c r="AB1077" s="100"/>
      <c r="AC1077" s="100"/>
      <c r="AD1077" s="101"/>
    </row>
    <row r="1078" spans="1:30" ht="15" customHeight="1">
      <c r="A1078" s="89">
        <v>47</v>
      </c>
      <c r="B1078" s="89" t="s">
        <v>236</v>
      </c>
      <c r="C1078" s="131">
        <v>24</v>
      </c>
      <c r="D1078" s="119">
        <v>5.4589999999999996</v>
      </c>
      <c r="E1078" s="123"/>
      <c r="F1078" s="122">
        <v>5</v>
      </c>
      <c r="G1078" s="125">
        <v>1074</v>
      </c>
      <c r="H1078" s="94">
        <v>1</v>
      </c>
      <c r="I1078" s="95" t="s">
        <v>156</v>
      </c>
      <c r="J1078">
        <v>1074</v>
      </c>
      <c r="K1078" t="s">
        <v>281</v>
      </c>
      <c r="L1078"/>
      <c r="M1078" t="s">
        <v>281</v>
      </c>
      <c r="N1078" t="s">
        <v>281</v>
      </c>
      <c r="O1078" t="s">
        <v>155</v>
      </c>
      <c r="P1078" t="s">
        <v>281</v>
      </c>
      <c r="Q1078" t="s">
        <v>155</v>
      </c>
      <c r="R1078"/>
      <c r="S1078" t="s">
        <v>281</v>
      </c>
      <c r="T1078" t="s">
        <v>281</v>
      </c>
      <c r="U1078" t="s">
        <v>281</v>
      </c>
      <c r="V1078"/>
      <c r="W1078" t="s">
        <v>155</v>
      </c>
      <c r="X1078" s="100"/>
      <c r="Y1078" s="100"/>
      <c r="Z1078" s="100"/>
      <c r="AA1078" s="100"/>
      <c r="AB1078" s="100"/>
      <c r="AC1078" s="100"/>
      <c r="AD1078" s="101"/>
    </row>
    <row r="1079" spans="1:30" ht="15" customHeight="1">
      <c r="A1079" s="89">
        <v>48</v>
      </c>
      <c r="B1079" s="89" t="s">
        <v>238</v>
      </c>
      <c r="C1079" s="130">
        <v>1</v>
      </c>
      <c r="D1079" s="119">
        <v>3667.337</v>
      </c>
      <c r="E1079" s="123" t="s">
        <v>331</v>
      </c>
      <c r="F1079" s="122">
        <v>3596</v>
      </c>
      <c r="G1079" s="125">
        <v>1075</v>
      </c>
      <c r="H1079" s="94">
        <v>1</v>
      </c>
      <c r="I1079" s="95" t="s">
        <v>156</v>
      </c>
      <c r="J1079">
        <v>1075</v>
      </c>
      <c r="K1079" t="s">
        <v>155</v>
      </c>
      <c r="L1079"/>
      <c r="M1079"/>
      <c r="N1079"/>
      <c r="O1079"/>
      <c r="P1079" t="s">
        <v>281</v>
      </c>
      <c r="Q1079" t="s">
        <v>320</v>
      </c>
      <c r="R1079"/>
      <c r="S1079" t="s">
        <v>155</v>
      </c>
      <c r="T1079"/>
      <c r="U1079"/>
      <c r="V1079" s="100"/>
      <c r="W1079" s="100"/>
      <c r="X1079" s="100"/>
      <c r="Y1079" s="100"/>
      <c r="Z1079" s="100"/>
      <c r="AA1079" s="100"/>
      <c r="AB1079" s="100"/>
      <c r="AC1079" s="100"/>
      <c r="AD1079" s="101"/>
    </row>
    <row r="1080" spans="1:30" ht="15" customHeight="1">
      <c r="A1080" s="89">
        <v>48</v>
      </c>
      <c r="B1080" s="89" t="s">
        <v>238</v>
      </c>
      <c r="C1080" s="130">
        <v>2</v>
      </c>
      <c r="D1080" s="119">
        <v>3056.1559999999999</v>
      </c>
      <c r="E1080" s="123"/>
      <c r="F1080" s="122">
        <v>3000</v>
      </c>
      <c r="G1080" s="125">
        <v>1076</v>
      </c>
      <c r="H1080" s="94">
        <v>1</v>
      </c>
      <c r="I1080" s="95" t="s">
        <v>156</v>
      </c>
      <c r="J1080">
        <v>1076</v>
      </c>
      <c r="K1080" t="s">
        <v>281</v>
      </c>
      <c r="L1080"/>
      <c r="M1080"/>
      <c r="N1080"/>
      <c r="O1080"/>
      <c r="P1080"/>
      <c r="Q1080" t="s">
        <v>155</v>
      </c>
      <c r="R1080"/>
      <c r="S1080" t="s">
        <v>281</v>
      </c>
      <c r="T1080"/>
      <c r="U1080"/>
      <c r="V1080" s="100"/>
      <c r="W1080" s="100"/>
      <c r="X1080" s="100"/>
      <c r="Y1080" s="100"/>
      <c r="Z1080" s="100"/>
      <c r="AA1080" s="100"/>
      <c r="AB1080" s="100"/>
      <c r="AC1080" s="100"/>
      <c r="AD1080" s="101"/>
    </row>
    <row r="1081" spans="1:30" ht="15" customHeight="1">
      <c r="A1081" s="89">
        <v>48</v>
      </c>
      <c r="B1081" s="89" t="s">
        <v>238</v>
      </c>
      <c r="C1081" s="130">
        <v>3</v>
      </c>
      <c r="D1081" s="119">
        <v>2544.0230000000001</v>
      </c>
      <c r="E1081" s="123"/>
      <c r="F1081" s="122">
        <v>2500</v>
      </c>
      <c r="G1081" s="125">
        <v>1077</v>
      </c>
      <c r="H1081" s="94">
        <v>1</v>
      </c>
      <c r="I1081" s="95" t="s">
        <v>156</v>
      </c>
      <c r="J1081">
        <v>1077</v>
      </c>
      <c r="K1081" t="s">
        <v>281</v>
      </c>
      <c r="L1081"/>
      <c r="M1081"/>
      <c r="N1081"/>
      <c r="O1081"/>
      <c r="P1081" t="s">
        <v>281</v>
      </c>
      <c r="Q1081" t="s">
        <v>155</v>
      </c>
      <c r="R1081"/>
      <c r="S1081" t="s">
        <v>281</v>
      </c>
      <c r="T1081"/>
      <c r="U1081"/>
      <c r="V1081" s="100"/>
      <c r="W1081" s="100"/>
      <c r="X1081" s="100"/>
      <c r="Y1081" s="100"/>
      <c r="Z1081" s="100"/>
      <c r="AA1081" s="100"/>
      <c r="AB1081" s="100"/>
      <c r="AC1081" s="100"/>
      <c r="AD1081" s="101"/>
    </row>
    <row r="1082" spans="1:30" ht="15" customHeight="1">
      <c r="A1082" s="89">
        <v>48</v>
      </c>
      <c r="B1082" s="89" t="s">
        <v>238</v>
      </c>
      <c r="C1082" s="130">
        <v>4</v>
      </c>
      <c r="D1082" s="119">
        <v>2033.7339999999999</v>
      </c>
      <c r="E1082" s="123"/>
      <c r="F1082" s="122">
        <v>2000</v>
      </c>
      <c r="G1082" s="125">
        <v>1078</v>
      </c>
      <c r="H1082" s="94">
        <v>1</v>
      </c>
      <c r="I1082" s="95" t="s">
        <v>156</v>
      </c>
      <c r="J1082">
        <v>1078</v>
      </c>
      <c r="K1082" t="s">
        <v>281</v>
      </c>
      <c r="L1082"/>
      <c r="M1082"/>
      <c r="N1082"/>
      <c r="O1082"/>
      <c r="P1082"/>
      <c r="Q1082" t="s">
        <v>155</v>
      </c>
      <c r="R1082"/>
      <c r="S1082" t="s">
        <v>281</v>
      </c>
      <c r="T1082"/>
      <c r="U1082"/>
      <c r="V1082" s="100"/>
      <c r="W1082" s="100"/>
      <c r="X1082" s="100"/>
      <c r="Y1082" s="100"/>
      <c r="Z1082" s="100"/>
      <c r="AA1082" s="100"/>
      <c r="AB1082" s="100"/>
      <c r="AC1082" s="100"/>
      <c r="AD1082" s="101"/>
    </row>
    <row r="1083" spans="1:30" ht="15" customHeight="1">
      <c r="A1083" s="89">
        <v>48</v>
      </c>
      <c r="B1083" s="89" t="s">
        <v>238</v>
      </c>
      <c r="C1083" s="130">
        <v>5</v>
      </c>
      <c r="D1083" s="119">
        <v>1523.684</v>
      </c>
      <c r="E1083" s="123"/>
      <c r="F1083" s="122">
        <v>1500</v>
      </c>
      <c r="G1083" s="125">
        <v>1079</v>
      </c>
      <c r="H1083" s="94">
        <v>1</v>
      </c>
      <c r="I1083" s="95" t="s">
        <v>156</v>
      </c>
      <c r="J1083">
        <v>1079</v>
      </c>
      <c r="K1083" t="s">
        <v>281</v>
      </c>
      <c r="L1083"/>
      <c r="M1083"/>
      <c r="N1083"/>
      <c r="O1083"/>
      <c r="P1083" t="s">
        <v>281</v>
      </c>
      <c r="Q1083" t="s">
        <v>155</v>
      </c>
      <c r="R1083"/>
      <c r="S1083" t="s">
        <v>281</v>
      </c>
      <c r="T1083"/>
      <c r="U1083"/>
      <c r="V1083" s="100"/>
      <c r="W1083" s="100"/>
      <c r="X1083" s="100"/>
      <c r="Y1083" s="100"/>
      <c r="Z1083" s="100"/>
      <c r="AA1083" s="100"/>
      <c r="AB1083" s="100"/>
      <c r="AC1083" s="100"/>
      <c r="AD1083" s="101"/>
    </row>
    <row r="1084" spans="1:30" ht="15" customHeight="1">
      <c r="A1084" s="89">
        <v>48</v>
      </c>
      <c r="B1084" s="89" t="s">
        <v>238</v>
      </c>
      <c r="C1084" s="130">
        <v>6</v>
      </c>
      <c r="D1084" s="119">
        <v>1016.111</v>
      </c>
      <c r="E1084" s="123"/>
      <c r="F1084" s="122">
        <v>1000</v>
      </c>
      <c r="G1084" s="125">
        <v>1080</v>
      </c>
      <c r="H1084" s="94">
        <v>1</v>
      </c>
      <c r="I1084" s="95" t="s">
        <v>156</v>
      </c>
      <c r="J1084">
        <v>1080</v>
      </c>
      <c r="K1084" t="s">
        <v>281</v>
      </c>
      <c r="L1084"/>
      <c r="M1084"/>
      <c r="N1084" t="s">
        <v>281</v>
      </c>
      <c r="O1084"/>
      <c r="P1084"/>
      <c r="Q1084" t="s">
        <v>155</v>
      </c>
      <c r="R1084"/>
      <c r="S1084" t="s">
        <v>155</v>
      </c>
      <c r="T1084"/>
      <c r="U1084"/>
      <c r="V1084" s="100"/>
      <c r="W1084" s="100"/>
      <c r="X1084" s="100"/>
      <c r="Y1084" s="100"/>
      <c r="Z1084" s="100"/>
      <c r="AA1084" s="100"/>
      <c r="AB1084" s="100"/>
      <c r="AC1084" s="100"/>
      <c r="AD1084" s="101"/>
    </row>
    <row r="1085" spans="1:30" ht="15" customHeight="1">
      <c r="A1085" s="89">
        <v>48</v>
      </c>
      <c r="B1085" s="89" t="s">
        <v>238</v>
      </c>
      <c r="C1085" s="130">
        <v>7</v>
      </c>
      <c r="D1085" s="119">
        <v>812.88300000000004</v>
      </c>
      <c r="E1085" s="123"/>
      <c r="F1085" s="122">
        <v>800</v>
      </c>
      <c r="G1085" s="125">
        <v>1081</v>
      </c>
      <c r="H1085" s="94">
        <v>1</v>
      </c>
      <c r="I1085" s="95" t="s">
        <v>156</v>
      </c>
      <c r="J1085">
        <v>1081</v>
      </c>
      <c r="K1085" t="s">
        <v>281</v>
      </c>
      <c r="L1085"/>
      <c r="M1085"/>
      <c r="N1085" t="s">
        <v>281</v>
      </c>
      <c r="O1085"/>
      <c r="P1085" t="s">
        <v>281</v>
      </c>
      <c r="Q1085" t="s">
        <v>155</v>
      </c>
      <c r="R1085"/>
      <c r="S1085" t="s">
        <v>281</v>
      </c>
      <c r="T1085"/>
      <c r="U1085"/>
      <c r="V1085" s="100"/>
      <c r="W1085" s="100"/>
      <c r="X1085" s="100"/>
      <c r="Y1085" s="100"/>
      <c r="Z1085" s="100"/>
      <c r="AA1085" s="100"/>
      <c r="AB1085" s="100"/>
      <c r="AC1085" s="100"/>
      <c r="AD1085" s="101"/>
    </row>
    <row r="1086" spans="1:30" ht="15" customHeight="1">
      <c r="A1086" s="89">
        <v>48</v>
      </c>
      <c r="B1086" s="89" t="s">
        <v>238</v>
      </c>
      <c r="C1086" s="130">
        <v>8</v>
      </c>
      <c r="D1086" s="119">
        <v>610.053</v>
      </c>
      <c r="E1086" s="123"/>
      <c r="F1086" s="122">
        <v>600</v>
      </c>
      <c r="G1086" s="125">
        <v>1082</v>
      </c>
      <c r="H1086" s="94">
        <v>1</v>
      </c>
      <c r="I1086" s="95" t="s">
        <v>156</v>
      </c>
      <c r="J1086">
        <v>1082</v>
      </c>
      <c r="K1086" t="s">
        <v>281</v>
      </c>
      <c r="L1086"/>
      <c r="M1086"/>
      <c r="N1086"/>
      <c r="O1086"/>
      <c r="P1086"/>
      <c r="Q1086" t="s">
        <v>155</v>
      </c>
      <c r="R1086"/>
      <c r="S1086" t="s">
        <v>281</v>
      </c>
      <c r="T1086"/>
      <c r="U1086"/>
    </row>
    <row r="1087" spans="1:30" ht="15" customHeight="1">
      <c r="A1087" s="89">
        <v>48</v>
      </c>
      <c r="B1087" s="89" t="s">
        <v>238</v>
      </c>
      <c r="C1087" s="130">
        <v>9</v>
      </c>
      <c r="D1087" s="119">
        <v>525.94100000000003</v>
      </c>
      <c r="E1087" s="123" t="s">
        <v>332</v>
      </c>
      <c r="F1087" s="122">
        <v>517</v>
      </c>
      <c r="G1087" s="125">
        <v>1083</v>
      </c>
      <c r="H1087" s="94">
        <v>0</v>
      </c>
      <c r="I1087" s="95" t="s">
        <v>156</v>
      </c>
      <c r="J1087">
        <v>1083</v>
      </c>
      <c r="K1087" t="s">
        <v>281</v>
      </c>
      <c r="L1087"/>
      <c r="M1087"/>
      <c r="N1087" t="s">
        <v>281</v>
      </c>
      <c r="O1087"/>
      <c r="P1087"/>
      <c r="Q1087" t="s">
        <v>155</v>
      </c>
      <c r="R1087"/>
      <c r="S1087" t="s">
        <v>155</v>
      </c>
      <c r="T1087"/>
      <c r="U1087"/>
    </row>
    <row r="1088" spans="1:30" ht="15" customHeight="1">
      <c r="A1088" s="89">
        <v>48</v>
      </c>
      <c r="B1088" s="89" t="s">
        <v>238</v>
      </c>
      <c r="C1088" s="130">
        <v>10</v>
      </c>
      <c r="D1088" s="119">
        <v>508.79899999999998</v>
      </c>
      <c r="E1088" s="123"/>
      <c r="F1088" s="122">
        <v>500</v>
      </c>
      <c r="G1088" s="125">
        <v>1084</v>
      </c>
      <c r="H1088" s="94">
        <v>1</v>
      </c>
      <c r="I1088" s="95" t="s">
        <v>156</v>
      </c>
      <c r="J1088">
        <v>1084</v>
      </c>
      <c r="K1088" t="s">
        <v>281</v>
      </c>
      <c r="L1088"/>
      <c r="M1088"/>
      <c r="N1088" t="s">
        <v>281</v>
      </c>
      <c r="O1088"/>
      <c r="P1088" t="s">
        <v>281</v>
      </c>
      <c r="Q1088" t="s">
        <v>320</v>
      </c>
      <c r="R1088"/>
      <c r="S1088" t="s">
        <v>281</v>
      </c>
      <c r="T1088"/>
      <c r="U1088"/>
    </row>
    <row r="1089" spans="1:30" ht="15" customHeight="1">
      <c r="A1089" s="89">
        <v>48</v>
      </c>
      <c r="B1089" s="89" t="s">
        <v>238</v>
      </c>
      <c r="C1089" s="130">
        <v>11</v>
      </c>
      <c r="D1089" s="119">
        <v>436.15100000000001</v>
      </c>
      <c r="E1089" s="123">
        <v>34.78</v>
      </c>
      <c r="F1089" s="122">
        <v>429</v>
      </c>
      <c r="G1089" s="125">
        <v>1085</v>
      </c>
      <c r="H1089" s="94">
        <v>1</v>
      </c>
      <c r="I1089" s="95" t="s">
        <v>156</v>
      </c>
      <c r="J1089">
        <v>1085</v>
      </c>
      <c r="K1089" t="s">
        <v>281</v>
      </c>
      <c r="L1089"/>
      <c r="M1089"/>
      <c r="N1089"/>
      <c r="O1089"/>
      <c r="P1089" t="s">
        <v>281</v>
      </c>
      <c r="Q1089" t="s">
        <v>155</v>
      </c>
      <c r="R1089"/>
      <c r="S1089" t="s">
        <v>281</v>
      </c>
      <c r="T1089"/>
      <c r="U1089"/>
    </row>
    <row r="1090" spans="1:30" ht="15" customHeight="1">
      <c r="A1090" s="89">
        <v>48</v>
      </c>
      <c r="B1090" s="89" t="s">
        <v>238</v>
      </c>
      <c r="C1090" s="130">
        <v>12</v>
      </c>
      <c r="D1090" s="119">
        <v>393.97500000000002</v>
      </c>
      <c r="E1090" s="123">
        <v>34.700000000000003</v>
      </c>
      <c r="F1090" s="122">
        <v>385</v>
      </c>
      <c r="G1090" s="125">
        <v>1086</v>
      </c>
      <c r="H1090" s="94">
        <v>1</v>
      </c>
      <c r="I1090" s="95" t="s">
        <v>156</v>
      </c>
      <c r="J1090">
        <v>1086</v>
      </c>
      <c r="K1090" t="s">
        <v>281</v>
      </c>
      <c r="L1090"/>
      <c r="M1090" t="s">
        <v>281</v>
      </c>
      <c r="N1090"/>
      <c r="O1090"/>
      <c r="P1090"/>
      <c r="Q1090" t="s">
        <v>155</v>
      </c>
      <c r="R1090"/>
      <c r="S1090" t="s">
        <v>281</v>
      </c>
      <c r="T1090" t="s">
        <v>281</v>
      </c>
      <c r="U1090" t="s">
        <v>281</v>
      </c>
    </row>
    <row r="1091" spans="1:30" ht="15" customHeight="1">
      <c r="A1091" s="89">
        <v>48</v>
      </c>
      <c r="B1091" s="89" t="s">
        <v>238</v>
      </c>
      <c r="C1091" s="130">
        <v>13</v>
      </c>
      <c r="D1091" s="119">
        <v>326.34699999999998</v>
      </c>
      <c r="E1091" s="123">
        <v>34.4</v>
      </c>
      <c r="F1091" s="122">
        <v>321</v>
      </c>
      <c r="G1091" s="125">
        <v>1087</v>
      </c>
      <c r="H1091" s="94">
        <v>0</v>
      </c>
      <c r="I1091" s="95" t="s">
        <v>156</v>
      </c>
      <c r="J1091">
        <v>1087</v>
      </c>
      <c r="K1091" t="s">
        <v>281</v>
      </c>
      <c r="L1091"/>
      <c r="M1091" t="s">
        <v>281</v>
      </c>
      <c r="N1091" t="s">
        <v>281</v>
      </c>
      <c r="O1091"/>
      <c r="P1091" t="s">
        <v>281</v>
      </c>
      <c r="Q1091" t="s">
        <v>155</v>
      </c>
      <c r="R1091"/>
      <c r="S1091" t="s">
        <v>281</v>
      </c>
      <c r="T1091" t="s">
        <v>281</v>
      </c>
      <c r="U1091" t="s">
        <v>281</v>
      </c>
    </row>
    <row r="1092" spans="1:30" ht="15" customHeight="1">
      <c r="A1092" s="89">
        <v>48</v>
      </c>
      <c r="B1092" s="89" t="s">
        <v>238</v>
      </c>
      <c r="C1092" s="130">
        <v>14</v>
      </c>
      <c r="D1092" s="119">
        <v>294.33699999999999</v>
      </c>
      <c r="E1092" s="123">
        <v>34.1</v>
      </c>
      <c r="F1092" s="122">
        <v>289</v>
      </c>
      <c r="G1092" s="125">
        <v>1088</v>
      </c>
      <c r="H1092" s="94">
        <v>1</v>
      </c>
      <c r="I1092" s="95" t="s">
        <v>156</v>
      </c>
      <c r="J1092">
        <v>1088</v>
      </c>
      <c r="K1092" t="s">
        <v>281</v>
      </c>
      <c r="L1092"/>
      <c r="M1092" t="s">
        <v>281</v>
      </c>
      <c r="N1092" t="s">
        <v>281</v>
      </c>
      <c r="O1092"/>
      <c r="P1092" t="s">
        <v>281</v>
      </c>
      <c r="Q1092" t="s">
        <v>155</v>
      </c>
      <c r="R1092"/>
      <c r="S1092" t="s">
        <v>281</v>
      </c>
      <c r="T1092" t="s">
        <v>281</v>
      </c>
      <c r="U1092" t="s">
        <v>281</v>
      </c>
    </row>
    <row r="1093" spans="1:30" ht="15" customHeight="1">
      <c r="A1093" s="89">
        <v>48</v>
      </c>
      <c r="B1093" s="89" t="s">
        <v>238</v>
      </c>
      <c r="C1093" s="130">
        <v>15</v>
      </c>
      <c r="D1093" s="119">
        <v>272.40199999999999</v>
      </c>
      <c r="E1093" s="123">
        <v>33.6</v>
      </c>
      <c r="F1093" s="122">
        <v>269</v>
      </c>
      <c r="G1093" s="125">
        <v>1089</v>
      </c>
      <c r="H1093" s="94">
        <v>1</v>
      </c>
      <c r="I1093" s="95" t="s">
        <v>156</v>
      </c>
      <c r="J1093">
        <v>1089</v>
      </c>
      <c r="K1093" t="s">
        <v>281</v>
      </c>
      <c r="L1093"/>
      <c r="M1093" t="s">
        <v>281</v>
      </c>
      <c r="N1093"/>
      <c r="O1093"/>
      <c r="P1093" t="s">
        <v>281</v>
      </c>
      <c r="Q1093" t="s">
        <v>155</v>
      </c>
      <c r="R1093"/>
      <c r="S1093" t="s">
        <v>281</v>
      </c>
      <c r="T1093" t="s">
        <v>281</v>
      </c>
      <c r="U1093" t="s">
        <v>281</v>
      </c>
      <c r="V1093" s="100"/>
      <c r="W1093" s="100"/>
      <c r="X1093" s="100"/>
      <c r="Y1093" s="100"/>
      <c r="Z1093" s="100"/>
      <c r="AA1093" s="100"/>
      <c r="AB1093" s="100"/>
      <c r="AC1093" s="100"/>
      <c r="AD1093" s="101"/>
    </row>
    <row r="1094" spans="1:30" ht="15" customHeight="1">
      <c r="A1094" s="89">
        <v>48</v>
      </c>
      <c r="B1094" s="89" t="s">
        <v>238</v>
      </c>
      <c r="C1094" s="130">
        <v>16</v>
      </c>
      <c r="D1094" s="119">
        <v>248.69300000000001</v>
      </c>
      <c r="E1094" s="123">
        <v>33.1</v>
      </c>
      <c r="F1094" s="122">
        <v>244</v>
      </c>
      <c r="G1094" s="125">
        <v>1090</v>
      </c>
      <c r="H1094" s="94">
        <v>1</v>
      </c>
      <c r="I1094" s="95" t="s">
        <v>156</v>
      </c>
      <c r="J1094">
        <v>1090</v>
      </c>
      <c r="K1094" t="s">
        <v>281</v>
      </c>
      <c r="L1094"/>
      <c r="M1094" t="s">
        <v>281</v>
      </c>
      <c r="N1094" t="s">
        <v>281</v>
      </c>
      <c r="O1094"/>
      <c r="P1094" t="s">
        <v>281</v>
      </c>
      <c r="Q1094" t="s">
        <v>155</v>
      </c>
      <c r="R1094"/>
      <c r="S1094" t="s">
        <v>281</v>
      </c>
      <c r="T1094" t="s">
        <v>281</v>
      </c>
      <c r="U1094" t="s">
        <v>281</v>
      </c>
      <c r="V1094" s="100"/>
      <c r="W1094" s="100"/>
      <c r="X1094" s="100"/>
      <c r="Y1094" s="100"/>
      <c r="Z1094" s="100"/>
      <c r="AA1094" s="100"/>
      <c r="AB1094" s="100"/>
      <c r="AC1094" s="100"/>
      <c r="AD1094" s="101"/>
    </row>
    <row r="1095" spans="1:30" ht="15" customHeight="1">
      <c r="A1095" s="89">
        <v>48</v>
      </c>
      <c r="B1095" s="89" t="s">
        <v>238</v>
      </c>
      <c r="C1095" s="130">
        <v>17</v>
      </c>
      <c r="D1095" s="119">
        <v>234.50299999999999</v>
      </c>
      <c r="E1095" s="123">
        <v>32.9</v>
      </c>
      <c r="F1095" s="122">
        <v>230</v>
      </c>
      <c r="G1095" s="125">
        <v>1091</v>
      </c>
      <c r="H1095" s="94">
        <v>1</v>
      </c>
      <c r="I1095" s="95" t="s">
        <v>156</v>
      </c>
      <c r="J1095">
        <v>1091</v>
      </c>
      <c r="K1095" t="s">
        <v>281</v>
      </c>
      <c r="L1095"/>
      <c r="M1095" t="s">
        <v>281</v>
      </c>
      <c r="N1095" t="s">
        <v>281</v>
      </c>
      <c r="O1095" t="s">
        <v>281</v>
      </c>
      <c r="P1095" t="s">
        <v>281</v>
      </c>
      <c r="Q1095" t="s">
        <v>320</v>
      </c>
      <c r="R1095"/>
      <c r="S1095" t="s">
        <v>281</v>
      </c>
      <c r="T1095" t="s">
        <v>281</v>
      </c>
      <c r="U1095" t="s">
        <v>281</v>
      </c>
      <c r="V1095" s="100"/>
      <c r="W1095" s="100"/>
      <c r="X1095" s="100"/>
      <c r="Y1095" s="100"/>
      <c r="Z1095" s="100"/>
      <c r="AA1095" s="100"/>
      <c r="AB1095" s="100"/>
      <c r="AC1095" s="100"/>
      <c r="AD1095" s="101"/>
    </row>
    <row r="1096" spans="1:30" ht="15" customHeight="1">
      <c r="A1096" s="89">
        <v>48</v>
      </c>
      <c r="B1096" s="89" t="s">
        <v>238</v>
      </c>
      <c r="C1096" s="130">
        <v>18</v>
      </c>
      <c r="D1096" s="119">
        <v>202.59100000000001</v>
      </c>
      <c r="E1096" s="123">
        <v>32.6</v>
      </c>
      <c r="F1096" s="122">
        <v>198</v>
      </c>
      <c r="G1096" s="125">
        <v>1092</v>
      </c>
      <c r="H1096" s="94">
        <v>1</v>
      </c>
      <c r="I1096" s="95" t="s">
        <v>156</v>
      </c>
      <c r="J1096">
        <v>1092</v>
      </c>
      <c r="K1096" t="s">
        <v>281</v>
      </c>
      <c r="L1096"/>
      <c r="M1096" t="s">
        <v>155</v>
      </c>
      <c r="N1096"/>
      <c r="O1096" t="s">
        <v>281</v>
      </c>
      <c r="P1096" t="s">
        <v>281</v>
      </c>
      <c r="Q1096" t="s">
        <v>155</v>
      </c>
      <c r="R1096"/>
      <c r="S1096" t="s">
        <v>281</v>
      </c>
      <c r="T1096" t="s">
        <v>281</v>
      </c>
      <c r="U1096" t="s">
        <v>281</v>
      </c>
      <c r="V1096" s="100"/>
      <c r="W1096" s="100"/>
      <c r="X1096" s="100"/>
      <c r="Y1096" s="100"/>
      <c r="Z1096" s="100"/>
      <c r="AA1096" s="100"/>
      <c r="AB1096" s="100"/>
      <c r="AC1096" s="100"/>
      <c r="AD1096" s="101"/>
    </row>
    <row r="1097" spans="1:30" ht="15" customHeight="1">
      <c r="A1097" s="89">
        <v>48</v>
      </c>
      <c r="B1097" s="89" t="s">
        <v>238</v>
      </c>
      <c r="C1097" s="130">
        <v>19</v>
      </c>
      <c r="D1097" s="119">
        <v>158.52000000000001</v>
      </c>
      <c r="E1097" s="123">
        <v>32.299999999999997</v>
      </c>
      <c r="F1097" s="122">
        <v>155</v>
      </c>
      <c r="G1097" s="125">
        <v>1093</v>
      </c>
      <c r="H1097" s="94">
        <v>1</v>
      </c>
      <c r="I1097" s="95" t="s">
        <v>156</v>
      </c>
      <c r="J1097">
        <v>1093</v>
      </c>
      <c r="K1097" t="s">
        <v>281</v>
      </c>
      <c r="L1097"/>
      <c r="M1097" t="s">
        <v>281</v>
      </c>
      <c r="N1097" t="s">
        <v>281</v>
      </c>
      <c r="O1097" t="s">
        <v>155</v>
      </c>
      <c r="P1097" t="s">
        <v>281</v>
      </c>
      <c r="Q1097" t="s">
        <v>155</v>
      </c>
      <c r="R1097"/>
      <c r="S1097" t="s">
        <v>281</v>
      </c>
      <c r="T1097" t="s">
        <v>281</v>
      </c>
      <c r="U1097" t="s">
        <v>281</v>
      </c>
      <c r="V1097" s="100"/>
      <c r="W1097" s="100"/>
      <c r="X1097" s="100"/>
      <c r="Y1097" s="100"/>
      <c r="Z1097" s="100"/>
      <c r="AA1097" s="100"/>
      <c r="AB1097" s="100"/>
      <c r="AC1097" s="100"/>
      <c r="AD1097" s="101"/>
    </row>
    <row r="1098" spans="1:30" ht="15" customHeight="1">
      <c r="A1098" s="89">
        <v>48</v>
      </c>
      <c r="B1098" s="89" t="s">
        <v>238</v>
      </c>
      <c r="C1098" s="130">
        <v>20</v>
      </c>
      <c r="D1098" s="119">
        <v>107.342</v>
      </c>
      <c r="E1098" s="123">
        <v>31.8</v>
      </c>
      <c r="F1098" s="122">
        <v>105</v>
      </c>
      <c r="G1098" s="125">
        <v>1094</v>
      </c>
      <c r="H1098" s="94">
        <v>1</v>
      </c>
      <c r="I1098" s="95" t="s">
        <v>156</v>
      </c>
      <c r="J1098">
        <v>1094</v>
      </c>
      <c r="K1098" t="s">
        <v>281</v>
      </c>
      <c r="L1098"/>
      <c r="M1098" t="s">
        <v>281</v>
      </c>
      <c r="N1098"/>
      <c r="O1098" t="s">
        <v>281</v>
      </c>
      <c r="P1098" t="s">
        <v>281</v>
      </c>
      <c r="Q1098" t="s">
        <v>155</v>
      </c>
      <c r="R1098"/>
      <c r="S1098" t="s">
        <v>281</v>
      </c>
      <c r="T1098" t="s">
        <v>281</v>
      </c>
      <c r="U1098" t="s">
        <v>281</v>
      </c>
      <c r="V1098" s="100"/>
      <c r="W1098" s="100"/>
      <c r="X1098" s="100"/>
      <c r="Y1098" s="100"/>
      <c r="Z1098" s="100"/>
      <c r="AA1098" s="100"/>
      <c r="AB1098" s="100"/>
      <c r="AC1098" s="100"/>
      <c r="AD1098" s="101"/>
    </row>
    <row r="1099" spans="1:30" ht="15" customHeight="1">
      <c r="A1099" s="89">
        <v>48</v>
      </c>
      <c r="B1099" s="89" t="s">
        <v>238</v>
      </c>
      <c r="C1099" s="130">
        <v>21</v>
      </c>
      <c r="D1099" s="119">
        <v>83.983999999999995</v>
      </c>
      <c r="E1099" s="123" t="s">
        <v>330</v>
      </c>
      <c r="F1099" s="122">
        <v>81</v>
      </c>
      <c r="G1099" s="125">
        <v>1095</v>
      </c>
      <c r="H1099" s="94">
        <v>1</v>
      </c>
      <c r="I1099" s="95" t="s">
        <v>156</v>
      </c>
      <c r="J1099">
        <v>1095</v>
      </c>
      <c r="K1099" t="s">
        <v>155</v>
      </c>
      <c r="L1099"/>
      <c r="M1099" t="s">
        <v>281</v>
      </c>
      <c r="N1099" t="s">
        <v>281</v>
      </c>
      <c r="O1099" t="s">
        <v>281</v>
      </c>
      <c r="P1099" t="s">
        <v>281</v>
      </c>
      <c r="Q1099" t="s">
        <v>155</v>
      </c>
      <c r="R1099"/>
      <c r="S1099" t="s">
        <v>281</v>
      </c>
      <c r="T1099" t="s">
        <v>281</v>
      </c>
      <c r="U1099" t="s">
        <v>281</v>
      </c>
      <c r="V1099" s="100"/>
      <c r="W1099" s="100"/>
      <c r="X1099" s="100"/>
      <c r="Y1099" s="100"/>
      <c r="Z1099" s="100"/>
      <c r="AA1099" s="100"/>
      <c r="AB1099" s="100"/>
      <c r="AC1099" s="100"/>
      <c r="AD1099" s="101"/>
    </row>
    <row r="1100" spans="1:30" ht="15" customHeight="1">
      <c r="A1100" s="89">
        <v>48</v>
      </c>
      <c r="B1100" s="89" t="s">
        <v>238</v>
      </c>
      <c r="C1100" s="130">
        <v>22</v>
      </c>
      <c r="D1100" s="119">
        <v>41.968000000000004</v>
      </c>
      <c r="E1100" s="123"/>
      <c r="F1100" s="122">
        <v>40</v>
      </c>
      <c r="G1100" s="125">
        <v>1096</v>
      </c>
      <c r="H1100" s="94">
        <v>1</v>
      </c>
      <c r="I1100" s="95" t="s">
        <v>156</v>
      </c>
      <c r="J1100">
        <v>1096</v>
      </c>
      <c r="K1100" t="s">
        <v>281</v>
      </c>
      <c r="L1100"/>
      <c r="M1100" t="s">
        <v>281</v>
      </c>
      <c r="N1100"/>
      <c r="O1100" t="s">
        <v>155</v>
      </c>
      <c r="P1100" t="s">
        <v>281</v>
      </c>
      <c r="Q1100" t="s">
        <v>155</v>
      </c>
      <c r="R1100"/>
      <c r="S1100" t="s">
        <v>281</v>
      </c>
      <c r="T1100" t="s">
        <v>281</v>
      </c>
      <c r="U1100" t="s">
        <v>281</v>
      </c>
      <c r="V1100" s="100"/>
      <c r="W1100" s="100"/>
      <c r="X1100" s="100"/>
      <c r="Y1100" s="100"/>
      <c r="Z1100" s="100"/>
      <c r="AA1100" s="100"/>
      <c r="AB1100" s="100"/>
      <c r="AC1100" s="100"/>
      <c r="AD1100" s="101"/>
    </row>
    <row r="1101" spans="1:30" ht="15" customHeight="1">
      <c r="A1101" s="89">
        <v>48</v>
      </c>
      <c r="B1101" s="89" t="s">
        <v>238</v>
      </c>
      <c r="C1101" s="130">
        <v>23</v>
      </c>
      <c r="D1101" s="119">
        <v>21.995999999999999</v>
      </c>
      <c r="E1101" s="123"/>
      <c r="F1101" s="122"/>
      <c r="G1101" s="125">
        <v>1097</v>
      </c>
      <c r="H1101" s="94">
        <v>1</v>
      </c>
      <c r="I1101" s="95" t="s">
        <v>156</v>
      </c>
      <c r="J1101">
        <v>1097</v>
      </c>
      <c r="K1101" t="s">
        <v>281</v>
      </c>
      <c r="L1101"/>
      <c r="M1101" t="s">
        <v>281</v>
      </c>
      <c r="N1101" t="s">
        <v>281</v>
      </c>
      <c r="O1101" t="s">
        <v>155</v>
      </c>
      <c r="P1101" t="s">
        <v>281</v>
      </c>
      <c r="Q1101" t="s">
        <v>155</v>
      </c>
      <c r="R1101"/>
      <c r="S1101" t="s">
        <v>281</v>
      </c>
      <c r="T1101" t="s">
        <v>155</v>
      </c>
      <c r="U1101" t="s">
        <v>155</v>
      </c>
      <c r="V1101" s="100"/>
      <c r="W1101" s="100"/>
      <c r="X1101" s="100"/>
      <c r="Y1101" s="100"/>
      <c r="Z1101" s="100"/>
      <c r="AA1101" s="100"/>
      <c r="AB1101" s="100"/>
      <c r="AC1101" s="100"/>
      <c r="AD1101" s="101"/>
    </row>
    <row r="1102" spans="1:30" ht="15" customHeight="1">
      <c r="A1102" s="89">
        <v>48</v>
      </c>
      <c r="B1102" s="89" t="s">
        <v>238</v>
      </c>
      <c r="C1102" s="131">
        <v>24</v>
      </c>
      <c r="D1102" s="119">
        <v>5.3810000000000002</v>
      </c>
      <c r="E1102" s="123"/>
      <c r="F1102" s="122">
        <v>5</v>
      </c>
      <c r="G1102" s="125">
        <v>1098</v>
      </c>
      <c r="H1102" s="94">
        <v>1</v>
      </c>
      <c r="I1102" s="95" t="s">
        <v>184</v>
      </c>
      <c r="J1102">
        <v>1098</v>
      </c>
      <c r="K1102" t="s">
        <v>281</v>
      </c>
      <c r="L1102"/>
      <c r="M1102" t="s">
        <v>281</v>
      </c>
      <c r="N1102" t="s">
        <v>281</v>
      </c>
      <c r="O1102" t="s">
        <v>155</v>
      </c>
      <c r="P1102" t="s">
        <v>281</v>
      </c>
      <c r="Q1102" t="s">
        <v>155</v>
      </c>
      <c r="R1102"/>
      <c r="S1102" t="s">
        <v>281</v>
      </c>
      <c r="T1102" t="s">
        <v>281</v>
      </c>
      <c r="U1102" t="s">
        <v>281</v>
      </c>
      <c r="V1102" s="100"/>
      <c r="W1102" s="100"/>
      <c r="X1102" s="100"/>
      <c r="Y1102" s="100"/>
      <c r="Z1102" s="100"/>
      <c r="AA1102" s="100"/>
      <c r="AB1102" s="100"/>
      <c r="AC1102" s="100"/>
      <c r="AD1102" s="101"/>
    </row>
    <row r="1103" spans="1:30" ht="15" customHeight="1">
      <c r="A1103" s="89">
        <v>50</v>
      </c>
      <c r="B1103" s="89" t="s">
        <v>282</v>
      </c>
      <c r="C1103" s="130">
        <v>1</v>
      </c>
      <c r="D1103" s="119">
        <v>1014.568</v>
      </c>
      <c r="E1103" s="123">
        <v>1000</v>
      </c>
      <c r="F1103" s="122">
        <v>1000</v>
      </c>
      <c r="G1103" s="125">
        <v>1099</v>
      </c>
      <c r="H1103" s="94">
        <v>1</v>
      </c>
      <c r="I1103" s="95" t="s">
        <v>156</v>
      </c>
      <c r="J1103">
        <v>1099</v>
      </c>
      <c r="K1103"/>
      <c r="L1103"/>
      <c r="M1103"/>
      <c r="N1103"/>
      <c r="O1103"/>
      <c r="P1103"/>
      <c r="Q1103"/>
      <c r="R1103"/>
      <c r="S1103" t="s">
        <v>281</v>
      </c>
      <c r="T1103"/>
      <c r="U1103"/>
      <c r="V1103" t="s">
        <v>281</v>
      </c>
      <c r="W1103" t="s">
        <v>155</v>
      </c>
      <c r="X1103" t="s">
        <v>155</v>
      </c>
      <c r="Y1103" t="s">
        <v>281</v>
      </c>
      <c r="Z1103" t="s">
        <v>155</v>
      </c>
      <c r="AA1103"/>
      <c r="AB1103" s="100"/>
      <c r="AC1103" s="100"/>
      <c r="AD1103" s="101"/>
    </row>
    <row r="1104" spans="1:30" ht="15" customHeight="1">
      <c r="A1104" s="89">
        <v>50</v>
      </c>
      <c r="B1104" s="89" t="s">
        <v>282</v>
      </c>
      <c r="C1104" s="130">
        <v>2</v>
      </c>
      <c r="D1104" s="119">
        <v>1014.994</v>
      </c>
      <c r="E1104" s="123">
        <v>1000</v>
      </c>
      <c r="F1104" s="122">
        <v>1000</v>
      </c>
      <c r="G1104" s="125">
        <v>1100</v>
      </c>
      <c r="H1104" s="94">
        <v>1</v>
      </c>
      <c r="I1104" s="95" t="s">
        <v>156</v>
      </c>
      <c r="J1104">
        <v>1100</v>
      </c>
      <c r="K1104"/>
      <c r="L1104"/>
      <c r="M1104"/>
      <c r="N1104"/>
      <c r="O1104"/>
      <c r="P1104"/>
      <c r="Q1104"/>
      <c r="R1104"/>
      <c r="S1104" t="s">
        <v>281</v>
      </c>
      <c r="T1104"/>
      <c r="U1104"/>
      <c r="V1104"/>
      <c r="W1104"/>
      <c r="X1104"/>
      <c r="Y1104"/>
      <c r="Z1104"/>
      <c r="AA1104"/>
      <c r="AB1104" s="100"/>
      <c r="AC1104" s="100"/>
      <c r="AD1104" s="101"/>
    </row>
    <row r="1105" spans="1:31" ht="15" customHeight="1">
      <c r="A1105" s="89">
        <v>50</v>
      </c>
      <c r="B1105" s="89" t="s">
        <v>282</v>
      </c>
      <c r="C1105" s="130">
        <v>3</v>
      </c>
      <c r="D1105" s="119">
        <v>1014.852</v>
      </c>
      <c r="E1105" s="123">
        <v>1000</v>
      </c>
      <c r="F1105" s="122">
        <v>1000</v>
      </c>
      <c r="G1105" s="125">
        <v>1101</v>
      </c>
      <c r="H1105" s="94">
        <v>1</v>
      </c>
      <c r="I1105" s="95" t="s">
        <v>156</v>
      </c>
      <c r="J1105">
        <v>1101</v>
      </c>
      <c r="K1105"/>
      <c r="L1105"/>
      <c r="M1105"/>
      <c r="N1105"/>
      <c r="O1105"/>
      <c r="P1105"/>
      <c r="Q1105"/>
      <c r="R1105"/>
      <c r="S1105" t="s">
        <v>281</v>
      </c>
      <c r="T1105"/>
      <c r="U1105"/>
      <c r="V1105"/>
      <c r="W1105"/>
      <c r="X1105"/>
      <c r="Y1105"/>
      <c r="Z1105"/>
      <c r="AA1105"/>
      <c r="AB1105" s="100"/>
      <c r="AC1105" s="100"/>
      <c r="AD1105" s="101"/>
    </row>
    <row r="1106" spans="1:31" ht="15" customHeight="1">
      <c r="A1106" s="89">
        <v>50</v>
      </c>
      <c r="B1106" s="89" t="s">
        <v>282</v>
      </c>
      <c r="C1106" s="130">
        <v>4</v>
      </c>
      <c r="D1106" s="119">
        <v>485.16300000000001</v>
      </c>
      <c r="E1106" s="123" t="s">
        <v>332</v>
      </c>
      <c r="F1106" s="122">
        <v>479</v>
      </c>
      <c r="G1106" s="125">
        <v>1102</v>
      </c>
      <c r="H1106" s="94">
        <v>1</v>
      </c>
      <c r="I1106" s="95" t="s">
        <v>156</v>
      </c>
      <c r="J1106">
        <v>1102</v>
      </c>
      <c r="K1106"/>
      <c r="L1106"/>
      <c r="M1106"/>
      <c r="N1106"/>
      <c r="O1106"/>
      <c r="P1106"/>
      <c r="Q1106"/>
      <c r="R1106"/>
      <c r="S1106" t="s">
        <v>281</v>
      </c>
      <c r="T1106"/>
      <c r="U1106"/>
      <c r="V1106" t="s">
        <v>281</v>
      </c>
      <c r="W1106" t="s">
        <v>155</v>
      </c>
      <c r="X1106" t="s">
        <v>155</v>
      </c>
      <c r="Y1106" t="s">
        <v>281</v>
      </c>
      <c r="Z1106" t="s">
        <v>155</v>
      </c>
      <c r="AA1106"/>
      <c r="AB1106" s="100"/>
      <c r="AC1106" s="100"/>
      <c r="AD1106" s="101"/>
    </row>
    <row r="1107" spans="1:31" ht="15" customHeight="1">
      <c r="A1107" s="89">
        <v>50</v>
      </c>
      <c r="B1107" s="89" t="s">
        <v>282</v>
      </c>
      <c r="C1107" s="130">
        <v>5</v>
      </c>
      <c r="D1107" s="119">
        <v>484.98099999999999</v>
      </c>
      <c r="E1107" s="123" t="s">
        <v>332</v>
      </c>
      <c r="F1107" s="122">
        <v>479</v>
      </c>
      <c r="G1107" s="125">
        <v>1103</v>
      </c>
      <c r="H1107" s="94">
        <v>1</v>
      </c>
      <c r="I1107" s="95" t="s">
        <v>156</v>
      </c>
      <c r="J1107">
        <v>1103</v>
      </c>
      <c r="K1107"/>
      <c r="L1107"/>
      <c r="M1107"/>
      <c r="N1107"/>
      <c r="O1107"/>
      <c r="P1107"/>
      <c r="Q1107"/>
      <c r="R1107"/>
      <c r="S1107" t="s">
        <v>281</v>
      </c>
      <c r="T1107"/>
      <c r="U1107"/>
      <c r="V1107"/>
      <c r="W1107"/>
      <c r="X1107"/>
      <c r="Y1107"/>
      <c r="Z1107"/>
      <c r="AA1107"/>
      <c r="AB1107" s="100"/>
      <c r="AC1107" s="100"/>
      <c r="AD1107" s="101"/>
    </row>
    <row r="1108" spans="1:31" ht="15" customHeight="1">
      <c r="A1108" s="89">
        <v>50</v>
      </c>
      <c r="B1108" s="89" t="s">
        <v>282</v>
      </c>
      <c r="C1108" s="130">
        <v>6</v>
      </c>
      <c r="D1108" s="119">
        <v>484.82499999999999</v>
      </c>
      <c r="E1108" s="123" t="s">
        <v>332</v>
      </c>
      <c r="F1108" s="122">
        <v>479</v>
      </c>
      <c r="G1108" s="125">
        <v>1104</v>
      </c>
      <c r="H1108" s="94">
        <v>1</v>
      </c>
      <c r="I1108" s="95" t="s">
        <v>156</v>
      </c>
      <c r="J1108">
        <v>1104</v>
      </c>
      <c r="K1108"/>
      <c r="L1108"/>
      <c r="M1108"/>
      <c r="N1108"/>
      <c r="O1108"/>
      <c r="P1108"/>
      <c r="Q1108"/>
      <c r="R1108"/>
      <c r="S1108" t="s">
        <v>281</v>
      </c>
      <c r="T1108"/>
      <c r="U1108"/>
      <c r="V1108"/>
      <c r="W1108"/>
      <c r="X1108"/>
      <c r="Y1108"/>
      <c r="Z1108"/>
      <c r="AA1108"/>
      <c r="AB1108" s="100"/>
      <c r="AC1108" s="100"/>
      <c r="AD1108" s="101"/>
    </row>
    <row r="1109" spans="1:31" ht="15" customHeight="1">
      <c r="A1109" s="89">
        <v>50</v>
      </c>
      <c r="B1109" s="89" t="s">
        <v>282</v>
      </c>
      <c r="C1109" s="130">
        <v>7</v>
      </c>
      <c r="D1109" s="119">
        <v>217.82400000000001</v>
      </c>
      <c r="E1109" s="123">
        <v>33.1</v>
      </c>
      <c r="F1109" s="122">
        <v>216</v>
      </c>
      <c r="G1109" s="125">
        <v>1105</v>
      </c>
      <c r="H1109" s="94">
        <v>1</v>
      </c>
      <c r="I1109" s="95" t="s">
        <v>156</v>
      </c>
      <c r="J1109">
        <v>1105</v>
      </c>
      <c r="K1109"/>
      <c r="L1109"/>
      <c r="M1109"/>
      <c r="N1109"/>
      <c r="O1109"/>
      <c r="P1109"/>
      <c r="Q1109"/>
      <c r="R1109"/>
      <c r="S1109" t="s">
        <v>281</v>
      </c>
      <c r="T1109"/>
      <c r="U1109"/>
      <c r="V1109" t="s">
        <v>281</v>
      </c>
      <c r="W1109" t="s">
        <v>155</v>
      </c>
      <c r="X1109" t="s">
        <v>155</v>
      </c>
      <c r="Y1109" t="s">
        <v>281</v>
      </c>
      <c r="Z1109" t="s">
        <v>155</v>
      </c>
      <c r="AA1109"/>
      <c r="AB1109" s="100"/>
      <c r="AC1109" s="100"/>
      <c r="AD1109" s="101"/>
    </row>
    <row r="1110" spans="1:31" ht="15" customHeight="1">
      <c r="A1110" s="89">
        <v>50</v>
      </c>
      <c r="B1110" s="89" t="s">
        <v>282</v>
      </c>
      <c r="C1110" s="130">
        <v>8</v>
      </c>
      <c r="D1110" s="119">
        <v>217.71899999999999</v>
      </c>
      <c r="E1110" s="123">
        <v>33.1</v>
      </c>
      <c r="F1110" s="122">
        <v>216</v>
      </c>
      <c r="G1110" s="125">
        <v>1106</v>
      </c>
      <c r="H1110" s="94">
        <v>1</v>
      </c>
      <c r="I1110" s="95" t="s">
        <v>156</v>
      </c>
      <c r="J1110">
        <v>1106</v>
      </c>
      <c r="K1110"/>
      <c r="L1110"/>
      <c r="M1110"/>
      <c r="N1110"/>
      <c r="O1110"/>
      <c r="P1110"/>
      <c r="Q1110"/>
      <c r="R1110"/>
      <c r="S1110" t="s">
        <v>281</v>
      </c>
      <c r="T1110"/>
      <c r="U1110"/>
      <c r="V1110"/>
      <c r="W1110"/>
      <c r="X1110"/>
      <c r="Y1110"/>
      <c r="Z1110"/>
      <c r="AA1110"/>
      <c r="AB1110" s="100"/>
      <c r="AC1110" s="100"/>
      <c r="AD1110" s="101"/>
    </row>
    <row r="1111" spans="1:31" ht="15" customHeight="1">
      <c r="A1111" s="89">
        <v>50</v>
      </c>
      <c r="B1111" s="89" t="s">
        <v>282</v>
      </c>
      <c r="C1111" s="130">
        <v>9</v>
      </c>
      <c r="D1111" s="119">
        <v>217.791</v>
      </c>
      <c r="E1111" s="123">
        <v>33.1</v>
      </c>
      <c r="F1111" s="122">
        <v>216</v>
      </c>
      <c r="G1111" s="125">
        <v>1107</v>
      </c>
      <c r="H1111" s="94">
        <v>1</v>
      </c>
      <c r="I1111" s="95" t="s">
        <v>156</v>
      </c>
      <c r="J1111">
        <v>1107</v>
      </c>
      <c r="K1111"/>
      <c r="L1111"/>
      <c r="M1111"/>
      <c r="N1111"/>
      <c r="O1111"/>
      <c r="P1111"/>
      <c r="Q1111"/>
      <c r="R1111"/>
      <c r="S1111" t="s">
        <v>281</v>
      </c>
      <c r="T1111"/>
      <c r="U1111"/>
      <c r="V1111"/>
      <c r="W1111"/>
      <c r="X1111"/>
      <c r="Y1111"/>
      <c r="Z1111"/>
      <c r="AA1111"/>
      <c r="AB1111" s="100"/>
      <c r="AC1111" s="100"/>
      <c r="AD1111" s="101"/>
    </row>
    <row r="1112" spans="1:31" ht="15" customHeight="1">
      <c r="A1112" s="89">
        <v>50</v>
      </c>
      <c r="B1112" s="89" t="s">
        <v>282</v>
      </c>
      <c r="C1112" s="130">
        <v>10</v>
      </c>
      <c r="D1112" s="119">
        <v>140.76</v>
      </c>
      <c r="E1112" s="123">
        <v>32.299999999999997</v>
      </c>
      <c r="F1112" s="122">
        <v>139</v>
      </c>
      <c r="G1112" s="125">
        <v>1108</v>
      </c>
      <c r="H1112" s="94">
        <v>1</v>
      </c>
      <c r="I1112" s="95" t="s">
        <v>156</v>
      </c>
      <c r="J1112">
        <v>1108</v>
      </c>
      <c r="K1112"/>
      <c r="L1112"/>
      <c r="M1112"/>
      <c r="N1112"/>
      <c r="O1112"/>
      <c r="P1112"/>
      <c r="Q1112"/>
      <c r="R1112"/>
      <c r="S1112" t="s">
        <v>281</v>
      </c>
      <c r="T1112"/>
      <c r="U1112"/>
      <c r="V1112" t="s">
        <v>281</v>
      </c>
      <c r="W1112" t="s">
        <v>155</v>
      </c>
      <c r="X1112" t="s">
        <v>155</v>
      </c>
      <c r="Y1112" t="s">
        <v>281</v>
      </c>
      <c r="Z1112" t="s">
        <v>155</v>
      </c>
      <c r="AA1112"/>
      <c r="AB1112" s="100"/>
      <c r="AC1112" s="100"/>
      <c r="AD1112" s="101"/>
    </row>
    <row r="1113" spans="1:31" ht="15" customHeight="1">
      <c r="A1113" s="89">
        <v>50</v>
      </c>
      <c r="B1113" s="89" t="s">
        <v>282</v>
      </c>
      <c r="C1113" s="130">
        <v>11</v>
      </c>
      <c r="D1113" s="119">
        <v>141.09800000000001</v>
      </c>
      <c r="E1113" s="123">
        <v>32.299999999999997</v>
      </c>
      <c r="F1113" s="122">
        <v>139</v>
      </c>
      <c r="G1113" s="125">
        <v>1109</v>
      </c>
      <c r="H1113" s="94">
        <v>1</v>
      </c>
      <c r="I1113" s="95" t="s">
        <v>156</v>
      </c>
      <c r="J1113">
        <v>1109</v>
      </c>
      <c r="K1113"/>
      <c r="L1113"/>
      <c r="M1113"/>
      <c r="N1113"/>
      <c r="O1113"/>
      <c r="P1113"/>
      <c r="Q1113"/>
      <c r="R1113"/>
      <c r="S1113" t="s">
        <v>281</v>
      </c>
      <c r="T1113"/>
      <c r="U1113"/>
      <c r="V1113"/>
      <c r="W1113"/>
      <c r="X1113"/>
      <c r="Y1113"/>
      <c r="Z1113"/>
      <c r="AA1113"/>
      <c r="AB1113" s="100"/>
      <c r="AC1113" s="100"/>
      <c r="AD1113" s="101"/>
    </row>
    <row r="1114" spans="1:31" ht="15" customHeight="1">
      <c r="A1114" s="89">
        <v>50</v>
      </c>
      <c r="B1114" s="89" t="s">
        <v>282</v>
      </c>
      <c r="C1114" s="130">
        <v>12</v>
      </c>
      <c r="D1114" s="119">
        <v>140.577</v>
      </c>
      <c r="E1114" s="123">
        <v>32.299999999999997</v>
      </c>
      <c r="F1114" s="122">
        <v>139</v>
      </c>
      <c r="G1114" s="125">
        <v>1110</v>
      </c>
      <c r="H1114" s="94">
        <v>1</v>
      </c>
      <c r="I1114" s="95" t="s">
        <v>156</v>
      </c>
      <c r="J1114">
        <v>1110</v>
      </c>
      <c r="K1114"/>
      <c r="L1114"/>
      <c r="M1114"/>
      <c r="N1114"/>
      <c r="O1114"/>
      <c r="P1114"/>
      <c r="Q1114"/>
      <c r="R1114"/>
      <c r="S1114" t="s">
        <v>281</v>
      </c>
      <c r="T1114"/>
      <c r="U1114"/>
      <c r="V1114"/>
      <c r="W1114"/>
      <c r="X1114"/>
      <c r="Y1114"/>
      <c r="Z1114"/>
      <c r="AA1114" t="s">
        <v>281</v>
      </c>
      <c r="AB1114" s="100"/>
      <c r="AC1114" s="100"/>
      <c r="AD1114" s="101"/>
    </row>
    <row r="1115" spans="1:31" ht="15" customHeight="1">
      <c r="A1115" s="89">
        <v>50</v>
      </c>
      <c r="B1115" s="89" t="s">
        <v>282</v>
      </c>
      <c r="C1115" s="130">
        <v>13</v>
      </c>
      <c r="D1115" s="119">
        <v>84.11</v>
      </c>
      <c r="E1115" s="123" t="s">
        <v>343</v>
      </c>
      <c r="F1115" s="122">
        <v>83</v>
      </c>
      <c r="G1115" s="125">
        <v>1111</v>
      </c>
      <c r="H1115" s="94">
        <v>1</v>
      </c>
      <c r="I1115" s="95" t="s">
        <v>156</v>
      </c>
      <c r="J1115">
        <v>1111</v>
      </c>
      <c r="K1115"/>
      <c r="L1115"/>
      <c r="M1115"/>
      <c r="N1115"/>
      <c r="O1115"/>
      <c r="P1115"/>
      <c r="Q1115"/>
      <c r="R1115"/>
      <c r="S1115" t="s">
        <v>281</v>
      </c>
      <c r="T1115"/>
      <c r="U1115"/>
      <c r="V1115" t="s">
        <v>281</v>
      </c>
      <c r="W1115" t="s">
        <v>155</v>
      </c>
      <c r="X1115" t="s">
        <v>155</v>
      </c>
      <c r="Y1115" t="s">
        <v>281</v>
      </c>
      <c r="Z1115" t="s">
        <v>155</v>
      </c>
      <c r="AA1115"/>
      <c r="AB1115" s="100"/>
      <c r="AC1115" s="100"/>
      <c r="AD1115" s="101"/>
    </row>
    <row r="1116" spans="1:31" ht="15" customHeight="1">
      <c r="A1116" s="89">
        <v>50</v>
      </c>
      <c r="B1116" s="89" t="s">
        <v>282</v>
      </c>
      <c r="C1116" s="130">
        <v>14</v>
      </c>
      <c r="D1116" s="119">
        <v>83.975999999999999</v>
      </c>
      <c r="E1116" s="123" t="s">
        <v>343</v>
      </c>
      <c r="F1116" s="122">
        <v>83</v>
      </c>
      <c r="G1116" s="125">
        <v>1112</v>
      </c>
      <c r="H1116" s="94">
        <v>1</v>
      </c>
      <c r="I1116" s="95" t="s">
        <v>156</v>
      </c>
      <c r="J1116">
        <v>1112</v>
      </c>
      <c r="K1116"/>
      <c r="L1116"/>
      <c r="M1116"/>
      <c r="N1116"/>
      <c r="O1116"/>
      <c r="P1116"/>
      <c r="Q1116"/>
      <c r="R1116"/>
      <c r="S1116" t="s">
        <v>281</v>
      </c>
      <c r="T1116"/>
      <c r="U1116"/>
      <c r="V1116"/>
      <c r="W1116"/>
      <c r="X1116"/>
      <c r="Y1116"/>
      <c r="Z1116"/>
      <c r="AA1116"/>
      <c r="AB1116" s="100"/>
      <c r="AC1116" s="100"/>
      <c r="AD1116" s="101"/>
    </row>
    <row r="1117" spans="1:31" ht="15" customHeight="1">
      <c r="A1117" s="89">
        <v>50</v>
      </c>
      <c r="B1117" s="89" t="s">
        <v>282</v>
      </c>
      <c r="C1117" s="130">
        <v>15</v>
      </c>
      <c r="D1117" s="119">
        <v>84.141000000000005</v>
      </c>
      <c r="E1117" s="123" t="s">
        <v>343</v>
      </c>
      <c r="F1117" s="122">
        <v>83</v>
      </c>
      <c r="G1117" s="125">
        <v>1113</v>
      </c>
      <c r="H1117" s="94">
        <v>1</v>
      </c>
      <c r="I1117" s="95" t="s">
        <v>156</v>
      </c>
      <c r="J1117">
        <v>1113</v>
      </c>
      <c r="K1117"/>
      <c r="L1117"/>
      <c r="M1117"/>
      <c r="N1117"/>
      <c r="O1117"/>
      <c r="P1117"/>
      <c r="Q1117"/>
      <c r="R1117"/>
      <c r="S1117" t="s">
        <v>281</v>
      </c>
      <c r="T1117"/>
      <c r="U1117"/>
      <c r="V1117"/>
      <c r="W1117"/>
      <c r="X1117"/>
      <c r="Y1117"/>
      <c r="Z1117"/>
      <c r="AA1117" t="s">
        <v>281</v>
      </c>
      <c r="AB1117" s="100"/>
      <c r="AC1117" s="100"/>
      <c r="AD1117" s="101"/>
    </row>
    <row r="1118" spans="1:31" ht="15" customHeight="1">
      <c r="A1118" s="89">
        <v>50</v>
      </c>
      <c r="B1118" s="89" t="s">
        <v>282</v>
      </c>
      <c r="C1118" s="130">
        <v>16</v>
      </c>
      <c r="D1118" s="119">
        <v>45.845999999999997</v>
      </c>
      <c r="E1118" s="123">
        <v>45</v>
      </c>
      <c r="F1118" s="122">
        <v>45</v>
      </c>
      <c r="G1118" s="125">
        <v>1114</v>
      </c>
      <c r="H1118" s="94">
        <v>1</v>
      </c>
      <c r="I1118" s="95" t="s">
        <v>184</v>
      </c>
      <c r="J1118">
        <v>1114</v>
      </c>
      <c r="K1118" t="s">
        <v>281</v>
      </c>
      <c r="L1118"/>
      <c r="M1118" t="s">
        <v>281</v>
      </c>
      <c r="N1118"/>
      <c r="O1118"/>
      <c r="P1118"/>
      <c r="Q1118" t="s">
        <v>155</v>
      </c>
      <c r="R1118"/>
      <c r="S1118" t="s">
        <v>281</v>
      </c>
      <c r="T1118" t="s">
        <v>281</v>
      </c>
      <c r="U1118" t="s">
        <v>281</v>
      </c>
      <c r="V1118"/>
      <c r="W1118"/>
      <c r="X1118"/>
      <c r="Y1118"/>
      <c r="Z1118"/>
      <c r="AA1118"/>
      <c r="AB1118" s="100"/>
      <c r="AC1118" s="100"/>
      <c r="AD1118" s="101"/>
    </row>
    <row r="1119" spans="1:31" ht="15" customHeight="1">
      <c r="A1119" s="89">
        <v>50</v>
      </c>
      <c r="B1119" s="89" t="s">
        <v>282</v>
      </c>
      <c r="C1119" s="130">
        <v>17</v>
      </c>
      <c r="D1119" s="119">
        <v>35.506</v>
      </c>
      <c r="E1119" s="123">
        <v>35</v>
      </c>
      <c r="F1119" s="122">
        <v>35</v>
      </c>
      <c r="G1119" s="125">
        <v>1115</v>
      </c>
      <c r="H1119" s="94">
        <v>1</v>
      </c>
      <c r="I1119" s="95" t="s">
        <v>184</v>
      </c>
      <c r="J1119">
        <v>1115</v>
      </c>
      <c r="K1119" t="s">
        <v>281</v>
      </c>
      <c r="L1119"/>
      <c r="M1119" t="s">
        <v>281</v>
      </c>
      <c r="N1119"/>
      <c r="O1119"/>
      <c r="P1119"/>
      <c r="Q1119" t="s">
        <v>155</v>
      </c>
      <c r="R1119"/>
      <c r="S1119" t="s">
        <v>281</v>
      </c>
      <c r="T1119" t="s">
        <v>281</v>
      </c>
      <c r="U1119" t="s">
        <v>281</v>
      </c>
      <c r="V1119"/>
      <c r="W1119"/>
      <c r="X1119"/>
      <c r="Y1119"/>
      <c r="Z1119"/>
      <c r="AA1119"/>
      <c r="AB1119" s="100"/>
      <c r="AC1119" s="100"/>
      <c r="AD1119" s="101"/>
    </row>
    <row r="1120" spans="1:31" ht="15" customHeight="1">
      <c r="A1120" s="89">
        <v>50</v>
      </c>
      <c r="B1120" s="89" t="s">
        <v>282</v>
      </c>
      <c r="C1120" s="130">
        <v>18</v>
      </c>
      <c r="D1120" s="119">
        <v>30.97</v>
      </c>
      <c r="E1120" s="123">
        <v>30</v>
      </c>
      <c r="F1120" s="122">
        <v>30</v>
      </c>
      <c r="G1120" s="125">
        <v>1116</v>
      </c>
      <c r="H1120" s="94">
        <v>1</v>
      </c>
      <c r="I1120" s="95" t="s">
        <v>184</v>
      </c>
      <c r="J1120">
        <v>1116</v>
      </c>
      <c r="K1120" t="s">
        <v>281</v>
      </c>
      <c r="L1120"/>
      <c r="M1120" t="s">
        <v>281</v>
      </c>
      <c r="N1120"/>
      <c r="O1120"/>
      <c r="P1120"/>
      <c r="Q1120" t="s">
        <v>155</v>
      </c>
      <c r="R1120"/>
      <c r="S1120" t="s">
        <v>281</v>
      </c>
      <c r="T1120" t="s">
        <v>281</v>
      </c>
      <c r="U1120" t="s">
        <v>281</v>
      </c>
      <c r="V1120"/>
      <c r="W1120"/>
      <c r="X1120"/>
      <c r="Y1120"/>
      <c r="Z1120"/>
      <c r="AA1120"/>
      <c r="AB1120" s="100"/>
      <c r="AC1120" s="100"/>
      <c r="AD1120" s="101"/>
      <c r="AE1120" s="135"/>
    </row>
    <row r="1121" spans="1:31" ht="15" customHeight="1">
      <c r="A1121" s="89">
        <v>50</v>
      </c>
      <c r="B1121" s="89" t="s">
        <v>282</v>
      </c>
      <c r="C1121" s="130">
        <v>19</v>
      </c>
      <c r="D1121" s="119">
        <v>20.626000000000001</v>
      </c>
      <c r="E1121" s="123">
        <v>20</v>
      </c>
      <c r="F1121" s="122">
        <v>20</v>
      </c>
      <c r="G1121" s="125">
        <v>1117</v>
      </c>
      <c r="H1121" s="94">
        <v>1</v>
      </c>
      <c r="I1121" s="95" t="s">
        <v>156</v>
      </c>
      <c r="J1121">
        <v>1117</v>
      </c>
      <c r="K1121"/>
      <c r="L1121"/>
      <c r="M1121"/>
      <c r="N1121"/>
      <c r="O1121"/>
      <c r="P1121"/>
      <c r="Q1121"/>
      <c r="R1121"/>
      <c r="S1121" t="s">
        <v>281</v>
      </c>
      <c r="T1121"/>
      <c r="U1121"/>
      <c r="V1121" t="s">
        <v>281</v>
      </c>
      <c r="W1121" t="s">
        <v>155</v>
      </c>
      <c r="X1121" t="s">
        <v>155</v>
      </c>
      <c r="Y1121" t="s">
        <v>281</v>
      </c>
      <c r="Z1121" t="s">
        <v>155</v>
      </c>
      <c r="AA1121"/>
      <c r="AB1121" s="100"/>
      <c r="AC1121" s="100"/>
      <c r="AD1121" s="101"/>
      <c r="AE1121" s="135"/>
    </row>
    <row r="1122" spans="1:31" ht="15" customHeight="1">
      <c r="A1122" s="89">
        <v>50</v>
      </c>
      <c r="B1122" s="89" t="s">
        <v>282</v>
      </c>
      <c r="C1122" s="130">
        <v>20</v>
      </c>
      <c r="D1122" s="119">
        <v>20.434999999999999</v>
      </c>
      <c r="E1122" s="123">
        <v>20</v>
      </c>
      <c r="F1122" s="122">
        <v>20</v>
      </c>
      <c r="G1122" s="125">
        <v>1118</v>
      </c>
      <c r="H1122" s="94">
        <v>1</v>
      </c>
      <c r="I1122" s="95" t="s">
        <v>156</v>
      </c>
      <c r="J1122">
        <v>1118</v>
      </c>
      <c r="K1122"/>
      <c r="L1122"/>
      <c r="M1122"/>
      <c r="N1122"/>
      <c r="O1122"/>
      <c r="P1122"/>
      <c r="Q1122"/>
      <c r="R1122"/>
      <c r="S1122" t="s">
        <v>281</v>
      </c>
      <c r="T1122"/>
      <c r="U1122"/>
      <c r="V1122"/>
      <c r="W1122"/>
      <c r="X1122"/>
      <c r="Y1122"/>
      <c r="Z1122"/>
      <c r="AA1122"/>
      <c r="AB1122" s="100"/>
      <c r="AC1122" s="100"/>
      <c r="AD1122" s="101"/>
      <c r="AE1122" s="135"/>
    </row>
    <row r="1123" spans="1:31" ht="15" customHeight="1">
      <c r="A1123" s="89">
        <v>50</v>
      </c>
      <c r="B1123" s="89" t="s">
        <v>282</v>
      </c>
      <c r="C1123" s="130">
        <v>21</v>
      </c>
      <c r="D1123" s="119">
        <v>20.271000000000001</v>
      </c>
      <c r="E1123" s="123">
        <v>20</v>
      </c>
      <c r="F1123" s="122">
        <v>20</v>
      </c>
      <c r="G1123" s="125">
        <v>1119</v>
      </c>
      <c r="H1123" s="94">
        <v>1</v>
      </c>
      <c r="I1123" s="95" t="s">
        <v>156</v>
      </c>
      <c r="J1123">
        <v>1119</v>
      </c>
      <c r="K1123"/>
      <c r="L1123"/>
      <c r="M1123"/>
      <c r="N1123"/>
      <c r="O1123"/>
      <c r="P1123"/>
      <c r="Q1123"/>
      <c r="R1123"/>
      <c r="S1123" t="s">
        <v>281</v>
      </c>
      <c r="T1123"/>
      <c r="U1123"/>
      <c r="V1123"/>
      <c r="W1123"/>
      <c r="X1123"/>
      <c r="Y1123"/>
      <c r="Z1123"/>
      <c r="AA1123" t="s">
        <v>281</v>
      </c>
      <c r="AB1123" s="100"/>
      <c r="AC1123" s="100"/>
      <c r="AD1123" s="101"/>
      <c r="AE1123" s="135"/>
    </row>
    <row r="1124" spans="1:31" ht="15" customHeight="1">
      <c r="A1124" s="89">
        <v>50</v>
      </c>
      <c r="B1124" s="89" t="s">
        <v>282</v>
      </c>
      <c r="C1124" s="130">
        <v>22</v>
      </c>
      <c r="D1124" s="119">
        <v>5.0940000000000003</v>
      </c>
      <c r="E1124" s="123" t="s">
        <v>328</v>
      </c>
      <c r="F1124" s="122">
        <v>5</v>
      </c>
      <c r="G1124" s="125">
        <v>1120</v>
      </c>
      <c r="H1124" s="94">
        <v>1</v>
      </c>
      <c r="I1124" s="95" t="s">
        <v>156</v>
      </c>
      <c r="J1124">
        <v>1120</v>
      </c>
      <c r="K1124"/>
      <c r="L1124"/>
      <c r="M1124"/>
      <c r="N1124"/>
      <c r="O1124"/>
      <c r="P1124"/>
      <c r="Q1124"/>
      <c r="R1124"/>
      <c r="S1124" t="s">
        <v>281</v>
      </c>
      <c r="T1124"/>
      <c r="U1124"/>
      <c r="V1124" t="s">
        <v>281</v>
      </c>
      <c r="W1124" t="s">
        <v>155</v>
      </c>
      <c r="X1124" t="s">
        <v>155</v>
      </c>
      <c r="Y1124" t="s">
        <v>281</v>
      </c>
      <c r="Z1124" t="s">
        <v>155</v>
      </c>
      <c r="AA1124"/>
      <c r="AB1124" s="100"/>
      <c r="AC1124" s="100"/>
      <c r="AD1124" s="101"/>
      <c r="AE1124" s="135"/>
    </row>
    <row r="1125" spans="1:31" ht="15" customHeight="1">
      <c r="A1125" s="89">
        <v>50</v>
      </c>
      <c r="B1125" s="89" t="s">
        <v>282</v>
      </c>
      <c r="C1125" s="130">
        <v>23</v>
      </c>
      <c r="D1125" s="119">
        <v>5.556</v>
      </c>
      <c r="E1125" s="123" t="s">
        <v>328</v>
      </c>
      <c r="F1125" s="122">
        <v>5</v>
      </c>
      <c r="G1125" s="125">
        <v>1121</v>
      </c>
      <c r="H1125" s="94">
        <v>1</v>
      </c>
      <c r="I1125" s="95" t="s">
        <v>156</v>
      </c>
      <c r="J1125">
        <v>1121</v>
      </c>
      <c r="K1125"/>
      <c r="L1125"/>
      <c r="M1125"/>
      <c r="N1125"/>
      <c r="O1125"/>
      <c r="P1125"/>
      <c r="Q1125"/>
      <c r="R1125"/>
      <c r="S1125" t="s">
        <v>281</v>
      </c>
      <c r="T1125"/>
      <c r="U1125"/>
      <c r="V1125"/>
      <c r="W1125"/>
      <c r="X1125"/>
      <c r="Y1125"/>
      <c r="Z1125"/>
      <c r="AA1125"/>
      <c r="AB1125" s="100"/>
      <c r="AC1125" s="100"/>
      <c r="AD1125" s="101"/>
      <c r="AE1125" s="135"/>
    </row>
    <row r="1126" spans="1:31" ht="15" customHeight="1">
      <c r="A1126" s="89">
        <v>50</v>
      </c>
      <c r="B1126" s="89" t="s">
        <v>282</v>
      </c>
      <c r="C1126" s="131">
        <v>24</v>
      </c>
      <c r="D1126" s="119">
        <v>4.758</v>
      </c>
      <c r="E1126" s="123" t="s">
        <v>328</v>
      </c>
      <c r="F1126" s="122">
        <v>5</v>
      </c>
      <c r="G1126" s="125">
        <v>1122</v>
      </c>
      <c r="H1126" s="94">
        <v>1</v>
      </c>
      <c r="I1126" s="95" t="s">
        <v>156</v>
      </c>
      <c r="J1126">
        <v>1122</v>
      </c>
      <c r="K1126"/>
      <c r="L1126"/>
      <c r="M1126"/>
      <c r="N1126"/>
      <c r="O1126"/>
      <c r="P1126"/>
      <c r="Q1126"/>
      <c r="R1126"/>
      <c r="S1126" t="s">
        <v>281</v>
      </c>
      <c r="T1126"/>
      <c r="U1126"/>
      <c r="V1126"/>
      <c r="W1126"/>
      <c r="X1126"/>
      <c r="Y1126"/>
      <c r="Z1126"/>
      <c r="AA1126" t="s">
        <v>281</v>
      </c>
      <c r="AB1126" s="100"/>
      <c r="AC1126" s="100"/>
      <c r="AD1126" s="101"/>
      <c r="AE1126" s="135"/>
    </row>
    <row r="1127" spans="1:31" ht="15" customHeight="1">
      <c r="A1127" s="89">
        <v>51</v>
      </c>
      <c r="B1127" s="89" t="s">
        <v>242</v>
      </c>
      <c r="C1127" s="130">
        <v>1</v>
      </c>
      <c r="D1127" s="119">
        <v>3469.51</v>
      </c>
      <c r="E1127" s="123" t="s">
        <v>331</v>
      </c>
      <c r="F1127" s="122">
        <v>3406</v>
      </c>
      <c r="G1127" s="125">
        <v>1123</v>
      </c>
      <c r="H1127" s="94">
        <v>1</v>
      </c>
      <c r="I1127" s="95" t="s">
        <v>156</v>
      </c>
      <c r="J1127">
        <v>1123</v>
      </c>
      <c r="K1127"/>
      <c r="L1127"/>
      <c r="M1127"/>
      <c r="N1127"/>
      <c r="O1127"/>
      <c r="P1127"/>
      <c r="Q1127"/>
      <c r="R1127"/>
      <c r="S1127" t="s">
        <v>281</v>
      </c>
      <c r="T1127"/>
      <c r="U1127"/>
      <c r="V1127" t="s">
        <v>281</v>
      </c>
      <c r="W1127" t="s">
        <v>155</v>
      </c>
      <c r="X1127" t="s">
        <v>155</v>
      </c>
      <c r="Y1127" t="s">
        <v>281</v>
      </c>
      <c r="Z1127" t="s">
        <v>155</v>
      </c>
      <c r="AA1127" s="100"/>
      <c r="AB1127" s="100"/>
      <c r="AC1127" s="100"/>
      <c r="AD1127" s="101"/>
      <c r="AE1127" s="135"/>
    </row>
    <row r="1128" spans="1:31" ht="15" customHeight="1">
      <c r="A1128" s="89">
        <v>51</v>
      </c>
      <c r="B1128" s="89" t="s">
        <v>242</v>
      </c>
      <c r="C1128" s="130">
        <v>2</v>
      </c>
      <c r="D1128" s="119">
        <v>3469.3679999999999</v>
      </c>
      <c r="E1128" s="123" t="s">
        <v>331</v>
      </c>
      <c r="F1128" s="122">
        <v>3406</v>
      </c>
      <c r="G1128" s="125">
        <v>1124</v>
      </c>
      <c r="H1128" s="94">
        <v>1</v>
      </c>
      <c r="I1128" s="95" t="s">
        <v>156</v>
      </c>
      <c r="J1128">
        <v>1124</v>
      </c>
      <c r="K1128"/>
      <c r="L1128"/>
      <c r="M1128"/>
      <c r="N1128"/>
      <c r="O1128"/>
      <c r="P1128"/>
      <c r="Q1128"/>
      <c r="R1128"/>
      <c r="S1128" t="s">
        <v>281</v>
      </c>
      <c r="T1128"/>
      <c r="U1128"/>
      <c r="V1128"/>
      <c r="W1128" t="s">
        <v>155</v>
      </c>
      <c r="X1128" t="s">
        <v>155</v>
      </c>
      <c r="Y1128" t="s">
        <v>281</v>
      </c>
      <c r="Z1128" t="s">
        <v>155</v>
      </c>
      <c r="AA1128" s="100"/>
      <c r="AB1128" s="100"/>
      <c r="AC1128" s="100"/>
      <c r="AD1128" s="101"/>
      <c r="AE1128" s="135"/>
    </row>
    <row r="1129" spans="1:31" ht="15" customHeight="1">
      <c r="A1129" s="89">
        <v>51</v>
      </c>
      <c r="B1129" s="89" t="s">
        <v>242</v>
      </c>
      <c r="C1129" s="130">
        <v>3</v>
      </c>
      <c r="D1129" s="119">
        <v>3469.7469999999998</v>
      </c>
      <c r="E1129" s="123" t="s">
        <v>331</v>
      </c>
      <c r="F1129" s="122">
        <v>3406</v>
      </c>
      <c r="G1129" s="125">
        <v>1125</v>
      </c>
      <c r="H1129" s="94">
        <v>1</v>
      </c>
      <c r="I1129" s="95" t="s">
        <v>156</v>
      </c>
      <c r="J1129">
        <v>1125</v>
      </c>
      <c r="K1129" t="s">
        <v>281</v>
      </c>
      <c r="L1129"/>
      <c r="M1129" t="s">
        <v>281</v>
      </c>
      <c r="N1129"/>
      <c r="O1129"/>
      <c r="P1129" t="s">
        <v>281</v>
      </c>
      <c r="Q1129" t="s">
        <v>155</v>
      </c>
      <c r="R1129"/>
      <c r="S1129" t="s">
        <v>281</v>
      </c>
      <c r="T1129" t="s">
        <v>281</v>
      </c>
      <c r="U1129" t="s">
        <v>281</v>
      </c>
      <c r="V1129"/>
      <c r="W1129" t="s">
        <v>155</v>
      </c>
      <c r="X1129" t="s">
        <v>155</v>
      </c>
      <c r="Y1129" t="s">
        <v>281</v>
      </c>
      <c r="Z1129" t="s">
        <v>155</v>
      </c>
      <c r="AA1129" s="100"/>
      <c r="AB1129" s="100"/>
      <c r="AC1129" s="100"/>
      <c r="AD1129" s="101"/>
      <c r="AE1129" s="135"/>
    </row>
    <row r="1130" spans="1:31" ht="15" customHeight="1">
      <c r="A1130" s="89">
        <v>51</v>
      </c>
      <c r="B1130" s="89" t="s">
        <v>242</v>
      </c>
      <c r="C1130" s="130">
        <v>4</v>
      </c>
      <c r="D1130" s="119">
        <v>2543.79</v>
      </c>
      <c r="E1130" s="123"/>
      <c r="F1130" s="122">
        <v>2500</v>
      </c>
      <c r="G1130" s="125">
        <v>1126</v>
      </c>
      <c r="H1130" s="94">
        <v>1</v>
      </c>
      <c r="I1130" s="95" t="s">
        <v>156</v>
      </c>
      <c r="J1130">
        <v>1126</v>
      </c>
      <c r="K1130" t="s">
        <v>319</v>
      </c>
      <c r="L1130"/>
      <c r="M1130" t="s">
        <v>281</v>
      </c>
      <c r="N1130"/>
      <c r="O1130"/>
      <c r="P1130"/>
      <c r="Q1130" t="s">
        <v>320</v>
      </c>
      <c r="R1130"/>
      <c r="S1130" t="s">
        <v>281</v>
      </c>
      <c r="T1130" t="s">
        <v>155</v>
      </c>
      <c r="U1130" t="s">
        <v>155</v>
      </c>
      <c r="V1130"/>
      <c r="W1130"/>
      <c r="X1130"/>
      <c r="Y1130"/>
      <c r="Z1130"/>
      <c r="AA1130" s="100"/>
      <c r="AB1130" s="100"/>
      <c r="AC1130" s="100"/>
      <c r="AD1130" s="101"/>
      <c r="AE1130" s="135"/>
    </row>
    <row r="1131" spans="1:31" ht="15" customHeight="1">
      <c r="A1131" s="89">
        <v>51</v>
      </c>
      <c r="B1131" s="89" t="s">
        <v>242</v>
      </c>
      <c r="C1131" s="130">
        <v>5</v>
      </c>
      <c r="D1131" s="119">
        <v>1523.4090000000001</v>
      </c>
      <c r="E1131" s="123"/>
      <c r="F1131" s="122">
        <v>1500</v>
      </c>
      <c r="G1131" s="125">
        <v>1127</v>
      </c>
      <c r="H1131" s="94">
        <v>1</v>
      </c>
      <c r="I1131" s="95" t="s">
        <v>156</v>
      </c>
      <c r="J1131">
        <v>1127</v>
      </c>
      <c r="K1131" t="s">
        <v>281</v>
      </c>
      <c r="L1131"/>
      <c r="M1131" t="s">
        <v>281</v>
      </c>
      <c r="N1131"/>
      <c r="O1131"/>
      <c r="P1131" t="s">
        <v>281</v>
      </c>
      <c r="Q1131" t="s">
        <v>155</v>
      </c>
      <c r="R1131"/>
      <c r="S1131" t="s">
        <v>281</v>
      </c>
      <c r="T1131" t="s">
        <v>281</v>
      </c>
      <c r="U1131" t="s">
        <v>281</v>
      </c>
      <c r="V1131"/>
      <c r="W1131"/>
      <c r="X1131"/>
      <c r="Y1131"/>
      <c r="Z1131"/>
      <c r="AA1131" s="100"/>
      <c r="AB1131" s="100"/>
      <c r="AC1131" s="100"/>
      <c r="AD1131" s="101"/>
      <c r="AE1131" s="135"/>
    </row>
    <row r="1132" spans="1:31" ht="15" customHeight="1">
      <c r="A1132" s="89">
        <v>51</v>
      </c>
      <c r="B1132" s="89" t="s">
        <v>242</v>
      </c>
      <c r="C1132" s="130">
        <v>6</v>
      </c>
      <c r="D1132" s="119">
        <v>1015.4349999999999</v>
      </c>
      <c r="E1132" s="123"/>
      <c r="F1132" s="122">
        <v>1000</v>
      </c>
      <c r="G1132" s="125">
        <v>1128</v>
      </c>
      <c r="H1132" s="94">
        <v>1</v>
      </c>
      <c r="I1132" s="95" t="s">
        <v>156</v>
      </c>
      <c r="J1132">
        <v>1128</v>
      </c>
      <c r="K1132" t="s">
        <v>281</v>
      </c>
      <c r="L1132"/>
      <c r="M1132" t="s">
        <v>281</v>
      </c>
      <c r="N1132" t="s">
        <v>281</v>
      </c>
      <c r="O1132"/>
      <c r="P1132"/>
      <c r="Q1132" t="s">
        <v>155</v>
      </c>
      <c r="R1132"/>
      <c r="S1132" t="s">
        <v>155</v>
      </c>
      <c r="T1132" t="s">
        <v>281</v>
      </c>
      <c r="U1132" t="s">
        <v>281</v>
      </c>
      <c r="V1132"/>
      <c r="W1132"/>
      <c r="X1132"/>
      <c r="Y1132"/>
      <c r="Z1132"/>
      <c r="AA1132" s="100"/>
      <c r="AB1132" s="100"/>
      <c r="AC1132" s="100"/>
      <c r="AD1132" s="101"/>
      <c r="AE1132" s="135"/>
    </row>
    <row r="1133" spans="1:31" ht="15" customHeight="1">
      <c r="A1133" s="89">
        <v>51</v>
      </c>
      <c r="B1133" s="89" t="s">
        <v>242</v>
      </c>
      <c r="C1133" s="130">
        <v>7</v>
      </c>
      <c r="D1133" s="119">
        <v>812.66700000000003</v>
      </c>
      <c r="E1133" s="123"/>
      <c r="F1133" s="122">
        <v>800</v>
      </c>
      <c r="G1133" s="125">
        <v>1129</v>
      </c>
      <c r="H1133" s="94">
        <v>1</v>
      </c>
      <c r="I1133" s="95" t="s">
        <v>156</v>
      </c>
      <c r="J1133">
        <v>1129</v>
      </c>
      <c r="K1133" t="s">
        <v>155</v>
      </c>
      <c r="L1133"/>
      <c r="M1133" t="s">
        <v>281</v>
      </c>
      <c r="N1133" t="s">
        <v>281</v>
      </c>
      <c r="O1133"/>
      <c r="P1133" t="s">
        <v>281</v>
      </c>
      <c r="Q1133" t="s">
        <v>155</v>
      </c>
      <c r="R1133"/>
      <c r="S1133" t="s">
        <v>281</v>
      </c>
      <c r="T1133" t="s">
        <v>281</v>
      </c>
      <c r="U1133" t="s">
        <v>281</v>
      </c>
      <c r="V1133"/>
      <c r="W1133"/>
      <c r="X1133"/>
      <c r="Y1133"/>
      <c r="Z1133"/>
      <c r="AA1133" s="100"/>
      <c r="AB1133" s="100"/>
      <c r="AC1133" s="100"/>
      <c r="AD1133" s="101"/>
      <c r="AE1133" s="135"/>
    </row>
    <row r="1134" spans="1:31" ht="15" customHeight="1">
      <c r="A1134" s="89">
        <v>51</v>
      </c>
      <c r="B1134" s="89" t="s">
        <v>242</v>
      </c>
      <c r="C1134" s="130">
        <v>8</v>
      </c>
      <c r="D1134" s="119">
        <v>609.51</v>
      </c>
      <c r="E1134" s="123"/>
      <c r="F1134" s="122">
        <v>600</v>
      </c>
      <c r="G1134" s="125">
        <v>1130</v>
      </c>
      <c r="H1134" s="94">
        <v>1</v>
      </c>
      <c r="I1134" s="95" t="s">
        <v>156</v>
      </c>
      <c r="J1134">
        <v>1130</v>
      </c>
      <c r="K1134" t="s">
        <v>281</v>
      </c>
      <c r="L1134"/>
      <c r="M1134" t="s">
        <v>281</v>
      </c>
      <c r="N1134"/>
      <c r="O1134"/>
      <c r="P1134"/>
      <c r="Q1134" t="s">
        <v>155</v>
      </c>
      <c r="R1134"/>
      <c r="S1134" t="s">
        <v>281</v>
      </c>
      <c r="T1134" t="s">
        <v>281</v>
      </c>
      <c r="U1134" t="s">
        <v>281</v>
      </c>
      <c r="V1134"/>
      <c r="W1134"/>
      <c r="X1134"/>
      <c r="Y1134"/>
      <c r="Z1134"/>
      <c r="AA1134" s="100"/>
      <c r="AB1134" s="100"/>
      <c r="AC1134" s="100"/>
      <c r="AD1134" s="101"/>
      <c r="AE1134" s="135"/>
    </row>
    <row r="1135" spans="1:31" ht="15" customHeight="1">
      <c r="A1135" s="89">
        <v>51</v>
      </c>
      <c r="B1135" s="89" t="s">
        <v>242</v>
      </c>
      <c r="C1135" s="130">
        <v>9</v>
      </c>
      <c r="D1135" s="119">
        <v>508.34699999999998</v>
      </c>
      <c r="E1135" s="123"/>
      <c r="F1135" s="122">
        <v>500</v>
      </c>
      <c r="G1135" s="125">
        <v>1131</v>
      </c>
      <c r="H1135" s="94">
        <v>1</v>
      </c>
      <c r="I1135" s="95" t="s">
        <v>156</v>
      </c>
      <c r="J1135">
        <v>1131</v>
      </c>
      <c r="K1135" t="s">
        <v>281</v>
      </c>
      <c r="L1135"/>
      <c r="M1135" t="s">
        <v>281</v>
      </c>
      <c r="N1135" t="s">
        <v>281</v>
      </c>
      <c r="O1135"/>
      <c r="P1135" t="s">
        <v>281</v>
      </c>
      <c r="Q1135" t="s">
        <v>155</v>
      </c>
      <c r="R1135"/>
      <c r="S1135" t="s">
        <v>281</v>
      </c>
      <c r="T1135" t="s">
        <v>281</v>
      </c>
      <c r="U1135" t="s">
        <v>281</v>
      </c>
      <c r="V1135"/>
      <c r="W1135"/>
      <c r="X1135"/>
      <c r="Y1135"/>
      <c r="Z1135"/>
      <c r="AA1135" s="100"/>
      <c r="AB1135" s="100"/>
      <c r="AC1135" s="100"/>
      <c r="AD1135" s="101"/>
      <c r="AE1135" s="135"/>
    </row>
    <row r="1136" spans="1:31" ht="15" customHeight="1">
      <c r="A1136" s="89">
        <v>51</v>
      </c>
      <c r="B1136" s="89" t="s">
        <v>242</v>
      </c>
      <c r="C1136" s="130">
        <v>10</v>
      </c>
      <c r="D1136" s="119">
        <v>487.05599999999998</v>
      </c>
      <c r="E1136" s="123" t="s">
        <v>332</v>
      </c>
      <c r="F1136" s="122">
        <v>480</v>
      </c>
      <c r="G1136" s="125">
        <v>1132</v>
      </c>
      <c r="H1136" s="94">
        <v>1</v>
      </c>
      <c r="I1136" s="95" t="s">
        <v>156</v>
      </c>
      <c r="J1136">
        <v>1132</v>
      </c>
      <c r="K1136" t="s">
        <v>281</v>
      </c>
      <c r="L1136"/>
      <c r="M1136" t="s">
        <v>281</v>
      </c>
      <c r="N1136" t="s">
        <v>281</v>
      </c>
      <c r="O1136"/>
      <c r="P1136"/>
      <c r="Q1136" t="s">
        <v>320</v>
      </c>
      <c r="R1136"/>
      <c r="S1136" t="s">
        <v>281</v>
      </c>
      <c r="T1136" t="s">
        <v>281</v>
      </c>
      <c r="U1136" t="s">
        <v>281</v>
      </c>
      <c r="V1136"/>
      <c r="W1136"/>
      <c r="X1136"/>
      <c r="Y1136"/>
      <c r="Z1136"/>
      <c r="AA1136" s="100"/>
      <c r="AB1136" s="100"/>
      <c r="AC1136" s="100"/>
      <c r="AD1136" s="101"/>
      <c r="AE1136" s="135"/>
    </row>
    <row r="1137" spans="1:31" ht="15" customHeight="1">
      <c r="A1137" s="89">
        <v>51</v>
      </c>
      <c r="B1137" s="89" t="s">
        <v>242</v>
      </c>
      <c r="C1137" s="130">
        <v>11</v>
      </c>
      <c r="D1137" s="119">
        <v>407.10899999999998</v>
      </c>
      <c r="E1137" s="123">
        <v>34.78</v>
      </c>
      <c r="F1137" s="122">
        <v>400</v>
      </c>
      <c r="G1137" s="125">
        <v>1133</v>
      </c>
      <c r="H1137" s="94">
        <v>1</v>
      </c>
      <c r="I1137" s="95" t="s">
        <v>156</v>
      </c>
      <c r="J1137">
        <v>1133</v>
      </c>
      <c r="K1137" t="s">
        <v>281</v>
      </c>
      <c r="L1137"/>
      <c r="M1137" t="s">
        <v>281</v>
      </c>
      <c r="N1137"/>
      <c r="O1137"/>
      <c r="P1137" t="s">
        <v>281</v>
      </c>
      <c r="Q1137" t="s">
        <v>155</v>
      </c>
      <c r="R1137"/>
      <c r="S1137" t="s">
        <v>281</v>
      </c>
      <c r="T1137" t="s">
        <v>281</v>
      </c>
      <c r="U1137" t="s">
        <v>281</v>
      </c>
      <c r="V1137"/>
      <c r="W1137"/>
      <c r="X1137"/>
      <c r="Y1137"/>
      <c r="Z1137"/>
      <c r="AA1137" s="100"/>
      <c r="AB1137" s="100"/>
      <c r="AC1137" s="100"/>
      <c r="AD1137" s="101"/>
      <c r="AE1137" s="135"/>
    </row>
    <row r="1138" spans="1:31" ht="15" customHeight="1">
      <c r="A1138" s="89">
        <v>51</v>
      </c>
      <c r="B1138" s="89" t="s">
        <v>242</v>
      </c>
      <c r="C1138" s="130">
        <v>12</v>
      </c>
      <c r="D1138" s="119">
        <v>365.45100000000002</v>
      </c>
      <c r="E1138" s="123">
        <v>34.700000000000003</v>
      </c>
      <c r="F1138" s="122">
        <v>359</v>
      </c>
      <c r="G1138" s="125">
        <v>1134</v>
      </c>
      <c r="H1138" s="94">
        <v>1</v>
      </c>
      <c r="I1138" s="95" t="s">
        <v>156</v>
      </c>
      <c r="J1138">
        <v>1134</v>
      </c>
      <c r="K1138" t="s">
        <v>281</v>
      </c>
      <c r="L1138"/>
      <c r="M1138" t="s">
        <v>281</v>
      </c>
      <c r="N1138"/>
      <c r="O1138"/>
      <c r="P1138"/>
      <c r="Q1138" t="s">
        <v>155</v>
      </c>
      <c r="R1138"/>
      <c r="S1138" t="s">
        <v>281</v>
      </c>
      <c r="T1138" t="s">
        <v>155</v>
      </c>
      <c r="U1138" t="s">
        <v>155</v>
      </c>
      <c r="V1138"/>
      <c r="W1138"/>
      <c r="X1138"/>
      <c r="Y1138"/>
      <c r="Z1138"/>
      <c r="AA1138" s="100"/>
      <c r="AB1138" s="100"/>
      <c r="AC1138" s="100"/>
      <c r="AD1138" s="101"/>
      <c r="AE1138" s="135"/>
    </row>
    <row r="1139" spans="1:31" ht="15" customHeight="1">
      <c r="A1139" s="89">
        <v>51</v>
      </c>
      <c r="B1139" s="89" t="s">
        <v>242</v>
      </c>
      <c r="C1139" s="130">
        <v>13</v>
      </c>
      <c r="D1139" s="119">
        <v>302.62400000000002</v>
      </c>
      <c r="E1139" s="123">
        <v>34.4</v>
      </c>
      <c r="F1139" s="122">
        <v>297</v>
      </c>
      <c r="G1139" s="125">
        <v>1135</v>
      </c>
      <c r="H1139" s="94">
        <v>1</v>
      </c>
      <c r="I1139" s="95" t="s">
        <v>156</v>
      </c>
      <c r="J1139">
        <v>1135</v>
      </c>
      <c r="K1139" t="s">
        <v>155</v>
      </c>
      <c r="L1139"/>
      <c r="M1139" t="s">
        <v>281</v>
      </c>
      <c r="N1139" t="s">
        <v>281</v>
      </c>
      <c r="O1139"/>
      <c r="P1139" t="s">
        <v>281</v>
      </c>
      <c r="Q1139" t="s">
        <v>155</v>
      </c>
      <c r="R1139"/>
      <c r="S1139" t="s">
        <v>281</v>
      </c>
      <c r="T1139" t="s">
        <v>281</v>
      </c>
      <c r="U1139" t="s">
        <v>281</v>
      </c>
      <c r="V1139"/>
      <c r="W1139"/>
      <c r="X1139"/>
      <c r="Y1139"/>
      <c r="Z1139"/>
      <c r="AA1139" s="100"/>
      <c r="AB1139" s="100"/>
      <c r="AC1139" s="100"/>
      <c r="AD1139" s="101"/>
      <c r="AE1139" s="135"/>
    </row>
    <row r="1140" spans="1:31" ht="15" customHeight="1">
      <c r="A1140" s="89">
        <v>51</v>
      </c>
      <c r="B1140" s="89" t="s">
        <v>242</v>
      </c>
      <c r="C1140" s="130">
        <v>14</v>
      </c>
      <c r="D1140" s="119">
        <v>274.73200000000003</v>
      </c>
      <c r="E1140" s="123">
        <v>34.1</v>
      </c>
      <c r="F1140" s="122">
        <v>270</v>
      </c>
      <c r="G1140" s="125">
        <v>1136</v>
      </c>
      <c r="H1140" s="94">
        <v>1</v>
      </c>
      <c r="I1140" s="95" t="s">
        <v>156</v>
      </c>
      <c r="J1140">
        <v>1136</v>
      </c>
      <c r="K1140" t="s">
        <v>281</v>
      </c>
      <c r="L1140"/>
      <c r="M1140" t="s">
        <v>281</v>
      </c>
      <c r="N1140" t="s">
        <v>281</v>
      </c>
      <c r="O1140"/>
      <c r="P1140" t="s">
        <v>281</v>
      </c>
      <c r="Q1140" t="s">
        <v>155</v>
      </c>
      <c r="R1140"/>
      <c r="S1140" t="s">
        <v>281</v>
      </c>
      <c r="T1140" t="s">
        <v>281</v>
      </c>
      <c r="U1140" t="s">
        <v>281</v>
      </c>
      <c r="V1140"/>
      <c r="W1140"/>
      <c r="X1140"/>
      <c r="Y1140"/>
      <c r="Z1140"/>
      <c r="AA1140" s="100"/>
      <c r="AB1140" s="100"/>
      <c r="AC1140" s="100"/>
      <c r="AD1140" s="101"/>
      <c r="AE1140" s="135"/>
    </row>
    <row r="1141" spans="1:31" ht="15" customHeight="1">
      <c r="A1141" s="89">
        <v>51</v>
      </c>
      <c r="B1141" s="89" t="s">
        <v>242</v>
      </c>
      <c r="C1141" s="130">
        <v>15</v>
      </c>
      <c r="D1141" s="119">
        <v>252.52199999999999</v>
      </c>
      <c r="E1141" s="123">
        <v>33.6</v>
      </c>
      <c r="F1141" s="122">
        <v>248</v>
      </c>
      <c r="G1141" s="125">
        <v>1137</v>
      </c>
      <c r="H1141" s="94">
        <v>1</v>
      </c>
      <c r="I1141" s="95" t="s">
        <v>156</v>
      </c>
      <c r="J1141">
        <v>1137</v>
      </c>
      <c r="K1141" t="s">
        <v>281</v>
      </c>
      <c r="L1141"/>
      <c r="M1141" t="s">
        <v>281</v>
      </c>
      <c r="N1141"/>
      <c r="O1141"/>
      <c r="P1141" t="s">
        <v>281</v>
      </c>
      <c r="Q1141" t="s">
        <v>155</v>
      </c>
      <c r="R1141"/>
      <c r="S1141" t="s">
        <v>281</v>
      </c>
      <c r="T1141" t="s">
        <v>281</v>
      </c>
      <c r="U1141" t="s">
        <v>281</v>
      </c>
      <c r="V1141"/>
      <c r="W1141"/>
      <c r="X1141"/>
      <c r="Y1141"/>
      <c r="Z1141"/>
      <c r="AA1141" s="100"/>
      <c r="AB1141" s="100"/>
      <c r="AC1141" s="100"/>
      <c r="AD1141" s="101"/>
      <c r="AE1141" s="135"/>
    </row>
    <row r="1142" spans="1:31" ht="15" customHeight="1">
      <c r="A1142" s="89">
        <v>51</v>
      </c>
      <c r="B1142" s="89" t="s">
        <v>242</v>
      </c>
      <c r="C1142" s="130">
        <v>16</v>
      </c>
      <c r="D1142" s="119">
        <v>222.625</v>
      </c>
      <c r="E1142" s="123">
        <v>33.1</v>
      </c>
      <c r="F1142" s="122">
        <v>218</v>
      </c>
      <c r="G1142" s="125">
        <v>1138</v>
      </c>
      <c r="H1142" s="94">
        <v>1</v>
      </c>
      <c r="I1142" s="95" t="s">
        <v>156</v>
      </c>
      <c r="J1142">
        <v>1138</v>
      </c>
      <c r="K1142" t="s">
        <v>281</v>
      </c>
      <c r="L1142"/>
      <c r="M1142" t="s">
        <v>155</v>
      </c>
      <c r="N1142" t="s">
        <v>281</v>
      </c>
      <c r="O1142"/>
      <c r="P1142" t="s">
        <v>281</v>
      </c>
      <c r="Q1142" t="s">
        <v>155</v>
      </c>
      <c r="R1142"/>
      <c r="S1142" t="s">
        <v>281</v>
      </c>
      <c r="T1142" t="s">
        <v>281</v>
      </c>
      <c r="U1142" t="s">
        <v>281</v>
      </c>
      <c r="V1142"/>
      <c r="W1142"/>
      <c r="X1142"/>
      <c r="Y1142"/>
      <c r="Z1142"/>
      <c r="AA1142" s="100"/>
      <c r="AB1142" s="100"/>
      <c r="AC1142" s="100"/>
      <c r="AD1142" s="101"/>
      <c r="AE1142" s="135"/>
    </row>
    <row r="1143" spans="1:31" ht="15" customHeight="1">
      <c r="A1143" s="89">
        <v>51</v>
      </c>
      <c r="B1143" s="89" t="s">
        <v>242</v>
      </c>
      <c r="C1143" s="130">
        <v>17</v>
      </c>
      <c r="D1143" s="119">
        <v>202.84899999999999</v>
      </c>
      <c r="E1143" s="123">
        <v>32.9</v>
      </c>
      <c r="F1143" s="122">
        <v>199</v>
      </c>
      <c r="G1143" s="125">
        <v>1139</v>
      </c>
      <c r="H1143" s="94">
        <v>1</v>
      </c>
      <c r="I1143" s="95" t="s">
        <v>156</v>
      </c>
      <c r="J1143">
        <v>1139</v>
      </c>
      <c r="K1143" t="s">
        <v>281</v>
      </c>
      <c r="L1143"/>
      <c r="M1143" t="s">
        <v>281</v>
      </c>
      <c r="N1143" t="s">
        <v>281</v>
      </c>
      <c r="O1143" t="s">
        <v>281</v>
      </c>
      <c r="P1143" t="s">
        <v>281</v>
      </c>
      <c r="Q1143" t="s">
        <v>155</v>
      </c>
      <c r="R1143"/>
      <c r="S1143" t="s">
        <v>281</v>
      </c>
      <c r="T1143" t="s">
        <v>281</v>
      </c>
      <c r="U1143" t="s">
        <v>281</v>
      </c>
      <c r="V1143"/>
      <c r="W1143"/>
      <c r="X1143"/>
      <c r="Y1143"/>
      <c r="Z1143"/>
      <c r="AA1143" s="100"/>
      <c r="AB1143" s="100"/>
      <c r="AC1143" s="100"/>
      <c r="AD1143" s="101"/>
      <c r="AE1143" s="135"/>
    </row>
    <row r="1144" spans="1:31" ht="15" customHeight="1">
      <c r="A1144" s="89">
        <v>51</v>
      </c>
      <c r="B1144" s="89" t="s">
        <v>242</v>
      </c>
      <c r="C1144" s="130">
        <v>18</v>
      </c>
      <c r="D1144" s="119">
        <v>171.73099999999999</v>
      </c>
      <c r="E1144" s="123">
        <v>32.6</v>
      </c>
      <c r="F1144" s="122">
        <v>168</v>
      </c>
      <c r="G1144" s="125">
        <v>1140</v>
      </c>
      <c r="H1144" s="94">
        <v>1</v>
      </c>
      <c r="I1144" s="95" t="s">
        <v>156</v>
      </c>
      <c r="J1144">
        <v>1140</v>
      </c>
      <c r="K1144" t="s">
        <v>155</v>
      </c>
      <c r="L1144"/>
      <c r="M1144" t="s">
        <v>281</v>
      </c>
      <c r="N1144"/>
      <c r="O1144" t="s">
        <v>281</v>
      </c>
      <c r="P1144" t="s">
        <v>281</v>
      </c>
      <c r="Q1144" t="s">
        <v>155</v>
      </c>
      <c r="R1144"/>
      <c r="S1144" t="s">
        <v>155</v>
      </c>
      <c r="T1144" t="s">
        <v>281</v>
      </c>
      <c r="U1144" t="s">
        <v>281</v>
      </c>
      <c r="V1144"/>
      <c r="W1144"/>
      <c r="X1144"/>
      <c r="Y1144"/>
      <c r="Z1144"/>
      <c r="AA1144" s="100"/>
      <c r="AB1144" s="100"/>
      <c r="AC1144" s="100"/>
      <c r="AD1144" s="101"/>
    </row>
    <row r="1145" spans="1:31" ht="15" customHeight="1">
      <c r="A1145" s="89">
        <v>51</v>
      </c>
      <c r="B1145" s="89" t="s">
        <v>242</v>
      </c>
      <c r="C1145" s="130">
        <v>19</v>
      </c>
      <c r="D1145" s="119">
        <v>142.239</v>
      </c>
      <c r="E1145" s="123">
        <v>32.299999999999997</v>
      </c>
      <c r="F1145" s="122">
        <v>139</v>
      </c>
      <c r="G1145" s="125">
        <v>1141</v>
      </c>
      <c r="H1145" s="94">
        <v>1</v>
      </c>
      <c r="I1145" s="95" t="s">
        <v>156</v>
      </c>
      <c r="J1145">
        <v>1141</v>
      </c>
      <c r="K1145" t="s">
        <v>281</v>
      </c>
      <c r="L1145"/>
      <c r="M1145" t="s">
        <v>281</v>
      </c>
      <c r="N1145" t="s">
        <v>281</v>
      </c>
      <c r="O1145" t="s">
        <v>155</v>
      </c>
      <c r="P1145" t="s">
        <v>281</v>
      </c>
      <c r="Q1145" t="s">
        <v>155</v>
      </c>
      <c r="R1145"/>
      <c r="S1145" t="s">
        <v>281</v>
      </c>
      <c r="T1145" t="s">
        <v>281</v>
      </c>
      <c r="U1145" t="s">
        <v>281</v>
      </c>
      <c r="V1145"/>
      <c r="W1145"/>
      <c r="X1145"/>
      <c r="Y1145"/>
      <c r="Z1145"/>
      <c r="AA1145" s="100"/>
      <c r="AB1145" s="100"/>
      <c r="AC1145" s="100"/>
      <c r="AD1145" s="101"/>
    </row>
    <row r="1146" spans="1:31" ht="15" customHeight="1">
      <c r="A1146" s="89">
        <v>51</v>
      </c>
      <c r="B1146" s="89" t="s">
        <v>242</v>
      </c>
      <c r="C1146" s="130">
        <v>20</v>
      </c>
      <c r="D1146" s="119">
        <v>111.04600000000001</v>
      </c>
      <c r="E1146" s="123">
        <v>31.8</v>
      </c>
      <c r="F1146" s="122">
        <v>108</v>
      </c>
      <c r="G1146" s="125">
        <v>1142</v>
      </c>
      <c r="H1146" s="94">
        <v>1</v>
      </c>
      <c r="I1146" s="95" t="s">
        <v>156</v>
      </c>
      <c r="J1146">
        <v>1142</v>
      </c>
      <c r="K1146" t="s">
        <v>281</v>
      </c>
      <c r="L1146"/>
      <c r="M1146" t="s">
        <v>281</v>
      </c>
      <c r="N1146"/>
      <c r="O1146" t="s">
        <v>281</v>
      </c>
      <c r="P1146" t="s">
        <v>281</v>
      </c>
      <c r="Q1146" t="s">
        <v>320</v>
      </c>
      <c r="R1146"/>
      <c r="S1146" t="s">
        <v>281</v>
      </c>
      <c r="T1146" t="s">
        <v>281</v>
      </c>
      <c r="U1146" t="s">
        <v>281</v>
      </c>
      <c r="V1146"/>
      <c r="W1146"/>
      <c r="X1146"/>
      <c r="Y1146"/>
      <c r="Z1146"/>
      <c r="AA1146" s="100"/>
      <c r="AB1146" s="100"/>
      <c r="AC1146" s="100"/>
      <c r="AD1146" s="101"/>
    </row>
    <row r="1147" spans="1:31" ht="15" customHeight="1">
      <c r="A1147" s="89">
        <v>51</v>
      </c>
      <c r="B1147" s="89" t="s">
        <v>242</v>
      </c>
      <c r="C1147" s="130">
        <v>21</v>
      </c>
      <c r="D1147" s="119">
        <v>85.518000000000001</v>
      </c>
      <c r="E1147" s="123" t="s">
        <v>330</v>
      </c>
      <c r="F1147" s="122">
        <v>83</v>
      </c>
      <c r="G1147" s="125">
        <v>1143</v>
      </c>
      <c r="H1147" s="94">
        <v>1</v>
      </c>
      <c r="I1147" s="95" t="s">
        <v>156</v>
      </c>
      <c r="J1147">
        <v>1143</v>
      </c>
      <c r="K1147" t="s">
        <v>281</v>
      </c>
      <c r="L1147"/>
      <c r="M1147" t="s">
        <v>281</v>
      </c>
      <c r="N1147" t="s">
        <v>281</v>
      </c>
      <c r="O1147" t="s">
        <v>281</v>
      </c>
      <c r="P1147" t="s">
        <v>281</v>
      </c>
      <c r="Q1147" t="s">
        <v>155</v>
      </c>
      <c r="R1147"/>
      <c r="S1147" t="s">
        <v>281</v>
      </c>
      <c r="T1147" t="s">
        <v>281</v>
      </c>
      <c r="U1147" t="s">
        <v>281</v>
      </c>
      <c r="V1147"/>
      <c r="W1147"/>
      <c r="X1147"/>
      <c r="Y1147"/>
      <c r="Z1147"/>
      <c r="AA1147" s="100"/>
      <c r="AB1147" s="100"/>
      <c r="AC1147" s="100"/>
      <c r="AD1147" s="101"/>
    </row>
    <row r="1148" spans="1:31" ht="15" customHeight="1">
      <c r="A1148" s="89">
        <v>51</v>
      </c>
      <c r="B1148" s="89" t="s">
        <v>242</v>
      </c>
      <c r="C1148" s="130">
        <v>22</v>
      </c>
      <c r="D1148" s="119">
        <v>41.942999999999998</v>
      </c>
      <c r="E1148" s="123"/>
      <c r="F1148" s="122">
        <v>40</v>
      </c>
      <c r="G1148" s="125">
        <v>1144</v>
      </c>
      <c r="H1148" s="94">
        <v>1</v>
      </c>
      <c r="I1148" s="95" t="s">
        <v>156</v>
      </c>
      <c r="J1148">
        <v>1144</v>
      </c>
      <c r="K1148" t="s">
        <v>281</v>
      </c>
      <c r="L1148"/>
      <c r="M1148" t="s">
        <v>281</v>
      </c>
      <c r="N1148"/>
      <c r="O1148" t="s">
        <v>155</v>
      </c>
      <c r="P1148" t="s">
        <v>281</v>
      </c>
      <c r="Q1148" t="s">
        <v>155</v>
      </c>
      <c r="R1148"/>
      <c r="S1148" t="s">
        <v>155</v>
      </c>
      <c r="T1148" t="s">
        <v>281</v>
      </c>
      <c r="U1148" t="s">
        <v>281</v>
      </c>
      <c r="V1148"/>
      <c r="W1148"/>
      <c r="X1148"/>
      <c r="Y1148"/>
      <c r="Z1148"/>
      <c r="AA1148" s="100"/>
      <c r="AB1148" s="100"/>
      <c r="AC1148" s="100"/>
      <c r="AD1148" s="101"/>
    </row>
    <row r="1149" spans="1:31" ht="15" customHeight="1">
      <c r="A1149" s="89">
        <v>51</v>
      </c>
      <c r="B1149" s="89" t="s">
        <v>242</v>
      </c>
      <c r="C1149" s="130">
        <v>23</v>
      </c>
      <c r="D1149" s="119">
        <v>21.216000000000001</v>
      </c>
      <c r="E1149" s="123"/>
      <c r="F1149" s="122">
        <v>20</v>
      </c>
      <c r="G1149" s="125">
        <v>1145</v>
      </c>
      <c r="H1149" s="94">
        <v>1</v>
      </c>
      <c r="I1149" s="95" t="s">
        <v>156</v>
      </c>
      <c r="J1149">
        <v>1145</v>
      </c>
      <c r="K1149" t="s">
        <v>281</v>
      </c>
      <c r="L1149"/>
      <c r="M1149" t="s">
        <v>155</v>
      </c>
      <c r="N1149" t="s">
        <v>281</v>
      </c>
      <c r="O1149" t="s">
        <v>155</v>
      </c>
      <c r="P1149" t="s">
        <v>281</v>
      </c>
      <c r="Q1149" t="s">
        <v>155</v>
      </c>
      <c r="R1149"/>
      <c r="S1149" t="s">
        <v>281</v>
      </c>
      <c r="T1149" t="s">
        <v>281</v>
      </c>
      <c r="U1149" t="s">
        <v>281</v>
      </c>
      <c r="V1149"/>
      <c r="W1149"/>
      <c r="X1149"/>
      <c r="Y1149"/>
      <c r="Z1149"/>
      <c r="AA1149" s="100"/>
      <c r="AB1149" s="100"/>
      <c r="AC1149" s="100"/>
      <c r="AD1149" s="101"/>
    </row>
    <row r="1150" spans="1:31" ht="15" customHeight="1">
      <c r="A1150" s="89">
        <v>51</v>
      </c>
      <c r="B1150" s="89" t="s">
        <v>242</v>
      </c>
      <c r="C1150" s="131">
        <v>24</v>
      </c>
      <c r="D1150" s="119">
        <v>5.5270000000000001</v>
      </c>
      <c r="E1150" s="123"/>
      <c r="F1150" s="122">
        <v>5</v>
      </c>
      <c r="G1150" s="125">
        <v>1146</v>
      </c>
      <c r="H1150" s="94">
        <v>1</v>
      </c>
      <c r="I1150" s="95" t="s">
        <v>156</v>
      </c>
      <c r="J1150">
        <v>1146</v>
      </c>
      <c r="K1150" t="s">
        <v>281</v>
      </c>
      <c r="L1150"/>
      <c r="M1150" t="s">
        <v>281</v>
      </c>
      <c r="N1150" t="s">
        <v>281</v>
      </c>
      <c r="O1150" t="s">
        <v>155</v>
      </c>
      <c r="P1150" t="s">
        <v>281</v>
      </c>
      <c r="Q1150" t="s">
        <v>155</v>
      </c>
      <c r="R1150"/>
      <c r="S1150" t="s">
        <v>281</v>
      </c>
      <c r="T1150" t="s">
        <v>281</v>
      </c>
      <c r="U1150" t="s">
        <v>281</v>
      </c>
      <c r="V1150"/>
      <c r="W1150"/>
      <c r="X1150"/>
      <c r="Y1150"/>
      <c r="Z1150"/>
      <c r="AA1150" s="100"/>
      <c r="AB1150" s="100"/>
      <c r="AC1150" s="100"/>
      <c r="AD1150" s="101"/>
    </row>
    <row r="1151" spans="1:31" ht="15" customHeight="1">
      <c r="A1151" s="89">
        <v>52</v>
      </c>
      <c r="B1151" s="89" t="s">
        <v>244</v>
      </c>
      <c r="C1151" s="130">
        <v>1</v>
      </c>
      <c r="D1151" s="119">
        <v>3392.4290000000001</v>
      </c>
      <c r="E1151" s="123" t="s">
        <v>331</v>
      </c>
      <c r="F1151" s="122">
        <v>3328</v>
      </c>
      <c r="G1151" s="125">
        <v>1147</v>
      </c>
      <c r="H1151" s="94">
        <v>1</v>
      </c>
      <c r="I1151" s="95" t="s">
        <v>156</v>
      </c>
      <c r="J1151">
        <v>1147</v>
      </c>
      <c r="K1151" t="s">
        <v>155</v>
      </c>
      <c r="L1151"/>
      <c r="M1151" t="s">
        <v>155</v>
      </c>
      <c r="N1151"/>
      <c r="O1151"/>
      <c r="P1151" t="s">
        <v>281</v>
      </c>
      <c r="Q1151" t="s">
        <v>155</v>
      </c>
      <c r="R1151"/>
      <c r="S1151" t="s">
        <v>155</v>
      </c>
      <c r="T1151" t="s">
        <v>281</v>
      </c>
      <c r="U1151" t="s">
        <v>281</v>
      </c>
      <c r="V1151"/>
      <c r="W1151" t="s">
        <v>155</v>
      </c>
      <c r="X1151" s="100"/>
      <c r="Y1151" s="100"/>
      <c r="Z1151" s="100"/>
      <c r="AA1151" s="100"/>
      <c r="AB1151" s="100"/>
      <c r="AC1151" s="100"/>
      <c r="AD1151" s="101"/>
    </row>
    <row r="1152" spans="1:31" ht="15" customHeight="1">
      <c r="A1152" s="89">
        <v>52</v>
      </c>
      <c r="B1152" s="89" t="s">
        <v>244</v>
      </c>
      <c r="C1152" s="130">
        <v>2</v>
      </c>
      <c r="D1152" s="119">
        <v>2032.6030000000001</v>
      </c>
      <c r="E1152" s="123"/>
      <c r="F1152" s="122">
        <v>2000</v>
      </c>
      <c r="G1152" s="125">
        <v>1148</v>
      </c>
      <c r="H1152" s="94">
        <v>1</v>
      </c>
      <c r="I1152" s="95" t="s">
        <v>156</v>
      </c>
      <c r="J1152">
        <v>1148</v>
      </c>
      <c r="K1152" t="s">
        <v>281</v>
      </c>
      <c r="L1152"/>
      <c r="M1152" t="s">
        <v>281</v>
      </c>
      <c r="N1152"/>
      <c r="O1152"/>
      <c r="P1152"/>
      <c r="Q1152" t="s">
        <v>155</v>
      </c>
      <c r="R1152"/>
      <c r="S1152" t="s">
        <v>281</v>
      </c>
      <c r="T1152" t="s">
        <v>281</v>
      </c>
      <c r="U1152" t="s">
        <v>281</v>
      </c>
      <c r="V1152"/>
      <c r="W1152"/>
      <c r="X1152" s="100"/>
      <c r="Y1152" s="100"/>
      <c r="Z1152" s="100"/>
      <c r="AA1152" s="100"/>
      <c r="AB1152" s="100"/>
      <c r="AC1152" s="100" t="s">
        <v>281</v>
      </c>
      <c r="AD1152" s="101"/>
    </row>
    <row r="1153" spans="1:31" ht="15" customHeight="1">
      <c r="A1153" s="89">
        <v>52</v>
      </c>
      <c r="B1153" s="89" t="s">
        <v>244</v>
      </c>
      <c r="C1153" s="130">
        <v>3</v>
      </c>
      <c r="D1153" s="119">
        <v>1523.8150000000001</v>
      </c>
      <c r="E1153" s="123"/>
      <c r="F1153" s="122">
        <v>1500</v>
      </c>
      <c r="G1153" s="125">
        <v>1149</v>
      </c>
      <c r="H1153" s="94">
        <v>1</v>
      </c>
      <c r="I1153" s="95" t="s">
        <v>156</v>
      </c>
      <c r="J1153">
        <v>1149</v>
      </c>
      <c r="K1153" t="s">
        <v>281</v>
      </c>
      <c r="L1153"/>
      <c r="M1153" t="s">
        <v>281</v>
      </c>
      <c r="N1153"/>
      <c r="O1153"/>
      <c r="P1153" t="s">
        <v>281</v>
      </c>
      <c r="Q1153" t="s">
        <v>155</v>
      </c>
      <c r="R1153"/>
      <c r="S1153" t="s">
        <v>281</v>
      </c>
      <c r="T1153" t="s">
        <v>155</v>
      </c>
      <c r="U1153" t="s">
        <v>155</v>
      </c>
      <c r="V1153"/>
      <c r="W1153"/>
      <c r="X1153" s="100"/>
      <c r="Y1153" s="100"/>
      <c r="Z1153" s="100"/>
      <c r="AA1153" s="100"/>
      <c r="AB1153" s="100"/>
      <c r="AC1153" s="100" t="s">
        <v>281</v>
      </c>
      <c r="AD1153" s="101"/>
    </row>
    <row r="1154" spans="1:31" ht="15" customHeight="1">
      <c r="A1154" s="89">
        <v>52</v>
      </c>
      <c r="B1154" s="89" t="s">
        <v>244</v>
      </c>
      <c r="C1154" s="130">
        <v>4</v>
      </c>
      <c r="D1154" s="119">
        <v>1014.95</v>
      </c>
      <c r="E1154" s="123"/>
      <c r="F1154" s="122">
        <v>1000</v>
      </c>
      <c r="G1154" s="125">
        <v>1150</v>
      </c>
      <c r="H1154" s="94">
        <v>1</v>
      </c>
      <c r="I1154" s="95" t="s">
        <v>156</v>
      </c>
      <c r="J1154">
        <v>1150</v>
      </c>
      <c r="K1154" t="s">
        <v>281</v>
      </c>
      <c r="L1154"/>
      <c r="M1154" t="s">
        <v>281</v>
      </c>
      <c r="N1154" t="s">
        <v>281</v>
      </c>
      <c r="O1154"/>
      <c r="P1154"/>
      <c r="Q1154" t="s">
        <v>320</v>
      </c>
      <c r="R1154"/>
      <c r="S1154" t="s">
        <v>281</v>
      </c>
      <c r="T1154" t="s">
        <v>281</v>
      </c>
      <c r="U1154" t="s">
        <v>281</v>
      </c>
      <c r="V1154"/>
      <c r="W1154"/>
      <c r="X1154" s="100"/>
      <c r="Y1154" s="100"/>
      <c r="Z1154" s="100"/>
      <c r="AA1154" s="100"/>
      <c r="AB1154" s="100"/>
      <c r="AC1154" s="100" t="s">
        <v>281</v>
      </c>
      <c r="AD1154" s="101"/>
    </row>
    <row r="1155" spans="1:31" ht="15" customHeight="1">
      <c r="A1155" s="89">
        <v>52</v>
      </c>
      <c r="B1155" s="89" t="s">
        <v>244</v>
      </c>
      <c r="C1155" s="130">
        <v>5</v>
      </c>
      <c r="D1155" s="119">
        <v>812.46799999999996</v>
      </c>
      <c r="E1155" s="123"/>
      <c r="F1155" s="122">
        <v>800</v>
      </c>
      <c r="G1155" s="125">
        <v>1151</v>
      </c>
      <c r="H1155" s="94">
        <v>1</v>
      </c>
      <c r="I1155" s="95" t="s">
        <v>156</v>
      </c>
      <c r="J1155">
        <v>1151</v>
      </c>
      <c r="K1155" t="s">
        <v>281</v>
      </c>
      <c r="L1155"/>
      <c r="M1155" t="s">
        <v>281</v>
      </c>
      <c r="N1155" t="s">
        <v>281</v>
      </c>
      <c r="O1155"/>
      <c r="P1155" t="s">
        <v>281</v>
      </c>
      <c r="Q1155" t="s">
        <v>155</v>
      </c>
      <c r="R1155"/>
      <c r="S1155" t="s">
        <v>281</v>
      </c>
      <c r="T1155" t="s">
        <v>281</v>
      </c>
      <c r="U1155" t="s">
        <v>281</v>
      </c>
      <c r="V1155"/>
      <c r="W1155" t="s">
        <v>155</v>
      </c>
      <c r="X1155" s="100"/>
      <c r="Y1155" s="100"/>
      <c r="Z1155" s="100"/>
      <c r="AA1155" s="100"/>
      <c r="AB1155" s="100"/>
      <c r="AC1155" s="100" t="s">
        <v>281</v>
      </c>
      <c r="AD1155" s="101"/>
    </row>
    <row r="1156" spans="1:31" ht="15" customHeight="1">
      <c r="A1156" s="89">
        <v>52</v>
      </c>
      <c r="B1156" s="89" t="s">
        <v>244</v>
      </c>
      <c r="C1156" s="130">
        <v>6</v>
      </c>
      <c r="D1156" s="119">
        <v>609.86400000000003</v>
      </c>
      <c r="E1156" s="123"/>
      <c r="F1156" s="122">
        <v>600</v>
      </c>
      <c r="G1156" s="125">
        <v>1152</v>
      </c>
      <c r="H1156" s="94">
        <v>1</v>
      </c>
      <c r="I1156" s="95" t="s">
        <v>156</v>
      </c>
      <c r="J1156">
        <v>1152</v>
      </c>
      <c r="K1156" t="s">
        <v>281</v>
      </c>
      <c r="L1156"/>
      <c r="M1156" t="s">
        <v>281</v>
      </c>
      <c r="N1156"/>
      <c r="O1156"/>
      <c r="P1156"/>
      <c r="Q1156" t="s">
        <v>155</v>
      </c>
      <c r="R1156"/>
      <c r="S1156" t="s">
        <v>281</v>
      </c>
      <c r="T1156" t="s">
        <v>281</v>
      </c>
      <c r="U1156" t="s">
        <v>281</v>
      </c>
      <c r="V1156"/>
      <c r="W1156"/>
      <c r="X1156" s="100"/>
      <c r="Y1156" s="100"/>
      <c r="Z1156" s="100"/>
      <c r="AA1156" s="100"/>
      <c r="AB1156" s="100"/>
      <c r="AC1156" s="100" t="s">
        <v>281</v>
      </c>
      <c r="AD1156" s="101"/>
    </row>
    <row r="1157" spans="1:31" ht="15" customHeight="1">
      <c r="A1157" s="89">
        <v>52</v>
      </c>
      <c r="B1157" s="89" t="s">
        <v>244</v>
      </c>
      <c r="C1157" s="130">
        <v>7</v>
      </c>
      <c r="D1157" s="119">
        <v>508.32299999999998</v>
      </c>
      <c r="E1157" s="123"/>
      <c r="F1157" s="122">
        <v>500</v>
      </c>
      <c r="G1157" s="125">
        <v>1153</v>
      </c>
      <c r="H1157" s="94">
        <v>1</v>
      </c>
      <c r="I1157" s="95" t="s">
        <v>156</v>
      </c>
      <c r="J1157">
        <v>1153</v>
      </c>
      <c r="K1157" t="s">
        <v>281</v>
      </c>
      <c r="L1157"/>
      <c r="M1157" t="s">
        <v>281</v>
      </c>
      <c r="N1157" t="s">
        <v>281</v>
      </c>
      <c r="O1157"/>
      <c r="P1157" t="s">
        <v>281</v>
      </c>
      <c r="Q1157" t="s">
        <v>155</v>
      </c>
      <c r="R1157"/>
      <c r="S1157" t="s">
        <v>281</v>
      </c>
      <c r="T1157" t="s">
        <v>281</v>
      </c>
      <c r="U1157" t="s">
        <v>281</v>
      </c>
      <c r="V1157"/>
      <c r="W1157"/>
      <c r="X1157" s="100"/>
      <c r="Y1157" s="100"/>
      <c r="Z1157" s="100"/>
      <c r="AA1157" s="100"/>
      <c r="AB1157" s="100"/>
      <c r="AC1157" s="100"/>
      <c r="AD1157" s="101"/>
    </row>
    <row r="1158" spans="1:31" ht="15" customHeight="1">
      <c r="A1158" s="89">
        <v>52</v>
      </c>
      <c r="B1158" s="89" t="s">
        <v>244</v>
      </c>
      <c r="C1158" s="130">
        <v>8</v>
      </c>
      <c r="D1158" s="119">
        <v>488.08199999999999</v>
      </c>
      <c r="E1158" s="123" t="s">
        <v>332</v>
      </c>
      <c r="F1158" s="122">
        <v>480</v>
      </c>
      <c r="G1158" s="125">
        <v>1154</v>
      </c>
      <c r="H1158" s="94">
        <v>1</v>
      </c>
      <c r="I1158" s="95" t="s">
        <v>156</v>
      </c>
      <c r="J1158">
        <v>1154</v>
      </c>
      <c r="K1158" t="s">
        <v>281</v>
      </c>
      <c r="L1158"/>
      <c r="M1158" t="s">
        <v>281</v>
      </c>
      <c r="N1158" t="s">
        <v>281</v>
      </c>
      <c r="O1158"/>
      <c r="P1158"/>
      <c r="Q1158" t="s">
        <v>155</v>
      </c>
      <c r="R1158"/>
      <c r="S1158" t="s">
        <v>281</v>
      </c>
      <c r="T1158" t="s">
        <v>281</v>
      </c>
      <c r="U1158" t="s">
        <v>281</v>
      </c>
      <c r="V1158"/>
      <c r="W1158" t="s">
        <v>155</v>
      </c>
      <c r="X1158" s="100"/>
      <c r="Y1158" s="100"/>
      <c r="Z1158" s="100"/>
      <c r="AA1158" s="100"/>
      <c r="AB1158" s="100"/>
      <c r="AC1158" s="100" t="s">
        <v>281</v>
      </c>
      <c r="AD1158" s="101"/>
    </row>
    <row r="1159" spans="1:31" ht="15" customHeight="1">
      <c r="A1159" s="89">
        <v>52</v>
      </c>
      <c r="B1159" s="89" t="s">
        <v>244</v>
      </c>
      <c r="C1159" s="130">
        <v>9</v>
      </c>
      <c r="D1159" s="119">
        <v>412.01600000000002</v>
      </c>
      <c r="E1159" s="123">
        <v>34.78</v>
      </c>
      <c r="F1159" s="122">
        <v>405</v>
      </c>
      <c r="G1159" s="125">
        <v>1155</v>
      </c>
      <c r="H1159" s="94">
        <v>1</v>
      </c>
      <c r="I1159" s="95" t="s">
        <v>156</v>
      </c>
      <c r="J1159">
        <v>1155</v>
      </c>
      <c r="K1159" t="s">
        <v>281</v>
      </c>
      <c r="L1159"/>
      <c r="M1159" t="s">
        <v>281</v>
      </c>
      <c r="N1159"/>
      <c r="O1159"/>
      <c r="P1159" t="s">
        <v>281</v>
      </c>
      <c r="Q1159" t="s">
        <v>155</v>
      </c>
      <c r="R1159"/>
      <c r="S1159" t="s">
        <v>281</v>
      </c>
      <c r="T1159" t="s">
        <v>281</v>
      </c>
      <c r="U1159" t="s">
        <v>281</v>
      </c>
      <c r="V1159"/>
      <c r="W1159"/>
      <c r="X1159" s="100"/>
      <c r="Y1159" s="100"/>
      <c r="Z1159" s="100"/>
      <c r="AA1159" s="100"/>
      <c r="AB1159" s="100"/>
      <c r="AC1159" s="100"/>
      <c r="AD1159" s="101"/>
    </row>
    <row r="1160" spans="1:31" ht="15" customHeight="1">
      <c r="A1160" s="89">
        <v>52</v>
      </c>
      <c r="B1160" s="89" t="s">
        <v>244</v>
      </c>
      <c r="C1160" s="130">
        <v>10</v>
      </c>
      <c r="D1160" s="119">
        <v>363.38600000000002</v>
      </c>
      <c r="E1160" s="123">
        <v>34.700000000000003</v>
      </c>
      <c r="F1160" s="122">
        <v>357</v>
      </c>
      <c r="G1160" s="125">
        <v>1156</v>
      </c>
      <c r="H1160" s="94">
        <v>1</v>
      </c>
      <c r="I1160" s="95" t="s">
        <v>156</v>
      </c>
      <c r="J1160">
        <v>1156</v>
      </c>
      <c r="K1160" t="s">
        <v>281</v>
      </c>
      <c r="L1160"/>
      <c r="M1160" t="s">
        <v>281</v>
      </c>
      <c r="N1160"/>
      <c r="O1160"/>
      <c r="P1160"/>
      <c r="Q1160" t="s">
        <v>320</v>
      </c>
      <c r="R1160"/>
      <c r="S1160" t="s">
        <v>281</v>
      </c>
      <c r="T1160" t="s">
        <v>281</v>
      </c>
      <c r="U1160" t="s">
        <v>281</v>
      </c>
      <c r="V1160"/>
      <c r="W1160"/>
      <c r="X1160" s="100"/>
      <c r="Y1160" s="100"/>
      <c r="Z1160" s="100"/>
      <c r="AA1160" s="100"/>
      <c r="AB1160" s="100"/>
      <c r="AC1160" s="100" t="s">
        <v>281</v>
      </c>
      <c r="AD1160" s="101"/>
      <c r="AE1160" s="116"/>
    </row>
    <row r="1161" spans="1:31" ht="15" customHeight="1">
      <c r="A1161" s="89">
        <v>52</v>
      </c>
      <c r="B1161" s="89" t="s">
        <v>244</v>
      </c>
      <c r="C1161" s="130">
        <v>11</v>
      </c>
      <c r="D1161" s="119">
        <v>299.68900000000002</v>
      </c>
      <c r="E1161" s="123">
        <v>34.4</v>
      </c>
      <c r="F1161" s="122">
        <v>294</v>
      </c>
      <c r="G1161" s="125">
        <v>1157</v>
      </c>
      <c r="H1161" s="94">
        <v>1</v>
      </c>
      <c r="I1161" s="95" t="s">
        <v>156</v>
      </c>
      <c r="J1161">
        <v>1157</v>
      </c>
      <c r="K1161" t="s">
        <v>155</v>
      </c>
      <c r="L1161"/>
      <c r="M1161" t="s">
        <v>281</v>
      </c>
      <c r="N1161" t="s">
        <v>281</v>
      </c>
      <c r="O1161"/>
      <c r="P1161" t="s">
        <v>281</v>
      </c>
      <c r="Q1161" t="s">
        <v>155</v>
      </c>
      <c r="R1161"/>
      <c r="S1161" t="s">
        <v>281</v>
      </c>
      <c r="T1161" t="s">
        <v>281</v>
      </c>
      <c r="U1161" t="s">
        <v>281</v>
      </c>
      <c r="V1161"/>
      <c r="W1161"/>
      <c r="AE1161" s="116"/>
    </row>
    <row r="1162" spans="1:31" ht="15" customHeight="1">
      <c r="A1162" s="89">
        <v>52</v>
      </c>
      <c r="B1162" s="89" t="s">
        <v>244</v>
      </c>
      <c r="C1162" s="130">
        <v>12</v>
      </c>
      <c r="D1162" s="119">
        <v>270.58999999999997</v>
      </c>
      <c r="E1162" s="123">
        <v>34.1</v>
      </c>
      <c r="F1162" s="122">
        <v>266</v>
      </c>
      <c r="G1162" s="125">
        <v>1158</v>
      </c>
      <c r="H1162" s="94">
        <v>1</v>
      </c>
      <c r="I1162" s="95" t="s">
        <v>156</v>
      </c>
      <c r="J1162">
        <v>1158</v>
      </c>
      <c r="K1162" t="s">
        <v>281</v>
      </c>
      <c r="L1162"/>
      <c r="M1162" t="s">
        <v>281</v>
      </c>
      <c r="N1162" t="s">
        <v>281</v>
      </c>
      <c r="O1162"/>
      <c r="P1162"/>
      <c r="Q1162" t="s">
        <v>155</v>
      </c>
      <c r="R1162"/>
      <c r="S1162" t="s">
        <v>281</v>
      </c>
      <c r="T1162" t="s">
        <v>281</v>
      </c>
      <c r="U1162" t="s">
        <v>281</v>
      </c>
      <c r="V1162"/>
      <c r="W1162"/>
      <c r="AE1162" s="116"/>
    </row>
    <row r="1163" spans="1:31" ht="15" customHeight="1">
      <c r="A1163" s="89">
        <v>52</v>
      </c>
      <c r="B1163" s="89" t="s">
        <v>244</v>
      </c>
      <c r="C1163" s="130">
        <v>13</v>
      </c>
      <c r="D1163" s="119">
        <v>246.191</v>
      </c>
      <c r="E1163" s="123">
        <v>33.6</v>
      </c>
      <c r="F1163" s="122">
        <v>242</v>
      </c>
      <c r="G1163" s="125">
        <v>1159</v>
      </c>
      <c r="H1163" s="94">
        <v>1</v>
      </c>
      <c r="I1163" s="95" t="s">
        <v>156</v>
      </c>
      <c r="J1163">
        <v>1159</v>
      </c>
      <c r="K1163" t="s">
        <v>281</v>
      </c>
      <c r="L1163"/>
      <c r="M1163" t="s">
        <v>281</v>
      </c>
      <c r="N1163"/>
      <c r="O1163"/>
      <c r="P1163" t="s">
        <v>281</v>
      </c>
      <c r="Q1163" t="s">
        <v>155</v>
      </c>
      <c r="R1163"/>
      <c r="S1163" t="s">
        <v>281</v>
      </c>
      <c r="T1163" t="s">
        <v>155</v>
      </c>
      <c r="U1163" t="s">
        <v>155</v>
      </c>
      <c r="V1163"/>
      <c r="W1163"/>
      <c r="AE1163" s="116"/>
    </row>
    <row r="1164" spans="1:31" ht="15" customHeight="1">
      <c r="A1164" s="89">
        <v>52</v>
      </c>
      <c r="B1164" s="89" t="s">
        <v>244</v>
      </c>
      <c r="C1164" s="130">
        <v>14</v>
      </c>
      <c r="D1164" s="119">
        <v>215.9</v>
      </c>
      <c r="E1164" s="123">
        <v>33.1</v>
      </c>
      <c r="F1164" s="122">
        <v>212</v>
      </c>
      <c r="G1164" s="125">
        <v>1160</v>
      </c>
      <c r="H1164" s="94">
        <v>1</v>
      </c>
      <c r="I1164" s="95" t="s">
        <v>156</v>
      </c>
      <c r="J1164">
        <v>1160</v>
      </c>
      <c r="K1164" t="s">
        <v>281</v>
      </c>
      <c r="L1164"/>
      <c r="M1164" t="s">
        <v>281</v>
      </c>
      <c r="N1164" t="s">
        <v>281</v>
      </c>
      <c r="O1164"/>
      <c r="P1164" t="s">
        <v>281</v>
      </c>
      <c r="Q1164" t="s">
        <v>155</v>
      </c>
      <c r="R1164"/>
      <c r="S1164" t="s">
        <v>281</v>
      </c>
      <c r="T1164" t="s">
        <v>281</v>
      </c>
      <c r="U1164" t="s">
        <v>281</v>
      </c>
      <c r="V1164"/>
      <c r="W1164" t="s">
        <v>155</v>
      </c>
      <c r="AC1164" s="110" t="s">
        <v>281</v>
      </c>
      <c r="AE1164" s="116"/>
    </row>
    <row r="1165" spans="1:31" ht="15" customHeight="1">
      <c r="A1165" s="89">
        <v>52</v>
      </c>
      <c r="B1165" s="89" t="s">
        <v>244</v>
      </c>
      <c r="C1165" s="130">
        <v>15</v>
      </c>
      <c r="D1165" s="119">
        <v>196.76300000000001</v>
      </c>
      <c r="E1165" s="123">
        <v>32.9</v>
      </c>
      <c r="F1165" s="122">
        <v>193</v>
      </c>
      <c r="G1165" s="125">
        <v>1161</v>
      </c>
      <c r="H1165" s="94">
        <v>1</v>
      </c>
      <c r="I1165" s="95" t="s">
        <v>156</v>
      </c>
      <c r="J1165">
        <v>1161</v>
      </c>
      <c r="K1165" t="s">
        <v>281</v>
      </c>
      <c r="L1165"/>
      <c r="M1165" t="s">
        <v>281</v>
      </c>
      <c r="N1165" t="s">
        <v>281</v>
      </c>
      <c r="O1165" t="s">
        <v>281</v>
      </c>
      <c r="P1165" t="s">
        <v>281</v>
      </c>
      <c r="Q1165" t="s">
        <v>155</v>
      </c>
      <c r="R1165"/>
      <c r="S1165" t="s">
        <v>155</v>
      </c>
      <c r="T1165" t="s">
        <v>281</v>
      </c>
      <c r="U1165" t="s">
        <v>281</v>
      </c>
      <c r="V1165"/>
      <c r="W1165"/>
      <c r="AE1165" s="116"/>
    </row>
    <row r="1166" spans="1:31" ht="15" customHeight="1">
      <c r="A1166" s="89">
        <v>52</v>
      </c>
      <c r="B1166" s="89" t="s">
        <v>244</v>
      </c>
      <c r="C1166" s="130">
        <v>16</v>
      </c>
      <c r="D1166" s="119">
        <v>163.35400000000001</v>
      </c>
      <c r="E1166" s="123">
        <v>32.6</v>
      </c>
      <c r="F1166" s="122">
        <v>160</v>
      </c>
      <c r="G1166" s="125">
        <v>1162</v>
      </c>
      <c r="H1166" s="94">
        <v>1</v>
      </c>
      <c r="I1166" s="95" t="s">
        <v>156</v>
      </c>
      <c r="J1166">
        <v>1162</v>
      </c>
      <c r="K1166" t="s">
        <v>281</v>
      </c>
      <c r="L1166"/>
      <c r="M1166" t="s">
        <v>155</v>
      </c>
      <c r="N1166"/>
      <c r="O1166" t="s">
        <v>281</v>
      </c>
      <c r="P1166" t="s">
        <v>281</v>
      </c>
      <c r="Q1166" t="s">
        <v>155</v>
      </c>
      <c r="R1166"/>
      <c r="S1166" t="s">
        <v>281</v>
      </c>
      <c r="T1166" t="s">
        <v>281</v>
      </c>
      <c r="U1166" t="s">
        <v>281</v>
      </c>
      <c r="V1166"/>
      <c r="W1166"/>
      <c r="AE1166" s="116"/>
    </row>
    <row r="1167" spans="1:31" ht="15" customHeight="1">
      <c r="A1167" s="89">
        <v>52</v>
      </c>
      <c r="B1167" s="89" t="s">
        <v>244</v>
      </c>
      <c r="C1167" s="130">
        <v>17</v>
      </c>
      <c r="D1167" s="119">
        <v>140.90100000000001</v>
      </c>
      <c r="E1167" s="123">
        <v>32.299999999999997</v>
      </c>
      <c r="F1167" s="122">
        <v>138</v>
      </c>
      <c r="G1167" s="125">
        <v>1163</v>
      </c>
      <c r="H1167" s="94">
        <v>1</v>
      </c>
      <c r="I1167" s="95" t="s">
        <v>156</v>
      </c>
      <c r="J1167">
        <v>1163</v>
      </c>
      <c r="K1167" t="s">
        <v>281</v>
      </c>
      <c r="L1167"/>
      <c r="M1167" t="s">
        <v>281</v>
      </c>
      <c r="N1167" t="s">
        <v>281</v>
      </c>
      <c r="O1167" t="s">
        <v>155</v>
      </c>
      <c r="P1167" t="s">
        <v>281</v>
      </c>
      <c r="Q1167" t="s">
        <v>155</v>
      </c>
      <c r="R1167"/>
      <c r="S1167" t="s">
        <v>155</v>
      </c>
      <c r="T1167" t="s">
        <v>281</v>
      </c>
      <c r="U1167" t="s">
        <v>281</v>
      </c>
      <c r="V1167"/>
      <c r="W1167"/>
      <c r="AC1167" s="110" t="s">
        <v>281</v>
      </c>
      <c r="AE1167" s="116"/>
    </row>
    <row r="1168" spans="1:31" ht="15" customHeight="1">
      <c r="A1168" s="89">
        <v>52</v>
      </c>
      <c r="B1168" s="89" t="s">
        <v>244</v>
      </c>
      <c r="C1168" s="130">
        <v>18</v>
      </c>
      <c r="D1168" s="119">
        <v>107.557</v>
      </c>
      <c r="E1168" s="123">
        <v>31.8</v>
      </c>
      <c r="F1168" s="122">
        <v>105</v>
      </c>
      <c r="G1168" s="125">
        <v>1164</v>
      </c>
      <c r="H1168" s="94">
        <v>1</v>
      </c>
      <c r="I1168" s="95" t="s">
        <v>156</v>
      </c>
      <c r="J1168">
        <v>1164</v>
      </c>
      <c r="K1168" t="s">
        <v>281</v>
      </c>
      <c r="L1168"/>
      <c r="M1168" t="s">
        <v>281</v>
      </c>
      <c r="N1168"/>
      <c r="O1168" t="s">
        <v>281</v>
      </c>
      <c r="P1168" t="s">
        <v>281</v>
      </c>
      <c r="Q1168" t="s">
        <v>155</v>
      </c>
      <c r="R1168"/>
      <c r="S1168" t="s">
        <v>281</v>
      </c>
      <c r="T1168" t="s">
        <v>281</v>
      </c>
      <c r="U1168" t="s">
        <v>281</v>
      </c>
      <c r="V1168"/>
      <c r="W1168"/>
      <c r="X1168" s="100"/>
      <c r="Y1168" s="100"/>
      <c r="Z1168" s="100"/>
      <c r="AA1168" s="100"/>
      <c r="AB1168" s="100"/>
      <c r="AC1168" s="100"/>
      <c r="AD1168" s="101"/>
      <c r="AE1168" s="116"/>
    </row>
    <row r="1169" spans="1:31" ht="15" customHeight="1">
      <c r="A1169" s="89">
        <v>52</v>
      </c>
      <c r="B1169" s="89" t="s">
        <v>244</v>
      </c>
      <c r="C1169" s="130">
        <v>19</v>
      </c>
      <c r="D1169" s="119">
        <v>82.323999999999998</v>
      </c>
      <c r="E1169" s="123" t="s">
        <v>330</v>
      </c>
      <c r="F1169" s="122">
        <v>80</v>
      </c>
      <c r="G1169" s="125">
        <v>1165</v>
      </c>
      <c r="H1169" s="94">
        <v>1</v>
      </c>
      <c r="I1169" s="95" t="s">
        <v>156</v>
      </c>
      <c r="J1169">
        <v>1165</v>
      </c>
      <c r="K1169" t="s">
        <v>281</v>
      </c>
      <c r="L1169"/>
      <c r="M1169" t="s">
        <v>281</v>
      </c>
      <c r="N1169" t="s">
        <v>281</v>
      </c>
      <c r="O1169" t="s">
        <v>281</v>
      </c>
      <c r="P1169" t="s">
        <v>281</v>
      </c>
      <c r="Q1169" t="s">
        <v>155</v>
      </c>
      <c r="R1169"/>
      <c r="S1169" t="s">
        <v>281</v>
      </c>
      <c r="T1169" t="s">
        <v>281</v>
      </c>
      <c r="U1169" t="s">
        <v>281</v>
      </c>
      <c r="V1169"/>
      <c r="W1169"/>
      <c r="X1169" s="100"/>
      <c r="Y1169" s="100"/>
      <c r="Z1169" s="100"/>
      <c r="AA1169" s="100"/>
      <c r="AB1169" s="100"/>
      <c r="AC1169" s="100"/>
      <c r="AD1169" s="101"/>
      <c r="AE1169" s="116"/>
    </row>
    <row r="1170" spans="1:31" ht="15" customHeight="1">
      <c r="A1170" s="89">
        <v>52</v>
      </c>
      <c r="B1170" s="89" t="s">
        <v>244</v>
      </c>
      <c r="C1170" s="130">
        <v>20</v>
      </c>
      <c r="D1170" s="119">
        <v>81.113</v>
      </c>
      <c r="E1170" s="123" t="s">
        <v>330</v>
      </c>
      <c r="F1170" s="122">
        <v>80</v>
      </c>
      <c r="G1170" s="125">
        <v>1166</v>
      </c>
      <c r="H1170" s="94">
        <v>1</v>
      </c>
      <c r="I1170" s="95" t="s">
        <v>156</v>
      </c>
      <c r="J1170">
        <v>1166</v>
      </c>
      <c r="K1170"/>
      <c r="L1170"/>
      <c r="M1170"/>
      <c r="N1170"/>
      <c r="O1170"/>
      <c r="P1170"/>
      <c r="Q1170"/>
      <c r="R1170"/>
      <c r="S1170" t="s">
        <v>281</v>
      </c>
      <c r="T1170"/>
      <c r="U1170"/>
      <c r="V1170"/>
      <c r="W1170" t="s">
        <v>155</v>
      </c>
      <c r="X1170" s="100"/>
      <c r="Y1170" s="100"/>
      <c r="Z1170" s="100"/>
      <c r="AA1170" s="100"/>
      <c r="AB1170" s="100"/>
      <c r="AC1170" s="100"/>
      <c r="AD1170" s="101"/>
      <c r="AE1170" s="116"/>
    </row>
    <row r="1171" spans="1:31" ht="15" customHeight="1">
      <c r="A1171" s="89">
        <v>52</v>
      </c>
      <c r="B1171" s="89" t="s">
        <v>244</v>
      </c>
      <c r="C1171" s="130">
        <v>21</v>
      </c>
      <c r="D1171" s="119">
        <v>42.13</v>
      </c>
      <c r="E1171" s="123"/>
      <c r="F1171" s="122">
        <v>40</v>
      </c>
      <c r="G1171" s="125">
        <v>1167</v>
      </c>
      <c r="H1171" s="94">
        <v>1</v>
      </c>
      <c r="I1171" s="95" t="s">
        <v>156</v>
      </c>
      <c r="J1171">
        <v>1167</v>
      </c>
      <c r="K1171" t="s">
        <v>281</v>
      </c>
      <c r="L1171"/>
      <c r="M1171" t="s">
        <v>281</v>
      </c>
      <c r="N1171"/>
      <c r="O1171" t="s">
        <v>155</v>
      </c>
      <c r="P1171" t="s">
        <v>281</v>
      </c>
      <c r="Q1171" t="s">
        <v>155</v>
      </c>
      <c r="R1171"/>
      <c r="S1171" t="s">
        <v>281</v>
      </c>
      <c r="T1171" t="s">
        <v>281</v>
      </c>
      <c r="U1171" t="s">
        <v>281</v>
      </c>
      <c r="V1171"/>
      <c r="W1171"/>
      <c r="X1171" s="100"/>
      <c r="Y1171" s="100"/>
      <c r="Z1171" s="100"/>
      <c r="AA1171" s="100"/>
      <c r="AB1171" s="100"/>
      <c r="AC1171" s="100"/>
      <c r="AD1171" s="101"/>
      <c r="AE1171" s="116"/>
    </row>
    <row r="1172" spans="1:31" ht="15" customHeight="1">
      <c r="A1172" s="89">
        <v>52</v>
      </c>
      <c r="B1172" s="89" t="s">
        <v>244</v>
      </c>
      <c r="C1172" s="130">
        <v>22</v>
      </c>
      <c r="D1172" s="119">
        <v>21.510999999999999</v>
      </c>
      <c r="E1172" s="123"/>
      <c r="F1172" s="122">
        <v>20</v>
      </c>
      <c r="G1172" s="125">
        <v>1168</v>
      </c>
      <c r="H1172" s="94">
        <v>1</v>
      </c>
      <c r="I1172" s="95" t="s">
        <v>156</v>
      </c>
      <c r="J1172">
        <v>1168</v>
      </c>
      <c r="K1172" t="s">
        <v>281</v>
      </c>
      <c r="L1172"/>
      <c r="M1172" t="s">
        <v>281</v>
      </c>
      <c r="N1172" t="s">
        <v>281</v>
      </c>
      <c r="O1172" t="s">
        <v>155</v>
      </c>
      <c r="P1172" t="s">
        <v>281</v>
      </c>
      <c r="Q1172" t="s">
        <v>320</v>
      </c>
      <c r="R1172"/>
      <c r="S1172" t="s">
        <v>281</v>
      </c>
      <c r="T1172" t="s">
        <v>281</v>
      </c>
      <c r="U1172" t="s">
        <v>281</v>
      </c>
      <c r="V1172"/>
      <c r="W1172"/>
      <c r="X1172" s="100"/>
      <c r="Y1172" s="100"/>
      <c r="Z1172" s="100"/>
      <c r="AA1172" s="100"/>
      <c r="AB1172" s="100"/>
      <c r="AC1172" s="100"/>
      <c r="AD1172" s="101"/>
      <c r="AE1172" s="116"/>
    </row>
    <row r="1173" spans="1:31" ht="15" customHeight="1">
      <c r="A1173" s="89">
        <v>52</v>
      </c>
      <c r="B1173" s="89" t="s">
        <v>244</v>
      </c>
      <c r="C1173" s="130">
        <v>23</v>
      </c>
      <c r="D1173" s="119">
        <v>4.6109999999999998</v>
      </c>
      <c r="E1173" s="123"/>
      <c r="F1173" s="122">
        <v>5</v>
      </c>
      <c r="G1173" s="125">
        <v>1169</v>
      </c>
      <c r="H1173" s="94">
        <v>1</v>
      </c>
      <c r="I1173" s="95" t="s">
        <v>156</v>
      </c>
      <c r="J1173">
        <v>1169</v>
      </c>
      <c r="K1173"/>
      <c r="L1173"/>
      <c r="M1173"/>
      <c r="N1173"/>
      <c r="O1173"/>
      <c r="P1173"/>
      <c r="Q1173"/>
      <c r="R1173"/>
      <c r="S1173" t="s">
        <v>281</v>
      </c>
      <c r="T1173"/>
      <c r="U1173"/>
      <c r="V1173"/>
      <c r="W1173" t="s">
        <v>155</v>
      </c>
      <c r="X1173" s="100"/>
      <c r="Y1173" s="100"/>
      <c r="Z1173" s="100"/>
      <c r="AA1173" s="100"/>
      <c r="AB1173" s="100"/>
      <c r="AC1173" s="100"/>
      <c r="AD1173" s="101"/>
      <c r="AE1173" s="116"/>
    </row>
    <row r="1174" spans="1:31" ht="15" customHeight="1">
      <c r="A1174" s="89">
        <v>52</v>
      </c>
      <c r="B1174" s="89" t="s">
        <v>244</v>
      </c>
      <c r="C1174" s="131">
        <v>24</v>
      </c>
      <c r="D1174" s="119">
        <v>4.8019999999999996</v>
      </c>
      <c r="E1174" s="123"/>
      <c r="F1174" s="122">
        <v>5</v>
      </c>
      <c r="G1174" s="125">
        <v>1170</v>
      </c>
      <c r="H1174" s="94">
        <v>1</v>
      </c>
      <c r="I1174" s="95" t="s">
        <v>156</v>
      </c>
      <c r="J1174">
        <v>1170</v>
      </c>
      <c r="K1174" t="s">
        <v>281</v>
      </c>
      <c r="L1174"/>
      <c r="M1174" t="s">
        <v>281</v>
      </c>
      <c r="N1174" t="s">
        <v>281</v>
      </c>
      <c r="O1174" t="s">
        <v>155</v>
      </c>
      <c r="P1174" t="s">
        <v>281</v>
      </c>
      <c r="Q1174" t="s">
        <v>155</v>
      </c>
      <c r="R1174"/>
      <c r="S1174" t="s">
        <v>281</v>
      </c>
      <c r="T1174" t="s">
        <v>281</v>
      </c>
      <c r="U1174" t="s">
        <v>281</v>
      </c>
      <c r="V1174"/>
      <c r="W1174"/>
      <c r="X1174" s="100"/>
      <c r="Y1174" s="100"/>
      <c r="Z1174" s="100"/>
      <c r="AA1174" s="100"/>
      <c r="AB1174" s="100"/>
      <c r="AC1174" s="100" t="s">
        <v>281</v>
      </c>
      <c r="AD1174" s="101"/>
      <c r="AE1174" s="116"/>
    </row>
    <row r="1175" spans="1:31" ht="15" customHeight="1">
      <c r="A1175" s="89">
        <v>53</v>
      </c>
      <c r="B1175" s="89" t="s">
        <v>246</v>
      </c>
      <c r="C1175" s="130">
        <v>1</v>
      </c>
      <c r="D1175" s="89"/>
      <c r="E1175" s="123" t="s">
        <v>334</v>
      </c>
      <c r="F1175" s="122">
        <v>2669</v>
      </c>
      <c r="G1175" s="125">
        <v>1171</v>
      </c>
      <c r="H1175" s="94">
        <v>1</v>
      </c>
      <c r="I1175" s="95" t="s">
        <v>156</v>
      </c>
      <c r="J1175">
        <v>1171</v>
      </c>
      <c r="K1175" t="s">
        <v>155</v>
      </c>
      <c r="L1175"/>
      <c r="M1175" t="s">
        <v>281</v>
      </c>
      <c r="N1175"/>
      <c r="O1175"/>
      <c r="P1175" t="s">
        <v>281</v>
      </c>
      <c r="Q1175" t="s">
        <v>320</v>
      </c>
      <c r="R1175"/>
      <c r="S1175" t="s">
        <v>155</v>
      </c>
      <c r="T1175" t="s">
        <v>281</v>
      </c>
      <c r="U1175" t="s">
        <v>281</v>
      </c>
      <c r="V1175"/>
      <c r="W1175" s="100" t="s">
        <v>155</v>
      </c>
      <c r="X1175" s="100"/>
      <c r="Y1175" s="100"/>
      <c r="Z1175" s="100"/>
      <c r="AA1175" s="100"/>
      <c r="AB1175" s="100"/>
      <c r="AC1175" s="100"/>
      <c r="AD1175" s="101"/>
      <c r="AE1175" s="116"/>
    </row>
    <row r="1176" spans="1:31" ht="15" customHeight="1">
      <c r="A1176" s="89">
        <v>53</v>
      </c>
      <c r="B1176" s="89" t="s">
        <v>246</v>
      </c>
      <c r="C1176" s="130">
        <v>2</v>
      </c>
      <c r="D1176" s="89"/>
      <c r="E1176" s="123"/>
      <c r="F1176" s="122">
        <v>2500</v>
      </c>
      <c r="G1176" s="125">
        <v>1172</v>
      </c>
      <c r="H1176" s="94">
        <v>1</v>
      </c>
      <c r="I1176" s="95" t="s">
        <v>156</v>
      </c>
      <c r="J1176">
        <v>1172</v>
      </c>
      <c r="K1176" t="s">
        <v>281</v>
      </c>
      <c r="L1176"/>
      <c r="M1176" t="s">
        <v>281</v>
      </c>
      <c r="N1176"/>
      <c r="O1176"/>
      <c r="P1176"/>
      <c r="Q1176" t="s">
        <v>155</v>
      </c>
      <c r="R1176"/>
      <c r="S1176" t="s">
        <v>281</v>
      </c>
      <c r="T1176" t="s">
        <v>281</v>
      </c>
      <c r="U1176" t="s">
        <v>281</v>
      </c>
      <c r="V1176"/>
      <c r="W1176" s="100"/>
      <c r="X1176" s="100"/>
      <c r="Y1176" s="100"/>
      <c r="Z1176" s="100"/>
      <c r="AA1176" s="100"/>
      <c r="AB1176" s="100"/>
      <c r="AC1176" s="100"/>
      <c r="AD1176" s="101"/>
      <c r="AE1176" s="116"/>
    </row>
    <row r="1177" spans="1:31" ht="15" customHeight="1">
      <c r="A1177" s="89">
        <v>53</v>
      </c>
      <c r="B1177" s="89" t="s">
        <v>246</v>
      </c>
      <c r="C1177" s="130">
        <v>3</v>
      </c>
      <c r="D1177" s="89"/>
      <c r="E1177" s="123"/>
      <c r="F1177" s="122">
        <v>2000</v>
      </c>
      <c r="G1177" s="125">
        <v>1173</v>
      </c>
      <c r="H1177" s="94">
        <v>1</v>
      </c>
      <c r="I1177" s="95" t="s">
        <v>156</v>
      </c>
      <c r="J1177">
        <v>1173</v>
      </c>
      <c r="K1177" t="s">
        <v>281</v>
      </c>
      <c r="L1177"/>
      <c r="M1177" t="s">
        <v>281</v>
      </c>
      <c r="N1177"/>
      <c r="O1177"/>
      <c r="P1177" t="s">
        <v>281</v>
      </c>
      <c r="Q1177" t="s">
        <v>155</v>
      </c>
      <c r="R1177"/>
      <c r="S1177" t="s">
        <v>281</v>
      </c>
      <c r="T1177" t="s">
        <v>281</v>
      </c>
      <c r="U1177" t="s">
        <v>281</v>
      </c>
      <c r="V1177"/>
      <c r="W1177" s="100"/>
      <c r="X1177" s="100"/>
      <c r="Y1177" s="100"/>
      <c r="Z1177" s="100"/>
      <c r="AA1177" s="100"/>
      <c r="AB1177" s="100"/>
      <c r="AC1177" s="100"/>
      <c r="AD1177" s="101"/>
      <c r="AE1177" s="116"/>
    </row>
    <row r="1178" spans="1:31" ht="15" customHeight="1">
      <c r="A1178" s="89">
        <v>53</v>
      </c>
      <c r="B1178" s="89" t="s">
        <v>246</v>
      </c>
      <c r="C1178" s="130">
        <v>4</v>
      </c>
      <c r="D1178" s="89"/>
      <c r="E1178" s="123"/>
      <c r="F1178" s="122">
        <v>1500</v>
      </c>
      <c r="G1178" s="125">
        <v>1174</v>
      </c>
      <c r="H1178" s="94">
        <v>1</v>
      </c>
      <c r="I1178" s="95" t="s">
        <v>156</v>
      </c>
      <c r="J1178">
        <v>1174</v>
      </c>
      <c r="K1178" t="s">
        <v>281</v>
      </c>
      <c r="L1178"/>
      <c r="M1178" t="s">
        <v>281</v>
      </c>
      <c r="N1178"/>
      <c r="O1178"/>
      <c r="P1178"/>
      <c r="Q1178" t="s">
        <v>155</v>
      </c>
      <c r="R1178"/>
      <c r="S1178" t="s">
        <v>281</v>
      </c>
      <c r="T1178" t="s">
        <v>281</v>
      </c>
      <c r="U1178" t="s">
        <v>281</v>
      </c>
      <c r="V1178"/>
      <c r="W1178" s="100"/>
      <c r="X1178" s="100"/>
      <c r="Y1178" s="100"/>
      <c r="Z1178" s="100"/>
      <c r="AA1178" s="100"/>
      <c r="AB1178" s="100"/>
      <c r="AC1178" s="100"/>
      <c r="AD1178" s="101"/>
      <c r="AE1178" s="116"/>
    </row>
    <row r="1179" spans="1:31" ht="15" customHeight="1">
      <c r="A1179" s="89">
        <v>53</v>
      </c>
      <c r="B1179" s="89" t="s">
        <v>246</v>
      </c>
      <c r="C1179" s="130">
        <v>5</v>
      </c>
      <c r="D1179" s="89"/>
      <c r="E1179" s="123"/>
      <c r="F1179" s="122">
        <v>1000</v>
      </c>
      <c r="G1179" s="125">
        <v>1175</v>
      </c>
      <c r="H1179" s="94">
        <v>1</v>
      </c>
      <c r="I1179" s="95" t="s">
        <v>156</v>
      </c>
      <c r="J1179">
        <v>1175</v>
      </c>
      <c r="K1179" t="s">
        <v>281</v>
      </c>
      <c r="L1179"/>
      <c r="M1179" t="s">
        <v>281</v>
      </c>
      <c r="N1179" t="s">
        <v>281</v>
      </c>
      <c r="O1179"/>
      <c r="P1179" t="s">
        <v>281</v>
      </c>
      <c r="Q1179" t="s">
        <v>155</v>
      </c>
      <c r="R1179"/>
      <c r="S1179" t="s">
        <v>281</v>
      </c>
      <c r="T1179" t="s">
        <v>281</v>
      </c>
      <c r="U1179" t="s">
        <v>281</v>
      </c>
      <c r="V1179"/>
      <c r="W1179" s="100"/>
      <c r="X1179" s="100"/>
      <c r="Y1179" s="100"/>
      <c r="Z1179" s="100"/>
      <c r="AA1179" s="100"/>
      <c r="AB1179" s="100"/>
      <c r="AC1179" s="100"/>
      <c r="AD1179" s="101"/>
      <c r="AE1179" s="116"/>
    </row>
    <row r="1180" spans="1:31" ht="15" customHeight="1">
      <c r="A1180" s="89">
        <v>53</v>
      </c>
      <c r="B1180" s="89" t="s">
        <v>246</v>
      </c>
      <c r="C1180" s="130">
        <v>6</v>
      </c>
      <c r="D1180" s="89"/>
      <c r="E1180" s="123"/>
      <c r="F1180" s="122">
        <v>800</v>
      </c>
      <c r="G1180" s="125">
        <v>1176</v>
      </c>
      <c r="H1180" s="94">
        <v>1</v>
      </c>
      <c r="I1180" s="95" t="s">
        <v>156</v>
      </c>
      <c r="J1180">
        <v>1176</v>
      </c>
      <c r="K1180" t="s">
        <v>281</v>
      </c>
      <c r="L1180"/>
      <c r="M1180" t="s">
        <v>281</v>
      </c>
      <c r="N1180" t="s">
        <v>281</v>
      </c>
      <c r="O1180"/>
      <c r="P1180"/>
      <c r="Q1180" t="s">
        <v>155</v>
      </c>
      <c r="R1180"/>
      <c r="S1180" t="s">
        <v>281</v>
      </c>
      <c r="T1180" t="s">
        <v>155</v>
      </c>
      <c r="U1180" t="s">
        <v>155</v>
      </c>
      <c r="V1180"/>
      <c r="W1180" s="100" t="s">
        <v>155</v>
      </c>
      <c r="X1180" s="100"/>
      <c r="Y1180" s="100"/>
      <c r="Z1180" s="100"/>
      <c r="AA1180" s="100"/>
      <c r="AB1180" s="100"/>
      <c r="AC1180" s="100"/>
      <c r="AD1180" s="101"/>
      <c r="AE1180" s="116"/>
    </row>
    <row r="1181" spans="1:31" ht="15" customHeight="1">
      <c r="A1181" s="89">
        <v>53</v>
      </c>
      <c r="B1181" s="89" t="s">
        <v>246</v>
      </c>
      <c r="C1181" s="130">
        <v>7</v>
      </c>
      <c r="D1181" s="89"/>
      <c r="E1181" s="123"/>
      <c r="F1181" s="122">
        <v>600</v>
      </c>
      <c r="G1181" s="125">
        <v>1177</v>
      </c>
      <c r="H1181" s="94">
        <v>1</v>
      </c>
      <c r="I1181" s="95" t="s">
        <v>156</v>
      </c>
      <c r="J1181">
        <v>1177</v>
      </c>
      <c r="K1181" t="s">
        <v>281</v>
      </c>
      <c r="L1181"/>
      <c r="M1181" t="s">
        <v>281</v>
      </c>
      <c r="N1181"/>
      <c r="O1181"/>
      <c r="P1181" t="s">
        <v>281</v>
      </c>
      <c r="Q1181" t="s">
        <v>155</v>
      </c>
      <c r="R1181"/>
      <c r="S1181" t="s">
        <v>281</v>
      </c>
      <c r="T1181" t="s">
        <v>281</v>
      </c>
      <c r="U1181" t="s">
        <v>281</v>
      </c>
      <c r="V1181"/>
      <c r="W1181" s="100"/>
      <c r="X1181" s="100"/>
      <c r="Y1181" s="100"/>
      <c r="Z1181" s="100"/>
      <c r="AA1181" s="100"/>
      <c r="AB1181" s="100"/>
      <c r="AC1181" s="100"/>
      <c r="AD1181" s="101"/>
      <c r="AE1181" s="116"/>
    </row>
    <row r="1182" spans="1:31" ht="15" customHeight="1">
      <c r="A1182" s="89">
        <v>53</v>
      </c>
      <c r="B1182" s="89" t="s">
        <v>246</v>
      </c>
      <c r="C1182" s="130">
        <v>8</v>
      </c>
      <c r="D1182" s="89"/>
      <c r="E1182" s="123"/>
      <c r="F1182" s="122">
        <v>500</v>
      </c>
      <c r="G1182" s="125">
        <v>1178</v>
      </c>
      <c r="H1182" s="94">
        <v>1</v>
      </c>
      <c r="I1182" s="95" t="s">
        <v>156</v>
      </c>
      <c r="J1182">
        <v>1178</v>
      </c>
      <c r="K1182" t="s">
        <v>281</v>
      </c>
      <c r="L1182"/>
      <c r="M1182" t="s">
        <v>281</v>
      </c>
      <c r="N1182" t="s">
        <v>281</v>
      </c>
      <c r="O1182"/>
      <c r="P1182"/>
      <c r="Q1182" t="s">
        <v>320</v>
      </c>
      <c r="R1182"/>
      <c r="S1182" t="s">
        <v>281</v>
      </c>
      <c r="T1182" t="s">
        <v>281</v>
      </c>
      <c r="U1182" t="s">
        <v>281</v>
      </c>
      <c r="V1182"/>
      <c r="W1182" s="100"/>
      <c r="X1182" s="100"/>
      <c r="Y1182" s="100"/>
      <c r="Z1182" s="100"/>
      <c r="AA1182" s="100"/>
      <c r="AB1182" s="100"/>
      <c r="AC1182" s="100"/>
      <c r="AD1182" s="101"/>
      <c r="AE1182" s="116"/>
    </row>
    <row r="1183" spans="1:31" ht="15" customHeight="1">
      <c r="A1183" s="89">
        <v>53</v>
      </c>
      <c r="B1183" s="89" t="s">
        <v>246</v>
      </c>
      <c r="C1183" s="130">
        <v>9</v>
      </c>
      <c r="D1183" s="89"/>
      <c r="E1183" s="123" t="s">
        <v>332</v>
      </c>
      <c r="F1183" s="122">
        <v>481</v>
      </c>
      <c r="G1183" s="125">
        <v>1179</v>
      </c>
      <c r="H1183" s="94">
        <v>1</v>
      </c>
      <c r="I1183" s="95" t="s">
        <v>156</v>
      </c>
      <c r="J1183">
        <v>1179</v>
      </c>
      <c r="K1183" t="s">
        <v>281</v>
      </c>
      <c r="L1183"/>
      <c r="M1183" t="s">
        <v>281</v>
      </c>
      <c r="N1183" t="s">
        <v>281</v>
      </c>
      <c r="O1183"/>
      <c r="P1183" t="s">
        <v>281</v>
      </c>
      <c r="Q1183" t="s">
        <v>155</v>
      </c>
      <c r="R1183"/>
      <c r="S1183" t="s">
        <v>281</v>
      </c>
      <c r="T1183" t="s">
        <v>281</v>
      </c>
      <c r="U1183" t="s">
        <v>281</v>
      </c>
      <c r="V1183"/>
      <c r="W1183" s="100"/>
      <c r="X1183" s="100"/>
      <c r="Y1183" s="100"/>
      <c r="Z1183" s="100"/>
      <c r="AA1183" s="100"/>
      <c r="AB1183" s="100"/>
      <c r="AC1183" s="100"/>
      <c r="AD1183" s="101"/>
      <c r="AE1183" s="116"/>
    </row>
    <row r="1184" spans="1:31" ht="15" customHeight="1">
      <c r="A1184" s="89">
        <v>53</v>
      </c>
      <c r="B1184" s="89" t="s">
        <v>246</v>
      </c>
      <c r="C1184" s="130">
        <v>10</v>
      </c>
      <c r="D1184" s="89"/>
      <c r="E1184" s="123">
        <v>34.78</v>
      </c>
      <c r="F1184" s="122">
        <v>408</v>
      </c>
      <c r="G1184" s="125">
        <v>1180</v>
      </c>
      <c r="H1184" s="94">
        <v>1</v>
      </c>
      <c r="I1184" s="95" t="s">
        <v>156</v>
      </c>
      <c r="J1184">
        <v>1180</v>
      </c>
      <c r="K1184" t="s">
        <v>281</v>
      </c>
      <c r="L1184"/>
      <c r="M1184" t="s">
        <v>155</v>
      </c>
      <c r="N1184"/>
      <c r="O1184"/>
      <c r="P1184"/>
      <c r="Q1184" t="s">
        <v>155</v>
      </c>
      <c r="R1184"/>
      <c r="S1184" t="s">
        <v>281</v>
      </c>
      <c r="T1184" t="s">
        <v>281</v>
      </c>
      <c r="U1184" t="s">
        <v>281</v>
      </c>
      <c r="V1184"/>
      <c r="W1184" s="100"/>
      <c r="X1184" s="100"/>
      <c r="Y1184" s="100"/>
      <c r="Z1184" s="100"/>
      <c r="AA1184" s="100"/>
      <c r="AB1184" s="100"/>
      <c r="AC1184" s="100"/>
      <c r="AD1184" s="101"/>
      <c r="AE1184" s="116"/>
    </row>
    <row r="1185" spans="1:31" ht="15" customHeight="1">
      <c r="A1185" s="89">
        <v>53</v>
      </c>
      <c r="B1185" s="89" t="s">
        <v>246</v>
      </c>
      <c r="C1185" s="130">
        <v>11</v>
      </c>
      <c r="D1185" s="89"/>
      <c r="E1185" s="123">
        <v>34.700000000000003</v>
      </c>
      <c r="F1185" s="122">
        <v>354</v>
      </c>
      <c r="G1185" s="125">
        <v>1181</v>
      </c>
      <c r="H1185" s="94">
        <v>1</v>
      </c>
      <c r="I1185" s="95" t="s">
        <v>156</v>
      </c>
      <c r="J1185">
        <v>1181</v>
      </c>
      <c r="K1185" t="s">
        <v>281</v>
      </c>
      <c r="L1185"/>
      <c r="M1185" t="s">
        <v>281</v>
      </c>
      <c r="N1185"/>
      <c r="O1185"/>
      <c r="P1185" t="s">
        <v>281</v>
      </c>
      <c r="Q1185" t="s">
        <v>155</v>
      </c>
      <c r="R1185"/>
      <c r="S1185" t="s">
        <v>281</v>
      </c>
      <c r="T1185" t="s">
        <v>281</v>
      </c>
      <c r="U1185" t="s">
        <v>281</v>
      </c>
      <c r="V1185"/>
      <c r="W1185" s="100"/>
      <c r="X1185" s="100"/>
      <c r="Y1185" s="100"/>
      <c r="Z1185" s="100"/>
      <c r="AA1185" s="100"/>
      <c r="AB1185" s="100"/>
      <c r="AC1185" s="100"/>
      <c r="AD1185" s="101"/>
      <c r="AE1185" s="116"/>
    </row>
    <row r="1186" spans="1:31" ht="15" customHeight="1">
      <c r="A1186" s="89">
        <v>53</v>
      </c>
      <c r="B1186" s="89" t="s">
        <v>246</v>
      </c>
      <c r="C1186" s="130">
        <v>12</v>
      </c>
      <c r="D1186" s="89"/>
      <c r="E1186" s="123">
        <v>34.4</v>
      </c>
      <c r="F1186" s="122">
        <v>289</v>
      </c>
      <c r="G1186" s="125">
        <v>1182</v>
      </c>
      <c r="H1186" s="94">
        <v>1</v>
      </c>
      <c r="I1186" s="95" t="s">
        <v>156</v>
      </c>
      <c r="J1186">
        <v>1182</v>
      </c>
      <c r="K1186" t="s">
        <v>281</v>
      </c>
      <c r="L1186"/>
      <c r="M1186" t="s">
        <v>281</v>
      </c>
      <c r="N1186" t="s">
        <v>281</v>
      </c>
      <c r="O1186"/>
      <c r="P1186"/>
      <c r="Q1186" t="s">
        <v>155</v>
      </c>
      <c r="R1186"/>
      <c r="S1186" t="s">
        <v>281</v>
      </c>
      <c r="T1186" t="s">
        <v>281</v>
      </c>
      <c r="U1186" t="s">
        <v>281</v>
      </c>
      <c r="V1186"/>
      <c r="W1186" s="100"/>
      <c r="X1186" s="100"/>
      <c r="Y1186" s="100"/>
      <c r="Z1186" s="100"/>
      <c r="AA1186" s="100"/>
      <c r="AB1186" s="100"/>
      <c r="AC1186" s="100"/>
      <c r="AD1186" s="101"/>
      <c r="AE1186" s="116"/>
    </row>
    <row r="1187" spans="1:31" ht="15" customHeight="1">
      <c r="A1187" s="89">
        <v>53</v>
      </c>
      <c r="B1187" s="89" t="s">
        <v>246</v>
      </c>
      <c r="C1187" s="130">
        <v>13</v>
      </c>
      <c r="D1187" s="89"/>
      <c r="E1187" s="123">
        <v>34.1</v>
      </c>
      <c r="F1187" s="122">
        <v>261</v>
      </c>
      <c r="G1187" s="125">
        <v>1183</v>
      </c>
      <c r="H1187" s="94">
        <v>1</v>
      </c>
      <c r="I1187" s="95" t="s">
        <v>156</v>
      </c>
      <c r="J1187">
        <v>1183</v>
      </c>
      <c r="K1187" t="s">
        <v>281</v>
      </c>
      <c r="L1187"/>
      <c r="M1187" t="s">
        <v>281</v>
      </c>
      <c r="N1187" t="s">
        <v>281</v>
      </c>
      <c r="O1187"/>
      <c r="P1187" t="s">
        <v>281</v>
      </c>
      <c r="Q1187" t="s">
        <v>155</v>
      </c>
      <c r="R1187"/>
      <c r="S1187" t="s">
        <v>281</v>
      </c>
      <c r="T1187" t="s">
        <v>281</v>
      </c>
      <c r="U1187" t="s">
        <v>281</v>
      </c>
      <c r="V1187"/>
      <c r="W1187" s="100"/>
      <c r="X1187" s="100"/>
      <c r="Y1187" s="100"/>
      <c r="Z1187" s="100"/>
      <c r="AA1187" s="100"/>
      <c r="AB1187" s="100"/>
      <c r="AC1187" s="100"/>
      <c r="AD1187" s="101"/>
      <c r="AE1187" s="116"/>
    </row>
    <row r="1188" spans="1:31" ht="15" customHeight="1">
      <c r="A1188" s="89">
        <v>53</v>
      </c>
      <c r="B1188" s="89" t="s">
        <v>246</v>
      </c>
      <c r="C1188" s="130">
        <v>14</v>
      </c>
      <c r="D1188" s="89"/>
      <c r="E1188" s="123">
        <v>33.6</v>
      </c>
      <c r="F1188" s="122">
        <v>236</v>
      </c>
      <c r="G1188" s="125">
        <v>1184</v>
      </c>
      <c r="H1188" s="94">
        <v>1</v>
      </c>
      <c r="I1188" s="95" t="s">
        <v>156</v>
      </c>
      <c r="J1188">
        <v>1184</v>
      </c>
      <c r="K1188" t="s">
        <v>281</v>
      </c>
      <c r="L1188"/>
      <c r="M1188" t="s">
        <v>281</v>
      </c>
      <c r="N1188"/>
      <c r="O1188"/>
      <c r="P1188" t="s">
        <v>281</v>
      </c>
      <c r="Q1188" t="s">
        <v>155</v>
      </c>
      <c r="R1188"/>
      <c r="S1188" t="s">
        <v>155</v>
      </c>
      <c r="T1188" t="s">
        <v>281</v>
      </c>
      <c r="U1188" t="s">
        <v>281</v>
      </c>
      <c r="V1188"/>
      <c r="W1188" s="100"/>
      <c r="X1188" s="100"/>
      <c r="Y1188" s="100"/>
      <c r="Z1188" s="100"/>
      <c r="AA1188" s="100"/>
      <c r="AB1188" s="100"/>
      <c r="AC1188" s="100"/>
      <c r="AD1188" s="101"/>
      <c r="AE1188" s="116"/>
    </row>
    <row r="1189" spans="1:31" ht="15" customHeight="1">
      <c r="A1189" s="89">
        <v>53</v>
      </c>
      <c r="B1189" s="89" t="s">
        <v>246</v>
      </c>
      <c r="C1189" s="130">
        <v>15</v>
      </c>
      <c r="D1189" s="89"/>
      <c r="E1189" s="123">
        <v>33.1</v>
      </c>
      <c r="F1189" s="122">
        <v>208</v>
      </c>
      <c r="G1189" s="125">
        <v>1185</v>
      </c>
      <c r="H1189" s="94">
        <v>1</v>
      </c>
      <c r="I1189" s="95" t="s">
        <v>156</v>
      </c>
      <c r="J1189">
        <v>1185</v>
      </c>
      <c r="K1189" t="s">
        <v>281</v>
      </c>
      <c r="L1189"/>
      <c r="M1189" t="s">
        <v>281</v>
      </c>
      <c r="N1189" t="s">
        <v>281</v>
      </c>
      <c r="O1189"/>
      <c r="P1189" t="s">
        <v>281</v>
      </c>
      <c r="Q1189" t="s">
        <v>155</v>
      </c>
      <c r="R1189"/>
      <c r="S1189" t="s">
        <v>281</v>
      </c>
      <c r="T1189" t="s">
        <v>281</v>
      </c>
      <c r="U1189" t="s">
        <v>281</v>
      </c>
      <c r="V1189" t="s">
        <v>281</v>
      </c>
      <c r="W1189" s="100" t="s">
        <v>155</v>
      </c>
      <c r="X1189" s="100"/>
      <c r="Y1189" s="100"/>
      <c r="Z1189" s="100"/>
      <c r="AA1189" s="100"/>
      <c r="AB1189" s="100"/>
      <c r="AC1189" s="100"/>
      <c r="AD1189" s="101"/>
      <c r="AE1189" s="116"/>
    </row>
    <row r="1190" spans="1:31" ht="15" customHeight="1">
      <c r="A1190" s="89">
        <v>53</v>
      </c>
      <c r="B1190" s="89" t="s">
        <v>246</v>
      </c>
      <c r="C1190" s="130">
        <v>16</v>
      </c>
      <c r="D1190" s="89"/>
      <c r="E1190" s="123">
        <v>32.9</v>
      </c>
      <c r="F1190" s="122">
        <v>192</v>
      </c>
      <c r="G1190" s="125">
        <v>1186</v>
      </c>
      <c r="H1190" s="94">
        <v>1</v>
      </c>
      <c r="I1190" s="95" t="s">
        <v>156</v>
      </c>
      <c r="J1190">
        <v>1186</v>
      </c>
      <c r="K1190" t="s">
        <v>281</v>
      </c>
      <c r="L1190"/>
      <c r="M1190" t="s">
        <v>281</v>
      </c>
      <c r="N1190" t="s">
        <v>281</v>
      </c>
      <c r="O1190"/>
      <c r="P1190" t="s">
        <v>281</v>
      </c>
      <c r="Q1190" t="s">
        <v>155</v>
      </c>
      <c r="R1190"/>
      <c r="S1190" t="s">
        <v>281</v>
      </c>
      <c r="T1190" t="s">
        <v>281</v>
      </c>
      <c r="U1190" t="s">
        <v>281</v>
      </c>
      <c r="V1190"/>
      <c r="W1190" s="100"/>
      <c r="X1190" s="100"/>
      <c r="Y1190" s="100"/>
      <c r="Z1190" s="100"/>
      <c r="AA1190" s="100"/>
      <c r="AB1190" s="100"/>
      <c r="AC1190" s="100"/>
      <c r="AD1190" s="101"/>
      <c r="AE1190" s="116"/>
    </row>
    <row r="1191" spans="1:31" ht="15" customHeight="1">
      <c r="A1191" s="89">
        <v>53</v>
      </c>
      <c r="B1191" s="89" t="s">
        <v>246</v>
      </c>
      <c r="C1191" s="130">
        <v>17</v>
      </c>
      <c r="D1191" s="89"/>
      <c r="E1191" s="123">
        <v>32.6</v>
      </c>
      <c r="F1191" s="122">
        <v>162</v>
      </c>
      <c r="G1191" s="125">
        <v>1187</v>
      </c>
      <c r="H1191" s="94">
        <v>1</v>
      </c>
      <c r="I1191" s="95" t="s">
        <v>156</v>
      </c>
      <c r="J1191">
        <v>1187</v>
      </c>
      <c r="K1191" t="s">
        <v>281</v>
      </c>
      <c r="L1191"/>
      <c r="M1191" t="s">
        <v>281</v>
      </c>
      <c r="N1191"/>
      <c r="O1191" t="s">
        <v>281</v>
      </c>
      <c r="P1191" t="s">
        <v>281</v>
      </c>
      <c r="Q1191" t="s">
        <v>155</v>
      </c>
      <c r="R1191"/>
      <c r="S1191" t="s">
        <v>281</v>
      </c>
      <c r="T1191" t="s">
        <v>281</v>
      </c>
      <c r="U1191" t="s">
        <v>281</v>
      </c>
      <c r="V1191"/>
      <c r="W1191" s="100"/>
      <c r="X1191" s="100"/>
      <c r="Y1191" s="100"/>
      <c r="Z1191" s="100"/>
      <c r="AA1191" s="100"/>
      <c r="AB1191" s="100"/>
      <c r="AC1191" s="100"/>
      <c r="AD1191" s="101"/>
      <c r="AE1191" s="116"/>
    </row>
    <row r="1192" spans="1:31" ht="15" customHeight="1">
      <c r="A1192" s="89">
        <v>53</v>
      </c>
      <c r="B1192" s="89" t="s">
        <v>246</v>
      </c>
      <c r="C1192" s="130">
        <v>18</v>
      </c>
      <c r="D1192" s="89"/>
      <c r="E1192" s="123">
        <v>32.299999999999997</v>
      </c>
      <c r="F1192" s="122">
        <v>137</v>
      </c>
      <c r="G1192" s="125">
        <v>1188</v>
      </c>
      <c r="H1192" s="94">
        <v>1</v>
      </c>
      <c r="I1192" s="95" t="s">
        <v>156</v>
      </c>
      <c r="J1192">
        <v>1188</v>
      </c>
      <c r="K1192" t="s">
        <v>281</v>
      </c>
      <c r="L1192"/>
      <c r="M1192" t="s">
        <v>155</v>
      </c>
      <c r="N1192" t="s">
        <v>281</v>
      </c>
      <c r="O1192" t="s">
        <v>155</v>
      </c>
      <c r="P1192" t="s">
        <v>281</v>
      </c>
      <c r="Q1192" t="s">
        <v>155</v>
      </c>
      <c r="R1192"/>
      <c r="S1192" t="s">
        <v>281</v>
      </c>
      <c r="T1192" t="s">
        <v>281</v>
      </c>
      <c r="U1192" t="s">
        <v>281</v>
      </c>
      <c r="V1192"/>
      <c r="W1192" s="100"/>
      <c r="X1192" s="100"/>
      <c r="Y1192" s="100"/>
      <c r="Z1192" s="100"/>
      <c r="AA1192" s="100"/>
      <c r="AB1192" s="100"/>
      <c r="AC1192" s="100"/>
      <c r="AD1192" s="101"/>
      <c r="AE1192" s="116"/>
    </row>
    <row r="1193" spans="1:31" ht="15" customHeight="1">
      <c r="A1193" s="89">
        <v>53</v>
      </c>
      <c r="B1193" s="89" t="s">
        <v>246</v>
      </c>
      <c r="C1193" s="130">
        <v>19</v>
      </c>
      <c r="D1193" s="89"/>
      <c r="E1193" s="123">
        <v>31.8</v>
      </c>
      <c r="F1193" s="122">
        <v>104</v>
      </c>
      <c r="G1193" s="125">
        <v>1189</v>
      </c>
      <c r="H1193" s="94">
        <v>1</v>
      </c>
      <c r="I1193" s="95" t="s">
        <v>156</v>
      </c>
      <c r="J1193">
        <v>1189</v>
      </c>
      <c r="K1193" t="s">
        <v>281</v>
      </c>
      <c r="L1193"/>
      <c r="M1193" t="s">
        <v>281</v>
      </c>
      <c r="N1193"/>
      <c r="O1193" t="s">
        <v>281</v>
      </c>
      <c r="P1193" t="s">
        <v>281</v>
      </c>
      <c r="Q1193" t="s">
        <v>320</v>
      </c>
      <c r="R1193"/>
      <c r="S1193" t="s">
        <v>281</v>
      </c>
      <c r="T1193" t="s">
        <v>281</v>
      </c>
      <c r="U1193" t="s">
        <v>281</v>
      </c>
      <c r="V1193"/>
      <c r="W1193" s="100"/>
      <c r="X1193" s="100"/>
      <c r="Y1193" s="100"/>
      <c r="Z1193" s="100"/>
      <c r="AA1193" s="100"/>
      <c r="AB1193" s="100"/>
      <c r="AC1193" s="100"/>
      <c r="AD1193" s="101"/>
      <c r="AE1193" s="116"/>
    </row>
    <row r="1194" spans="1:31" ht="15" customHeight="1">
      <c r="A1194" s="89">
        <v>53</v>
      </c>
      <c r="B1194" s="89" t="s">
        <v>246</v>
      </c>
      <c r="C1194" s="130">
        <v>20</v>
      </c>
      <c r="D1194" s="89"/>
      <c r="E1194" s="123" t="s">
        <v>333</v>
      </c>
      <c r="F1194" s="122">
        <v>75</v>
      </c>
      <c r="G1194" s="125">
        <v>1190</v>
      </c>
      <c r="H1194" s="94">
        <v>1</v>
      </c>
      <c r="I1194" s="95" t="s">
        <v>156</v>
      </c>
      <c r="J1194">
        <v>1190</v>
      </c>
      <c r="K1194" t="s">
        <v>281</v>
      </c>
      <c r="L1194"/>
      <c r="M1194" t="s">
        <v>281</v>
      </c>
      <c r="N1194" t="s">
        <v>281</v>
      </c>
      <c r="O1194" t="s">
        <v>281</v>
      </c>
      <c r="P1194" t="s">
        <v>281</v>
      </c>
      <c r="Q1194" t="s">
        <v>155</v>
      </c>
      <c r="R1194"/>
      <c r="S1194" t="s">
        <v>281</v>
      </c>
      <c r="T1194" t="s">
        <v>281</v>
      </c>
      <c r="U1194" t="s">
        <v>281</v>
      </c>
      <c r="V1194" t="s">
        <v>281</v>
      </c>
      <c r="W1194" s="100" t="s">
        <v>155</v>
      </c>
      <c r="X1194" s="100"/>
      <c r="Y1194" s="100"/>
      <c r="Z1194" s="100"/>
      <c r="AA1194" s="100"/>
      <c r="AB1194" s="100"/>
      <c r="AC1194" s="100"/>
      <c r="AD1194" s="101"/>
      <c r="AE1194" s="116"/>
    </row>
    <row r="1195" spans="1:31" ht="15" customHeight="1">
      <c r="A1195" s="89">
        <v>53</v>
      </c>
      <c r="B1195" s="89" t="s">
        <v>246</v>
      </c>
      <c r="C1195" s="130">
        <v>21</v>
      </c>
      <c r="D1195" s="89"/>
      <c r="E1195" s="123"/>
      <c r="F1195" s="122">
        <v>40</v>
      </c>
      <c r="G1195" s="125">
        <v>1191</v>
      </c>
      <c r="H1195" s="94">
        <v>1</v>
      </c>
      <c r="I1195" s="95" t="s">
        <v>156</v>
      </c>
      <c r="J1195">
        <v>1191</v>
      </c>
      <c r="K1195" t="s">
        <v>281</v>
      </c>
      <c r="L1195"/>
      <c r="M1195" t="s">
        <v>281</v>
      </c>
      <c r="N1195"/>
      <c r="O1195" t="s">
        <v>155</v>
      </c>
      <c r="P1195" t="s">
        <v>281</v>
      </c>
      <c r="Q1195" t="s">
        <v>155</v>
      </c>
      <c r="R1195"/>
      <c r="S1195" t="s">
        <v>281</v>
      </c>
      <c r="T1195" t="s">
        <v>281</v>
      </c>
      <c r="U1195" t="s">
        <v>281</v>
      </c>
      <c r="V1195"/>
      <c r="W1195" s="100"/>
      <c r="X1195" s="100"/>
      <c r="Y1195" s="100"/>
      <c r="Z1195" s="100"/>
      <c r="AA1195" s="100"/>
      <c r="AB1195" s="100"/>
      <c r="AC1195" s="100"/>
      <c r="AD1195" s="101"/>
      <c r="AE1195" s="116"/>
    </row>
    <row r="1196" spans="1:31" ht="15" customHeight="1">
      <c r="A1196" s="89">
        <v>53</v>
      </c>
      <c r="B1196" s="89" t="s">
        <v>246</v>
      </c>
      <c r="C1196" s="130">
        <v>22</v>
      </c>
      <c r="D1196" s="89"/>
      <c r="E1196" s="123"/>
      <c r="F1196" s="122">
        <v>30</v>
      </c>
      <c r="G1196" s="125">
        <v>1192</v>
      </c>
      <c r="H1196" s="94">
        <v>1</v>
      </c>
      <c r="I1196" s="95" t="s">
        <v>156</v>
      </c>
      <c r="J1196">
        <v>1192</v>
      </c>
      <c r="K1196" t="s">
        <v>281</v>
      </c>
      <c r="L1196"/>
      <c r="M1196" t="s">
        <v>281</v>
      </c>
      <c r="N1196"/>
      <c r="O1196" t="s">
        <v>155</v>
      </c>
      <c r="P1196" t="s">
        <v>281</v>
      </c>
      <c r="Q1196" t="s">
        <v>155</v>
      </c>
      <c r="R1196"/>
      <c r="S1196" t="s">
        <v>281</v>
      </c>
      <c r="T1196" t="s">
        <v>281</v>
      </c>
      <c r="U1196" t="s">
        <v>281</v>
      </c>
      <c r="V1196"/>
      <c r="W1196" s="100"/>
      <c r="X1196" s="100"/>
      <c r="Y1196" s="100"/>
      <c r="Z1196" s="100"/>
      <c r="AA1196" s="100"/>
      <c r="AB1196" s="100"/>
      <c r="AC1196" s="100"/>
      <c r="AD1196" s="101"/>
      <c r="AE1196" s="116"/>
    </row>
    <row r="1197" spans="1:31" ht="15" customHeight="1">
      <c r="A1197" s="89">
        <v>53</v>
      </c>
      <c r="B1197" s="89" t="s">
        <v>246</v>
      </c>
      <c r="C1197" s="130">
        <v>23</v>
      </c>
      <c r="D1197" s="89"/>
      <c r="E1197" s="123"/>
      <c r="F1197" s="122">
        <v>20</v>
      </c>
      <c r="G1197" s="125">
        <v>1193</v>
      </c>
      <c r="H1197" s="94">
        <v>1</v>
      </c>
      <c r="I1197" s="95" t="s">
        <v>156</v>
      </c>
      <c r="J1197">
        <v>1193</v>
      </c>
      <c r="K1197" t="s">
        <v>155</v>
      </c>
      <c r="L1197"/>
      <c r="M1197" t="s">
        <v>281</v>
      </c>
      <c r="N1197" t="s">
        <v>281</v>
      </c>
      <c r="O1197" t="s">
        <v>281</v>
      </c>
      <c r="P1197" t="s">
        <v>281</v>
      </c>
      <c r="Q1197" t="s">
        <v>155</v>
      </c>
      <c r="R1197"/>
      <c r="S1197" t="s">
        <v>281</v>
      </c>
      <c r="T1197" t="s">
        <v>155</v>
      </c>
      <c r="U1197" t="s">
        <v>155</v>
      </c>
      <c r="V1197"/>
      <c r="W1197" s="100"/>
      <c r="X1197" s="100"/>
      <c r="Y1197" s="100"/>
      <c r="Z1197" s="100"/>
      <c r="AA1197" s="100"/>
      <c r="AB1197" s="100"/>
      <c r="AC1197" s="100"/>
      <c r="AD1197" s="101"/>
      <c r="AE1197" s="116"/>
    </row>
    <row r="1198" spans="1:31" ht="15" customHeight="1">
      <c r="A1198" s="89">
        <v>53</v>
      </c>
      <c r="B1198" s="89" t="s">
        <v>246</v>
      </c>
      <c r="C1198" s="131">
        <v>24</v>
      </c>
      <c r="D1198" s="89"/>
      <c r="E1198" s="123"/>
      <c r="F1198" s="122">
        <v>5</v>
      </c>
      <c r="G1198" s="125">
        <v>1194</v>
      </c>
      <c r="H1198" s="94">
        <v>1</v>
      </c>
      <c r="I1198" s="95" t="s">
        <v>156</v>
      </c>
      <c r="J1198">
        <v>1194</v>
      </c>
      <c r="K1198" t="s">
        <v>281</v>
      </c>
      <c r="L1198"/>
      <c r="M1198" t="s">
        <v>281</v>
      </c>
      <c r="N1198" t="s">
        <v>281</v>
      </c>
      <c r="O1198" t="s">
        <v>155</v>
      </c>
      <c r="P1198" t="s">
        <v>281</v>
      </c>
      <c r="Q1198" t="s">
        <v>155</v>
      </c>
      <c r="R1198"/>
      <c r="S1198" t="s">
        <v>281</v>
      </c>
      <c r="T1198" t="s">
        <v>281</v>
      </c>
      <c r="U1198" t="s">
        <v>281</v>
      </c>
      <c r="V1198" t="s">
        <v>281</v>
      </c>
      <c r="W1198" s="100" t="s">
        <v>155</v>
      </c>
      <c r="X1198" s="100"/>
      <c r="Y1198" s="100"/>
      <c r="Z1198" s="100"/>
      <c r="AA1198" s="100"/>
      <c r="AB1198" s="100"/>
      <c r="AC1198" s="100"/>
      <c r="AD1198" s="101"/>
      <c r="AE1198" s="116"/>
    </row>
    <row r="1199" spans="1:31" ht="15" customHeight="1">
      <c r="A1199" s="89">
        <v>54</v>
      </c>
      <c r="B1199" s="89" t="s">
        <v>248</v>
      </c>
      <c r="C1199" s="130">
        <v>1</v>
      </c>
      <c r="D1199" s="89"/>
      <c r="E1199" s="123" t="s">
        <v>334</v>
      </c>
      <c r="F1199" s="122">
        <v>2504</v>
      </c>
      <c r="G1199" s="125">
        <v>1195</v>
      </c>
      <c r="H1199" s="94">
        <v>1</v>
      </c>
      <c r="I1199" s="95" t="s">
        <v>156</v>
      </c>
      <c r="J1199">
        <v>1195</v>
      </c>
      <c r="K1199" t="s">
        <v>155</v>
      </c>
      <c r="L1199"/>
      <c r="M1199"/>
      <c r="N1199"/>
      <c r="O1199"/>
      <c r="P1199" t="s">
        <v>281</v>
      </c>
      <c r="Q1199" t="s">
        <v>320</v>
      </c>
      <c r="R1199"/>
      <c r="S1199" t="s">
        <v>155</v>
      </c>
      <c r="T1199"/>
      <c r="U1199"/>
      <c r="V1199"/>
      <c r="W1199" t="s">
        <v>155</v>
      </c>
      <c r="X1199" s="100"/>
      <c r="Y1199" s="100"/>
      <c r="Z1199" s="100"/>
      <c r="AA1199" s="100"/>
      <c r="AB1199" s="100"/>
      <c r="AC1199" s="100"/>
      <c r="AD1199" s="101"/>
      <c r="AE1199" s="116"/>
    </row>
    <row r="1200" spans="1:31" ht="15" customHeight="1">
      <c r="A1200" s="89">
        <v>54</v>
      </c>
      <c r="B1200" s="89" t="s">
        <v>248</v>
      </c>
      <c r="C1200" s="130">
        <v>2</v>
      </c>
      <c r="D1200" s="89"/>
      <c r="E1200" s="123"/>
      <c r="F1200" s="122">
        <v>2000</v>
      </c>
      <c r="G1200" s="125">
        <v>1196</v>
      </c>
      <c r="H1200" s="94">
        <v>1</v>
      </c>
      <c r="I1200" s="95" t="s">
        <v>156</v>
      </c>
      <c r="J1200">
        <v>1196</v>
      </c>
      <c r="K1200" t="s">
        <v>281</v>
      </c>
      <c r="L1200"/>
      <c r="M1200"/>
      <c r="N1200"/>
      <c r="O1200"/>
      <c r="P1200"/>
      <c r="Q1200" t="s">
        <v>155</v>
      </c>
      <c r="R1200"/>
      <c r="S1200" t="s">
        <v>281</v>
      </c>
      <c r="T1200"/>
      <c r="U1200"/>
      <c r="V1200"/>
      <c r="W1200"/>
      <c r="X1200" s="100"/>
      <c r="Y1200" s="100"/>
      <c r="Z1200" s="100"/>
      <c r="AA1200" s="100"/>
      <c r="AB1200" s="100"/>
      <c r="AC1200" s="100"/>
      <c r="AD1200" s="101"/>
      <c r="AE1200" s="116"/>
    </row>
    <row r="1201" spans="1:31" ht="15" customHeight="1">
      <c r="A1201" s="89">
        <v>54</v>
      </c>
      <c r="B1201" s="89" t="s">
        <v>248</v>
      </c>
      <c r="C1201" s="130">
        <v>3</v>
      </c>
      <c r="D1201" s="89"/>
      <c r="E1201" s="123"/>
      <c r="F1201" s="122">
        <v>1500</v>
      </c>
      <c r="G1201" s="125">
        <v>1197</v>
      </c>
      <c r="H1201" s="94">
        <v>1</v>
      </c>
      <c r="I1201" s="95" t="s">
        <v>156</v>
      </c>
      <c r="J1201">
        <v>1197</v>
      </c>
      <c r="K1201" t="s">
        <v>281</v>
      </c>
      <c r="L1201"/>
      <c r="M1201"/>
      <c r="N1201"/>
      <c r="O1201"/>
      <c r="P1201" t="s">
        <v>281</v>
      </c>
      <c r="Q1201" t="s">
        <v>155</v>
      </c>
      <c r="R1201"/>
      <c r="S1201" t="s">
        <v>281</v>
      </c>
      <c r="T1201"/>
      <c r="U1201"/>
      <c r="V1201"/>
      <c r="W1201"/>
      <c r="X1201" s="100"/>
      <c r="Y1201" s="100"/>
      <c r="Z1201" s="100"/>
      <c r="AA1201" s="100"/>
      <c r="AB1201" s="100"/>
      <c r="AC1201" s="100"/>
      <c r="AD1201" s="101"/>
      <c r="AE1201" s="116"/>
    </row>
    <row r="1202" spans="1:31" ht="15" customHeight="1">
      <c r="A1202" s="89">
        <v>54</v>
      </c>
      <c r="B1202" s="89" t="s">
        <v>248</v>
      </c>
      <c r="C1202" s="130">
        <v>4</v>
      </c>
      <c r="D1202" s="89"/>
      <c r="E1202" s="123"/>
      <c r="F1202" s="122">
        <v>1000</v>
      </c>
      <c r="G1202" s="125">
        <v>1198</v>
      </c>
      <c r="H1202" s="94">
        <v>1</v>
      </c>
      <c r="I1202" s="95" t="s">
        <v>156</v>
      </c>
      <c r="J1202">
        <v>1198</v>
      </c>
      <c r="K1202" t="s">
        <v>281</v>
      </c>
      <c r="L1202"/>
      <c r="M1202"/>
      <c r="N1202" t="s">
        <v>281</v>
      </c>
      <c r="O1202"/>
      <c r="P1202"/>
      <c r="Q1202" t="s">
        <v>155</v>
      </c>
      <c r="R1202"/>
      <c r="S1202" t="s">
        <v>281</v>
      </c>
      <c r="T1202"/>
      <c r="U1202"/>
      <c r="V1202"/>
      <c r="W1202"/>
      <c r="X1202" s="100"/>
      <c r="Y1202" s="100"/>
      <c r="Z1202" s="100"/>
      <c r="AA1202" s="100"/>
      <c r="AB1202" s="100"/>
      <c r="AC1202" s="100"/>
      <c r="AD1202" s="101"/>
      <c r="AE1202" s="116"/>
    </row>
    <row r="1203" spans="1:31" ht="15" customHeight="1">
      <c r="A1203" s="89">
        <v>54</v>
      </c>
      <c r="B1203" s="89" t="s">
        <v>248</v>
      </c>
      <c r="C1203" s="130">
        <v>5</v>
      </c>
      <c r="D1203" s="89"/>
      <c r="E1203" s="123"/>
      <c r="F1203" s="122">
        <v>800</v>
      </c>
      <c r="G1203" s="125">
        <v>1199</v>
      </c>
      <c r="H1203" s="94">
        <v>1</v>
      </c>
      <c r="I1203" s="95" t="s">
        <v>156</v>
      </c>
      <c r="J1203">
        <v>1199</v>
      </c>
      <c r="K1203" t="s">
        <v>281</v>
      </c>
      <c r="L1203"/>
      <c r="M1203"/>
      <c r="N1203" t="s">
        <v>281</v>
      </c>
      <c r="O1203"/>
      <c r="P1203" t="s">
        <v>281</v>
      </c>
      <c r="Q1203" t="s">
        <v>155</v>
      </c>
      <c r="R1203"/>
      <c r="S1203" t="s">
        <v>281</v>
      </c>
      <c r="T1203"/>
      <c r="U1203"/>
      <c r="V1203"/>
      <c r="W1203" t="s">
        <v>155</v>
      </c>
      <c r="X1203" s="100"/>
      <c r="Y1203" s="100"/>
      <c r="Z1203" s="100"/>
      <c r="AA1203" s="100"/>
      <c r="AB1203" s="100"/>
      <c r="AC1203" s="100"/>
      <c r="AD1203" s="101"/>
      <c r="AE1203" s="116"/>
    </row>
    <row r="1204" spans="1:31" ht="15" customHeight="1">
      <c r="A1204" s="89">
        <v>54</v>
      </c>
      <c r="B1204" s="89" t="s">
        <v>248</v>
      </c>
      <c r="C1204" s="130">
        <v>6</v>
      </c>
      <c r="D1204" s="89"/>
      <c r="E1204" s="123"/>
      <c r="F1204" s="122">
        <v>700</v>
      </c>
      <c r="G1204" s="125">
        <v>1200</v>
      </c>
      <c r="H1204" s="94">
        <v>1</v>
      </c>
      <c r="I1204" s="95" t="s">
        <v>156</v>
      </c>
      <c r="J1204">
        <v>1200</v>
      </c>
      <c r="K1204" t="s">
        <v>281</v>
      </c>
      <c r="L1204"/>
      <c r="M1204"/>
      <c r="N1204"/>
      <c r="O1204"/>
      <c r="P1204"/>
      <c r="Q1204" t="s">
        <v>155</v>
      </c>
      <c r="R1204"/>
      <c r="S1204" t="s">
        <v>281</v>
      </c>
      <c r="T1204"/>
      <c r="U1204"/>
      <c r="V1204"/>
      <c r="W1204"/>
      <c r="X1204" s="100"/>
      <c r="Y1204" s="100"/>
      <c r="Z1204" s="100"/>
      <c r="AA1204" s="100"/>
      <c r="AB1204" s="100"/>
      <c r="AC1204" s="100"/>
      <c r="AD1204" s="101"/>
      <c r="AE1204" s="113"/>
    </row>
    <row r="1205" spans="1:31" ht="15" customHeight="1">
      <c r="A1205" s="89">
        <v>54</v>
      </c>
      <c r="B1205" s="89" t="s">
        <v>248</v>
      </c>
      <c r="C1205" s="130">
        <v>7</v>
      </c>
      <c r="D1205" s="89"/>
      <c r="E1205" s="123"/>
      <c r="F1205" s="122">
        <v>600</v>
      </c>
      <c r="G1205" s="125">
        <v>1201</v>
      </c>
      <c r="H1205" s="94">
        <v>1</v>
      </c>
      <c r="I1205" s="95" t="s">
        <v>156</v>
      </c>
      <c r="J1205">
        <v>1201</v>
      </c>
      <c r="K1205" t="s">
        <v>281</v>
      </c>
      <c r="L1205"/>
      <c r="M1205"/>
      <c r="N1205"/>
      <c r="O1205"/>
      <c r="P1205" t="s">
        <v>281</v>
      </c>
      <c r="Q1205" t="s">
        <v>155</v>
      </c>
      <c r="R1205"/>
      <c r="S1205" t="s">
        <v>281</v>
      </c>
      <c r="T1205"/>
      <c r="U1205"/>
      <c r="V1205"/>
      <c r="W1205"/>
      <c r="X1205" s="100"/>
      <c r="Y1205" s="100"/>
      <c r="Z1205" s="100"/>
      <c r="AA1205" s="100"/>
      <c r="AB1205" s="100"/>
      <c r="AC1205" s="100"/>
      <c r="AD1205" s="101"/>
      <c r="AE1205" s="113"/>
    </row>
    <row r="1206" spans="1:31" ht="15" customHeight="1">
      <c r="A1206" s="89">
        <v>54</v>
      </c>
      <c r="B1206" s="89" t="s">
        <v>248</v>
      </c>
      <c r="C1206" s="130">
        <v>8</v>
      </c>
      <c r="D1206" s="89"/>
      <c r="E1206" s="123"/>
      <c r="F1206" s="122">
        <v>500</v>
      </c>
      <c r="G1206" s="125">
        <v>1202</v>
      </c>
      <c r="H1206" s="94">
        <v>1</v>
      </c>
      <c r="I1206" s="95" t="s">
        <v>156</v>
      </c>
      <c r="J1206">
        <v>1202</v>
      </c>
      <c r="K1206" t="s">
        <v>281</v>
      </c>
      <c r="L1206"/>
      <c r="M1206"/>
      <c r="N1206" t="s">
        <v>281</v>
      </c>
      <c r="O1206"/>
      <c r="P1206"/>
      <c r="Q1206" t="s">
        <v>155</v>
      </c>
      <c r="R1206" s="141">
        <v>32</v>
      </c>
      <c r="S1206" t="s">
        <v>155</v>
      </c>
      <c r="T1206"/>
      <c r="U1206"/>
      <c r="V1206"/>
      <c r="W1206"/>
      <c r="X1206" s="100"/>
      <c r="Y1206" s="100"/>
      <c r="Z1206" s="100"/>
      <c r="AA1206" s="100"/>
      <c r="AB1206" s="100"/>
      <c r="AC1206" s="100"/>
      <c r="AD1206" s="101"/>
      <c r="AE1206" s="113"/>
    </row>
    <row r="1207" spans="1:31" ht="15" customHeight="1">
      <c r="A1207" s="89">
        <v>54</v>
      </c>
      <c r="B1207" s="89" t="s">
        <v>248</v>
      </c>
      <c r="C1207" s="130">
        <v>9</v>
      </c>
      <c r="D1207" s="89"/>
      <c r="E1207" s="123" t="s">
        <v>332</v>
      </c>
      <c r="F1207" s="122">
        <v>445</v>
      </c>
      <c r="G1207" s="125">
        <v>1203</v>
      </c>
      <c r="H1207" s="94">
        <v>1</v>
      </c>
      <c r="I1207" s="95" t="s">
        <v>156</v>
      </c>
      <c r="J1207">
        <v>1203</v>
      </c>
      <c r="K1207" t="s">
        <v>281</v>
      </c>
      <c r="L1207"/>
      <c r="M1207"/>
      <c r="N1207" t="s">
        <v>281</v>
      </c>
      <c r="O1207"/>
      <c r="P1207" t="s">
        <v>281</v>
      </c>
      <c r="Q1207" t="s">
        <v>155</v>
      </c>
      <c r="R1207"/>
      <c r="S1207" t="s">
        <v>281</v>
      </c>
      <c r="T1207"/>
      <c r="U1207"/>
      <c r="V1207"/>
      <c r="W1207" t="s">
        <v>155</v>
      </c>
      <c r="X1207" s="100"/>
      <c r="Y1207" s="100"/>
      <c r="Z1207" s="100"/>
      <c r="AA1207" s="100"/>
      <c r="AB1207" s="100"/>
      <c r="AC1207" s="100"/>
      <c r="AD1207" s="101"/>
      <c r="AE1207" s="113"/>
    </row>
    <row r="1208" spans="1:31" ht="15" customHeight="1">
      <c r="A1208" s="89">
        <v>54</v>
      </c>
      <c r="B1208" s="89" t="s">
        <v>248</v>
      </c>
      <c r="C1208" s="130">
        <v>10</v>
      </c>
      <c r="D1208" s="89"/>
      <c r="E1208" s="123">
        <v>34.78</v>
      </c>
      <c r="F1208" s="122">
        <v>398</v>
      </c>
      <c r="G1208" s="125">
        <v>1204</v>
      </c>
      <c r="H1208" s="94">
        <v>1</v>
      </c>
      <c r="I1208" s="95" t="s">
        <v>156</v>
      </c>
      <c r="J1208">
        <v>1204</v>
      </c>
      <c r="K1208" t="s">
        <v>281</v>
      </c>
      <c r="L1208"/>
      <c r="M1208"/>
      <c r="N1208"/>
      <c r="O1208"/>
      <c r="P1208"/>
      <c r="Q1208" t="s">
        <v>155</v>
      </c>
      <c r="R1208"/>
      <c r="S1208" t="s">
        <v>281</v>
      </c>
      <c r="T1208"/>
      <c r="U1208"/>
      <c r="V1208"/>
      <c r="W1208"/>
      <c r="X1208" s="100"/>
      <c r="Y1208" s="100"/>
      <c r="Z1208" s="100"/>
      <c r="AA1208" s="100"/>
      <c r="AB1208" s="100"/>
      <c r="AC1208" s="100"/>
      <c r="AD1208" s="101"/>
      <c r="AE1208" s="113"/>
    </row>
    <row r="1209" spans="1:31" ht="15" customHeight="1">
      <c r="A1209" s="89">
        <v>54</v>
      </c>
      <c r="B1209" s="89" t="s">
        <v>248</v>
      </c>
      <c r="C1209" s="130">
        <v>11</v>
      </c>
      <c r="D1209" s="89"/>
      <c r="E1209" s="123">
        <v>34.700000000000003</v>
      </c>
      <c r="F1209" s="122">
        <v>343</v>
      </c>
      <c r="G1209" s="125">
        <v>1205</v>
      </c>
      <c r="H1209" s="94">
        <v>1</v>
      </c>
      <c r="I1209" s="95" t="s">
        <v>156</v>
      </c>
      <c r="J1209">
        <v>1205</v>
      </c>
      <c r="K1209" t="s">
        <v>281</v>
      </c>
      <c r="L1209"/>
      <c r="M1209" t="s">
        <v>281</v>
      </c>
      <c r="N1209"/>
      <c r="O1209"/>
      <c r="P1209" t="s">
        <v>281</v>
      </c>
      <c r="Q1209" t="s">
        <v>155</v>
      </c>
      <c r="R1209" t="s">
        <v>155</v>
      </c>
      <c r="S1209" t="s">
        <v>281</v>
      </c>
      <c r="T1209" t="s">
        <v>281</v>
      </c>
      <c r="U1209" t="s">
        <v>281</v>
      </c>
      <c r="V1209"/>
      <c r="W1209"/>
      <c r="X1209" s="100"/>
      <c r="Y1209" s="100"/>
      <c r="Z1209" s="100"/>
      <c r="AA1209" s="100"/>
      <c r="AB1209" s="100"/>
      <c r="AC1209" s="100"/>
      <c r="AD1209" s="101"/>
      <c r="AE1209" s="113"/>
    </row>
    <row r="1210" spans="1:31" ht="15" customHeight="1">
      <c r="A1210" s="89">
        <v>54</v>
      </c>
      <c r="B1210" s="89" t="s">
        <v>248</v>
      </c>
      <c r="C1210" s="130">
        <v>12</v>
      </c>
      <c r="D1210" s="89"/>
      <c r="E1210" s="123">
        <v>34.4</v>
      </c>
      <c r="F1210" s="122">
        <v>281</v>
      </c>
      <c r="G1210" s="125">
        <v>1206</v>
      </c>
      <c r="H1210" s="94">
        <v>1</v>
      </c>
      <c r="I1210" s="95" t="s">
        <v>156</v>
      </c>
      <c r="J1210">
        <v>1206</v>
      </c>
      <c r="K1210" t="s">
        <v>281</v>
      </c>
      <c r="L1210"/>
      <c r="M1210" t="s">
        <v>281</v>
      </c>
      <c r="N1210" t="s">
        <v>281</v>
      </c>
      <c r="O1210"/>
      <c r="P1210"/>
      <c r="Q1210" t="s">
        <v>155</v>
      </c>
      <c r="R1210" t="s">
        <v>155</v>
      </c>
      <c r="S1210" t="s">
        <v>281</v>
      </c>
      <c r="T1210" t="s">
        <v>281</v>
      </c>
      <c r="U1210" t="s">
        <v>281</v>
      </c>
      <c r="V1210"/>
      <c r="W1210"/>
      <c r="X1210" s="100"/>
      <c r="Y1210" s="100"/>
      <c r="Z1210" s="100"/>
      <c r="AA1210" s="100"/>
      <c r="AB1210" s="100"/>
      <c r="AC1210" s="100"/>
      <c r="AD1210" s="101"/>
      <c r="AE1210" s="113"/>
    </row>
    <row r="1211" spans="1:31" ht="15" customHeight="1">
      <c r="A1211" s="89">
        <v>54</v>
      </c>
      <c r="B1211" s="89" t="s">
        <v>248</v>
      </c>
      <c r="C1211" s="130">
        <v>13</v>
      </c>
      <c r="D1211" s="89"/>
      <c r="E1211" s="123">
        <v>34.1</v>
      </c>
      <c r="F1211" s="122">
        <v>255</v>
      </c>
      <c r="G1211" s="125">
        <v>1207</v>
      </c>
      <c r="H1211" s="94">
        <v>1</v>
      </c>
      <c r="I1211" s="95" t="s">
        <v>156</v>
      </c>
      <c r="J1211">
        <v>1207</v>
      </c>
      <c r="K1211" t="s">
        <v>281</v>
      </c>
      <c r="L1211"/>
      <c r="M1211" t="s">
        <v>281</v>
      </c>
      <c r="N1211" t="s">
        <v>281</v>
      </c>
      <c r="O1211"/>
      <c r="P1211" t="s">
        <v>281</v>
      </c>
      <c r="Q1211" t="s">
        <v>155</v>
      </c>
      <c r="R1211" t="s">
        <v>155</v>
      </c>
      <c r="S1211" t="s">
        <v>281</v>
      </c>
      <c r="T1211" t="s">
        <v>281</v>
      </c>
      <c r="U1211" t="s">
        <v>281</v>
      </c>
      <c r="V1211"/>
      <c r="W1211"/>
      <c r="X1211" s="100"/>
      <c r="Y1211" s="100"/>
      <c r="Z1211" s="100"/>
      <c r="AA1211" s="100"/>
      <c r="AB1211" s="100"/>
      <c r="AC1211" s="100"/>
      <c r="AD1211" s="101"/>
      <c r="AE1211" s="113"/>
    </row>
    <row r="1212" spans="1:31" ht="15" customHeight="1">
      <c r="A1212" s="89">
        <v>54</v>
      </c>
      <c r="B1212" s="89" t="s">
        <v>248</v>
      </c>
      <c r="C1212" s="130">
        <v>14</v>
      </c>
      <c r="D1212" s="89"/>
      <c r="E1212" s="123">
        <v>33.6</v>
      </c>
      <c r="F1212" s="122">
        <v>230</v>
      </c>
      <c r="G1212" s="125">
        <v>1208</v>
      </c>
      <c r="H1212" s="94">
        <v>1</v>
      </c>
      <c r="I1212" s="95" t="s">
        <v>156</v>
      </c>
      <c r="J1212">
        <v>1208</v>
      </c>
      <c r="K1212" t="s">
        <v>281</v>
      </c>
      <c r="L1212"/>
      <c r="M1212" t="s">
        <v>281</v>
      </c>
      <c r="N1212"/>
      <c r="O1212"/>
      <c r="P1212" t="s">
        <v>281</v>
      </c>
      <c r="Q1212" t="s">
        <v>155</v>
      </c>
      <c r="R1212" t="s">
        <v>155</v>
      </c>
      <c r="S1212" t="s">
        <v>155</v>
      </c>
      <c r="T1212" t="s">
        <v>281</v>
      </c>
      <c r="U1212" t="s">
        <v>281</v>
      </c>
      <c r="V1212"/>
      <c r="W1212"/>
      <c r="X1212" s="100"/>
      <c r="Y1212" s="100"/>
      <c r="Z1212" s="100"/>
      <c r="AA1212" s="100"/>
      <c r="AB1212" s="100"/>
      <c r="AC1212" s="100"/>
      <c r="AD1212" s="101"/>
      <c r="AE1212" s="113"/>
    </row>
    <row r="1213" spans="1:31" ht="15" customHeight="1">
      <c r="A1213" s="89">
        <v>54</v>
      </c>
      <c r="B1213" s="89" t="s">
        <v>248</v>
      </c>
      <c r="C1213" s="130">
        <v>15</v>
      </c>
      <c r="D1213" s="89"/>
      <c r="E1213" s="123">
        <v>33.1</v>
      </c>
      <c r="F1213" s="122">
        <v>201</v>
      </c>
      <c r="G1213" s="125">
        <v>1209</v>
      </c>
      <c r="H1213" s="94">
        <v>1</v>
      </c>
      <c r="I1213" s="95" t="s">
        <v>156</v>
      </c>
      <c r="J1213">
        <v>1209</v>
      </c>
      <c r="K1213" t="s">
        <v>281</v>
      </c>
      <c r="L1213"/>
      <c r="M1213" t="s">
        <v>281</v>
      </c>
      <c r="N1213" t="s">
        <v>281</v>
      </c>
      <c r="O1213"/>
      <c r="P1213" t="s">
        <v>281</v>
      </c>
      <c r="Q1213" t="s">
        <v>320</v>
      </c>
      <c r="R1213" t="s">
        <v>155</v>
      </c>
      <c r="S1213" t="s">
        <v>281</v>
      </c>
      <c r="T1213" t="s">
        <v>281</v>
      </c>
      <c r="U1213" t="s">
        <v>281</v>
      </c>
      <c r="V1213"/>
      <c r="W1213" t="s">
        <v>155</v>
      </c>
      <c r="X1213" s="100"/>
      <c r="Y1213" s="100"/>
      <c r="Z1213" s="100"/>
      <c r="AA1213" s="100"/>
      <c r="AB1213" s="100"/>
      <c r="AC1213" s="100"/>
      <c r="AD1213" s="101"/>
      <c r="AE1213" s="113"/>
    </row>
    <row r="1214" spans="1:31" ht="15" customHeight="1">
      <c r="A1214" s="89">
        <v>54</v>
      </c>
      <c r="B1214" s="89" t="s">
        <v>248</v>
      </c>
      <c r="C1214" s="130">
        <v>16</v>
      </c>
      <c r="D1214" s="89"/>
      <c r="E1214" s="123">
        <v>32.9</v>
      </c>
      <c r="F1214" s="122">
        <v>186</v>
      </c>
      <c r="G1214" s="125">
        <v>1210</v>
      </c>
      <c r="H1214" s="94">
        <v>1</v>
      </c>
      <c r="I1214" s="95" t="s">
        <v>156</v>
      </c>
      <c r="J1214">
        <v>1210</v>
      </c>
      <c r="K1214" t="s">
        <v>155</v>
      </c>
      <c r="L1214"/>
      <c r="M1214" t="s">
        <v>281</v>
      </c>
      <c r="N1214" t="s">
        <v>281</v>
      </c>
      <c r="O1214"/>
      <c r="P1214" t="s">
        <v>281</v>
      </c>
      <c r="Q1214" t="s">
        <v>155</v>
      </c>
      <c r="R1214" t="s">
        <v>155</v>
      </c>
      <c r="S1214" t="s">
        <v>281</v>
      </c>
      <c r="T1214" t="s">
        <v>281</v>
      </c>
      <c r="U1214" t="s">
        <v>281</v>
      </c>
      <c r="V1214"/>
      <c r="W1214"/>
      <c r="X1214" s="100"/>
      <c r="Y1214" s="100"/>
      <c r="Z1214" s="100"/>
      <c r="AA1214" s="100"/>
      <c r="AB1214" s="100"/>
      <c r="AC1214" s="100"/>
      <c r="AD1214" s="101"/>
      <c r="AE1214" s="113"/>
    </row>
    <row r="1215" spans="1:31" ht="15" customHeight="1">
      <c r="A1215" s="89">
        <v>54</v>
      </c>
      <c r="B1215" s="89" t="s">
        <v>248</v>
      </c>
      <c r="C1215" s="130">
        <v>17</v>
      </c>
      <c r="D1215" s="89"/>
      <c r="E1215" s="123">
        <v>32.6</v>
      </c>
      <c r="F1215" s="122">
        <v>162</v>
      </c>
      <c r="G1215" s="125">
        <v>1211</v>
      </c>
      <c r="H1215" s="94">
        <v>1</v>
      </c>
      <c r="I1215" s="95" t="s">
        <v>156</v>
      </c>
      <c r="J1215">
        <v>1211</v>
      </c>
      <c r="K1215" t="s">
        <v>281</v>
      </c>
      <c r="L1215"/>
      <c r="M1215" t="s">
        <v>281</v>
      </c>
      <c r="N1215"/>
      <c r="O1215" t="s">
        <v>281</v>
      </c>
      <c r="P1215" t="s">
        <v>281</v>
      </c>
      <c r="Q1215" t="s">
        <v>155</v>
      </c>
      <c r="R1215" t="s">
        <v>155</v>
      </c>
      <c r="S1215" t="s">
        <v>281</v>
      </c>
      <c r="T1215" t="s">
        <v>281</v>
      </c>
      <c r="U1215" t="s">
        <v>281</v>
      </c>
      <c r="V1215"/>
      <c r="W1215"/>
      <c r="X1215" s="100"/>
      <c r="Y1215" s="100"/>
      <c r="Z1215" s="100"/>
      <c r="AA1215" s="100"/>
      <c r="AB1215" s="100"/>
      <c r="AC1215" s="100"/>
      <c r="AD1215" s="101"/>
      <c r="AE1215" s="113"/>
    </row>
    <row r="1216" spans="1:31" ht="15" customHeight="1">
      <c r="A1216" s="89">
        <v>54</v>
      </c>
      <c r="B1216" s="89" t="s">
        <v>248</v>
      </c>
      <c r="C1216" s="130">
        <v>18</v>
      </c>
      <c r="D1216" s="89"/>
      <c r="E1216" s="123">
        <v>32.299999999999997</v>
      </c>
      <c r="F1216" s="122">
        <v>137</v>
      </c>
      <c r="G1216" s="125">
        <v>1212</v>
      </c>
      <c r="H1216" s="94">
        <v>1</v>
      </c>
      <c r="I1216" s="95" t="s">
        <v>156</v>
      </c>
      <c r="J1216">
        <v>1212</v>
      </c>
      <c r="K1216" t="s">
        <v>281</v>
      </c>
      <c r="L1216"/>
      <c r="M1216" t="s">
        <v>155</v>
      </c>
      <c r="N1216" t="s">
        <v>281</v>
      </c>
      <c r="O1216" t="s">
        <v>155</v>
      </c>
      <c r="P1216" t="s">
        <v>281</v>
      </c>
      <c r="Q1216" t="s">
        <v>155</v>
      </c>
      <c r="R1216" t="s">
        <v>155</v>
      </c>
      <c r="S1216" t="s">
        <v>281</v>
      </c>
      <c r="T1216" t="s">
        <v>281</v>
      </c>
      <c r="U1216" t="s">
        <v>281</v>
      </c>
      <c r="V1216"/>
      <c r="W1216"/>
      <c r="X1216" s="100"/>
      <c r="Y1216" s="100"/>
      <c r="Z1216" s="100"/>
      <c r="AA1216" s="100"/>
      <c r="AB1216" s="100"/>
      <c r="AC1216" s="100"/>
      <c r="AD1216" s="101"/>
      <c r="AE1216" s="113"/>
    </row>
    <row r="1217" spans="1:31" ht="15" customHeight="1">
      <c r="A1217" s="89">
        <v>54</v>
      </c>
      <c r="B1217" s="89" t="s">
        <v>248</v>
      </c>
      <c r="C1217" s="130">
        <v>19</v>
      </c>
      <c r="D1217" s="89"/>
      <c r="E1217" s="123">
        <v>31.8</v>
      </c>
      <c r="F1217" s="122">
        <v>97</v>
      </c>
      <c r="G1217" s="125">
        <v>1213</v>
      </c>
      <c r="H1217" s="94">
        <v>1</v>
      </c>
      <c r="I1217" s="95" t="s">
        <v>156</v>
      </c>
      <c r="J1217">
        <v>1213</v>
      </c>
      <c r="K1217" t="s">
        <v>281</v>
      </c>
      <c r="L1217"/>
      <c r="M1217" t="s">
        <v>281</v>
      </c>
      <c r="N1217"/>
      <c r="O1217" t="s">
        <v>281</v>
      </c>
      <c r="P1217" t="s">
        <v>281</v>
      </c>
      <c r="Q1217" t="s">
        <v>320</v>
      </c>
      <c r="R1217" t="s">
        <v>155</v>
      </c>
      <c r="S1217" t="s">
        <v>281</v>
      </c>
      <c r="T1217" t="s">
        <v>281</v>
      </c>
      <c r="U1217" t="s">
        <v>281</v>
      </c>
      <c r="V1217"/>
      <c r="W1217"/>
      <c r="X1217" s="100"/>
      <c r="Y1217" s="100"/>
      <c r="Z1217" s="100"/>
      <c r="AA1217" s="100"/>
      <c r="AB1217" s="100"/>
      <c r="AC1217" s="100"/>
      <c r="AD1217" s="101"/>
      <c r="AE1217" s="113"/>
    </row>
    <row r="1218" spans="1:31" ht="15" customHeight="1">
      <c r="A1218" s="89">
        <v>54</v>
      </c>
      <c r="B1218" s="89" t="s">
        <v>248</v>
      </c>
      <c r="C1218" s="130">
        <v>20</v>
      </c>
      <c r="D1218" s="89"/>
      <c r="E1218" s="123" t="s">
        <v>333</v>
      </c>
      <c r="F1218" s="122">
        <v>66</v>
      </c>
      <c r="G1218" s="125">
        <v>1214</v>
      </c>
      <c r="H1218" s="94">
        <v>1</v>
      </c>
      <c r="I1218" s="95" t="s">
        <v>156</v>
      </c>
      <c r="J1218">
        <v>1214</v>
      </c>
      <c r="K1218" t="s">
        <v>281</v>
      </c>
      <c r="L1218"/>
      <c r="M1218" t="s">
        <v>281</v>
      </c>
      <c r="N1218" t="s">
        <v>281</v>
      </c>
      <c r="O1218" t="s">
        <v>281</v>
      </c>
      <c r="P1218" t="s">
        <v>281</v>
      </c>
      <c r="Q1218" t="s">
        <v>155</v>
      </c>
      <c r="R1218" t="s">
        <v>155</v>
      </c>
      <c r="S1218" t="s">
        <v>281</v>
      </c>
      <c r="T1218" t="s">
        <v>155</v>
      </c>
      <c r="U1218" t="s">
        <v>155</v>
      </c>
      <c r="V1218"/>
      <c r="W1218" t="s">
        <v>155</v>
      </c>
      <c r="X1218" s="100"/>
      <c r="Y1218" s="100"/>
      <c r="Z1218" s="100"/>
      <c r="AA1218" s="100"/>
      <c r="AB1218" s="100"/>
      <c r="AC1218" s="100"/>
      <c r="AD1218" s="101"/>
      <c r="AE1218" s="113"/>
    </row>
    <row r="1219" spans="1:31" ht="15" customHeight="1">
      <c r="A1219" s="89">
        <v>54</v>
      </c>
      <c r="B1219" s="89" t="s">
        <v>248</v>
      </c>
      <c r="C1219" s="130">
        <v>21</v>
      </c>
      <c r="D1219" s="89"/>
      <c r="E1219" s="123"/>
      <c r="F1219" s="122">
        <v>40</v>
      </c>
      <c r="G1219" s="125">
        <v>1215</v>
      </c>
      <c r="H1219" s="94">
        <v>1</v>
      </c>
      <c r="I1219" s="95" t="s">
        <v>156</v>
      </c>
      <c r="J1219">
        <v>1215</v>
      </c>
      <c r="K1219" t="s">
        <v>281</v>
      </c>
      <c r="L1219"/>
      <c r="M1219" t="s">
        <v>281</v>
      </c>
      <c r="N1219"/>
      <c r="O1219" t="s">
        <v>155</v>
      </c>
      <c r="P1219" t="s">
        <v>281</v>
      </c>
      <c r="Q1219" t="s">
        <v>155</v>
      </c>
      <c r="R1219" t="s">
        <v>155</v>
      </c>
      <c r="S1219" t="s">
        <v>281</v>
      </c>
      <c r="T1219" t="s">
        <v>281</v>
      </c>
      <c r="U1219" t="s">
        <v>281</v>
      </c>
      <c r="V1219"/>
      <c r="W1219"/>
      <c r="X1219" s="100"/>
      <c r="Y1219" s="100"/>
      <c r="Z1219" s="100"/>
      <c r="AA1219" s="100"/>
      <c r="AB1219" s="100"/>
      <c r="AC1219" s="100"/>
      <c r="AD1219" s="101"/>
      <c r="AE1219" s="113"/>
    </row>
    <row r="1220" spans="1:31" ht="15" customHeight="1">
      <c r="A1220" s="89">
        <v>54</v>
      </c>
      <c r="B1220" s="89" t="s">
        <v>248</v>
      </c>
      <c r="C1220" s="130">
        <v>22</v>
      </c>
      <c r="D1220" s="89"/>
      <c r="E1220" s="123"/>
      <c r="F1220" s="122">
        <v>30</v>
      </c>
      <c r="G1220" s="125">
        <v>1216</v>
      </c>
      <c r="H1220" s="94">
        <v>1</v>
      </c>
      <c r="I1220" s="95" t="s">
        <v>156</v>
      </c>
      <c r="J1220">
        <v>1216</v>
      </c>
      <c r="K1220" t="s">
        <v>281</v>
      </c>
      <c r="L1220"/>
      <c r="M1220" t="s">
        <v>281</v>
      </c>
      <c r="N1220"/>
      <c r="O1220" t="s">
        <v>155</v>
      </c>
      <c r="P1220" t="s">
        <v>281</v>
      </c>
      <c r="Q1220" t="s">
        <v>155</v>
      </c>
      <c r="R1220" t="s">
        <v>155</v>
      </c>
      <c r="S1220" t="s">
        <v>281</v>
      </c>
      <c r="T1220" t="s">
        <v>281</v>
      </c>
      <c r="U1220" t="s">
        <v>281</v>
      </c>
      <c r="V1220"/>
      <c r="W1220"/>
      <c r="X1220" s="100"/>
      <c r="Y1220" s="100"/>
      <c r="Z1220" s="100"/>
      <c r="AA1220" s="100"/>
      <c r="AB1220" s="100"/>
      <c r="AC1220" s="100"/>
      <c r="AD1220" s="101"/>
      <c r="AE1220" s="113"/>
    </row>
    <row r="1221" spans="1:31" ht="15" customHeight="1">
      <c r="A1221" s="89">
        <v>54</v>
      </c>
      <c r="B1221" s="89" t="s">
        <v>248</v>
      </c>
      <c r="C1221" s="130">
        <v>23</v>
      </c>
      <c r="D1221" s="89"/>
      <c r="E1221" s="123"/>
      <c r="F1221" s="122">
        <v>20</v>
      </c>
      <c r="G1221" s="125">
        <v>1217</v>
      </c>
      <c r="H1221" s="94">
        <v>1</v>
      </c>
      <c r="I1221" s="95" t="s">
        <v>156</v>
      </c>
      <c r="J1221">
        <v>1217</v>
      </c>
      <c r="K1221" t="s">
        <v>281</v>
      </c>
      <c r="L1221"/>
      <c r="M1221" t="s">
        <v>281</v>
      </c>
      <c r="N1221" t="s">
        <v>281</v>
      </c>
      <c r="O1221" t="s">
        <v>281</v>
      </c>
      <c r="P1221" t="s">
        <v>281</v>
      </c>
      <c r="Q1221" t="s">
        <v>155</v>
      </c>
      <c r="R1221" t="s">
        <v>155</v>
      </c>
      <c r="S1221" t="s">
        <v>281</v>
      </c>
      <c r="T1221" t="s">
        <v>281</v>
      </c>
      <c r="U1221" t="s">
        <v>281</v>
      </c>
      <c r="V1221"/>
      <c r="W1221"/>
      <c r="X1221" s="100"/>
      <c r="Y1221" s="100"/>
      <c r="Z1221" s="100"/>
      <c r="AA1221" s="100"/>
      <c r="AB1221" s="100"/>
      <c r="AC1221" s="100"/>
      <c r="AD1221" s="101"/>
      <c r="AE1221" s="113"/>
    </row>
    <row r="1222" spans="1:31" ht="15" customHeight="1">
      <c r="A1222" s="89">
        <v>54</v>
      </c>
      <c r="B1222" s="89" t="s">
        <v>248</v>
      </c>
      <c r="C1222" s="131">
        <v>24</v>
      </c>
      <c r="D1222" s="89"/>
      <c r="E1222" s="123"/>
      <c r="F1222" s="122">
        <v>5</v>
      </c>
      <c r="G1222" s="125">
        <v>1218</v>
      </c>
      <c r="H1222" s="94">
        <v>1</v>
      </c>
      <c r="I1222" s="95" t="s">
        <v>156</v>
      </c>
      <c r="J1222">
        <v>1218</v>
      </c>
      <c r="K1222" t="s">
        <v>281</v>
      </c>
      <c r="L1222"/>
      <c r="M1222" t="s">
        <v>281</v>
      </c>
      <c r="N1222" t="s">
        <v>281</v>
      </c>
      <c r="O1222" t="s">
        <v>155</v>
      </c>
      <c r="P1222" t="s">
        <v>281</v>
      </c>
      <c r="Q1222" t="s">
        <v>155</v>
      </c>
      <c r="R1222" t="s">
        <v>155</v>
      </c>
      <c r="S1222" t="s">
        <v>281</v>
      </c>
      <c r="T1222" t="s">
        <v>281</v>
      </c>
      <c r="U1222" t="s">
        <v>281</v>
      </c>
      <c r="V1222"/>
      <c r="W1222" t="s">
        <v>155</v>
      </c>
      <c r="X1222" s="100"/>
      <c r="Y1222" s="100"/>
      <c r="Z1222" s="100"/>
      <c r="AA1222" s="100"/>
      <c r="AB1222" s="100"/>
      <c r="AC1222" s="100"/>
      <c r="AD1222" s="101"/>
      <c r="AE1222" s="113"/>
    </row>
    <row r="1223" spans="1:31" ht="15" customHeight="1">
      <c r="A1223" s="89">
        <v>55</v>
      </c>
      <c r="B1223" s="89" t="s">
        <v>250</v>
      </c>
      <c r="C1223" s="130">
        <v>1</v>
      </c>
      <c r="D1223" s="89"/>
      <c r="E1223" s="123" t="s">
        <v>334</v>
      </c>
      <c r="F1223" s="122">
        <v>2071</v>
      </c>
      <c r="G1223" s="125">
        <v>1219</v>
      </c>
      <c r="H1223" s="94">
        <v>1</v>
      </c>
      <c r="I1223" s="95" t="s">
        <v>156</v>
      </c>
      <c r="J1223">
        <v>1219</v>
      </c>
      <c r="K1223" t="s">
        <v>155</v>
      </c>
      <c r="L1223" t="s">
        <v>155</v>
      </c>
      <c r="M1223" t="s">
        <v>281</v>
      </c>
      <c r="N1223"/>
      <c r="O1223"/>
      <c r="P1223" t="s">
        <v>281</v>
      </c>
      <c r="Q1223" t="s">
        <v>155</v>
      </c>
      <c r="R1223"/>
      <c r="S1223" t="s">
        <v>281</v>
      </c>
      <c r="T1223" t="s">
        <v>281</v>
      </c>
      <c r="U1223" t="s">
        <v>281</v>
      </c>
      <c r="V1223"/>
      <c r="W1223" t="s">
        <v>155</v>
      </c>
      <c r="X1223" s="100"/>
      <c r="Y1223" s="100"/>
      <c r="Z1223" s="100"/>
      <c r="AA1223" s="100"/>
      <c r="AB1223" s="100"/>
      <c r="AC1223" s="100"/>
      <c r="AD1223" s="101"/>
      <c r="AE1223" s="113"/>
    </row>
    <row r="1224" spans="1:31" ht="15" customHeight="1">
      <c r="A1224" s="89">
        <v>55</v>
      </c>
      <c r="B1224" s="89" t="s">
        <v>250</v>
      </c>
      <c r="C1224" s="130">
        <v>2</v>
      </c>
      <c r="D1224" s="89"/>
      <c r="E1224" s="123"/>
      <c r="F1224" s="122">
        <v>1500</v>
      </c>
      <c r="G1224" s="125">
        <v>1220</v>
      </c>
      <c r="H1224" s="94">
        <v>1</v>
      </c>
      <c r="I1224" s="95" t="s">
        <v>156</v>
      </c>
      <c r="J1224">
        <v>1220</v>
      </c>
      <c r="K1224" t="s">
        <v>281</v>
      </c>
      <c r="L1224" t="s">
        <v>155</v>
      </c>
      <c r="M1224" t="s">
        <v>281</v>
      </c>
      <c r="N1224"/>
      <c r="O1224"/>
      <c r="P1224"/>
      <c r="Q1224" t="s">
        <v>320</v>
      </c>
      <c r="R1224"/>
      <c r="S1224" t="s">
        <v>281</v>
      </c>
      <c r="T1224" t="s">
        <v>281</v>
      </c>
      <c r="U1224" t="s">
        <v>281</v>
      </c>
      <c r="V1224"/>
      <c r="W1224"/>
      <c r="X1224" s="100"/>
      <c r="Y1224" s="100"/>
      <c r="Z1224" s="100"/>
      <c r="AA1224" s="100"/>
      <c r="AB1224" s="100"/>
      <c r="AC1224" s="100"/>
      <c r="AD1224" s="101"/>
      <c r="AE1224" s="113"/>
    </row>
    <row r="1225" spans="1:31" ht="15" customHeight="1">
      <c r="A1225" s="89">
        <v>55</v>
      </c>
      <c r="B1225" s="89" t="s">
        <v>250</v>
      </c>
      <c r="C1225" s="130">
        <v>3</v>
      </c>
      <c r="D1225" s="143"/>
      <c r="E1225" s="123"/>
      <c r="F1225" s="122">
        <v>1000</v>
      </c>
      <c r="G1225" s="125">
        <v>1221</v>
      </c>
      <c r="H1225" s="94">
        <v>1</v>
      </c>
      <c r="I1225" s="95" t="s">
        <v>156</v>
      </c>
      <c r="J1225">
        <v>1221</v>
      </c>
      <c r="K1225" t="s">
        <v>281</v>
      </c>
      <c r="L1225" t="s">
        <v>155</v>
      </c>
      <c r="M1225" t="s">
        <v>281</v>
      </c>
      <c r="N1225" t="s">
        <v>281</v>
      </c>
      <c r="O1225"/>
      <c r="P1225" t="s">
        <v>281</v>
      </c>
      <c r="Q1225" t="s">
        <v>155</v>
      </c>
      <c r="R1225"/>
      <c r="S1225" t="s">
        <v>155</v>
      </c>
      <c r="T1225" t="s">
        <v>281</v>
      </c>
      <c r="U1225" t="s">
        <v>281</v>
      </c>
      <c r="V1225"/>
      <c r="W1225"/>
      <c r="X1225" s="100"/>
      <c r="Y1225" s="100"/>
      <c r="Z1225" s="100"/>
      <c r="AA1225" s="100"/>
      <c r="AB1225" s="100"/>
      <c r="AC1225" s="100"/>
      <c r="AD1225" s="101"/>
      <c r="AE1225" s="113"/>
    </row>
    <row r="1226" spans="1:31" ht="15" customHeight="1">
      <c r="A1226" s="89">
        <v>55</v>
      </c>
      <c r="B1226" s="89" t="s">
        <v>250</v>
      </c>
      <c r="C1226" s="130">
        <v>4</v>
      </c>
      <c r="D1226" s="143"/>
      <c r="E1226" s="123"/>
      <c r="F1226" s="122">
        <v>800</v>
      </c>
      <c r="G1226" s="125">
        <v>1222</v>
      </c>
      <c r="H1226" s="94">
        <v>1</v>
      </c>
      <c r="I1226" s="95" t="s">
        <v>156</v>
      </c>
      <c r="J1226">
        <v>1222</v>
      </c>
      <c r="K1226" t="s">
        <v>281</v>
      </c>
      <c r="L1226" t="s">
        <v>155</v>
      </c>
      <c r="M1226" t="s">
        <v>281</v>
      </c>
      <c r="N1226" t="s">
        <v>281</v>
      </c>
      <c r="O1226"/>
      <c r="P1226"/>
      <c r="Q1226" t="s">
        <v>155</v>
      </c>
      <c r="R1226"/>
      <c r="S1226" t="s">
        <v>281</v>
      </c>
      <c r="T1226" t="s">
        <v>281</v>
      </c>
      <c r="U1226" t="s">
        <v>281</v>
      </c>
      <c r="V1226"/>
      <c r="W1226" t="s">
        <v>155</v>
      </c>
      <c r="X1226" s="100"/>
      <c r="Y1226" s="100"/>
      <c r="Z1226" s="100"/>
      <c r="AA1226" s="100"/>
      <c r="AB1226" s="100"/>
      <c r="AC1226" s="100"/>
      <c r="AD1226" s="101"/>
      <c r="AE1226" s="113"/>
    </row>
    <row r="1227" spans="1:31" ht="15" customHeight="1">
      <c r="A1227" s="89">
        <v>55</v>
      </c>
      <c r="B1227" s="89" t="s">
        <v>250</v>
      </c>
      <c r="C1227" s="130">
        <v>5</v>
      </c>
      <c r="D1227" s="143"/>
      <c r="E1227" s="123"/>
      <c r="F1227" s="122">
        <v>600</v>
      </c>
      <c r="G1227" s="125">
        <v>1223</v>
      </c>
      <c r="H1227" s="94">
        <v>1</v>
      </c>
      <c r="I1227" s="95" t="s">
        <v>156</v>
      </c>
      <c r="J1227">
        <v>1223</v>
      </c>
      <c r="K1227" t="s">
        <v>281</v>
      </c>
      <c r="L1227" t="s">
        <v>155</v>
      </c>
      <c r="M1227" t="s">
        <v>281</v>
      </c>
      <c r="N1227"/>
      <c r="O1227"/>
      <c r="P1227" t="s">
        <v>281</v>
      </c>
      <c r="Q1227" t="s">
        <v>320</v>
      </c>
      <c r="R1227"/>
      <c r="S1227" t="s">
        <v>281</v>
      </c>
      <c r="T1227" t="s">
        <v>281</v>
      </c>
      <c r="U1227" t="s">
        <v>281</v>
      </c>
      <c r="V1227"/>
      <c r="W1227"/>
      <c r="X1227" s="100"/>
      <c r="Y1227" s="100"/>
      <c r="Z1227" s="100"/>
      <c r="AA1227" s="100"/>
      <c r="AB1227" s="100"/>
      <c r="AC1227" s="100"/>
      <c r="AD1227" s="101"/>
      <c r="AE1227" s="113"/>
    </row>
    <row r="1228" spans="1:31" ht="15" customHeight="1">
      <c r="A1228" s="89">
        <v>55</v>
      </c>
      <c r="B1228" s="89" t="s">
        <v>250</v>
      </c>
      <c r="C1228" s="130">
        <v>6</v>
      </c>
      <c r="D1228" s="143"/>
      <c r="E1228" s="123"/>
      <c r="F1228" s="122">
        <v>500</v>
      </c>
      <c r="G1228" s="125">
        <v>1224</v>
      </c>
      <c r="H1228" s="94">
        <v>1</v>
      </c>
      <c r="I1228" s="95" t="s">
        <v>156</v>
      </c>
      <c r="J1228">
        <v>1224</v>
      </c>
      <c r="K1228" t="s">
        <v>281</v>
      </c>
      <c r="L1228" t="s">
        <v>155</v>
      </c>
      <c r="M1228" t="s">
        <v>281</v>
      </c>
      <c r="N1228" t="s">
        <v>281</v>
      </c>
      <c r="O1228"/>
      <c r="P1228"/>
      <c r="Q1228" t="s">
        <v>155</v>
      </c>
      <c r="R1228" s="141">
        <v>28</v>
      </c>
      <c r="S1228" t="s">
        <v>281</v>
      </c>
      <c r="T1228" t="s">
        <v>281</v>
      </c>
      <c r="U1228" t="s">
        <v>281</v>
      </c>
      <c r="V1228"/>
      <c r="W1228"/>
      <c r="X1228" s="100"/>
      <c r="Y1228" s="100"/>
      <c r="Z1228" s="100"/>
      <c r="AA1228" s="100"/>
      <c r="AB1228" s="100"/>
      <c r="AC1228" s="100"/>
      <c r="AD1228" s="101"/>
      <c r="AE1228" s="113"/>
    </row>
    <row r="1229" spans="1:31" ht="15" customHeight="1">
      <c r="A1229" s="89">
        <v>55</v>
      </c>
      <c r="B1229" s="89" t="s">
        <v>250</v>
      </c>
      <c r="C1229" s="130">
        <v>7</v>
      </c>
      <c r="D1229" s="143"/>
      <c r="E1229" s="123"/>
      <c r="F1229" s="122">
        <v>450</v>
      </c>
      <c r="G1229" s="125">
        <v>1225</v>
      </c>
      <c r="H1229" s="94">
        <v>1</v>
      </c>
      <c r="I1229" s="95" t="s">
        <v>156</v>
      </c>
      <c r="J1229">
        <v>1225</v>
      </c>
      <c r="K1229" t="s">
        <v>281</v>
      </c>
      <c r="L1229"/>
      <c r="M1229" t="s">
        <v>281</v>
      </c>
      <c r="N1229"/>
      <c r="O1229"/>
      <c r="P1229" t="s">
        <v>281</v>
      </c>
      <c r="Q1229" t="s">
        <v>155</v>
      </c>
      <c r="R1229" t="s">
        <v>177</v>
      </c>
      <c r="S1229" t="s">
        <v>281</v>
      </c>
      <c r="T1229" t="s">
        <v>281</v>
      </c>
      <c r="U1229" t="s">
        <v>281</v>
      </c>
      <c r="V1229"/>
      <c r="W1229"/>
      <c r="X1229" s="100"/>
      <c r="Y1229" s="100"/>
      <c r="Z1229" s="100"/>
      <c r="AA1229" s="100"/>
      <c r="AB1229" s="100"/>
      <c r="AC1229" s="100"/>
      <c r="AD1229" s="101"/>
      <c r="AE1229" s="113"/>
    </row>
    <row r="1230" spans="1:31" ht="15" customHeight="1">
      <c r="A1230" s="89">
        <v>55</v>
      </c>
      <c r="B1230" s="89" t="s">
        <v>250</v>
      </c>
      <c r="C1230" s="130">
        <v>8</v>
      </c>
      <c r="D1230" s="143"/>
      <c r="E1230" s="123" t="s">
        <v>332</v>
      </c>
      <c r="F1230" s="122">
        <v>446</v>
      </c>
      <c r="G1230" s="125">
        <v>1226</v>
      </c>
      <c r="H1230" s="94">
        <v>1</v>
      </c>
      <c r="I1230" s="95" t="s">
        <v>156</v>
      </c>
      <c r="J1230">
        <v>1226</v>
      </c>
      <c r="K1230" t="s">
        <v>281</v>
      </c>
      <c r="L1230" t="s">
        <v>155</v>
      </c>
      <c r="M1230" t="s">
        <v>281</v>
      </c>
      <c r="N1230" t="s">
        <v>281</v>
      </c>
      <c r="O1230"/>
      <c r="P1230"/>
      <c r="Q1230" t="s">
        <v>155</v>
      </c>
      <c r="R1230"/>
      <c r="S1230" t="s">
        <v>281</v>
      </c>
      <c r="T1230" t="s">
        <v>281</v>
      </c>
      <c r="U1230" t="s">
        <v>281</v>
      </c>
      <c r="V1230"/>
      <c r="W1230" t="s">
        <v>155</v>
      </c>
      <c r="X1230" s="100"/>
      <c r="Y1230" s="100"/>
      <c r="Z1230" s="100"/>
      <c r="AA1230" s="100"/>
      <c r="AB1230" s="100"/>
      <c r="AC1230" s="100"/>
      <c r="AD1230" s="101"/>
      <c r="AE1230" s="113"/>
    </row>
    <row r="1231" spans="1:31" ht="15" customHeight="1">
      <c r="A1231" s="89">
        <v>55</v>
      </c>
      <c r="B1231" s="89" t="s">
        <v>250</v>
      </c>
      <c r="C1231" s="130">
        <v>9</v>
      </c>
      <c r="D1231" s="143"/>
      <c r="E1231" s="123">
        <v>34.78</v>
      </c>
      <c r="F1231" s="122">
        <v>388</v>
      </c>
      <c r="G1231" s="125">
        <v>1227</v>
      </c>
      <c r="H1231" s="94">
        <v>1</v>
      </c>
      <c r="I1231" s="95" t="s">
        <v>156</v>
      </c>
      <c r="J1231">
        <v>1227</v>
      </c>
      <c r="K1231" t="s">
        <v>281</v>
      </c>
      <c r="L1231"/>
      <c r="M1231" t="s">
        <v>281</v>
      </c>
      <c r="N1231"/>
      <c r="O1231"/>
      <c r="P1231" t="s">
        <v>281</v>
      </c>
      <c r="Q1231" t="s">
        <v>281</v>
      </c>
      <c r="R1231"/>
      <c r="S1231" t="s">
        <v>281</v>
      </c>
      <c r="T1231" t="s">
        <v>281</v>
      </c>
      <c r="U1231" t="s">
        <v>281</v>
      </c>
      <c r="V1231"/>
      <c r="W1231"/>
      <c r="X1231" s="100"/>
      <c r="Y1231" s="100"/>
      <c r="Z1231" s="100"/>
      <c r="AA1231" s="100"/>
      <c r="AB1231" s="100"/>
      <c r="AC1231" s="100"/>
      <c r="AD1231" s="101"/>
      <c r="AE1231" s="113"/>
    </row>
    <row r="1232" spans="1:31" ht="15" customHeight="1">
      <c r="A1232" s="89">
        <v>55</v>
      </c>
      <c r="B1232" s="89" t="s">
        <v>250</v>
      </c>
      <c r="C1232" s="130">
        <v>10</v>
      </c>
      <c r="D1232" s="143"/>
      <c r="E1232" s="123">
        <v>34.700000000000003</v>
      </c>
      <c r="F1232" s="122">
        <v>337</v>
      </c>
      <c r="G1232" s="125">
        <v>1228</v>
      </c>
      <c r="H1232" s="94">
        <v>1</v>
      </c>
      <c r="I1232" s="95" t="s">
        <v>156</v>
      </c>
      <c r="J1232">
        <v>1228</v>
      </c>
      <c r="K1232" t="s">
        <v>281</v>
      </c>
      <c r="L1232" t="s">
        <v>155</v>
      </c>
      <c r="M1232" t="s">
        <v>155</v>
      </c>
      <c r="N1232"/>
      <c r="O1232"/>
      <c r="P1232"/>
      <c r="Q1232" t="s">
        <v>155</v>
      </c>
      <c r="R1232" t="s">
        <v>155</v>
      </c>
      <c r="S1232" t="s">
        <v>281</v>
      </c>
      <c r="T1232" t="s">
        <v>281</v>
      </c>
      <c r="U1232" t="s">
        <v>281</v>
      </c>
      <c r="V1232"/>
      <c r="W1232"/>
      <c r="X1232" s="100"/>
      <c r="Y1232" s="100"/>
      <c r="Z1232" s="100"/>
      <c r="AA1232" s="100"/>
      <c r="AB1232" s="100"/>
      <c r="AC1232" s="100"/>
      <c r="AD1232" s="101"/>
      <c r="AE1232" s="113"/>
    </row>
    <row r="1233" spans="1:31" ht="15" customHeight="1">
      <c r="A1233" s="89">
        <v>55</v>
      </c>
      <c r="B1233" s="89" t="s">
        <v>250</v>
      </c>
      <c r="C1233" s="130">
        <v>11</v>
      </c>
      <c r="D1233" s="143"/>
      <c r="E1233" s="123">
        <v>34.4</v>
      </c>
      <c r="F1233" s="122">
        <v>264</v>
      </c>
      <c r="G1233" s="125">
        <v>1229</v>
      </c>
      <c r="H1233" s="94">
        <v>1</v>
      </c>
      <c r="I1233" s="95" t="s">
        <v>156</v>
      </c>
      <c r="J1233">
        <v>1229</v>
      </c>
      <c r="K1233" t="s">
        <v>281</v>
      </c>
      <c r="L1233"/>
      <c r="M1233" t="s">
        <v>281</v>
      </c>
      <c r="N1233" t="s">
        <v>281</v>
      </c>
      <c r="O1233"/>
      <c r="P1233" t="s">
        <v>281</v>
      </c>
      <c r="Q1233" t="s">
        <v>155</v>
      </c>
      <c r="R1233" t="s">
        <v>155</v>
      </c>
      <c r="S1233" t="s">
        <v>281</v>
      </c>
      <c r="T1233" t="s">
        <v>281</v>
      </c>
      <c r="U1233" t="s">
        <v>281</v>
      </c>
      <c r="V1233"/>
      <c r="W1233"/>
      <c r="X1233" s="100"/>
      <c r="Y1233" s="100"/>
      <c r="Z1233" s="100"/>
      <c r="AA1233" s="100"/>
      <c r="AB1233" s="100"/>
      <c r="AC1233" s="100"/>
      <c r="AD1233" s="101"/>
      <c r="AE1233" s="113"/>
    </row>
    <row r="1234" spans="1:31" ht="15" customHeight="1">
      <c r="A1234" s="89">
        <v>55</v>
      </c>
      <c r="B1234" s="89" t="s">
        <v>250</v>
      </c>
      <c r="C1234" s="130">
        <v>12</v>
      </c>
      <c r="D1234" s="143"/>
      <c r="E1234" s="123">
        <v>34.1</v>
      </c>
      <c r="F1234" s="122">
        <v>234</v>
      </c>
      <c r="G1234" s="125">
        <v>1230</v>
      </c>
      <c r="H1234" s="94">
        <v>1</v>
      </c>
      <c r="I1234" s="95" t="s">
        <v>156</v>
      </c>
      <c r="J1234">
        <v>1230</v>
      </c>
      <c r="K1234" t="s">
        <v>155</v>
      </c>
      <c r="L1234" t="s">
        <v>155</v>
      </c>
      <c r="M1234" t="s">
        <v>281</v>
      </c>
      <c r="N1234" t="s">
        <v>281</v>
      </c>
      <c r="O1234"/>
      <c r="P1234"/>
      <c r="Q1234" t="s">
        <v>155</v>
      </c>
      <c r="R1234" t="s">
        <v>155</v>
      </c>
      <c r="S1234" t="s">
        <v>281</v>
      </c>
      <c r="T1234" t="s">
        <v>281</v>
      </c>
      <c r="U1234" t="s">
        <v>281</v>
      </c>
      <c r="V1234"/>
      <c r="W1234"/>
      <c r="X1234" s="100"/>
      <c r="Y1234" s="100"/>
      <c r="Z1234" s="100"/>
      <c r="AA1234" s="100"/>
      <c r="AB1234" s="100"/>
      <c r="AC1234" s="100"/>
      <c r="AD1234" s="101"/>
      <c r="AE1234" s="113"/>
    </row>
    <row r="1235" spans="1:31" ht="15" customHeight="1">
      <c r="A1235" s="89">
        <v>55</v>
      </c>
      <c r="B1235" s="89" t="s">
        <v>250</v>
      </c>
      <c r="C1235" s="130">
        <v>13</v>
      </c>
      <c r="D1235" s="143"/>
      <c r="E1235" s="123">
        <v>33.6</v>
      </c>
      <c r="F1235" s="122">
        <v>208</v>
      </c>
      <c r="G1235" s="125">
        <v>1231</v>
      </c>
      <c r="H1235" s="94">
        <v>0</v>
      </c>
      <c r="I1235" s="95" t="s">
        <v>156</v>
      </c>
      <c r="J1235">
        <v>1231</v>
      </c>
      <c r="K1235" t="s">
        <v>281</v>
      </c>
      <c r="L1235"/>
      <c r="M1235" t="s">
        <v>281</v>
      </c>
      <c r="N1235"/>
      <c r="O1235"/>
      <c r="P1235" t="s">
        <v>281</v>
      </c>
      <c r="Q1235" t="s">
        <v>155</v>
      </c>
      <c r="R1235" t="s">
        <v>155</v>
      </c>
      <c r="S1235" t="s">
        <v>281</v>
      </c>
      <c r="T1235" t="s">
        <v>155</v>
      </c>
      <c r="U1235" t="s">
        <v>155</v>
      </c>
      <c r="V1235"/>
      <c r="W1235"/>
      <c r="X1235" s="100"/>
      <c r="Y1235" s="100"/>
      <c r="Z1235" s="100"/>
      <c r="AA1235" s="100"/>
      <c r="AB1235" s="100"/>
      <c r="AC1235" s="100"/>
      <c r="AD1235" s="101"/>
      <c r="AE1235" s="113"/>
    </row>
    <row r="1236" spans="1:31" ht="15" customHeight="1">
      <c r="A1236" s="89">
        <v>55</v>
      </c>
      <c r="B1236" s="89" t="s">
        <v>250</v>
      </c>
      <c r="C1236" s="130">
        <v>14</v>
      </c>
      <c r="D1236" s="143"/>
      <c r="E1236" s="123">
        <v>33.1</v>
      </c>
      <c r="F1236" s="122">
        <v>180</v>
      </c>
      <c r="G1236" s="125">
        <v>1232</v>
      </c>
      <c r="H1236" s="94">
        <v>1</v>
      </c>
      <c r="I1236" s="95" t="s">
        <v>156</v>
      </c>
      <c r="J1236">
        <v>1232</v>
      </c>
      <c r="K1236" t="s">
        <v>281</v>
      </c>
      <c r="L1236" t="s">
        <v>155</v>
      </c>
      <c r="M1236" t="s">
        <v>281</v>
      </c>
      <c r="N1236" t="s">
        <v>281</v>
      </c>
      <c r="O1236"/>
      <c r="P1236" t="s">
        <v>281</v>
      </c>
      <c r="Q1236" t="s">
        <v>320</v>
      </c>
      <c r="R1236" t="s">
        <v>155</v>
      </c>
      <c r="S1236" t="s">
        <v>281</v>
      </c>
      <c r="T1236" t="s">
        <v>281</v>
      </c>
      <c r="U1236" t="s">
        <v>281</v>
      </c>
      <c r="V1236"/>
      <c r="W1236" t="s">
        <v>155</v>
      </c>
      <c r="X1236" s="100"/>
      <c r="Y1236" s="100"/>
      <c r="Z1236" s="100"/>
      <c r="AA1236" s="100"/>
      <c r="AB1236" s="100"/>
      <c r="AC1236" s="100"/>
      <c r="AD1236" s="101"/>
      <c r="AE1236" s="113"/>
    </row>
    <row r="1237" spans="1:31" ht="15" customHeight="1">
      <c r="A1237" s="89">
        <v>55</v>
      </c>
      <c r="B1237" s="89" t="s">
        <v>250</v>
      </c>
      <c r="C1237" s="130">
        <v>15</v>
      </c>
      <c r="D1237" s="143"/>
      <c r="E1237" s="123">
        <v>32.9</v>
      </c>
      <c r="F1237" s="122">
        <v>166</v>
      </c>
      <c r="G1237" s="125">
        <v>1233</v>
      </c>
      <c r="H1237" s="94">
        <v>1</v>
      </c>
      <c r="I1237" s="95" t="s">
        <v>156</v>
      </c>
      <c r="J1237">
        <v>1233</v>
      </c>
      <c r="K1237" t="s">
        <v>281</v>
      </c>
      <c r="L1237" t="s">
        <v>155</v>
      </c>
      <c r="M1237" t="s">
        <v>155</v>
      </c>
      <c r="N1237" t="s">
        <v>281</v>
      </c>
      <c r="O1237" t="s">
        <v>281</v>
      </c>
      <c r="P1237" t="s">
        <v>281</v>
      </c>
      <c r="Q1237" t="s">
        <v>155</v>
      </c>
      <c r="R1237" t="s">
        <v>155</v>
      </c>
      <c r="S1237" t="s">
        <v>281</v>
      </c>
      <c r="T1237" t="s">
        <v>281</v>
      </c>
      <c r="U1237" t="s">
        <v>281</v>
      </c>
      <c r="V1237"/>
      <c r="W1237"/>
      <c r="X1237" s="100"/>
      <c r="Y1237" s="100"/>
      <c r="Z1237" s="100"/>
      <c r="AA1237" s="100"/>
      <c r="AB1237" s="100"/>
      <c r="AC1237" s="100"/>
      <c r="AD1237" s="101"/>
      <c r="AE1237" s="113"/>
    </row>
    <row r="1238" spans="1:31" ht="15" customHeight="1">
      <c r="A1238" s="89">
        <v>55</v>
      </c>
      <c r="B1238" s="89" t="s">
        <v>250</v>
      </c>
      <c r="C1238" s="130">
        <v>16</v>
      </c>
      <c r="D1238" s="143"/>
      <c r="E1238" s="123">
        <v>32.6</v>
      </c>
      <c r="F1238" s="122">
        <v>138</v>
      </c>
      <c r="G1238" s="125">
        <v>1234</v>
      </c>
      <c r="H1238" s="94">
        <v>1</v>
      </c>
      <c r="I1238" s="95" t="s">
        <v>156</v>
      </c>
      <c r="J1238">
        <v>1234</v>
      </c>
      <c r="K1238" t="s">
        <v>281</v>
      </c>
      <c r="L1238" t="s">
        <v>155</v>
      </c>
      <c r="M1238" t="s">
        <v>281</v>
      </c>
      <c r="N1238"/>
      <c r="O1238" t="s">
        <v>281</v>
      </c>
      <c r="P1238" t="s">
        <v>281</v>
      </c>
      <c r="Q1238" t="s">
        <v>155</v>
      </c>
      <c r="R1238" t="s">
        <v>155</v>
      </c>
      <c r="S1238" t="s">
        <v>155</v>
      </c>
      <c r="T1238" t="s">
        <v>281</v>
      </c>
      <c r="U1238" t="s">
        <v>281</v>
      </c>
      <c r="V1238"/>
      <c r="W1238"/>
      <c r="X1238" s="100"/>
      <c r="Y1238" s="100"/>
      <c r="Z1238" s="100"/>
      <c r="AA1238" s="100"/>
      <c r="AB1238" s="100"/>
      <c r="AC1238" s="100"/>
      <c r="AD1238" s="101"/>
      <c r="AE1238" s="113"/>
    </row>
    <row r="1239" spans="1:31" ht="15" customHeight="1">
      <c r="A1239" s="89">
        <v>55</v>
      </c>
      <c r="B1239" s="89" t="s">
        <v>250</v>
      </c>
      <c r="C1239" s="130">
        <v>17</v>
      </c>
      <c r="D1239" s="143"/>
      <c r="E1239" s="123">
        <v>32.299999999999997</v>
      </c>
      <c r="F1239" s="122">
        <v>112</v>
      </c>
      <c r="G1239" s="125">
        <v>1235</v>
      </c>
      <c r="H1239" s="94">
        <v>1</v>
      </c>
      <c r="I1239" s="95" t="s">
        <v>156</v>
      </c>
      <c r="J1239">
        <v>1235</v>
      </c>
      <c r="K1239" t="s">
        <v>281</v>
      </c>
      <c r="L1239" t="s">
        <v>155</v>
      </c>
      <c r="M1239" t="s">
        <v>281</v>
      </c>
      <c r="N1239" t="s">
        <v>281</v>
      </c>
      <c r="O1239" t="s">
        <v>155</v>
      </c>
      <c r="P1239" t="s">
        <v>281</v>
      </c>
      <c r="Q1239" t="s">
        <v>155</v>
      </c>
      <c r="R1239" t="s">
        <v>155</v>
      </c>
      <c r="S1239" t="s">
        <v>281</v>
      </c>
      <c r="T1239" t="s">
        <v>281</v>
      </c>
      <c r="U1239" t="s">
        <v>281</v>
      </c>
      <c r="V1239"/>
      <c r="W1239"/>
      <c r="X1239" s="100"/>
      <c r="Y1239" s="100"/>
      <c r="Z1239" s="100"/>
      <c r="AA1239" s="100"/>
      <c r="AB1239" s="100"/>
      <c r="AC1239" s="100"/>
      <c r="AD1239" s="101"/>
      <c r="AE1239" s="113"/>
    </row>
    <row r="1240" spans="1:31" ht="15" customHeight="1">
      <c r="A1240" s="89">
        <v>55</v>
      </c>
      <c r="B1240" s="89" t="s">
        <v>250</v>
      </c>
      <c r="C1240" s="130">
        <v>18</v>
      </c>
      <c r="D1240" s="143"/>
      <c r="E1240" s="123">
        <v>31.8</v>
      </c>
      <c r="F1240" s="122">
        <v>81</v>
      </c>
      <c r="G1240" s="125">
        <v>1236</v>
      </c>
      <c r="H1240" s="94">
        <v>1</v>
      </c>
      <c r="I1240" s="95" t="s">
        <v>156</v>
      </c>
      <c r="J1240">
        <v>1236</v>
      </c>
      <c r="K1240" t="s">
        <v>281</v>
      </c>
      <c r="L1240" t="s">
        <v>155</v>
      </c>
      <c r="M1240" t="s">
        <v>281</v>
      </c>
      <c r="N1240"/>
      <c r="O1240" t="s">
        <v>281</v>
      </c>
      <c r="P1240" t="s">
        <v>281</v>
      </c>
      <c r="Q1240" t="s">
        <v>155</v>
      </c>
      <c r="R1240" t="s">
        <v>155</v>
      </c>
      <c r="S1240" t="s">
        <v>281</v>
      </c>
      <c r="T1240" t="s">
        <v>281</v>
      </c>
      <c r="U1240" t="s">
        <v>281</v>
      </c>
      <c r="V1240"/>
      <c r="W1240"/>
      <c r="X1240" s="100"/>
      <c r="Y1240" s="100"/>
      <c r="Z1240" s="100"/>
      <c r="AA1240" s="100"/>
      <c r="AB1240" s="100"/>
      <c r="AC1240" s="100"/>
      <c r="AD1240" s="101"/>
      <c r="AE1240" s="113"/>
    </row>
    <row r="1241" spans="1:31" ht="15" customHeight="1">
      <c r="A1241" s="89">
        <v>55</v>
      </c>
      <c r="B1241" s="89" t="s">
        <v>250</v>
      </c>
      <c r="C1241" s="130">
        <v>19</v>
      </c>
      <c r="D1241" s="143"/>
      <c r="E1241" s="123" t="s">
        <v>333</v>
      </c>
      <c r="F1241" s="122">
        <v>63</v>
      </c>
      <c r="G1241" s="125">
        <v>1237</v>
      </c>
      <c r="H1241" s="94">
        <v>1</v>
      </c>
      <c r="I1241" s="95" t="s">
        <v>156</v>
      </c>
      <c r="J1241">
        <v>1237</v>
      </c>
      <c r="K1241"/>
      <c r="L1241"/>
      <c r="M1241"/>
      <c r="N1241"/>
      <c r="O1241"/>
      <c r="P1241"/>
      <c r="Q1241"/>
      <c r="R1241"/>
      <c r="S1241" t="s">
        <v>281</v>
      </c>
      <c r="T1241"/>
      <c r="U1241"/>
      <c r="V1241"/>
      <c r="W1241" t="s">
        <v>155</v>
      </c>
      <c r="X1241" s="100"/>
      <c r="Y1241" s="100"/>
      <c r="Z1241" s="100"/>
      <c r="AA1241" s="100"/>
      <c r="AB1241" s="100"/>
      <c r="AC1241" s="100"/>
      <c r="AD1241" s="101"/>
      <c r="AE1241" s="113"/>
    </row>
    <row r="1242" spans="1:31" ht="15" customHeight="1">
      <c r="A1242" s="89">
        <v>55</v>
      </c>
      <c r="B1242" s="89" t="s">
        <v>250</v>
      </c>
      <c r="C1242" s="130">
        <v>20</v>
      </c>
      <c r="D1242" s="143"/>
      <c r="E1242" s="123" t="s">
        <v>333</v>
      </c>
      <c r="F1242" s="122">
        <v>63</v>
      </c>
      <c r="G1242" s="125">
        <v>1238</v>
      </c>
      <c r="H1242" s="94">
        <v>1</v>
      </c>
      <c r="I1242" s="95" t="s">
        <v>156</v>
      </c>
      <c r="J1242">
        <v>1238</v>
      </c>
      <c r="K1242" t="s">
        <v>281</v>
      </c>
      <c r="L1242" t="s">
        <v>155</v>
      </c>
      <c r="M1242" t="s">
        <v>281</v>
      </c>
      <c r="N1242" t="s">
        <v>281</v>
      </c>
      <c r="O1242" t="s">
        <v>281</v>
      </c>
      <c r="P1242" t="s">
        <v>281</v>
      </c>
      <c r="Q1242" t="s">
        <v>155</v>
      </c>
      <c r="R1242" t="s">
        <v>155</v>
      </c>
      <c r="S1242" t="s">
        <v>281</v>
      </c>
      <c r="T1242" t="s">
        <v>281</v>
      </c>
      <c r="U1242" t="s">
        <v>281</v>
      </c>
      <c r="V1242"/>
      <c r="W1242"/>
      <c r="X1242" s="100"/>
      <c r="Y1242" s="100"/>
      <c r="Z1242" s="100"/>
      <c r="AA1242" s="100"/>
      <c r="AB1242" s="100"/>
      <c r="AC1242" s="100"/>
      <c r="AD1242" s="101"/>
      <c r="AE1242" s="113"/>
    </row>
    <row r="1243" spans="1:31" ht="15" customHeight="1">
      <c r="A1243" s="89">
        <v>55</v>
      </c>
      <c r="B1243" s="89" t="s">
        <v>250</v>
      </c>
      <c r="C1243" s="130">
        <v>21</v>
      </c>
      <c r="D1243" s="143"/>
      <c r="E1243" s="123"/>
      <c r="F1243" s="122">
        <v>30</v>
      </c>
      <c r="G1243" s="125">
        <v>1239</v>
      </c>
      <c r="H1243" s="94">
        <v>1</v>
      </c>
      <c r="I1243" s="95" t="s">
        <v>156</v>
      </c>
      <c r="J1243">
        <v>1239</v>
      </c>
      <c r="K1243" t="s">
        <v>281</v>
      </c>
      <c r="L1243" t="s">
        <v>155</v>
      </c>
      <c r="M1243" t="s">
        <v>281</v>
      </c>
      <c r="N1243"/>
      <c r="O1243" t="s">
        <v>155</v>
      </c>
      <c r="P1243" t="s">
        <v>281</v>
      </c>
      <c r="Q1243" t="s">
        <v>155</v>
      </c>
      <c r="R1243" t="s">
        <v>155</v>
      </c>
      <c r="S1243" t="s">
        <v>155</v>
      </c>
      <c r="T1243" t="s">
        <v>281</v>
      </c>
      <c r="U1243" t="s">
        <v>281</v>
      </c>
      <c r="V1243"/>
      <c r="W1243"/>
      <c r="X1243" s="100"/>
      <c r="Y1243" s="100"/>
      <c r="Z1243" s="100"/>
      <c r="AA1243" s="100"/>
      <c r="AB1243" s="100"/>
      <c r="AC1243" s="100"/>
      <c r="AD1243" s="101"/>
      <c r="AE1243" s="113"/>
    </row>
    <row r="1244" spans="1:31" ht="15" customHeight="1">
      <c r="A1244" s="89">
        <v>55</v>
      </c>
      <c r="B1244" s="89" t="s">
        <v>250</v>
      </c>
      <c r="C1244" s="130">
        <v>22</v>
      </c>
      <c r="D1244" s="143"/>
      <c r="E1244" s="123"/>
      <c r="F1244" s="122">
        <v>20</v>
      </c>
      <c r="G1244" s="125">
        <v>1240</v>
      </c>
      <c r="H1244" s="94">
        <v>1</v>
      </c>
      <c r="I1244" s="95" t="s">
        <v>156</v>
      </c>
      <c r="J1244">
        <v>1240</v>
      </c>
      <c r="K1244" t="s">
        <v>281</v>
      </c>
      <c r="L1244" t="s">
        <v>155</v>
      </c>
      <c r="M1244" t="s">
        <v>281</v>
      </c>
      <c r="N1244" t="s">
        <v>281</v>
      </c>
      <c r="O1244" t="s">
        <v>155</v>
      </c>
      <c r="P1244" t="s">
        <v>281</v>
      </c>
      <c r="Q1244" t="s">
        <v>155</v>
      </c>
      <c r="R1244" t="s">
        <v>155</v>
      </c>
      <c r="S1244" t="s">
        <v>281</v>
      </c>
      <c r="T1244" t="s">
        <v>155</v>
      </c>
      <c r="U1244" t="s">
        <v>155</v>
      </c>
      <c r="V1244"/>
      <c r="W1244"/>
      <c r="X1244" s="100"/>
      <c r="Y1244" s="100"/>
      <c r="Z1244" s="100"/>
      <c r="AA1244" s="100"/>
      <c r="AB1244" s="100"/>
      <c r="AC1244" s="100"/>
      <c r="AD1244" s="101"/>
      <c r="AE1244" s="113"/>
    </row>
    <row r="1245" spans="1:31" ht="15" customHeight="1">
      <c r="A1245" s="89">
        <v>55</v>
      </c>
      <c r="B1245" s="89" t="s">
        <v>250</v>
      </c>
      <c r="C1245" s="130">
        <v>23</v>
      </c>
      <c r="D1245" s="143"/>
      <c r="E1245" s="123"/>
      <c r="F1245" s="122">
        <v>5</v>
      </c>
      <c r="G1245" s="125">
        <v>1241</v>
      </c>
      <c r="H1245" s="94">
        <v>1</v>
      </c>
      <c r="I1245" s="95" t="s">
        <v>156</v>
      </c>
      <c r="J1245">
        <v>1241</v>
      </c>
      <c r="K1245"/>
      <c r="L1245"/>
      <c r="M1245"/>
      <c r="N1245"/>
      <c r="O1245"/>
      <c r="P1245"/>
      <c r="Q1245"/>
      <c r="R1245"/>
      <c r="S1245" t="s">
        <v>281</v>
      </c>
      <c r="T1245"/>
      <c r="U1245"/>
      <c r="V1245"/>
      <c r="W1245" t="s">
        <v>155</v>
      </c>
      <c r="X1245" s="100"/>
      <c r="Y1245" s="100"/>
      <c r="Z1245" s="100"/>
      <c r="AA1245" s="100"/>
      <c r="AB1245" s="100"/>
      <c r="AC1245" s="100"/>
      <c r="AD1245" s="101"/>
      <c r="AE1245" s="113"/>
    </row>
    <row r="1246" spans="1:31" ht="15" customHeight="1">
      <c r="A1246" s="89">
        <v>55</v>
      </c>
      <c r="B1246" s="89" t="s">
        <v>250</v>
      </c>
      <c r="C1246" s="131">
        <v>24</v>
      </c>
      <c r="D1246" s="143"/>
      <c r="E1246" s="123"/>
      <c r="F1246" s="122">
        <v>5</v>
      </c>
      <c r="G1246" s="125">
        <v>1242</v>
      </c>
      <c r="H1246" s="94">
        <v>1</v>
      </c>
      <c r="I1246" s="95" t="s">
        <v>184</v>
      </c>
      <c r="J1246">
        <v>1242</v>
      </c>
      <c r="K1246" t="s">
        <v>281</v>
      </c>
      <c r="L1246" t="s">
        <v>155</v>
      </c>
      <c r="M1246" t="s">
        <v>281</v>
      </c>
      <c r="N1246" t="s">
        <v>281</v>
      </c>
      <c r="O1246" t="s">
        <v>155</v>
      </c>
      <c r="P1246" t="s">
        <v>281</v>
      </c>
      <c r="Q1246" t="s">
        <v>155</v>
      </c>
      <c r="R1246" t="s">
        <v>155</v>
      </c>
      <c r="S1246" t="s">
        <v>281</v>
      </c>
      <c r="T1246" t="s">
        <v>281</v>
      </c>
      <c r="U1246" t="s">
        <v>281</v>
      </c>
      <c r="V1246"/>
      <c r="W1246"/>
      <c r="X1246" s="100"/>
      <c r="Y1246" s="100"/>
      <c r="Z1246" s="100"/>
      <c r="AA1246" s="100"/>
      <c r="AB1246" s="100"/>
      <c r="AC1246" s="100"/>
      <c r="AD1246" s="101"/>
      <c r="AE1246" s="113"/>
    </row>
    <row r="1247" spans="1:31" ht="15" customHeight="1">
      <c r="A1247" s="89">
        <v>56</v>
      </c>
      <c r="B1247" s="89" t="s">
        <v>252</v>
      </c>
      <c r="C1247" s="130">
        <v>1</v>
      </c>
      <c r="D1247" s="143"/>
      <c r="E1247" s="123" t="s">
        <v>334</v>
      </c>
      <c r="F1247" s="122">
        <v>806</v>
      </c>
      <c r="G1247" s="125">
        <v>1243</v>
      </c>
      <c r="H1247" s="94">
        <v>1</v>
      </c>
      <c r="I1247" s="95" t="s">
        <v>156</v>
      </c>
      <c r="J1247">
        <v>1243</v>
      </c>
      <c r="K1247" t="s">
        <v>155</v>
      </c>
      <c r="L1247" t="s">
        <v>155</v>
      </c>
      <c r="M1247"/>
      <c r="N1247" t="s">
        <v>281</v>
      </c>
      <c r="O1247"/>
      <c r="P1247" t="s">
        <v>281</v>
      </c>
      <c r="Q1247" t="s">
        <v>320</v>
      </c>
      <c r="R1247"/>
      <c r="S1247" t="s">
        <v>281</v>
      </c>
      <c r="T1247"/>
      <c r="U1247"/>
      <c r="V1247"/>
      <c r="W1247" t="s">
        <v>155</v>
      </c>
      <c r="X1247" s="100"/>
      <c r="Y1247" s="100"/>
      <c r="Z1247" s="100"/>
      <c r="AA1247" s="100"/>
      <c r="AB1247" s="100"/>
      <c r="AC1247" s="100"/>
      <c r="AD1247" s="101"/>
      <c r="AE1247" s="113"/>
    </row>
    <row r="1248" spans="1:31" ht="15" customHeight="1">
      <c r="A1248" s="89">
        <v>56</v>
      </c>
      <c r="B1248" s="89" t="s">
        <v>252</v>
      </c>
      <c r="C1248" s="130">
        <v>2</v>
      </c>
      <c r="D1248" s="143"/>
      <c r="E1248" s="123"/>
      <c r="F1248" s="122">
        <v>700</v>
      </c>
      <c r="G1248" s="125">
        <v>1244</v>
      </c>
      <c r="H1248" s="94">
        <v>1</v>
      </c>
      <c r="I1248" s="95" t="s">
        <v>156</v>
      </c>
      <c r="J1248">
        <v>1244</v>
      </c>
      <c r="K1248" t="s">
        <v>281</v>
      </c>
      <c r="L1248"/>
      <c r="M1248"/>
      <c r="N1248"/>
      <c r="O1248"/>
      <c r="P1248"/>
      <c r="Q1248" t="s">
        <v>155</v>
      </c>
      <c r="R1248"/>
      <c r="S1248" t="s">
        <v>281</v>
      </c>
      <c r="T1248"/>
      <c r="U1248"/>
      <c r="V1248"/>
      <c r="W1248"/>
      <c r="X1248" s="100"/>
      <c r="Y1248" s="100"/>
      <c r="Z1248" s="100"/>
      <c r="AA1248" s="100"/>
      <c r="AB1248" s="100"/>
      <c r="AC1248" s="100"/>
      <c r="AD1248" s="101"/>
      <c r="AE1248" s="113"/>
    </row>
    <row r="1249" spans="1:31" ht="15" customHeight="1">
      <c r="A1249" s="89">
        <v>56</v>
      </c>
      <c r="B1249" s="89" t="s">
        <v>252</v>
      </c>
      <c r="C1249" s="130">
        <v>3</v>
      </c>
      <c r="D1249" s="143"/>
      <c r="E1249" s="123"/>
      <c r="F1249" s="122">
        <v>600</v>
      </c>
      <c r="G1249" s="125">
        <v>1245</v>
      </c>
      <c r="H1249" s="94">
        <v>1</v>
      </c>
      <c r="I1249" s="95" t="s">
        <v>156</v>
      </c>
      <c r="J1249">
        <v>1245</v>
      </c>
      <c r="K1249" t="s">
        <v>281</v>
      </c>
      <c r="L1249" t="s">
        <v>155</v>
      </c>
      <c r="M1249"/>
      <c r="N1249"/>
      <c r="O1249"/>
      <c r="P1249" t="s">
        <v>281</v>
      </c>
      <c r="Q1249" t="s">
        <v>155</v>
      </c>
      <c r="R1249"/>
      <c r="S1249" t="s">
        <v>281</v>
      </c>
      <c r="T1249"/>
      <c r="U1249"/>
      <c r="V1249"/>
      <c r="W1249"/>
      <c r="X1249" s="100"/>
      <c r="Y1249" s="100"/>
      <c r="Z1249" s="100"/>
      <c r="AA1249" s="100"/>
      <c r="AB1249" s="100"/>
      <c r="AC1249" s="100"/>
      <c r="AD1249" s="101"/>
      <c r="AE1249" s="113"/>
    </row>
    <row r="1250" spans="1:31" ht="15" customHeight="1">
      <c r="A1250" s="89">
        <v>56</v>
      </c>
      <c r="B1250" s="89" t="s">
        <v>252</v>
      </c>
      <c r="C1250" s="130">
        <v>4</v>
      </c>
      <c r="D1250" s="143"/>
      <c r="E1250" s="123"/>
      <c r="F1250" s="122">
        <v>500</v>
      </c>
      <c r="G1250" s="125">
        <v>1246</v>
      </c>
      <c r="H1250" s="94">
        <v>1</v>
      </c>
      <c r="I1250" s="95" t="s">
        <v>156</v>
      </c>
      <c r="J1250">
        <v>1246</v>
      </c>
      <c r="K1250" t="s">
        <v>281</v>
      </c>
      <c r="L1250" t="s">
        <v>155</v>
      </c>
      <c r="M1250"/>
      <c r="N1250" t="s">
        <v>281</v>
      </c>
      <c r="O1250"/>
      <c r="P1250"/>
      <c r="Q1250" t="s">
        <v>155</v>
      </c>
      <c r="R1250"/>
      <c r="S1250" t="s">
        <v>155</v>
      </c>
      <c r="T1250"/>
      <c r="U1250"/>
      <c r="V1250"/>
      <c r="W1250"/>
      <c r="X1250" s="100"/>
      <c r="Y1250" s="100"/>
      <c r="Z1250" s="100"/>
      <c r="AA1250" s="100"/>
      <c r="AB1250" s="100"/>
      <c r="AC1250" s="100"/>
      <c r="AD1250" s="101"/>
      <c r="AE1250" s="113"/>
    </row>
    <row r="1251" spans="1:31" ht="15" customHeight="1">
      <c r="A1251" s="89">
        <v>56</v>
      </c>
      <c r="B1251" s="89" t="s">
        <v>252</v>
      </c>
      <c r="C1251" s="130">
        <v>5</v>
      </c>
      <c r="D1251" s="143"/>
      <c r="E1251" s="123"/>
      <c r="F1251" s="122">
        <v>450</v>
      </c>
      <c r="G1251" s="125">
        <v>1247</v>
      </c>
      <c r="H1251" s="94">
        <v>1</v>
      </c>
      <c r="I1251" s="95" t="s">
        <v>156</v>
      </c>
      <c r="J1251">
        <v>1247</v>
      </c>
      <c r="K1251" t="s">
        <v>281</v>
      </c>
      <c r="L1251"/>
      <c r="M1251"/>
      <c r="N1251"/>
      <c r="O1251"/>
      <c r="P1251" t="s">
        <v>281</v>
      </c>
      <c r="Q1251" t="s">
        <v>155</v>
      </c>
      <c r="R1251"/>
      <c r="S1251" t="s">
        <v>281</v>
      </c>
      <c r="T1251"/>
      <c r="U1251"/>
      <c r="V1251"/>
      <c r="W1251" t="s">
        <v>155</v>
      </c>
      <c r="X1251" s="100"/>
      <c r="Y1251" s="100"/>
      <c r="Z1251" s="100"/>
      <c r="AA1251" s="100"/>
      <c r="AB1251" s="100"/>
      <c r="AC1251" s="100"/>
      <c r="AD1251" s="101"/>
      <c r="AE1251" s="113"/>
    </row>
    <row r="1252" spans="1:31" ht="15" customHeight="1">
      <c r="A1252" s="89">
        <v>56</v>
      </c>
      <c r="B1252" s="89" t="s">
        <v>252</v>
      </c>
      <c r="C1252" s="130">
        <v>6</v>
      </c>
      <c r="D1252" s="143"/>
      <c r="E1252" s="123" t="s">
        <v>332</v>
      </c>
      <c r="F1252" s="122">
        <v>415</v>
      </c>
      <c r="G1252" s="125">
        <v>1248</v>
      </c>
      <c r="H1252" s="94">
        <v>1</v>
      </c>
      <c r="I1252" s="95" t="s">
        <v>156</v>
      </c>
      <c r="J1252">
        <v>1248</v>
      </c>
      <c r="K1252" t="s">
        <v>281</v>
      </c>
      <c r="L1252" t="s">
        <v>155</v>
      </c>
      <c r="M1252"/>
      <c r="N1252" t="s">
        <v>281</v>
      </c>
      <c r="O1252"/>
      <c r="P1252"/>
      <c r="Q1252" t="s">
        <v>155</v>
      </c>
      <c r="R1252"/>
      <c r="S1252" t="s">
        <v>281</v>
      </c>
      <c r="T1252"/>
      <c r="U1252"/>
      <c r="V1252"/>
      <c r="W1252"/>
      <c r="X1252" s="100"/>
      <c r="Y1252" s="100"/>
      <c r="Z1252" s="100"/>
      <c r="AA1252" s="100"/>
      <c r="AB1252" s="100"/>
      <c r="AC1252" s="100"/>
      <c r="AD1252" s="101"/>
      <c r="AE1252" s="113"/>
    </row>
    <row r="1253" spans="1:31" ht="15" customHeight="1">
      <c r="A1253" s="89">
        <v>56</v>
      </c>
      <c r="B1253" s="89" t="s">
        <v>252</v>
      </c>
      <c r="C1253" s="130">
        <v>7</v>
      </c>
      <c r="D1253" s="143"/>
      <c r="E1253" s="123">
        <v>34.78</v>
      </c>
      <c r="F1253" s="122">
        <v>366</v>
      </c>
      <c r="G1253" s="125">
        <v>1249</v>
      </c>
      <c r="H1253" s="94">
        <v>1</v>
      </c>
      <c r="I1253" s="95" t="s">
        <v>156</v>
      </c>
      <c r="J1253">
        <v>1249</v>
      </c>
      <c r="K1253" t="s">
        <v>281</v>
      </c>
      <c r="L1253"/>
      <c r="M1253" t="s">
        <v>281</v>
      </c>
      <c r="N1253"/>
      <c r="O1253"/>
      <c r="P1253" t="s">
        <v>281</v>
      </c>
      <c r="Q1253" t="s">
        <v>155</v>
      </c>
      <c r="R1253"/>
      <c r="S1253" t="s">
        <v>281</v>
      </c>
      <c r="T1253" t="s">
        <v>281</v>
      </c>
      <c r="U1253" t="s">
        <v>281</v>
      </c>
      <c r="V1253"/>
      <c r="W1253"/>
      <c r="X1253" s="100"/>
      <c r="Y1253" s="100"/>
      <c r="Z1253" s="100"/>
      <c r="AA1253" s="100"/>
      <c r="AB1253" s="100"/>
      <c r="AC1253" s="100"/>
      <c r="AD1253" s="101"/>
      <c r="AE1253" s="113"/>
    </row>
    <row r="1254" spans="1:31" ht="15" customHeight="1">
      <c r="A1254" s="89">
        <v>56</v>
      </c>
      <c r="B1254" s="89" t="s">
        <v>252</v>
      </c>
      <c r="C1254" s="130">
        <v>8</v>
      </c>
      <c r="D1254" s="143"/>
      <c r="E1254" s="123">
        <v>34.700000000000003</v>
      </c>
      <c r="F1254" s="122">
        <v>308</v>
      </c>
      <c r="G1254" s="125">
        <v>1250</v>
      </c>
      <c r="H1254" s="94">
        <v>0</v>
      </c>
      <c r="I1254" s="95" t="s">
        <v>156</v>
      </c>
      <c r="J1254">
        <v>1250</v>
      </c>
      <c r="K1254" t="s">
        <v>281</v>
      </c>
      <c r="L1254" t="s">
        <v>155</v>
      </c>
      <c r="M1254" t="s">
        <v>281</v>
      </c>
      <c r="N1254"/>
      <c r="O1254"/>
      <c r="P1254"/>
      <c r="Q1254" t="s">
        <v>320</v>
      </c>
      <c r="R1254"/>
      <c r="S1254" t="s">
        <v>281</v>
      </c>
      <c r="T1254" t="s">
        <v>281</v>
      </c>
      <c r="U1254" t="s">
        <v>281</v>
      </c>
      <c r="V1254"/>
      <c r="W1254"/>
      <c r="X1254" s="100"/>
      <c r="Y1254" s="100"/>
      <c r="Z1254" s="100"/>
      <c r="AA1254" s="100"/>
      <c r="AB1254" s="100"/>
      <c r="AC1254" s="100"/>
      <c r="AD1254" s="101"/>
      <c r="AE1254" s="113"/>
    </row>
    <row r="1255" spans="1:31" ht="15" customHeight="1">
      <c r="A1255" s="89">
        <v>56</v>
      </c>
      <c r="B1255" s="89" t="s">
        <v>252</v>
      </c>
      <c r="C1255" s="130">
        <v>9</v>
      </c>
      <c r="D1255" s="143"/>
      <c r="E1255" s="123">
        <v>34.6</v>
      </c>
      <c r="F1255" s="122">
        <v>275</v>
      </c>
      <c r="G1255" s="125">
        <v>1251</v>
      </c>
      <c r="H1255" s="94">
        <v>1</v>
      </c>
      <c r="I1255" s="95" t="s">
        <v>156</v>
      </c>
      <c r="J1255">
        <v>1251</v>
      </c>
      <c r="K1255" t="s">
        <v>281</v>
      </c>
      <c r="L1255" t="s">
        <v>155</v>
      </c>
      <c r="M1255" t="s">
        <v>281</v>
      </c>
      <c r="N1255"/>
      <c r="O1255"/>
      <c r="P1255" t="s">
        <v>281</v>
      </c>
      <c r="Q1255" t="s">
        <v>155</v>
      </c>
      <c r="R1255" t="s">
        <v>155</v>
      </c>
      <c r="S1255" t="s">
        <v>281</v>
      </c>
      <c r="T1255" t="s">
        <v>281</v>
      </c>
      <c r="U1255" t="s">
        <v>281</v>
      </c>
      <c r="V1255"/>
      <c r="W1255"/>
      <c r="X1255" s="100"/>
      <c r="Y1255" s="100"/>
      <c r="Z1255" s="100"/>
      <c r="AA1255" s="100"/>
      <c r="AB1255" s="100"/>
      <c r="AC1255" s="100"/>
      <c r="AD1255" s="101"/>
      <c r="AE1255" s="113"/>
    </row>
    <row r="1256" spans="1:31" ht="15" customHeight="1">
      <c r="A1256" s="89">
        <v>56</v>
      </c>
      <c r="B1256" s="89" t="s">
        <v>252</v>
      </c>
      <c r="C1256" s="130">
        <v>10</v>
      </c>
      <c r="D1256" s="143"/>
      <c r="E1256" s="123">
        <v>34.4</v>
      </c>
      <c r="F1256" s="122">
        <v>241</v>
      </c>
      <c r="G1256" s="125">
        <v>1252</v>
      </c>
      <c r="H1256" s="94">
        <v>1</v>
      </c>
      <c r="I1256" s="95" t="s">
        <v>156</v>
      </c>
      <c r="J1256">
        <v>1252</v>
      </c>
      <c r="K1256" t="s">
        <v>281</v>
      </c>
      <c r="L1256"/>
      <c r="M1256" t="s">
        <v>281</v>
      </c>
      <c r="N1256" t="s">
        <v>281</v>
      </c>
      <c r="O1256"/>
      <c r="P1256"/>
      <c r="Q1256" t="s">
        <v>155</v>
      </c>
      <c r="R1256" t="s">
        <v>155</v>
      </c>
      <c r="S1256" t="s">
        <v>281</v>
      </c>
      <c r="T1256" t="s">
        <v>281</v>
      </c>
      <c r="U1256" t="s">
        <v>281</v>
      </c>
      <c r="V1256"/>
      <c r="W1256"/>
      <c r="X1256" s="100"/>
      <c r="Y1256" s="100"/>
      <c r="Z1256" s="100"/>
      <c r="AA1256" s="100"/>
      <c r="AB1256" s="100"/>
      <c r="AC1256" s="100"/>
      <c r="AD1256" s="101"/>
      <c r="AE1256" s="113"/>
    </row>
    <row r="1257" spans="1:31" ht="15" customHeight="1">
      <c r="A1257" s="89">
        <v>56</v>
      </c>
      <c r="B1257" s="89" t="s">
        <v>252</v>
      </c>
      <c r="C1257" s="130">
        <v>11</v>
      </c>
      <c r="D1257" s="143"/>
      <c r="E1257" s="123">
        <v>34.1</v>
      </c>
      <c r="F1257" s="122">
        <v>217</v>
      </c>
      <c r="G1257" s="125">
        <v>1253</v>
      </c>
      <c r="H1257" s="94">
        <v>1</v>
      </c>
      <c r="I1257" s="95" t="s">
        <v>156</v>
      </c>
      <c r="J1257">
        <v>1253</v>
      </c>
      <c r="K1257" t="s">
        <v>281</v>
      </c>
      <c r="L1257" t="s">
        <v>155</v>
      </c>
      <c r="M1257" t="s">
        <v>281</v>
      </c>
      <c r="N1257" t="s">
        <v>281</v>
      </c>
      <c r="O1257"/>
      <c r="P1257" t="s">
        <v>281</v>
      </c>
      <c r="Q1257" t="s">
        <v>155</v>
      </c>
      <c r="R1257" t="s">
        <v>155</v>
      </c>
      <c r="S1257" t="s">
        <v>281</v>
      </c>
      <c r="T1257" t="s">
        <v>281</v>
      </c>
      <c r="U1257" t="s">
        <v>281</v>
      </c>
      <c r="V1257"/>
      <c r="W1257"/>
      <c r="X1257" s="100"/>
      <c r="Y1257" s="100"/>
      <c r="Z1257" s="100"/>
      <c r="AA1257" s="100"/>
      <c r="AB1257" s="100"/>
      <c r="AC1257" s="100"/>
      <c r="AD1257" s="101"/>
      <c r="AE1257" s="113"/>
    </row>
    <row r="1258" spans="1:31" ht="15" customHeight="1">
      <c r="A1258" s="89">
        <v>56</v>
      </c>
      <c r="B1258" s="89" t="s">
        <v>252</v>
      </c>
      <c r="C1258" s="130">
        <v>12</v>
      </c>
      <c r="D1258" s="143"/>
      <c r="E1258" s="123">
        <v>33.6</v>
      </c>
      <c r="F1258" s="122">
        <v>194</v>
      </c>
      <c r="G1258" s="125">
        <v>1254</v>
      </c>
      <c r="H1258" s="94">
        <v>1</v>
      </c>
      <c r="I1258" s="95" t="s">
        <v>156</v>
      </c>
      <c r="J1258">
        <v>1254</v>
      </c>
      <c r="K1258" t="s">
        <v>281</v>
      </c>
      <c r="L1258" t="s">
        <v>155</v>
      </c>
      <c r="M1258" t="s">
        <v>281</v>
      </c>
      <c r="N1258"/>
      <c r="O1258"/>
      <c r="P1258"/>
      <c r="Q1258" t="s">
        <v>155</v>
      </c>
      <c r="R1258" t="s">
        <v>155</v>
      </c>
      <c r="S1258" t="s">
        <v>281</v>
      </c>
      <c r="T1258" t="s">
        <v>281</v>
      </c>
      <c r="U1258" t="s">
        <v>281</v>
      </c>
      <c r="V1258"/>
      <c r="W1258"/>
      <c r="X1258" s="100"/>
      <c r="Y1258" s="100"/>
      <c r="Z1258" s="100"/>
      <c r="AA1258" s="100"/>
      <c r="AB1258" s="100"/>
      <c r="AC1258" s="100"/>
      <c r="AD1258" s="101"/>
      <c r="AE1258" s="113"/>
    </row>
    <row r="1259" spans="1:31" ht="15" customHeight="1">
      <c r="A1259" s="89">
        <v>56</v>
      </c>
      <c r="B1259" s="89" t="s">
        <v>252</v>
      </c>
      <c r="C1259" s="130">
        <v>13</v>
      </c>
      <c r="D1259" s="143"/>
      <c r="E1259" s="123">
        <v>33.1</v>
      </c>
      <c r="F1259" s="122">
        <v>168</v>
      </c>
      <c r="G1259" s="125">
        <v>1255</v>
      </c>
      <c r="H1259" s="94">
        <v>1</v>
      </c>
      <c r="I1259" s="95" t="s">
        <v>156</v>
      </c>
      <c r="J1259">
        <v>1255</v>
      </c>
      <c r="K1259" t="s">
        <v>281</v>
      </c>
      <c r="L1259" t="s">
        <v>155</v>
      </c>
      <c r="M1259" t="s">
        <v>281</v>
      </c>
      <c r="N1259" t="s">
        <v>281</v>
      </c>
      <c r="O1259"/>
      <c r="P1259" t="s">
        <v>281</v>
      </c>
      <c r="Q1259" t="s">
        <v>155</v>
      </c>
      <c r="R1259" t="s">
        <v>344</v>
      </c>
      <c r="S1259" t="s">
        <v>281</v>
      </c>
      <c r="T1259" t="s">
        <v>281</v>
      </c>
      <c r="U1259" t="s">
        <v>281</v>
      </c>
      <c r="V1259"/>
      <c r="W1259"/>
      <c r="X1259" s="100"/>
      <c r="Y1259" s="100"/>
      <c r="Z1259" s="100"/>
      <c r="AA1259" s="100"/>
      <c r="AB1259" s="100"/>
      <c r="AC1259" s="100"/>
      <c r="AD1259" s="101"/>
      <c r="AE1259" s="113"/>
    </row>
    <row r="1260" spans="1:31" ht="15" customHeight="1">
      <c r="A1260" s="89">
        <v>56</v>
      </c>
      <c r="B1260" s="89" t="s">
        <v>252</v>
      </c>
      <c r="C1260" s="130">
        <v>14</v>
      </c>
      <c r="D1260" s="143"/>
      <c r="E1260" s="123">
        <v>33.1</v>
      </c>
      <c r="F1260" s="122">
        <v>168</v>
      </c>
      <c r="G1260" s="125">
        <v>1256</v>
      </c>
      <c r="H1260" s="94">
        <v>1</v>
      </c>
      <c r="I1260" s="95" t="s">
        <v>156</v>
      </c>
      <c r="J1260">
        <v>1256</v>
      </c>
      <c r="K1260"/>
      <c r="L1260"/>
      <c r="M1260"/>
      <c r="N1260"/>
      <c r="O1260"/>
      <c r="P1260"/>
      <c r="Q1260"/>
      <c r="R1260"/>
      <c r="S1260" t="s">
        <v>281</v>
      </c>
      <c r="T1260"/>
      <c r="U1260"/>
      <c r="V1260"/>
      <c r="W1260" t="s">
        <v>155</v>
      </c>
      <c r="X1260" s="100"/>
      <c r="Y1260" s="100"/>
      <c r="Z1260" s="100"/>
      <c r="AA1260" s="100"/>
      <c r="AB1260" s="100"/>
      <c r="AC1260" s="100"/>
      <c r="AD1260" s="101"/>
      <c r="AE1260" s="113"/>
    </row>
    <row r="1261" spans="1:31" ht="15" customHeight="1">
      <c r="A1261" s="89">
        <v>56</v>
      </c>
      <c r="B1261" s="89" t="s">
        <v>252</v>
      </c>
      <c r="C1261" s="130">
        <v>15</v>
      </c>
      <c r="D1261" s="143"/>
      <c r="E1261" s="123">
        <v>32.9</v>
      </c>
      <c r="F1261" s="122">
        <v>155</v>
      </c>
      <c r="G1261" s="125">
        <v>1257</v>
      </c>
      <c r="H1261" s="94">
        <v>1</v>
      </c>
      <c r="I1261" s="95" t="s">
        <v>156</v>
      </c>
      <c r="J1261">
        <v>1257</v>
      </c>
      <c r="K1261" t="s">
        <v>155</v>
      </c>
      <c r="L1261" t="s">
        <v>155</v>
      </c>
      <c r="M1261" t="s">
        <v>281</v>
      </c>
      <c r="N1261" t="s">
        <v>281</v>
      </c>
      <c r="O1261" t="s">
        <v>281</v>
      </c>
      <c r="P1261" t="s">
        <v>281</v>
      </c>
      <c r="Q1261" t="s">
        <v>155</v>
      </c>
      <c r="R1261" t="s">
        <v>155</v>
      </c>
      <c r="S1261" t="s">
        <v>281</v>
      </c>
      <c r="T1261" t="s">
        <v>281</v>
      </c>
      <c r="U1261" t="s">
        <v>281</v>
      </c>
      <c r="V1261"/>
      <c r="W1261"/>
      <c r="X1261" s="100"/>
      <c r="Y1261" s="100"/>
      <c r="Z1261" s="100"/>
      <c r="AA1261" s="100"/>
      <c r="AB1261" s="100"/>
      <c r="AC1261" s="100"/>
      <c r="AD1261" s="101"/>
      <c r="AE1261" s="113"/>
    </row>
    <row r="1262" spans="1:31" ht="15" customHeight="1">
      <c r="A1262" s="89">
        <v>56</v>
      </c>
      <c r="B1262" s="89" t="s">
        <v>252</v>
      </c>
      <c r="C1262" s="130">
        <v>16</v>
      </c>
      <c r="D1262" s="143"/>
      <c r="E1262" s="123">
        <v>32.6</v>
      </c>
      <c r="F1262" s="122">
        <v>132</v>
      </c>
      <c r="G1262" s="125">
        <v>1258</v>
      </c>
      <c r="H1262" s="94">
        <v>1</v>
      </c>
      <c r="I1262" s="95" t="s">
        <v>156</v>
      </c>
      <c r="J1262">
        <v>1258</v>
      </c>
      <c r="K1262" t="s">
        <v>281</v>
      </c>
      <c r="L1262" t="s">
        <v>155</v>
      </c>
      <c r="M1262" t="s">
        <v>281</v>
      </c>
      <c r="N1262"/>
      <c r="O1262" t="s">
        <v>281</v>
      </c>
      <c r="P1262" t="s">
        <v>281</v>
      </c>
      <c r="Q1262" t="s">
        <v>155</v>
      </c>
      <c r="R1262" t="s">
        <v>155</v>
      </c>
      <c r="S1262" t="s">
        <v>155</v>
      </c>
      <c r="T1262" t="s">
        <v>281</v>
      </c>
      <c r="U1262" t="s">
        <v>281</v>
      </c>
      <c r="V1262"/>
      <c r="W1262" t="s">
        <v>155</v>
      </c>
      <c r="X1262" s="100"/>
      <c r="Y1262" s="100"/>
      <c r="Z1262" s="100"/>
      <c r="AA1262" s="100"/>
      <c r="AB1262" s="100"/>
      <c r="AC1262" s="100"/>
      <c r="AD1262" s="101"/>
      <c r="AE1262" s="113"/>
    </row>
    <row r="1263" spans="1:31" ht="15" customHeight="1">
      <c r="A1263" s="89">
        <v>56</v>
      </c>
      <c r="B1263" s="89" t="s">
        <v>252</v>
      </c>
      <c r="C1263" s="130">
        <v>17</v>
      </c>
      <c r="D1263" s="143"/>
      <c r="E1263" s="123">
        <v>32.299999999999997</v>
      </c>
      <c r="F1263" s="122">
        <v>110</v>
      </c>
      <c r="G1263" s="125">
        <v>1259</v>
      </c>
      <c r="H1263" s="94">
        <v>1</v>
      </c>
      <c r="I1263" s="95" t="s">
        <v>156</v>
      </c>
      <c r="J1263">
        <v>1259</v>
      </c>
      <c r="K1263" t="s">
        <v>281</v>
      </c>
      <c r="L1263" t="s">
        <v>155</v>
      </c>
      <c r="M1263" t="s">
        <v>281</v>
      </c>
      <c r="N1263" t="s">
        <v>281</v>
      </c>
      <c r="O1263" t="s">
        <v>155</v>
      </c>
      <c r="P1263" t="s">
        <v>281</v>
      </c>
      <c r="Q1263" t="s">
        <v>155</v>
      </c>
      <c r="R1263" t="s">
        <v>155</v>
      </c>
      <c r="S1263" t="s">
        <v>281</v>
      </c>
      <c r="T1263" t="s">
        <v>281</v>
      </c>
      <c r="U1263" t="s">
        <v>281</v>
      </c>
      <c r="V1263"/>
      <c r="W1263"/>
      <c r="X1263" s="100"/>
      <c r="Y1263" s="100"/>
      <c r="Z1263" s="100"/>
      <c r="AA1263" s="100"/>
      <c r="AB1263" s="100"/>
      <c r="AC1263" s="100"/>
      <c r="AD1263" s="101"/>
      <c r="AE1263" s="113"/>
    </row>
    <row r="1264" spans="1:31" ht="15" customHeight="1">
      <c r="A1264" s="89">
        <v>56</v>
      </c>
      <c r="B1264" s="89" t="s">
        <v>252</v>
      </c>
      <c r="C1264" s="130">
        <v>18</v>
      </c>
      <c r="D1264" s="143"/>
      <c r="E1264" s="123"/>
      <c r="F1264" s="122">
        <v>70</v>
      </c>
      <c r="G1264" s="125">
        <v>1260</v>
      </c>
      <c r="H1264" s="94">
        <v>1</v>
      </c>
      <c r="I1264" s="95" t="s">
        <v>156</v>
      </c>
      <c r="J1264">
        <v>1260</v>
      </c>
      <c r="K1264" t="s">
        <v>281</v>
      </c>
      <c r="L1264" t="s">
        <v>155</v>
      </c>
      <c r="M1264" t="s">
        <v>281</v>
      </c>
      <c r="N1264"/>
      <c r="O1264" t="s">
        <v>155</v>
      </c>
      <c r="P1264" t="s">
        <v>281</v>
      </c>
      <c r="Q1264" t="s">
        <v>155</v>
      </c>
      <c r="R1264" t="s">
        <v>155</v>
      </c>
      <c r="S1264" t="s">
        <v>281</v>
      </c>
      <c r="T1264" t="s">
        <v>281</v>
      </c>
      <c r="U1264" t="s">
        <v>281</v>
      </c>
      <c r="V1264"/>
      <c r="W1264"/>
      <c r="X1264" s="100"/>
      <c r="Y1264" s="100"/>
      <c r="Z1264" s="100"/>
      <c r="AA1264" s="100"/>
      <c r="AB1264" s="100"/>
      <c r="AC1264" s="100"/>
      <c r="AD1264" s="101"/>
      <c r="AE1264" s="113"/>
    </row>
    <row r="1265" spans="1:31" ht="15" customHeight="1">
      <c r="A1265" s="89">
        <v>56</v>
      </c>
      <c r="B1265" s="89" t="s">
        <v>252</v>
      </c>
      <c r="C1265" s="130">
        <v>19</v>
      </c>
      <c r="D1265" s="143"/>
      <c r="E1265" s="123" t="s">
        <v>330</v>
      </c>
      <c r="F1265" s="122">
        <v>63</v>
      </c>
      <c r="G1265" s="125">
        <v>1261</v>
      </c>
      <c r="H1265" s="94">
        <v>0</v>
      </c>
      <c r="I1265" s="95" t="s">
        <v>156</v>
      </c>
      <c r="J1265">
        <v>1261</v>
      </c>
      <c r="V1265"/>
      <c r="W1265" t="s">
        <v>155</v>
      </c>
      <c r="X1265" s="100"/>
      <c r="Y1265" s="100"/>
      <c r="Z1265" s="100"/>
      <c r="AA1265" s="100"/>
      <c r="AB1265" s="100"/>
      <c r="AC1265" s="100"/>
      <c r="AD1265" s="101"/>
      <c r="AE1265" s="113"/>
    </row>
    <row r="1266" spans="1:31" ht="15" customHeight="1">
      <c r="A1266" s="89">
        <v>56</v>
      </c>
      <c r="B1266" s="89" t="s">
        <v>252</v>
      </c>
      <c r="C1266" s="130">
        <v>20</v>
      </c>
      <c r="D1266" s="143"/>
      <c r="E1266" s="123" t="s">
        <v>330</v>
      </c>
      <c r="F1266" s="122">
        <v>63</v>
      </c>
      <c r="G1266" s="125">
        <v>1262</v>
      </c>
      <c r="H1266" s="94">
        <v>1</v>
      </c>
      <c r="I1266" s="95" t="s">
        <v>156</v>
      </c>
      <c r="J1266">
        <v>1262</v>
      </c>
      <c r="K1266" t="s">
        <v>281</v>
      </c>
      <c r="L1266" t="s">
        <v>155</v>
      </c>
      <c r="M1266" t="s">
        <v>281</v>
      </c>
      <c r="N1266" t="s">
        <v>281</v>
      </c>
      <c r="O1266" t="s">
        <v>281</v>
      </c>
      <c r="P1266" t="s">
        <v>281</v>
      </c>
      <c r="Q1266" t="s">
        <v>155</v>
      </c>
      <c r="R1266" t="s">
        <v>155</v>
      </c>
      <c r="S1266" t="s">
        <v>281</v>
      </c>
      <c r="T1266" t="s">
        <v>281</v>
      </c>
      <c r="U1266" t="s">
        <v>281</v>
      </c>
      <c r="V1266"/>
      <c r="W1266"/>
      <c r="X1266" s="100"/>
      <c r="Y1266" s="100"/>
      <c r="Z1266" s="100"/>
      <c r="AA1266" s="100"/>
      <c r="AB1266" s="100"/>
      <c r="AC1266" s="100"/>
      <c r="AD1266" s="101"/>
      <c r="AE1266" s="113"/>
    </row>
    <row r="1267" spans="1:31" ht="15" customHeight="1">
      <c r="A1267" s="89">
        <v>56</v>
      </c>
      <c r="B1267" s="89" t="s">
        <v>252</v>
      </c>
      <c r="C1267" s="130">
        <v>21</v>
      </c>
      <c r="D1267" s="143"/>
      <c r="E1267" s="123"/>
      <c r="F1267" s="122">
        <v>50</v>
      </c>
      <c r="G1267" s="125">
        <v>1263</v>
      </c>
      <c r="H1267" s="94">
        <v>1</v>
      </c>
      <c r="I1267" s="95" t="s">
        <v>156</v>
      </c>
      <c r="J1267">
        <v>1263</v>
      </c>
      <c r="K1267" t="s">
        <v>281</v>
      </c>
      <c r="L1267" t="s">
        <v>155</v>
      </c>
      <c r="M1267" t="s">
        <v>281</v>
      </c>
      <c r="N1267"/>
      <c r="O1267" t="s">
        <v>281</v>
      </c>
      <c r="P1267" t="s">
        <v>281</v>
      </c>
      <c r="Q1267" t="s">
        <v>155</v>
      </c>
      <c r="R1267" t="s">
        <v>155</v>
      </c>
      <c r="S1267" t="s">
        <v>281</v>
      </c>
      <c r="T1267" t="s">
        <v>281</v>
      </c>
      <c r="U1267" t="s">
        <v>281</v>
      </c>
      <c r="V1267"/>
      <c r="W1267" t="s">
        <v>155</v>
      </c>
      <c r="X1267" s="100"/>
      <c r="Y1267" s="100"/>
      <c r="Z1267" s="100"/>
      <c r="AA1267" s="100"/>
      <c r="AB1267" s="100"/>
      <c r="AC1267" s="100"/>
      <c r="AD1267" s="101"/>
      <c r="AE1267" s="113"/>
    </row>
    <row r="1268" spans="1:31" ht="15" customHeight="1">
      <c r="A1268" s="89">
        <v>56</v>
      </c>
      <c r="B1268" s="89" t="s">
        <v>252</v>
      </c>
      <c r="C1268" s="130">
        <v>22</v>
      </c>
      <c r="D1268" s="143"/>
      <c r="E1268" s="123"/>
      <c r="F1268" s="122">
        <v>20</v>
      </c>
      <c r="G1268" s="125">
        <v>1264</v>
      </c>
      <c r="H1268" s="94">
        <v>1</v>
      </c>
      <c r="I1268" s="95" t="s">
        <v>156</v>
      </c>
      <c r="J1268">
        <v>1264</v>
      </c>
      <c r="K1268" t="s">
        <v>281</v>
      </c>
      <c r="L1268" t="s">
        <v>155</v>
      </c>
      <c r="M1268" t="s">
        <v>281</v>
      </c>
      <c r="N1268" t="s">
        <v>281</v>
      </c>
      <c r="O1268" t="s">
        <v>155</v>
      </c>
      <c r="P1268" t="s">
        <v>281</v>
      </c>
      <c r="Q1268" t="s">
        <v>155</v>
      </c>
      <c r="R1268" t="s">
        <v>155</v>
      </c>
      <c r="S1268" t="s">
        <v>281</v>
      </c>
      <c r="T1268" t="s">
        <v>281</v>
      </c>
      <c r="U1268" t="s">
        <v>281</v>
      </c>
      <c r="V1268"/>
      <c r="W1268"/>
      <c r="X1268" s="100"/>
      <c r="Y1268" s="100"/>
      <c r="Z1268" s="100"/>
      <c r="AA1268" s="100"/>
      <c r="AB1268" s="100"/>
      <c r="AC1268" s="100"/>
      <c r="AD1268" s="101"/>
      <c r="AE1268" s="113"/>
    </row>
    <row r="1269" spans="1:31" ht="15" customHeight="1">
      <c r="A1269" s="89">
        <v>56</v>
      </c>
      <c r="B1269" s="89" t="s">
        <v>252</v>
      </c>
      <c r="C1269" s="130">
        <v>23</v>
      </c>
      <c r="D1269" s="143"/>
      <c r="E1269" s="123"/>
      <c r="F1269" s="122">
        <v>5</v>
      </c>
      <c r="G1269" s="125">
        <v>1265</v>
      </c>
      <c r="H1269" s="94">
        <v>1</v>
      </c>
      <c r="I1269" s="95" t="s">
        <v>156</v>
      </c>
      <c r="J1269">
        <v>1265</v>
      </c>
      <c r="K1269" t="s">
        <v>281</v>
      </c>
      <c r="L1269" t="s">
        <v>155</v>
      </c>
      <c r="M1269" t="s">
        <v>281</v>
      </c>
      <c r="N1269" t="s">
        <v>281</v>
      </c>
      <c r="O1269" t="s">
        <v>155</v>
      </c>
      <c r="P1269" t="s">
        <v>281</v>
      </c>
      <c r="Q1269" t="s">
        <v>155</v>
      </c>
      <c r="R1269" t="s">
        <v>155</v>
      </c>
      <c r="S1269" t="s">
        <v>281</v>
      </c>
      <c r="T1269" t="s">
        <v>281</v>
      </c>
      <c r="U1269" t="s">
        <v>281</v>
      </c>
      <c r="V1269"/>
      <c r="W1269"/>
      <c r="X1269" s="100"/>
      <c r="Y1269" s="100"/>
      <c r="Z1269" s="100"/>
      <c r="AA1269" s="100"/>
      <c r="AB1269" s="100"/>
      <c r="AC1269" s="100"/>
      <c r="AD1269" s="101"/>
      <c r="AE1269" s="113"/>
    </row>
    <row r="1270" spans="1:31" ht="15" customHeight="1">
      <c r="A1270" s="89">
        <v>56</v>
      </c>
      <c r="B1270" s="89" t="s">
        <v>252</v>
      </c>
      <c r="C1270" s="131">
        <v>24</v>
      </c>
      <c r="D1270" s="143"/>
      <c r="E1270" s="123"/>
      <c r="F1270" s="122">
        <v>5</v>
      </c>
      <c r="G1270" s="125">
        <v>1266</v>
      </c>
      <c r="H1270" s="94">
        <v>1</v>
      </c>
      <c r="I1270" s="95" t="s">
        <v>184</v>
      </c>
      <c r="J1270">
        <v>1266</v>
      </c>
      <c r="K1270"/>
      <c r="L1270"/>
      <c r="M1270"/>
      <c r="N1270"/>
      <c r="O1270"/>
      <c r="P1270"/>
      <c r="Q1270"/>
      <c r="R1270"/>
      <c r="S1270" t="s">
        <v>281</v>
      </c>
      <c r="T1270"/>
      <c r="U1270"/>
      <c r="V1270"/>
      <c r="W1270" t="s">
        <v>155</v>
      </c>
      <c r="X1270" s="100"/>
      <c r="Y1270" s="100"/>
      <c r="Z1270" s="100"/>
      <c r="AA1270" s="100"/>
      <c r="AB1270" s="100"/>
      <c r="AC1270" s="100"/>
      <c r="AD1270" s="101"/>
      <c r="AE1270" s="113"/>
    </row>
    <row r="1271" spans="1:31" ht="15" customHeight="1">
      <c r="A1271" s="89">
        <v>57</v>
      </c>
      <c r="B1271" s="89" t="s">
        <v>345</v>
      </c>
      <c r="C1271" s="130">
        <v>1</v>
      </c>
      <c r="D1271" s="143"/>
      <c r="E1271" s="123" t="s">
        <v>346</v>
      </c>
      <c r="F1271" s="122">
        <v>54</v>
      </c>
      <c r="G1271" s="125">
        <v>1267</v>
      </c>
      <c r="H1271" s="94">
        <v>1</v>
      </c>
      <c r="I1271" s="95" t="s">
        <v>156</v>
      </c>
      <c r="J1271">
        <v>1267</v>
      </c>
      <c r="K1271" t="s">
        <v>155</v>
      </c>
      <c r="L1271" t="s">
        <v>155</v>
      </c>
      <c r="M1271" t="s">
        <v>281</v>
      </c>
      <c r="N1271" t="s">
        <v>281</v>
      </c>
      <c r="O1271" t="s">
        <v>281</v>
      </c>
      <c r="P1271" t="s">
        <v>281</v>
      </c>
      <c r="Q1271" t="s">
        <v>320</v>
      </c>
      <c r="R1271" t="s">
        <v>155</v>
      </c>
      <c r="S1271" t="s">
        <v>281</v>
      </c>
      <c r="T1271" t="s">
        <v>281</v>
      </c>
      <c r="U1271" t="s">
        <v>281</v>
      </c>
      <c r="V1271"/>
      <c r="W1271"/>
      <c r="X1271" s="100"/>
      <c r="Y1271" s="100"/>
      <c r="Z1271" s="100"/>
      <c r="AA1271" s="100"/>
      <c r="AB1271" s="100"/>
      <c r="AC1271" s="100"/>
      <c r="AD1271" s="101"/>
      <c r="AE1271" s="113"/>
    </row>
    <row r="1272" spans="1:31" ht="15" customHeight="1">
      <c r="A1272" s="89">
        <v>57</v>
      </c>
      <c r="B1272" s="89" t="s">
        <v>345</v>
      </c>
      <c r="C1272" s="130">
        <v>2</v>
      </c>
      <c r="D1272" s="143"/>
      <c r="E1272" s="123" t="s">
        <v>346</v>
      </c>
      <c r="F1272" s="122">
        <v>54</v>
      </c>
      <c r="G1272" s="125">
        <v>1268</v>
      </c>
      <c r="H1272" s="94">
        <v>1</v>
      </c>
      <c r="I1272" s="95" t="s">
        <v>156</v>
      </c>
      <c r="J1272">
        <v>1268</v>
      </c>
      <c r="K1272"/>
      <c r="L1272"/>
      <c r="M1272"/>
      <c r="N1272"/>
      <c r="O1272"/>
      <c r="P1272"/>
      <c r="Q1272"/>
      <c r="R1272"/>
      <c r="S1272" t="s">
        <v>281</v>
      </c>
      <c r="T1272"/>
      <c r="U1272"/>
      <c r="V1272"/>
      <c r="W1272" t="s">
        <v>155</v>
      </c>
      <c r="X1272" s="100"/>
      <c r="Y1272" s="100"/>
      <c r="Z1272" s="100"/>
      <c r="AA1272" s="100"/>
      <c r="AB1272" s="100"/>
      <c r="AC1272" s="100"/>
      <c r="AD1272" s="101"/>
      <c r="AE1272" s="113"/>
    </row>
    <row r="1273" spans="1:31" ht="15" customHeight="1">
      <c r="A1273" s="89">
        <v>57</v>
      </c>
      <c r="B1273" s="89" t="s">
        <v>345</v>
      </c>
      <c r="C1273" s="130">
        <v>3</v>
      </c>
      <c r="D1273" s="143"/>
      <c r="E1273" s="123"/>
      <c r="F1273" s="122">
        <v>50</v>
      </c>
      <c r="G1273" s="125">
        <v>1269</v>
      </c>
      <c r="H1273" s="94">
        <v>1</v>
      </c>
      <c r="I1273" s="95" t="s">
        <v>156</v>
      </c>
      <c r="J1273">
        <v>1269</v>
      </c>
      <c r="K1273" t="s">
        <v>281</v>
      </c>
      <c r="L1273"/>
      <c r="M1273" t="s">
        <v>281</v>
      </c>
      <c r="N1273" t="s">
        <v>281</v>
      </c>
      <c r="O1273" t="s">
        <v>281</v>
      </c>
      <c r="P1273" t="s">
        <v>281</v>
      </c>
      <c r="Q1273" t="s">
        <v>155</v>
      </c>
      <c r="R1273" t="s">
        <v>155</v>
      </c>
      <c r="S1273" t="s">
        <v>281</v>
      </c>
      <c r="T1273" t="s">
        <v>281</v>
      </c>
      <c r="U1273" t="s">
        <v>281</v>
      </c>
      <c r="V1273"/>
      <c r="W1273"/>
      <c r="X1273" s="100"/>
      <c r="Y1273" s="100"/>
      <c r="Z1273" s="100"/>
      <c r="AA1273" s="100"/>
      <c r="AB1273" s="100"/>
      <c r="AC1273" s="100"/>
      <c r="AD1273" s="101"/>
      <c r="AE1273" s="113"/>
    </row>
    <row r="1274" spans="1:31" ht="15" customHeight="1">
      <c r="A1274" s="89">
        <v>57</v>
      </c>
      <c r="B1274" s="89" t="s">
        <v>345</v>
      </c>
      <c r="C1274" s="130">
        <v>4</v>
      </c>
      <c r="D1274" s="143"/>
      <c r="E1274" s="123"/>
      <c r="F1274" s="122">
        <v>50</v>
      </c>
      <c r="G1274" s="125">
        <v>1270</v>
      </c>
      <c r="H1274" s="94">
        <v>1</v>
      </c>
      <c r="I1274" s="95" t="s">
        <v>156</v>
      </c>
      <c r="J1274">
        <v>1270</v>
      </c>
      <c r="K1274"/>
      <c r="L1274"/>
      <c r="M1274"/>
      <c r="N1274"/>
      <c r="O1274"/>
      <c r="P1274"/>
      <c r="Q1274"/>
      <c r="R1274"/>
      <c r="S1274" t="s">
        <v>281</v>
      </c>
      <c r="T1274"/>
      <c r="U1274"/>
      <c r="V1274"/>
      <c r="W1274" t="s">
        <v>155</v>
      </c>
      <c r="X1274" s="100"/>
      <c r="Y1274" s="100"/>
      <c r="Z1274" s="100"/>
      <c r="AA1274" s="100"/>
      <c r="AB1274" s="100"/>
      <c r="AC1274" s="100"/>
      <c r="AD1274" s="101"/>
      <c r="AE1274" s="113"/>
    </row>
    <row r="1275" spans="1:31" ht="15" customHeight="1">
      <c r="A1275" s="89">
        <v>57</v>
      </c>
      <c r="B1275" s="89" t="s">
        <v>345</v>
      </c>
      <c r="C1275" s="130">
        <v>5</v>
      </c>
      <c r="D1275" s="143"/>
      <c r="E1275" s="123"/>
      <c r="F1275" s="122">
        <v>40</v>
      </c>
      <c r="G1275" s="125">
        <v>1271</v>
      </c>
      <c r="H1275" s="94">
        <v>1</v>
      </c>
      <c r="I1275" s="95" t="s">
        <v>156</v>
      </c>
      <c r="J1275">
        <v>1271</v>
      </c>
      <c r="K1275" t="s">
        <v>281</v>
      </c>
      <c r="L1275"/>
      <c r="M1275" t="s">
        <v>281</v>
      </c>
      <c r="N1275" t="s">
        <v>281</v>
      </c>
      <c r="O1275" t="s">
        <v>281</v>
      </c>
      <c r="P1275" t="s">
        <v>281</v>
      </c>
      <c r="Q1275" t="s">
        <v>155</v>
      </c>
      <c r="R1275" t="s">
        <v>155</v>
      </c>
      <c r="S1275" t="s">
        <v>281</v>
      </c>
      <c r="T1275" t="s">
        <v>281</v>
      </c>
      <c r="U1275" t="s">
        <v>281</v>
      </c>
      <c r="V1275"/>
      <c r="W1275"/>
      <c r="X1275" s="100"/>
      <c r="Y1275" s="100"/>
      <c r="Z1275" s="100"/>
      <c r="AA1275" s="100"/>
      <c r="AB1275" s="100"/>
      <c r="AC1275" s="100"/>
      <c r="AD1275" s="101"/>
      <c r="AE1275" s="113"/>
    </row>
    <row r="1276" spans="1:31" ht="15" customHeight="1">
      <c r="A1276" s="89">
        <v>57</v>
      </c>
      <c r="B1276" s="89" t="s">
        <v>345</v>
      </c>
      <c r="C1276" s="130">
        <v>6</v>
      </c>
      <c r="D1276" s="143"/>
      <c r="E1276" s="123"/>
      <c r="F1276" s="122">
        <v>40</v>
      </c>
      <c r="G1276" s="125">
        <v>1272</v>
      </c>
      <c r="H1276" s="94">
        <v>1</v>
      </c>
      <c r="I1276" s="95" t="s">
        <v>156</v>
      </c>
      <c r="J1276">
        <v>1272</v>
      </c>
      <c r="K1276"/>
      <c r="L1276"/>
      <c r="M1276"/>
      <c r="N1276"/>
      <c r="O1276"/>
      <c r="P1276"/>
      <c r="Q1276"/>
      <c r="R1276"/>
      <c r="S1276" t="s">
        <v>281</v>
      </c>
      <c r="T1276"/>
      <c r="U1276"/>
      <c r="V1276"/>
      <c r="W1276" t="s">
        <v>155</v>
      </c>
      <c r="X1276" s="100"/>
      <c r="Y1276" s="100"/>
      <c r="Z1276" s="100"/>
      <c r="AA1276" s="100"/>
      <c r="AB1276" s="100"/>
      <c r="AC1276" s="100"/>
      <c r="AD1276" s="101"/>
      <c r="AE1276" s="113"/>
    </row>
    <row r="1277" spans="1:31" ht="15" customHeight="1">
      <c r="A1277" s="89">
        <v>57</v>
      </c>
      <c r="B1277" s="89" t="s">
        <v>345</v>
      </c>
      <c r="C1277" s="130">
        <v>7</v>
      </c>
      <c r="D1277" s="143"/>
      <c r="E1277" s="123"/>
      <c r="F1277" s="122">
        <v>30</v>
      </c>
      <c r="G1277" s="125">
        <v>1273</v>
      </c>
      <c r="H1277" s="94">
        <v>1</v>
      </c>
      <c r="I1277" s="95" t="s">
        <v>156</v>
      </c>
      <c r="J1277">
        <v>1273</v>
      </c>
      <c r="K1277" t="s">
        <v>281</v>
      </c>
      <c r="L1277" t="s">
        <v>155</v>
      </c>
      <c r="M1277" t="s">
        <v>281</v>
      </c>
      <c r="N1277" t="s">
        <v>281</v>
      </c>
      <c r="O1277" t="s">
        <v>281</v>
      </c>
      <c r="P1277" t="s">
        <v>281</v>
      </c>
      <c r="Q1277" t="s">
        <v>155</v>
      </c>
      <c r="R1277" t="s">
        <v>155</v>
      </c>
      <c r="S1277" t="s">
        <v>281</v>
      </c>
      <c r="T1277" t="s">
        <v>281</v>
      </c>
      <c r="U1277" t="s">
        <v>281</v>
      </c>
      <c r="V1277"/>
      <c r="W1277"/>
      <c r="X1277" s="100"/>
      <c r="Y1277" s="100"/>
      <c r="Z1277" s="100"/>
      <c r="AA1277" s="100"/>
      <c r="AB1277" s="100"/>
      <c r="AC1277" s="100"/>
      <c r="AD1277" s="101"/>
      <c r="AE1277" s="113"/>
    </row>
    <row r="1278" spans="1:31" ht="15" customHeight="1">
      <c r="A1278" s="89">
        <v>57</v>
      </c>
      <c r="B1278" s="89" t="s">
        <v>345</v>
      </c>
      <c r="C1278" s="130">
        <v>8</v>
      </c>
      <c r="D1278" s="143"/>
      <c r="E1278" s="123"/>
      <c r="F1278" s="122">
        <v>30</v>
      </c>
      <c r="G1278" s="125">
        <v>1274</v>
      </c>
      <c r="H1278" s="94">
        <v>1</v>
      </c>
      <c r="I1278" s="95" t="s">
        <v>156</v>
      </c>
      <c r="J1278">
        <v>1274</v>
      </c>
      <c r="K1278"/>
      <c r="L1278"/>
      <c r="M1278"/>
      <c r="N1278"/>
      <c r="O1278"/>
      <c r="P1278"/>
      <c r="Q1278"/>
      <c r="R1278"/>
      <c r="S1278" t="s">
        <v>281</v>
      </c>
      <c r="T1278"/>
      <c r="U1278"/>
      <c r="V1278"/>
      <c r="W1278" t="s">
        <v>155</v>
      </c>
      <c r="X1278" s="100"/>
      <c r="Y1278" s="100"/>
      <c r="Z1278" s="100"/>
      <c r="AA1278" s="100"/>
      <c r="AB1278" s="100"/>
      <c r="AC1278" s="100"/>
      <c r="AD1278" s="101"/>
      <c r="AE1278" s="113"/>
    </row>
    <row r="1279" spans="1:31" ht="15" customHeight="1">
      <c r="A1279" s="89">
        <v>57</v>
      </c>
      <c r="B1279" s="89" t="s">
        <v>345</v>
      </c>
      <c r="C1279" s="130">
        <v>9</v>
      </c>
      <c r="D1279" s="143"/>
      <c r="E1279" s="123" t="s">
        <v>330</v>
      </c>
      <c r="F1279" s="122">
        <v>16</v>
      </c>
      <c r="G1279" s="125">
        <v>1275</v>
      </c>
      <c r="H1279" s="94">
        <v>1</v>
      </c>
      <c r="I1279" s="95" t="s">
        <v>156</v>
      </c>
      <c r="J1279">
        <v>1275</v>
      </c>
      <c r="K1279" t="s">
        <v>281</v>
      </c>
      <c r="L1279" t="s">
        <v>155</v>
      </c>
      <c r="M1279" t="s">
        <v>281</v>
      </c>
      <c r="N1279" t="s">
        <v>281</v>
      </c>
      <c r="O1279" t="s">
        <v>281</v>
      </c>
      <c r="P1279" t="s">
        <v>281</v>
      </c>
      <c r="Q1279" t="s">
        <v>155</v>
      </c>
      <c r="R1279" t="s">
        <v>155</v>
      </c>
      <c r="S1279" t="s">
        <v>281</v>
      </c>
      <c r="T1279" t="s">
        <v>281</v>
      </c>
      <c r="U1279" t="s">
        <v>281</v>
      </c>
      <c r="V1279"/>
      <c r="W1279"/>
      <c r="X1279" s="100"/>
      <c r="Y1279" s="100"/>
      <c r="Z1279" s="100"/>
      <c r="AA1279" s="100"/>
      <c r="AB1279" s="100"/>
      <c r="AC1279" s="100"/>
      <c r="AD1279" s="101"/>
      <c r="AE1279" s="113"/>
    </row>
    <row r="1280" spans="1:31" ht="15" customHeight="1">
      <c r="A1280" s="89">
        <v>57</v>
      </c>
      <c r="B1280" s="89" t="s">
        <v>345</v>
      </c>
      <c r="C1280" s="130">
        <v>10</v>
      </c>
      <c r="D1280" s="143"/>
      <c r="E1280" s="123" t="s">
        <v>330</v>
      </c>
      <c r="F1280" s="122">
        <v>16</v>
      </c>
      <c r="G1280" s="125">
        <v>1276</v>
      </c>
      <c r="H1280" s="94">
        <v>1</v>
      </c>
      <c r="I1280" s="95" t="s">
        <v>156</v>
      </c>
      <c r="J1280">
        <v>1276</v>
      </c>
      <c r="K1280"/>
      <c r="L1280"/>
      <c r="M1280"/>
      <c r="N1280"/>
      <c r="O1280"/>
      <c r="P1280"/>
      <c r="Q1280"/>
      <c r="R1280"/>
      <c r="S1280" t="s">
        <v>281</v>
      </c>
      <c r="T1280"/>
      <c r="U1280"/>
      <c r="V1280"/>
      <c r="W1280" t="s">
        <v>155</v>
      </c>
      <c r="X1280" s="100"/>
      <c r="Y1280" s="100"/>
      <c r="Z1280" s="100"/>
      <c r="AA1280" s="100"/>
      <c r="AB1280" s="100"/>
      <c r="AC1280" s="100"/>
      <c r="AD1280" s="101"/>
      <c r="AE1280" s="113"/>
    </row>
    <row r="1281" spans="1:31" ht="15" customHeight="1">
      <c r="A1281" s="89">
        <v>57</v>
      </c>
      <c r="B1281" s="89" t="s">
        <v>345</v>
      </c>
      <c r="C1281" s="130">
        <v>11</v>
      </c>
      <c r="D1281" s="143"/>
      <c r="E1281" s="123"/>
      <c r="F1281" s="122">
        <v>10</v>
      </c>
      <c r="G1281" s="125">
        <v>1277</v>
      </c>
      <c r="H1281" s="94">
        <v>1</v>
      </c>
      <c r="I1281" s="95" t="s">
        <v>156</v>
      </c>
      <c r="J1281">
        <v>1277</v>
      </c>
      <c r="K1281" t="s">
        <v>281</v>
      </c>
      <c r="L1281" t="s">
        <v>155</v>
      </c>
      <c r="M1281" t="s">
        <v>281</v>
      </c>
      <c r="N1281" t="s">
        <v>281</v>
      </c>
      <c r="O1281" t="s">
        <v>281</v>
      </c>
      <c r="P1281" t="s">
        <v>281</v>
      </c>
      <c r="Q1281" t="s">
        <v>155</v>
      </c>
      <c r="R1281" t="s">
        <v>155</v>
      </c>
      <c r="S1281" t="s">
        <v>281</v>
      </c>
      <c r="T1281" t="s">
        <v>281</v>
      </c>
      <c r="U1281" t="s">
        <v>281</v>
      </c>
      <c r="V1281"/>
      <c r="W1281"/>
      <c r="X1281" s="100"/>
      <c r="Y1281" s="100"/>
      <c r="Z1281" s="100"/>
      <c r="AA1281" s="100"/>
      <c r="AB1281" s="100"/>
      <c r="AC1281" s="100"/>
      <c r="AD1281" s="101"/>
      <c r="AE1281" s="113"/>
    </row>
    <row r="1282" spans="1:31" ht="15" customHeight="1">
      <c r="A1282" s="89">
        <v>57</v>
      </c>
      <c r="B1282" s="89" t="s">
        <v>345</v>
      </c>
      <c r="C1282" s="130">
        <v>12</v>
      </c>
      <c r="D1282" s="143"/>
      <c r="E1282" s="123"/>
      <c r="F1282" s="122">
        <v>5</v>
      </c>
      <c r="G1282" s="125">
        <v>1278</v>
      </c>
      <c r="H1282" s="94">
        <v>1</v>
      </c>
      <c r="I1282" s="95" t="s">
        <v>184</v>
      </c>
      <c r="J1282">
        <v>1278</v>
      </c>
      <c r="K1282" t="s">
        <v>281</v>
      </c>
      <c r="L1282" t="s">
        <v>155</v>
      </c>
      <c r="M1282" t="s">
        <v>281</v>
      </c>
      <c r="N1282" t="s">
        <v>281</v>
      </c>
      <c r="O1282" t="s">
        <v>281</v>
      </c>
      <c r="P1282" t="s">
        <v>281</v>
      </c>
      <c r="Q1282" t="s">
        <v>155</v>
      </c>
      <c r="R1282" t="s">
        <v>155</v>
      </c>
      <c r="S1282" t="s">
        <v>281</v>
      </c>
      <c r="T1282" t="s">
        <v>281</v>
      </c>
      <c r="U1282" t="s">
        <v>281</v>
      </c>
      <c r="V1282"/>
      <c r="W1282"/>
      <c r="X1282" s="100"/>
      <c r="Y1282" s="100"/>
      <c r="Z1282" s="100"/>
      <c r="AA1282" s="100"/>
      <c r="AB1282" s="100"/>
      <c r="AC1282" s="100"/>
      <c r="AD1282" s="101"/>
      <c r="AE1282" s="113"/>
    </row>
    <row r="1283" spans="1:31" ht="15" customHeight="1">
      <c r="A1283" s="89">
        <v>57</v>
      </c>
      <c r="B1283" s="89" t="s">
        <v>345</v>
      </c>
      <c r="C1283" s="130">
        <v>13</v>
      </c>
      <c r="D1283" s="143"/>
      <c r="E1283" s="123"/>
      <c r="F1283" s="122">
        <v>5</v>
      </c>
      <c r="G1283" s="125">
        <v>1279</v>
      </c>
      <c r="H1283" s="94">
        <v>1</v>
      </c>
      <c r="I1283" s="95" t="s">
        <v>184</v>
      </c>
      <c r="J1283">
        <v>1279</v>
      </c>
      <c r="K1283"/>
      <c r="L1283"/>
      <c r="M1283"/>
      <c r="N1283"/>
      <c r="O1283"/>
      <c r="P1283"/>
      <c r="Q1283"/>
      <c r="R1283"/>
      <c r="S1283"/>
      <c r="T1283"/>
      <c r="U1283"/>
      <c r="V1283"/>
      <c r="W1283" t="s">
        <v>155</v>
      </c>
      <c r="X1283" s="100"/>
      <c r="Y1283" s="100"/>
      <c r="Z1283" s="100"/>
      <c r="AA1283" s="100"/>
      <c r="AB1283" s="100"/>
      <c r="AC1283" s="100"/>
      <c r="AD1283" s="101"/>
      <c r="AE1283" s="113"/>
    </row>
    <row r="1284" spans="1:31" ht="15" customHeight="1">
      <c r="A1284" s="89">
        <v>58</v>
      </c>
      <c r="B1284" s="89" t="s">
        <v>256</v>
      </c>
      <c r="C1284" s="130">
        <v>1</v>
      </c>
      <c r="D1284" s="143"/>
      <c r="E1284" s="123" t="s">
        <v>334</v>
      </c>
      <c r="F1284" s="122">
        <v>625</v>
      </c>
      <c r="G1284" s="125">
        <v>1280</v>
      </c>
      <c r="H1284" s="94">
        <v>1</v>
      </c>
      <c r="I1284" s="95" t="s">
        <v>184</v>
      </c>
      <c r="J1284">
        <v>1280</v>
      </c>
      <c r="K1284"/>
      <c r="L1284"/>
      <c r="M1284"/>
      <c r="N1284"/>
      <c r="O1284"/>
      <c r="P1284"/>
      <c r="Q1284"/>
      <c r="R1284"/>
      <c r="S1284" t="s">
        <v>281</v>
      </c>
      <c r="T1284"/>
      <c r="U1284"/>
      <c r="V1284" t="s">
        <v>281</v>
      </c>
      <c r="W1284" t="s">
        <v>155</v>
      </c>
      <c r="X1284" t="s">
        <v>155</v>
      </c>
      <c r="Y1284" t="s">
        <v>281</v>
      </c>
      <c r="Z1284" t="s">
        <v>155</v>
      </c>
      <c r="AA1284"/>
      <c r="AB1284" s="100"/>
      <c r="AC1284" s="100"/>
      <c r="AD1284" s="101"/>
      <c r="AE1284" s="113"/>
    </row>
    <row r="1285" spans="1:31" ht="15" customHeight="1">
      <c r="A1285" s="89">
        <v>58</v>
      </c>
      <c r="B1285" s="89" t="s">
        <v>256</v>
      </c>
      <c r="C1285" s="130">
        <v>2</v>
      </c>
      <c r="D1285" s="143"/>
      <c r="E1285" s="123" t="s">
        <v>334</v>
      </c>
      <c r="F1285" s="122">
        <v>625</v>
      </c>
      <c r="G1285" s="125">
        <v>1281</v>
      </c>
      <c r="H1285" s="94">
        <v>1</v>
      </c>
      <c r="I1285" s="95" t="s">
        <v>184</v>
      </c>
      <c r="J1285">
        <v>1281</v>
      </c>
      <c r="K1285"/>
      <c r="L1285"/>
      <c r="M1285"/>
      <c r="N1285"/>
      <c r="O1285"/>
      <c r="P1285"/>
      <c r="Q1285"/>
      <c r="R1285"/>
      <c r="S1285" t="s">
        <v>281</v>
      </c>
      <c r="T1285"/>
      <c r="U1285"/>
      <c r="V1285"/>
      <c r="W1285"/>
      <c r="X1285"/>
      <c r="Y1285"/>
      <c r="Z1285"/>
      <c r="AA1285"/>
      <c r="AB1285" s="100"/>
      <c r="AC1285" s="100"/>
      <c r="AD1285" s="101"/>
      <c r="AE1285" s="113"/>
    </row>
    <row r="1286" spans="1:31" ht="15" customHeight="1">
      <c r="A1286" s="89">
        <v>58</v>
      </c>
      <c r="B1286" s="89" t="s">
        <v>256</v>
      </c>
      <c r="C1286" s="130">
        <v>3</v>
      </c>
      <c r="D1286" s="143"/>
      <c r="E1286" s="123" t="s">
        <v>334</v>
      </c>
      <c r="F1286" s="122">
        <v>625</v>
      </c>
      <c r="G1286" s="125">
        <v>1282</v>
      </c>
      <c r="H1286" s="94">
        <v>1</v>
      </c>
      <c r="I1286" s="95" t="s">
        <v>184</v>
      </c>
      <c r="J1286">
        <v>1282</v>
      </c>
      <c r="K1286"/>
      <c r="L1286"/>
      <c r="M1286"/>
      <c r="N1286"/>
      <c r="O1286"/>
      <c r="P1286"/>
      <c r="Q1286"/>
      <c r="R1286"/>
      <c r="S1286" t="s">
        <v>281</v>
      </c>
      <c r="T1286"/>
      <c r="U1286"/>
      <c r="V1286"/>
      <c r="W1286"/>
      <c r="X1286"/>
      <c r="Y1286"/>
      <c r="Z1286"/>
      <c r="AA1286"/>
      <c r="AB1286" s="100"/>
      <c r="AC1286" s="100"/>
      <c r="AD1286" s="101"/>
      <c r="AE1286" s="113"/>
    </row>
    <row r="1287" spans="1:31" ht="15" customHeight="1">
      <c r="A1287" s="89">
        <v>58</v>
      </c>
      <c r="B1287" s="89" t="s">
        <v>256</v>
      </c>
      <c r="C1287" s="130">
        <v>4</v>
      </c>
      <c r="D1287" s="143"/>
      <c r="E1287" s="123" t="s">
        <v>332</v>
      </c>
      <c r="F1287" s="122">
        <v>450</v>
      </c>
      <c r="G1287" s="125">
        <v>1283</v>
      </c>
      <c r="H1287" s="94">
        <v>1</v>
      </c>
      <c r="I1287" s="95" t="s">
        <v>184</v>
      </c>
      <c r="J1287">
        <v>1283</v>
      </c>
      <c r="K1287"/>
      <c r="L1287"/>
      <c r="M1287"/>
      <c r="N1287"/>
      <c r="O1287"/>
      <c r="P1287"/>
      <c r="Q1287"/>
      <c r="R1287"/>
      <c r="S1287" t="s">
        <v>281</v>
      </c>
      <c r="T1287"/>
      <c r="U1287"/>
      <c r="V1287" t="s">
        <v>281</v>
      </c>
      <c r="W1287" t="s">
        <v>155</v>
      </c>
      <c r="X1287" t="s">
        <v>155</v>
      </c>
      <c r="Y1287" t="s">
        <v>281</v>
      </c>
      <c r="Z1287" t="s">
        <v>155</v>
      </c>
      <c r="AA1287"/>
      <c r="AB1287" s="100"/>
      <c r="AC1287" s="100"/>
      <c r="AD1287" s="101"/>
      <c r="AE1287" s="113"/>
    </row>
    <row r="1288" spans="1:31" ht="15" customHeight="1">
      <c r="A1288" s="89">
        <v>58</v>
      </c>
      <c r="B1288" s="89" t="s">
        <v>256</v>
      </c>
      <c r="C1288" s="130">
        <v>5</v>
      </c>
      <c r="D1288" s="143"/>
      <c r="E1288" s="123" t="s">
        <v>332</v>
      </c>
      <c r="F1288" s="122">
        <v>450</v>
      </c>
      <c r="G1288" s="125">
        <v>1284</v>
      </c>
      <c r="H1288" s="94">
        <v>1</v>
      </c>
      <c r="I1288" s="95" t="s">
        <v>184</v>
      </c>
      <c r="J1288">
        <v>1284</v>
      </c>
      <c r="K1288"/>
      <c r="L1288"/>
      <c r="M1288"/>
      <c r="N1288"/>
      <c r="O1288"/>
      <c r="P1288"/>
      <c r="Q1288"/>
      <c r="R1288"/>
      <c r="S1288" t="s">
        <v>281</v>
      </c>
      <c r="T1288"/>
      <c r="U1288"/>
      <c r="V1288"/>
      <c r="W1288"/>
      <c r="X1288"/>
      <c r="Y1288"/>
      <c r="Z1288"/>
      <c r="AA1288"/>
      <c r="AB1288" s="100"/>
      <c r="AC1288" s="100"/>
      <c r="AD1288" s="101"/>
      <c r="AE1288" s="113"/>
    </row>
    <row r="1289" spans="1:31" ht="15" customHeight="1">
      <c r="A1289" s="89">
        <v>58</v>
      </c>
      <c r="B1289" s="89" t="s">
        <v>256</v>
      </c>
      <c r="C1289" s="130">
        <v>6</v>
      </c>
      <c r="D1289" s="143"/>
      <c r="E1289" s="123" t="s">
        <v>332</v>
      </c>
      <c r="F1289" s="122">
        <v>450</v>
      </c>
      <c r="G1289" s="125">
        <v>1285</v>
      </c>
      <c r="H1289" s="94">
        <v>1</v>
      </c>
      <c r="I1289" s="95" t="s">
        <v>184</v>
      </c>
      <c r="J1289">
        <v>1285</v>
      </c>
      <c r="K1289"/>
      <c r="L1289"/>
      <c r="M1289"/>
      <c r="N1289"/>
      <c r="O1289"/>
      <c r="P1289"/>
      <c r="Q1289"/>
      <c r="R1289"/>
      <c r="S1289" t="s">
        <v>281</v>
      </c>
      <c r="T1289"/>
      <c r="U1289"/>
      <c r="V1289"/>
      <c r="W1289"/>
      <c r="X1289"/>
      <c r="Y1289"/>
      <c r="Z1289"/>
      <c r="AA1289"/>
      <c r="AB1289" s="100"/>
      <c r="AC1289" s="100"/>
      <c r="AD1289" s="101"/>
      <c r="AE1289" s="113"/>
    </row>
    <row r="1290" spans="1:31" ht="15" customHeight="1">
      <c r="A1290" s="89">
        <v>58</v>
      </c>
      <c r="B1290" s="89" t="s">
        <v>256</v>
      </c>
      <c r="C1290" s="130">
        <v>7</v>
      </c>
      <c r="D1290" s="143"/>
      <c r="E1290" s="123">
        <v>33.1</v>
      </c>
      <c r="F1290" s="122">
        <v>74</v>
      </c>
      <c r="G1290" s="125">
        <v>1286</v>
      </c>
      <c r="H1290" s="94">
        <v>1</v>
      </c>
      <c r="I1290" s="95" t="s">
        <v>184</v>
      </c>
      <c r="J1290">
        <v>1286</v>
      </c>
      <c r="K1290"/>
      <c r="L1290"/>
      <c r="M1290"/>
      <c r="N1290"/>
      <c r="O1290"/>
      <c r="P1290"/>
      <c r="Q1290"/>
      <c r="R1290"/>
      <c r="S1290" t="s">
        <v>281</v>
      </c>
      <c r="T1290"/>
      <c r="U1290"/>
      <c r="V1290" t="s">
        <v>281</v>
      </c>
      <c r="W1290" t="s">
        <v>155</v>
      </c>
      <c r="X1290" t="s">
        <v>155</v>
      </c>
      <c r="Y1290" t="s">
        <v>281</v>
      </c>
      <c r="Z1290" t="s">
        <v>155</v>
      </c>
      <c r="AA1290"/>
      <c r="AB1290" s="100"/>
      <c r="AC1290" s="100"/>
      <c r="AD1290" s="101"/>
      <c r="AE1290" s="113"/>
    </row>
    <row r="1291" spans="1:31" ht="15" customHeight="1">
      <c r="A1291" s="89">
        <v>58</v>
      </c>
      <c r="B1291" s="89" t="s">
        <v>256</v>
      </c>
      <c r="C1291" s="130">
        <v>8</v>
      </c>
      <c r="D1291" s="143"/>
      <c r="E1291" s="123">
        <v>33.1</v>
      </c>
      <c r="F1291" s="122">
        <v>74</v>
      </c>
      <c r="G1291" s="125">
        <v>1287</v>
      </c>
      <c r="H1291" s="94">
        <v>1</v>
      </c>
      <c r="I1291" s="95" t="s">
        <v>184</v>
      </c>
      <c r="J1291">
        <v>1287</v>
      </c>
      <c r="K1291"/>
      <c r="L1291"/>
      <c r="M1291"/>
      <c r="N1291"/>
      <c r="O1291"/>
      <c r="P1291"/>
      <c r="Q1291"/>
      <c r="R1291"/>
      <c r="S1291" t="s">
        <v>281</v>
      </c>
      <c r="T1291"/>
      <c r="U1291"/>
      <c r="V1291"/>
      <c r="W1291"/>
      <c r="X1291"/>
      <c r="Y1291"/>
      <c r="Z1291"/>
      <c r="AA1291"/>
      <c r="AB1291" s="100"/>
      <c r="AC1291" s="100"/>
      <c r="AD1291" s="101"/>
      <c r="AE1291" s="113"/>
    </row>
    <row r="1292" spans="1:31" ht="15" customHeight="1">
      <c r="A1292" s="89">
        <v>58</v>
      </c>
      <c r="B1292" s="89" t="s">
        <v>256</v>
      </c>
      <c r="C1292" s="130">
        <v>9</v>
      </c>
      <c r="D1292" s="143"/>
      <c r="E1292" s="123">
        <v>33.1</v>
      </c>
      <c r="F1292" s="122">
        <v>74</v>
      </c>
      <c r="G1292" s="125">
        <v>1288</v>
      </c>
      <c r="H1292" s="94">
        <v>1</v>
      </c>
      <c r="I1292" s="95" t="s">
        <v>184</v>
      </c>
      <c r="J1292">
        <v>1288</v>
      </c>
      <c r="K1292"/>
      <c r="L1292"/>
      <c r="M1292"/>
      <c r="N1292"/>
      <c r="O1292"/>
      <c r="P1292"/>
      <c r="Q1292"/>
      <c r="R1292"/>
      <c r="S1292" t="s">
        <v>281</v>
      </c>
      <c r="T1292"/>
      <c r="U1292"/>
      <c r="V1292"/>
      <c r="W1292"/>
      <c r="X1292"/>
      <c r="Y1292"/>
      <c r="Z1292"/>
      <c r="AA1292"/>
      <c r="AB1292" s="100"/>
      <c r="AC1292" s="100"/>
      <c r="AD1292" s="101"/>
      <c r="AE1292" s="113"/>
    </row>
    <row r="1293" spans="1:31" ht="15" customHeight="1">
      <c r="A1293" s="89">
        <v>58</v>
      </c>
      <c r="B1293" s="89" t="s">
        <v>256</v>
      </c>
      <c r="C1293" s="130">
        <v>10</v>
      </c>
      <c r="D1293" s="143"/>
      <c r="E1293" s="123">
        <v>32.6</v>
      </c>
      <c r="F1293" s="122">
        <v>57</v>
      </c>
      <c r="G1293" s="125">
        <v>1289</v>
      </c>
      <c r="H1293" s="94">
        <v>1</v>
      </c>
      <c r="I1293" s="95" t="s">
        <v>184</v>
      </c>
      <c r="J1293">
        <v>1289</v>
      </c>
      <c r="K1293"/>
      <c r="L1293"/>
      <c r="M1293"/>
      <c r="N1293"/>
      <c r="O1293"/>
      <c r="P1293"/>
      <c r="Q1293"/>
      <c r="R1293"/>
      <c r="S1293" t="s">
        <v>281</v>
      </c>
      <c r="T1293"/>
      <c r="U1293"/>
      <c r="V1293" t="s">
        <v>281</v>
      </c>
      <c r="W1293" t="s">
        <v>155</v>
      </c>
      <c r="X1293" t="s">
        <v>155</v>
      </c>
      <c r="Y1293" t="s">
        <v>281</v>
      </c>
      <c r="Z1293" t="s">
        <v>155</v>
      </c>
      <c r="AA1293"/>
      <c r="AB1293" s="100"/>
      <c r="AC1293" s="100"/>
      <c r="AD1293" s="101"/>
      <c r="AE1293" s="113"/>
    </row>
    <row r="1294" spans="1:31" ht="15" customHeight="1">
      <c r="A1294" s="89">
        <v>58</v>
      </c>
      <c r="B1294" s="89" t="s">
        <v>256</v>
      </c>
      <c r="C1294" s="130">
        <v>11</v>
      </c>
      <c r="D1294" s="143"/>
      <c r="E1294" s="123">
        <v>32.6</v>
      </c>
      <c r="F1294" s="122">
        <v>57</v>
      </c>
      <c r="G1294" s="125">
        <v>1290</v>
      </c>
      <c r="H1294" s="94">
        <v>1</v>
      </c>
      <c r="I1294" s="95" t="s">
        <v>184</v>
      </c>
      <c r="J1294">
        <v>1290</v>
      </c>
      <c r="K1294"/>
      <c r="L1294"/>
      <c r="M1294"/>
      <c r="N1294"/>
      <c r="O1294"/>
      <c r="P1294"/>
      <c r="Q1294"/>
      <c r="R1294"/>
      <c r="S1294" t="s">
        <v>281</v>
      </c>
      <c r="T1294"/>
      <c r="U1294"/>
      <c r="V1294"/>
      <c r="W1294"/>
      <c r="X1294"/>
      <c r="Y1294"/>
      <c r="Z1294"/>
      <c r="AA1294"/>
      <c r="AB1294" s="100"/>
      <c r="AC1294" s="100"/>
      <c r="AD1294" s="101"/>
      <c r="AE1294" s="113"/>
    </row>
    <row r="1295" spans="1:31" ht="15" customHeight="1">
      <c r="A1295" s="89">
        <v>58</v>
      </c>
      <c r="B1295" s="89" t="s">
        <v>256</v>
      </c>
      <c r="C1295" s="130">
        <v>12</v>
      </c>
      <c r="D1295" s="143"/>
      <c r="E1295" s="123">
        <v>32.6</v>
      </c>
      <c r="F1295" s="122">
        <v>57</v>
      </c>
      <c r="G1295" s="125">
        <v>1291</v>
      </c>
      <c r="H1295" s="94">
        <v>1</v>
      </c>
      <c r="I1295" s="95" t="s">
        <v>184</v>
      </c>
      <c r="J1295">
        <v>1291</v>
      </c>
      <c r="K1295"/>
      <c r="L1295"/>
      <c r="M1295"/>
      <c r="N1295"/>
      <c r="O1295"/>
      <c r="P1295"/>
      <c r="Q1295"/>
      <c r="R1295"/>
      <c r="S1295" t="s">
        <v>281</v>
      </c>
      <c r="T1295"/>
      <c r="U1295"/>
      <c r="V1295"/>
      <c r="W1295"/>
      <c r="X1295"/>
      <c r="Y1295"/>
      <c r="Z1295"/>
      <c r="AA1295" t="s">
        <v>281</v>
      </c>
      <c r="AB1295" s="100"/>
      <c r="AC1295" s="100"/>
      <c r="AD1295" s="101"/>
      <c r="AE1295" s="113"/>
    </row>
    <row r="1296" spans="1:31" ht="15" customHeight="1">
      <c r="A1296" s="89">
        <v>58</v>
      </c>
      <c r="B1296" s="89" t="s">
        <v>256</v>
      </c>
      <c r="C1296" s="130">
        <v>13</v>
      </c>
      <c r="D1296" s="143"/>
      <c r="E1296" s="123">
        <v>32.299999999999997</v>
      </c>
      <c r="F1296" s="122">
        <v>49</v>
      </c>
      <c r="G1296" s="125">
        <v>1292</v>
      </c>
      <c r="H1296" s="94">
        <v>1</v>
      </c>
      <c r="I1296" s="95" t="s">
        <v>184</v>
      </c>
      <c r="J1296">
        <v>1292</v>
      </c>
      <c r="K1296"/>
      <c r="L1296"/>
      <c r="M1296"/>
      <c r="N1296"/>
      <c r="O1296"/>
      <c r="P1296"/>
      <c r="Q1296"/>
      <c r="R1296"/>
      <c r="S1296" t="s">
        <v>281</v>
      </c>
      <c r="T1296"/>
      <c r="U1296"/>
      <c r="V1296" t="s">
        <v>281</v>
      </c>
      <c r="W1296" t="s">
        <v>155</v>
      </c>
      <c r="X1296" t="s">
        <v>155</v>
      </c>
      <c r="Y1296" t="s">
        <v>281</v>
      </c>
      <c r="Z1296" t="s">
        <v>155</v>
      </c>
      <c r="AA1296"/>
      <c r="AB1296" s="100"/>
      <c r="AC1296" s="100"/>
      <c r="AD1296" s="101"/>
      <c r="AE1296" s="113"/>
    </row>
    <row r="1297" spans="1:31" ht="15" customHeight="1">
      <c r="A1297" s="89">
        <v>58</v>
      </c>
      <c r="B1297" s="89" t="s">
        <v>256</v>
      </c>
      <c r="C1297" s="130">
        <v>14</v>
      </c>
      <c r="D1297" s="143"/>
      <c r="E1297" s="123">
        <v>32.299999999999997</v>
      </c>
      <c r="F1297" s="122">
        <v>49</v>
      </c>
      <c r="G1297" s="125">
        <v>1293</v>
      </c>
      <c r="H1297" s="94">
        <v>1</v>
      </c>
      <c r="I1297" s="95" t="s">
        <v>184</v>
      </c>
      <c r="J1297">
        <v>1293</v>
      </c>
      <c r="K1297"/>
      <c r="L1297"/>
      <c r="M1297"/>
      <c r="N1297"/>
      <c r="O1297"/>
      <c r="P1297"/>
      <c r="Q1297"/>
      <c r="R1297"/>
      <c r="S1297" t="s">
        <v>281</v>
      </c>
      <c r="T1297"/>
      <c r="U1297"/>
      <c r="V1297"/>
      <c r="W1297"/>
      <c r="X1297"/>
      <c r="Y1297"/>
      <c r="Z1297"/>
      <c r="AA1297"/>
      <c r="AB1297" s="100"/>
      <c r="AC1297" s="100"/>
      <c r="AD1297" s="101"/>
      <c r="AE1297" s="113"/>
    </row>
    <row r="1298" spans="1:31" ht="15" customHeight="1">
      <c r="A1298" s="89">
        <v>58</v>
      </c>
      <c r="B1298" s="89" t="s">
        <v>256</v>
      </c>
      <c r="C1298" s="130">
        <v>15</v>
      </c>
      <c r="D1298" s="143"/>
      <c r="E1298" s="123">
        <v>32.299999999999997</v>
      </c>
      <c r="F1298" s="122">
        <v>49</v>
      </c>
      <c r="G1298" s="125">
        <v>1294</v>
      </c>
      <c r="H1298" s="94">
        <v>1</v>
      </c>
      <c r="I1298" s="95" t="s">
        <v>184</v>
      </c>
      <c r="J1298">
        <v>1294</v>
      </c>
      <c r="K1298"/>
      <c r="L1298"/>
      <c r="M1298"/>
      <c r="N1298"/>
      <c r="O1298"/>
      <c r="P1298"/>
      <c r="Q1298"/>
      <c r="R1298"/>
      <c r="S1298" t="s">
        <v>281</v>
      </c>
      <c r="T1298"/>
      <c r="U1298"/>
      <c r="V1298"/>
      <c r="W1298"/>
      <c r="X1298"/>
      <c r="Y1298"/>
      <c r="Z1298"/>
      <c r="AA1298" t="s">
        <v>281</v>
      </c>
      <c r="AB1298" s="100"/>
      <c r="AC1298" s="100"/>
      <c r="AD1298" s="101"/>
      <c r="AE1298" s="113"/>
    </row>
    <row r="1299" spans="1:31" ht="15" customHeight="1">
      <c r="A1299" s="89">
        <v>58</v>
      </c>
      <c r="B1299" s="89" t="s">
        <v>256</v>
      </c>
      <c r="C1299" s="130">
        <v>16</v>
      </c>
      <c r="D1299" s="143"/>
      <c r="E1299" s="123" t="s">
        <v>343</v>
      </c>
      <c r="F1299" s="122">
        <v>24</v>
      </c>
      <c r="G1299" s="125">
        <v>1295</v>
      </c>
      <c r="H1299" s="94">
        <v>1</v>
      </c>
      <c r="I1299" s="95" t="s">
        <v>184</v>
      </c>
      <c r="J1299">
        <v>1295</v>
      </c>
      <c r="K1299"/>
      <c r="L1299"/>
      <c r="M1299"/>
      <c r="N1299"/>
      <c r="O1299"/>
      <c r="P1299"/>
      <c r="Q1299"/>
      <c r="R1299"/>
      <c r="S1299" t="s">
        <v>281</v>
      </c>
      <c r="T1299"/>
      <c r="U1299"/>
      <c r="V1299" t="s">
        <v>281</v>
      </c>
      <c r="W1299" t="s">
        <v>155</v>
      </c>
      <c r="X1299" t="s">
        <v>155</v>
      </c>
      <c r="Y1299" t="s">
        <v>281</v>
      </c>
      <c r="Z1299" t="s">
        <v>155</v>
      </c>
      <c r="AA1299"/>
      <c r="AB1299" s="100"/>
      <c r="AC1299" s="100"/>
      <c r="AD1299" s="101"/>
      <c r="AE1299" s="113"/>
    </row>
    <row r="1300" spans="1:31" ht="15" customHeight="1">
      <c r="A1300" s="89">
        <v>58</v>
      </c>
      <c r="B1300" s="89" t="s">
        <v>256</v>
      </c>
      <c r="C1300" s="130">
        <v>17</v>
      </c>
      <c r="D1300" s="143"/>
      <c r="E1300" s="123" t="s">
        <v>343</v>
      </c>
      <c r="F1300" s="122">
        <v>24</v>
      </c>
      <c r="G1300" s="125">
        <v>1296</v>
      </c>
      <c r="H1300" s="94">
        <v>1</v>
      </c>
      <c r="I1300" s="95" t="s">
        <v>184</v>
      </c>
      <c r="J1300">
        <v>1296</v>
      </c>
      <c r="K1300"/>
      <c r="L1300"/>
      <c r="M1300"/>
      <c r="N1300"/>
      <c r="O1300"/>
      <c r="P1300"/>
      <c r="Q1300"/>
      <c r="R1300"/>
      <c r="S1300" t="s">
        <v>281</v>
      </c>
      <c r="T1300"/>
      <c r="U1300"/>
      <c r="V1300"/>
      <c r="W1300"/>
      <c r="X1300"/>
      <c r="Y1300"/>
      <c r="Z1300"/>
      <c r="AA1300"/>
      <c r="AB1300" s="100"/>
      <c r="AC1300" s="100"/>
      <c r="AD1300" s="101"/>
      <c r="AE1300" s="113"/>
    </row>
    <row r="1301" spans="1:31" ht="15" customHeight="1">
      <c r="A1301" s="89">
        <v>58</v>
      </c>
      <c r="B1301" s="89" t="s">
        <v>256</v>
      </c>
      <c r="C1301" s="130">
        <v>18</v>
      </c>
      <c r="D1301" s="143"/>
      <c r="E1301" s="123" t="s">
        <v>343</v>
      </c>
      <c r="F1301" s="122">
        <v>24</v>
      </c>
      <c r="G1301" s="125">
        <v>1297</v>
      </c>
      <c r="H1301" s="94">
        <v>1</v>
      </c>
      <c r="I1301" s="95" t="s">
        <v>184</v>
      </c>
      <c r="J1301">
        <v>1297</v>
      </c>
      <c r="K1301"/>
      <c r="L1301"/>
      <c r="M1301"/>
      <c r="N1301"/>
      <c r="O1301"/>
      <c r="P1301"/>
      <c r="Q1301"/>
      <c r="R1301"/>
      <c r="S1301" t="s">
        <v>281</v>
      </c>
      <c r="T1301"/>
      <c r="U1301"/>
      <c r="V1301"/>
      <c r="W1301"/>
      <c r="X1301"/>
      <c r="Y1301"/>
      <c r="Z1301"/>
      <c r="AA1301" t="s">
        <v>281</v>
      </c>
      <c r="AB1301" s="100"/>
      <c r="AC1301" s="100"/>
      <c r="AD1301" s="101"/>
      <c r="AE1301" s="113"/>
    </row>
    <row r="1302" spans="1:31" ht="15" customHeight="1">
      <c r="A1302" s="89">
        <v>58</v>
      </c>
      <c r="B1302" s="89" t="s">
        <v>256</v>
      </c>
      <c r="C1302" s="130">
        <v>19</v>
      </c>
      <c r="D1302" s="143"/>
      <c r="E1302" s="123">
        <v>20</v>
      </c>
      <c r="F1302" s="122">
        <v>20</v>
      </c>
      <c r="G1302" s="125">
        <v>1298</v>
      </c>
      <c r="H1302" s="94">
        <v>1</v>
      </c>
      <c r="I1302" s="95" t="s">
        <v>184</v>
      </c>
      <c r="J1302">
        <v>1298</v>
      </c>
      <c r="K1302"/>
      <c r="L1302"/>
      <c r="M1302"/>
      <c r="N1302"/>
      <c r="O1302"/>
      <c r="P1302"/>
      <c r="Q1302"/>
      <c r="R1302"/>
      <c r="S1302" t="s">
        <v>281</v>
      </c>
      <c r="T1302"/>
      <c r="U1302"/>
      <c r="V1302" t="s">
        <v>281</v>
      </c>
      <c r="W1302" t="s">
        <v>155</v>
      </c>
      <c r="X1302" t="s">
        <v>155</v>
      </c>
      <c r="Y1302" t="s">
        <v>281</v>
      </c>
      <c r="Z1302" t="s">
        <v>155</v>
      </c>
      <c r="AA1302"/>
      <c r="AB1302" s="100"/>
      <c r="AC1302" s="100"/>
      <c r="AD1302" s="101"/>
      <c r="AE1302" s="113"/>
    </row>
    <row r="1303" spans="1:31" ht="15" customHeight="1">
      <c r="A1303" s="89">
        <v>58</v>
      </c>
      <c r="B1303" s="89" t="s">
        <v>256</v>
      </c>
      <c r="C1303" s="130">
        <v>20</v>
      </c>
      <c r="D1303" s="143"/>
      <c r="E1303" s="123">
        <v>20</v>
      </c>
      <c r="F1303" s="122">
        <v>20</v>
      </c>
      <c r="G1303" s="125">
        <v>1299</v>
      </c>
      <c r="H1303" s="94">
        <v>1</v>
      </c>
      <c r="I1303" s="95" t="s">
        <v>184</v>
      </c>
      <c r="J1303">
        <v>1299</v>
      </c>
      <c r="K1303"/>
      <c r="L1303"/>
      <c r="M1303"/>
      <c r="N1303"/>
      <c r="O1303"/>
      <c r="P1303"/>
      <c r="Q1303"/>
      <c r="R1303"/>
      <c r="S1303" t="s">
        <v>281</v>
      </c>
      <c r="T1303"/>
      <c r="U1303"/>
      <c r="V1303"/>
      <c r="W1303"/>
      <c r="X1303"/>
      <c r="Y1303"/>
      <c r="Z1303"/>
      <c r="AA1303"/>
      <c r="AB1303" s="100"/>
      <c r="AC1303" s="100"/>
      <c r="AD1303" s="101"/>
      <c r="AE1303" s="113"/>
    </row>
    <row r="1304" spans="1:31" ht="15" customHeight="1">
      <c r="A1304" s="89">
        <v>58</v>
      </c>
      <c r="B1304" s="89" t="s">
        <v>256</v>
      </c>
      <c r="C1304" s="130">
        <v>21</v>
      </c>
      <c r="D1304" s="143"/>
      <c r="E1304" s="123">
        <v>20</v>
      </c>
      <c r="F1304" s="122">
        <v>20</v>
      </c>
      <c r="G1304" s="125">
        <v>1300</v>
      </c>
      <c r="H1304" s="94">
        <v>1</v>
      </c>
      <c r="I1304" s="95" t="s">
        <v>184</v>
      </c>
      <c r="J1304">
        <v>1300</v>
      </c>
      <c r="K1304"/>
      <c r="L1304"/>
      <c r="M1304"/>
      <c r="N1304"/>
      <c r="O1304"/>
      <c r="P1304"/>
      <c r="Q1304"/>
      <c r="R1304"/>
      <c r="S1304" t="s">
        <v>281</v>
      </c>
      <c r="T1304"/>
      <c r="U1304"/>
      <c r="V1304"/>
      <c r="W1304"/>
      <c r="X1304"/>
      <c r="Y1304"/>
      <c r="Z1304"/>
      <c r="AA1304" t="s">
        <v>281</v>
      </c>
      <c r="AB1304" s="100"/>
      <c r="AC1304" s="100"/>
      <c r="AD1304" s="101"/>
      <c r="AE1304" s="113"/>
    </row>
    <row r="1305" spans="1:31" ht="15" customHeight="1">
      <c r="A1305" s="89">
        <v>58</v>
      </c>
      <c r="B1305" s="89" t="s">
        <v>256</v>
      </c>
      <c r="C1305" s="130">
        <v>22</v>
      </c>
      <c r="D1305" s="143"/>
      <c r="E1305" s="123">
        <v>5</v>
      </c>
      <c r="F1305" s="122">
        <v>5</v>
      </c>
      <c r="G1305" s="125">
        <v>1301</v>
      </c>
      <c r="H1305" s="94">
        <v>1</v>
      </c>
      <c r="I1305" s="95" t="s">
        <v>184</v>
      </c>
      <c r="J1305">
        <v>1301</v>
      </c>
      <c r="K1305"/>
      <c r="L1305"/>
      <c r="M1305"/>
      <c r="N1305"/>
      <c r="O1305"/>
      <c r="P1305"/>
      <c r="Q1305"/>
      <c r="R1305"/>
      <c r="S1305" t="s">
        <v>281</v>
      </c>
      <c r="T1305"/>
      <c r="U1305"/>
      <c r="V1305" t="s">
        <v>281</v>
      </c>
      <c r="W1305" t="s">
        <v>155</v>
      </c>
      <c r="X1305" t="s">
        <v>155</v>
      </c>
      <c r="Y1305" t="s">
        <v>281</v>
      </c>
      <c r="Z1305" t="s">
        <v>155</v>
      </c>
      <c r="AA1305"/>
      <c r="AB1305" s="100"/>
      <c r="AC1305" s="100"/>
      <c r="AD1305" s="101"/>
      <c r="AE1305" s="113"/>
    </row>
    <row r="1306" spans="1:31" ht="15" customHeight="1">
      <c r="A1306" s="89">
        <v>58</v>
      </c>
      <c r="B1306" s="89" t="s">
        <v>256</v>
      </c>
      <c r="C1306" s="130">
        <v>23</v>
      </c>
      <c r="D1306" s="143"/>
      <c r="E1306" s="123">
        <v>5</v>
      </c>
      <c r="F1306" s="122">
        <v>5</v>
      </c>
      <c r="G1306" s="125">
        <v>1302</v>
      </c>
      <c r="H1306" s="94">
        <v>1</v>
      </c>
      <c r="I1306" s="95" t="s">
        <v>184</v>
      </c>
      <c r="J1306">
        <v>1302</v>
      </c>
      <c r="K1306"/>
      <c r="L1306"/>
      <c r="M1306"/>
      <c r="N1306"/>
      <c r="O1306"/>
      <c r="P1306"/>
      <c r="Q1306"/>
      <c r="R1306"/>
      <c r="S1306" t="s">
        <v>281</v>
      </c>
      <c r="T1306"/>
      <c r="U1306"/>
      <c r="V1306"/>
      <c r="W1306"/>
      <c r="X1306"/>
      <c r="Y1306"/>
      <c r="Z1306"/>
      <c r="AA1306"/>
      <c r="AB1306" s="100"/>
      <c r="AC1306" s="100"/>
      <c r="AD1306" s="101"/>
      <c r="AE1306" s="113"/>
    </row>
    <row r="1307" spans="1:31" ht="15" customHeight="1">
      <c r="A1307" s="89">
        <v>58</v>
      </c>
      <c r="B1307" s="89" t="s">
        <v>256</v>
      </c>
      <c r="C1307" s="131">
        <v>24</v>
      </c>
      <c r="D1307" s="143"/>
      <c r="E1307" s="123">
        <v>5</v>
      </c>
      <c r="F1307" s="122">
        <v>5</v>
      </c>
      <c r="G1307" s="125">
        <v>1303</v>
      </c>
      <c r="H1307" s="94">
        <v>1</v>
      </c>
      <c r="I1307" s="95" t="s">
        <v>184</v>
      </c>
      <c r="J1307">
        <v>1303</v>
      </c>
      <c r="K1307"/>
      <c r="L1307"/>
      <c r="M1307"/>
      <c r="N1307"/>
      <c r="O1307"/>
      <c r="P1307"/>
      <c r="Q1307"/>
      <c r="R1307"/>
      <c r="S1307" t="s">
        <v>281</v>
      </c>
      <c r="T1307"/>
      <c r="U1307"/>
      <c r="V1307"/>
      <c r="W1307"/>
      <c r="X1307"/>
      <c r="Y1307"/>
      <c r="Z1307"/>
      <c r="AA1307" t="s">
        <v>281</v>
      </c>
      <c r="AB1307" s="100"/>
      <c r="AC1307" s="100"/>
      <c r="AD1307" s="101"/>
      <c r="AE1307" s="113"/>
    </row>
    <row r="1308" spans="1:31" ht="15" customHeight="1">
      <c r="A1308" s="89">
        <v>59</v>
      </c>
      <c r="B1308" s="89" t="s">
        <v>258</v>
      </c>
      <c r="C1308" s="130">
        <v>1</v>
      </c>
      <c r="D1308" s="143"/>
      <c r="E1308" s="123" t="s">
        <v>334</v>
      </c>
      <c r="F1308" s="122">
        <v>608</v>
      </c>
      <c r="G1308" s="125">
        <v>1304</v>
      </c>
      <c r="H1308" s="94">
        <v>1</v>
      </c>
      <c r="I1308" s="95" t="s">
        <v>156</v>
      </c>
      <c r="J1308">
        <v>1304</v>
      </c>
      <c r="K1308" t="s">
        <v>319</v>
      </c>
      <c r="L1308" t="s">
        <v>155</v>
      </c>
      <c r="M1308"/>
      <c r="N1308"/>
      <c r="O1308"/>
      <c r="P1308" t="s">
        <v>281</v>
      </c>
      <c r="Q1308" t="s">
        <v>155</v>
      </c>
      <c r="R1308"/>
      <c r="S1308" t="s">
        <v>281</v>
      </c>
      <c r="T1308"/>
      <c r="U1308"/>
      <c r="V1308"/>
      <c r="W1308"/>
      <c r="X1308" s="100"/>
      <c r="Y1308" s="100"/>
      <c r="Z1308" s="100"/>
      <c r="AA1308" s="100"/>
      <c r="AB1308" s="100"/>
      <c r="AC1308" s="100"/>
      <c r="AD1308" s="101"/>
      <c r="AE1308" s="113"/>
    </row>
    <row r="1309" spans="1:31" ht="15" customHeight="1">
      <c r="A1309" s="89">
        <v>59</v>
      </c>
      <c r="B1309" s="89" t="s">
        <v>258</v>
      </c>
      <c r="C1309" s="130">
        <v>2</v>
      </c>
      <c r="D1309" s="143"/>
      <c r="E1309" s="123"/>
      <c r="F1309" s="122">
        <v>500</v>
      </c>
      <c r="G1309" s="125">
        <v>1305</v>
      </c>
      <c r="H1309" s="94">
        <v>1</v>
      </c>
      <c r="I1309" s="95" t="s">
        <v>156</v>
      </c>
      <c r="J1309">
        <v>1305</v>
      </c>
      <c r="K1309" t="s">
        <v>281</v>
      </c>
      <c r="L1309" t="s">
        <v>155</v>
      </c>
      <c r="M1309"/>
      <c r="N1309" t="s">
        <v>281</v>
      </c>
      <c r="O1309"/>
      <c r="P1309" t="s">
        <v>281</v>
      </c>
      <c r="Q1309" t="s">
        <v>155</v>
      </c>
      <c r="R1309"/>
      <c r="S1309" t="s">
        <v>155</v>
      </c>
      <c r="T1309"/>
      <c r="U1309"/>
      <c r="V1309"/>
      <c r="W1309"/>
      <c r="X1309" s="100"/>
      <c r="Y1309" s="100"/>
      <c r="Z1309" s="100"/>
      <c r="AA1309" s="100"/>
      <c r="AB1309" s="100"/>
      <c r="AC1309" s="100"/>
      <c r="AD1309" s="101"/>
      <c r="AE1309" s="113"/>
    </row>
    <row r="1310" spans="1:31" ht="15" customHeight="1">
      <c r="A1310" s="89">
        <v>59</v>
      </c>
      <c r="B1310" s="89" t="s">
        <v>258</v>
      </c>
      <c r="C1310" s="130">
        <v>3</v>
      </c>
      <c r="D1310" s="143"/>
      <c r="E1310" s="123"/>
      <c r="F1310" s="122">
        <v>450</v>
      </c>
      <c r="G1310" s="125">
        <v>1306</v>
      </c>
      <c r="H1310" s="94">
        <v>1</v>
      </c>
      <c r="I1310" s="95" t="s">
        <v>156</v>
      </c>
      <c r="J1310">
        <v>1306</v>
      </c>
      <c r="K1310" t="s">
        <v>281</v>
      </c>
      <c r="L1310"/>
      <c r="M1310"/>
      <c r="N1310"/>
      <c r="O1310"/>
      <c r="P1310" t="s">
        <v>281</v>
      </c>
      <c r="Q1310" t="s">
        <v>320</v>
      </c>
      <c r="R1310"/>
      <c r="S1310" t="s">
        <v>281</v>
      </c>
      <c r="T1310"/>
      <c r="U1310"/>
      <c r="V1310"/>
      <c r="W1310"/>
      <c r="X1310" s="100"/>
      <c r="Y1310" s="100"/>
      <c r="Z1310" s="100"/>
      <c r="AA1310" s="100"/>
      <c r="AB1310" s="100"/>
      <c r="AC1310" s="100"/>
      <c r="AD1310" s="101"/>
      <c r="AE1310" s="113"/>
    </row>
    <row r="1311" spans="1:31" ht="15" customHeight="1">
      <c r="A1311" s="89">
        <v>59</v>
      </c>
      <c r="B1311" s="89" t="s">
        <v>258</v>
      </c>
      <c r="C1311" s="130">
        <v>4</v>
      </c>
      <c r="D1311" s="143"/>
      <c r="E1311" s="123"/>
      <c r="F1311" s="122">
        <v>350</v>
      </c>
      <c r="G1311" s="125">
        <v>1307</v>
      </c>
      <c r="H1311" s="94">
        <v>1</v>
      </c>
      <c r="I1311" s="95" t="s">
        <v>156</v>
      </c>
      <c r="J1311">
        <v>1307</v>
      </c>
      <c r="K1311" t="s">
        <v>281</v>
      </c>
      <c r="L1311" t="s">
        <v>155</v>
      </c>
      <c r="M1311" t="s">
        <v>281</v>
      </c>
      <c r="N1311" t="s">
        <v>281</v>
      </c>
      <c r="O1311"/>
      <c r="P1311" t="s">
        <v>281</v>
      </c>
      <c r="Q1311" t="s">
        <v>155</v>
      </c>
      <c r="R1311"/>
      <c r="S1311" t="s">
        <v>281</v>
      </c>
      <c r="T1311" t="s">
        <v>281</v>
      </c>
      <c r="U1311" t="s">
        <v>281</v>
      </c>
      <c r="V1311"/>
      <c r="W1311"/>
      <c r="X1311" s="100"/>
      <c r="Y1311" s="100"/>
      <c r="Z1311" s="100"/>
      <c r="AA1311" s="100"/>
      <c r="AB1311" s="100"/>
      <c r="AC1311" s="100"/>
      <c r="AD1311" s="101"/>
      <c r="AE1311" s="113"/>
    </row>
    <row r="1312" spans="1:31" ht="15" customHeight="1">
      <c r="A1312" s="89">
        <v>59</v>
      </c>
      <c r="B1312" s="89" t="s">
        <v>258</v>
      </c>
      <c r="C1312" s="130">
        <v>5</v>
      </c>
      <c r="D1312" s="143"/>
      <c r="E1312" s="123"/>
      <c r="F1312" s="122">
        <v>300</v>
      </c>
      <c r="G1312" s="125">
        <v>1308</v>
      </c>
      <c r="H1312" s="94">
        <v>1</v>
      </c>
      <c r="I1312" s="95" t="s">
        <v>156</v>
      </c>
      <c r="J1312">
        <v>1308</v>
      </c>
      <c r="K1312" t="s">
        <v>281</v>
      </c>
      <c r="L1312" t="s">
        <v>155</v>
      </c>
      <c r="M1312" t="s">
        <v>281</v>
      </c>
      <c r="N1312"/>
      <c r="O1312"/>
      <c r="P1312" t="s">
        <v>281</v>
      </c>
      <c r="Q1312" t="s">
        <v>155</v>
      </c>
      <c r="R1312"/>
      <c r="S1312" t="s">
        <v>281</v>
      </c>
      <c r="T1312" t="s">
        <v>281</v>
      </c>
      <c r="U1312" t="s">
        <v>281</v>
      </c>
      <c r="V1312"/>
      <c r="W1312"/>
      <c r="X1312" s="100"/>
      <c r="Y1312" s="100"/>
      <c r="Z1312" s="100"/>
      <c r="AA1312" s="100"/>
      <c r="AB1312" s="100"/>
      <c r="AC1312" s="100"/>
      <c r="AD1312" s="101"/>
      <c r="AE1312" s="113"/>
    </row>
    <row r="1313" spans="1:31" ht="15" customHeight="1">
      <c r="A1313" s="89">
        <v>59</v>
      </c>
      <c r="B1313" s="89" t="s">
        <v>258</v>
      </c>
      <c r="C1313" s="130">
        <v>6</v>
      </c>
      <c r="D1313" s="143"/>
      <c r="E1313" s="123"/>
      <c r="F1313" s="122">
        <v>275</v>
      </c>
      <c r="G1313" s="125">
        <v>1309</v>
      </c>
      <c r="H1313" s="94">
        <v>1</v>
      </c>
      <c r="I1313" s="95" t="s">
        <v>156</v>
      </c>
      <c r="J1313">
        <v>1309</v>
      </c>
      <c r="K1313" t="s">
        <v>155</v>
      </c>
      <c r="L1313"/>
      <c r="M1313" t="s">
        <v>155</v>
      </c>
      <c r="N1313"/>
      <c r="O1313"/>
      <c r="P1313" t="s">
        <v>281</v>
      </c>
      <c r="Q1313" t="s">
        <v>155</v>
      </c>
      <c r="R1313"/>
      <c r="S1313" t="s">
        <v>281</v>
      </c>
      <c r="T1313" t="s">
        <v>281</v>
      </c>
      <c r="U1313" t="s">
        <v>281</v>
      </c>
      <c r="V1313"/>
      <c r="W1313"/>
      <c r="X1313" s="100"/>
      <c r="Y1313" s="100"/>
      <c r="Z1313" s="100"/>
      <c r="AA1313" s="100"/>
      <c r="AB1313" s="100"/>
      <c r="AC1313" s="100"/>
      <c r="AD1313" s="101"/>
      <c r="AE1313" s="113"/>
    </row>
    <row r="1314" spans="1:31" ht="15" customHeight="1">
      <c r="A1314" s="89">
        <v>59</v>
      </c>
      <c r="B1314" s="89" t="s">
        <v>258</v>
      </c>
      <c r="C1314" s="130">
        <v>7</v>
      </c>
      <c r="D1314" s="143"/>
      <c r="E1314" s="123"/>
      <c r="F1314" s="122">
        <v>250</v>
      </c>
      <c r="G1314" s="125">
        <v>1310</v>
      </c>
      <c r="H1314" s="94">
        <v>1</v>
      </c>
      <c r="I1314" s="95" t="s">
        <v>156</v>
      </c>
      <c r="J1314">
        <v>1310</v>
      </c>
      <c r="K1314" t="s">
        <v>281</v>
      </c>
      <c r="L1314"/>
      <c r="M1314" t="s">
        <v>281</v>
      </c>
      <c r="N1314"/>
      <c r="O1314"/>
      <c r="P1314" t="s">
        <v>281</v>
      </c>
      <c r="Q1314" t="s">
        <v>155</v>
      </c>
      <c r="R1314"/>
      <c r="S1314" t="s">
        <v>281</v>
      </c>
      <c r="T1314" t="s">
        <v>155</v>
      </c>
      <c r="U1314" t="s">
        <v>155</v>
      </c>
      <c r="V1314"/>
      <c r="W1314"/>
      <c r="X1314" s="100"/>
      <c r="Y1314" s="100"/>
      <c r="Z1314" s="100"/>
      <c r="AA1314" s="100"/>
      <c r="AB1314" s="100"/>
      <c r="AC1314" s="100"/>
      <c r="AD1314" s="101"/>
      <c r="AE1314" s="113"/>
    </row>
    <row r="1315" spans="1:31" ht="15" customHeight="1">
      <c r="A1315" s="89">
        <v>59</v>
      </c>
      <c r="B1315" s="89" t="s">
        <v>258</v>
      </c>
      <c r="C1315" s="130">
        <v>8</v>
      </c>
      <c r="D1315" s="143"/>
      <c r="E1315" s="123"/>
      <c r="F1315" s="122">
        <v>225</v>
      </c>
      <c r="G1315" s="125">
        <v>1311</v>
      </c>
      <c r="H1315" s="94">
        <v>1</v>
      </c>
      <c r="I1315" s="95" t="s">
        <v>156</v>
      </c>
      <c r="J1315">
        <v>1311</v>
      </c>
      <c r="K1315" t="s">
        <v>281</v>
      </c>
      <c r="L1315" t="s">
        <v>155</v>
      </c>
      <c r="M1315" t="s">
        <v>281</v>
      </c>
      <c r="N1315" t="s">
        <v>281</v>
      </c>
      <c r="O1315"/>
      <c r="P1315" t="s">
        <v>281</v>
      </c>
      <c r="Q1315" t="s">
        <v>155</v>
      </c>
      <c r="R1315"/>
      <c r="S1315" t="s">
        <v>281</v>
      </c>
      <c r="T1315" t="s">
        <v>281</v>
      </c>
      <c r="U1315" t="s">
        <v>281</v>
      </c>
      <c r="V1315"/>
      <c r="W1315"/>
      <c r="X1315" s="100"/>
      <c r="Y1315" s="100"/>
      <c r="Z1315" s="100"/>
      <c r="AA1315" s="100"/>
      <c r="AB1315" s="100"/>
      <c r="AC1315" s="100"/>
      <c r="AD1315" s="101"/>
      <c r="AE1315" s="113"/>
    </row>
    <row r="1316" spans="1:31" ht="15" customHeight="1">
      <c r="A1316" s="89">
        <v>59</v>
      </c>
      <c r="B1316" s="89" t="s">
        <v>258</v>
      </c>
      <c r="C1316" s="130">
        <v>9</v>
      </c>
      <c r="D1316" s="143"/>
      <c r="E1316" s="123"/>
      <c r="F1316" s="122">
        <v>200</v>
      </c>
      <c r="G1316" s="125">
        <v>1312</v>
      </c>
      <c r="H1316" s="94">
        <v>1</v>
      </c>
      <c r="I1316" s="95" t="s">
        <v>156</v>
      </c>
      <c r="J1316">
        <v>1312</v>
      </c>
      <c r="K1316" t="s">
        <v>155</v>
      </c>
      <c r="L1316"/>
      <c r="M1316" t="s">
        <v>281</v>
      </c>
      <c r="N1316"/>
      <c r="O1316"/>
      <c r="P1316" t="s">
        <v>281</v>
      </c>
      <c r="Q1316" t="s">
        <v>320</v>
      </c>
      <c r="R1316"/>
      <c r="S1316" t="s">
        <v>281</v>
      </c>
      <c r="T1316" t="s">
        <v>281</v>
      </c>
      <c r="U1316" t="s">
        <v>281</v>
      </c>
      <c r="V1316"/>
      <c r="W1316"/>
      <c r="X1316" s="100"/>
      <c r="Y1316" s="100"/>
      <c r="Z1316" s="100"/>
      <c r="AA1316" s="100"/>
      <c r="AB1316" s="100"/>
      <c r="AC1316" s="100"/>
      <c r="AD1316" s="101"/>
      <c r="AE1316" s="113"/>
    </row>
    <row r="1317" spans="1:31" ht="15" customHeight="1">
      <c r="A1317" s="89">
        <v>59</v>
      </c>
      <c r="B1317" s="89" t="s">
        <v>258</v>
      </c>
      <c r="C1317" s="130">
        <v>10</v>
      </c>
      <c r="D1317" s="143"/>
      <c r="E1317" s="123"/>
      <c r="F1317" s="122">
        <v>175</v>
      </c>
      <c r="G1317" s="125">
        <v>1313</v>
      </c>
      <c r="H1317" s="94">
        <v>1</v>
      </c>
      <c r="I1317" s="95" t="s">
        <v>156</v>
      </c>
      <c r="J1317">
        <v>1313</v>
      </c>
      <c r="K1317" t="s">
        <v>281</v>
      </c>
      <c r="L1317" t="s">
        <v>155</v>
      </c>
      <c r="M1317" t="s">
        <v>281</v>
      </c>
      <c r="N1317" t="s">
        <v>281</v>
      </c>
      <c r="O1317"/>
      <c r="P1317" t="s">
        <v>281</v>
      </c>
      <c r="Q1317" t="s">
        <v>155</v>
      </c>
      <c r="R1317"/>
      <c r="S1317" t="s">
        <v>155</v>
      </c>
      <c r="T1317" t="s">
        <v>281</v>
      </c>
      <c r="U1317" t="s">
        <v>281</v>
      </c>
      <c r="V1317"/>
      <c r="W1317"/>
      <c r="X1317" s="100"/>
      <c r="Y1317" s="100"/>
      <c r="Z1317" s="100"/>
      <c r="AA1317" s="100"/>
      <c r="AB1317" s="100"/>
      <c r="AC1317" s="100"/>
      <c r="AD1317" s="101"/>
      <c r="AE1317" s="113"/>
    </row>
    <row r="1318" spans="1:31" ht="15" customHeight="1">
      <c r="A1318" s="89">
        <v>59</v>
      </c>
      <c r="B1318" s="89" t="s">
        <v>258</v>
      </c>
      <c r="C1318" s="130">
        <v>11</v>
      </c>
      <c r="D1318" s="143"/>
      <c r="E1318" s="123"/>
      <c r="F1318" s="122">
        <v>150</v>
      </c>
      <c r="G1318" s="125">
        <v>1314</v>
      </c>
      <c r="H1318" s="94">
        <v>1</v>
      </c>
      <c r="I1318" s="95" t="s">
        <v>156</v>
      </c>
      <c r="J1318">
        <v>1314</v>
      </c>
      <c r="K1318" t="s">
        <v>281</v>
      </c>
      <c r="L1318" t="s">
        <v>155</v>
      </c>
      <c r="M1318" t="s">
        <v>281</v>
      </c>
      <c r="N1318"/>
      <c r="O1318"/>
      <c r="P1318" t="s">
        <v>281</v>
      </c>
      <c r="Q1318" t="s">
        <v>320</v>
      </c>
      <c r="R1318"/>
      <c r="S1318" t="s">
        <v>281</v>
      </c>
      <c r="T1318" t="s">
        <v>281</v>
      </c>
      <c r="U1318" t="s">
        <v>281</v>
      </c>
      <c r="V1318"/>
      <c r="W1318"/>
      <c r="X1318" s="100"/>
      <c r="Y1318" s="100"/>
      <c r="Z1318" s="100"/>
      <c r="AA1318" s="100"/>
      <c r="AB1318" s="100"/>
      <c r="AC1318" s="100"/>
      <c r="AD1318" s="101"/>
      <c r="AE1318" s="113"/>
    </row>
    <row r="1319" spans="1:31" ht="15" customHeight="1">
      <c r="A1319" s="89">
        <v>59</v>
      </c>
      <c r="B1319" s="89" t="s">
        <v>258</v>
      </c>
      <c r="C1319" s="130">
        <v>12</v>
      </c>
      <c r="D1319" s="143"/>
      <c r="E1319" s="123"/>
      <c r="F1319" s="122">
        <v>100</v>
      </c>
      <c r="G1319" s="125">
        <v>1315</v>
      </c>
      <c r="H1319" s="94">
        <v>1</v>
      </c>
      <c r="I1319" s="95" t="s">
        <v>156</v>
      </c>
      <c r="J1319">
        <v>1315</v>
      </c>
      <c r="K1319" t="s">
        <v>281</v>
      </c>
      <c r="L1319" t="s">
        <v>155</v>
      </c>
      <c r="M1319" t="s">
        <v>281</v>
      </c>
      <c r="N1319" t="s">
        <v>281</v>
      </c>
      <c r="O1319" t="s">
        <v>281</v>
      </c>
      <c r="P1319" t="s">
        <v>281</v>
      </c>
      <c r="Q1319" t="s">
        <v>155</v>
      </c>
      <c r="R1319"/>
      <c r="S1319" t="s">
        <v>155</v>
      </c>
      <c r="T1319" t="s">
        <v>281</v>
      </c>
      <c r="U1319" t="s">
        <v>281</v>
      </c>
      <c r="V1319"/>
      <c r="W1319"/>
      <c r="X1319" s="100"/>
      <c r="Y1319" s="100"/>
      <c r="Z1319" s="100"/>
      <c r="AA1319" s="100"/>
      <c r="AB1319" s="100"/>
      <c r="AC1319" s="100"/>
      <c r="AD1319" s="101"/>
      <c r="AE1319" s="113"/>
    </row>
    <row r="1320" spans="1:31" ht="15" customHeight="1">
      <c r="A1320" s="89">
        <v>59</v>
      </c>
      <c r="B1320" s="89" t="s">
        <v>258</v>
      </c>
      <c r="C1320" s="130">
        <v>13</v>
      </c>
      <c r="D1320" s="143"/>
      <c r="E1320" s="123"/>
      <c r="F1320" s="122">
        <v>80</v>
      </c>
      <c r="G1320" s="125">
        <v>1316</v>
      </c>
      <c r="H1320" s="94">
        <v>1</v>
      </c>
      <c r="I1320" s="95" t="s">
        <v>156</v>
      </c>
      <c r="J1320">
        <v>1316</v>
      </c>
      <c r="K1320" t="s">
        <v>281</v>
      </c>
      <c r="L1320"/>
      <c r="M1320" t="s">
        <v>281</v>
      </c>
      <c r="N1320" t="s">
        <v>177</v>
      </c>
      <c r="O1320" t="s">
        <v>281</v>
      </c>
      <c r="P1320" t="s">
        <v>281</v>
      </c>
      <c r="Q1320" t="s">
        <v>155</v>
      </c>
      <c r="R1320"/>
      <c r="S1320" t="s">
        <v>281</v>
      </c>
      <c r="T1320" t="s">
        <v>155</v>
      </c>
      <c r="U1320" t="s">
        <v>155</v>
      </c>
      <c r="V1320"/>
      <c r="W1320"/>
      <c r="X1320" s="100"/>
      <c r="Y1320" s="100"/>
      <c r="Z1320" s="100"/>
      <c r="AA1320" s="100"/>
      <c r="AB1320" s="100"/>
      <c r="AC1320" s="100"/>
      <c r="AD1320" s="101"/>
      <c r="AE1320" s="113"/>
    </row>
    <row r="1321" spans="1:31" ht="15" customHeight="1">
      <c r="A1321" s="89">
        <v>59</v>
      </c>
      <c r="B1321" s="89" t="s">
        <v>258</v>
      </c>
      <c r="C1321" s="130">
        <v>14</v>
      </c>
      <c r="D1321" s="143"/>
      <c r="E1321" s="123">
        <v>33.1</v>
      </c>
      <c r="F1321" s="122">
        <v>79</v>
      </c>
      <c r="G1321" s="125">
        <v>1317</v>
      </c>
      <c r="H1321" s="94">
        <v>1</v>
      </c>
      <c r="I1321" s="95" t="s">
        <v>156</v>
      </c>
      <c r="J1321">
        <v>1317</v>
      </c>
      <c r="K1321" t="s">
        <v>281</v>
      </c>
      <c r="L1321" t="s">
        <v>155</v>
      </c>
      <c r="M1321" t="s">
        <v>155</v>
      </c>
      <c r="N1321" t="s">
        <v>281</v>
      </c>
      <c r="O1321" t="s">
        <v>177</v>
      </c>
      <c r="P1321" t="s">
        <v>281</v>
      </c>
      <c r="Q1321" t="s">
        <v>155</v>
      </c>
      <c r="R1321"/>
      <c r="S1321" t="s">
        <v>281</v>
      </c>
      <c r="T1321" t="s">
        <v>281</v>
      </c>
      <c r="U1321" t="s">
        <v>281</v>
      </c>
      <c r="V1321"/>
      <c r="W1321"/>
      <c r="X1321" s="100"/>
      <c r="Y1321" s="100"/>
      <c r="Z1321" s="100"/>
      <c r="AA1321" s="100"/>
      <c r="AB1321" s="100"/>
      <c r="AC1321" s="100"/>
      <c r="AD1321" s="101"/>
      <c r="AE1321" s="113"/>
    </row>
    <row r="1322" spans="1:31" ht="15" customHeight="1">
      <c r="A1322" s="89">
        <v>59</v>
      </c>
      <c r="B1322" s="89" t="s">
        <v>258</v>
      </c>
      <c r="C1322" s="130">
        <v>15</v>
      </c>
      <c r="D1322" s="143"/>
      <c r="E1322" s="123"/>
      <c r="F1322" s="122">
        <v>65</v>
      </c>
      <c r="G1322" s="125">
        <v>1318</v>
      </c>
      <c r="H1322" s="94">
        <v>1</v>
      </c>
      <c r="I1322" s="95" t="s">
        <v>156</v>
      </c>
      <c r="J1322">
        <v>1318</v>
      </c>
      <c r="K1322" t="s">
        <v>281</v>
      </c>
      <c r="L1322" t="s">
        <v>155</v>
      </c>
      <c r="M1322" t="s">
        <v>281</v>
      </c>
      <c r="N1322" t="s">
        <v>281</v>
      </c>
      <c r="O1322" t="s">
        <v>155</v>
      </c>
      <c r="P1322" t="s">
        <v>281</v>
      </c>
      <c r="Q1322" t="s">
        <v>155</v>
      </c>
      <c r="R1322"/>
      <c r="S1322" t="s">
        <v>281</v>
      </c>
      <c r="T1322" t="s">
        <v>281</v>
      </c>
      <c r="U1322" t="s">
        <v>281</v>
      </c>
      <c r="V1322"/>
      <c r="W1322"/>
      <c r="X1322" s="100"/>
      <c r="Y1322" s="100"/>
      <c r="Z1322" s="100"/>
      <c r="AA1322" s="100"/>
      <c r="AB1322" s="100"/>
      <c r="AC1322" s="100"/>
      <c r="AD1322" s="101"/>
      <c r="AE1322" s="113"/>
    </row>
    <row r="1323" spans="1:31" ht="15" customHeight="1">
      <c r="A1323" s="89">
        <v>59</v>
      </c>
      <c r="B1323" s="89" t="s">
        <v>258</v>
      </c>
      <c r="C1323" s="130">
        <v>16</v>
      </c>
      <c r="D1323" s="143"/>
      <c r="E1323" s="123"/>
      <c r="F1323" s="122">
        <v>50</v>
      </c>
      <c r="G1323" s="125">
        <v>1319</v>
      </c>
      <c r="H1323" s="94">
        <v>1</v>
      </c>
      <c r="I1323" s="95" t="s">
        <v>156</v>
      </c>
      <c r="J1323">
        <v>1319</v>
      </c>
      <c r="K1323" t="s">
        <v>281</v>
      </c>
      <c r="L1323" t="s">
        <v>155</v>
      </c>
      <c r="M1323" t="s">
        <v>281</v>
      </c>
      <c r="N1323"/>
      <c r="O1323" t="s">
        <v>281</v>
      </c>
      <c r="P1323" t="s">
        <v>281</v>
      </c>
      <c r="Q1323" t="s">
        <v>155</v>
      </c>
      <c r="R1323"/>
      <c r="S1323" t="s">
        <v>281</v>
      </c>
      <c r="T1323" t="s">
        <v>281</v>
      </c>
      <c r="U1323" t="s">
        <v>281</v>
      </c>
      <c r="V1323"/>
      <c r="W1323"/>
      <c r="X1323" s="100"/>
      <c r="Y1323" s="100"/>
      <c r="Z1323" s="100"/>
      <c r="AA1323" s="100"/>
      <c r="AB1323" s="100"/>
      <c r="AC1323" s="100"/>
      <c r="AD1323" s="101"/>
      <c r="AE1323" s="113"/>
    </row>
    <row r="1324" spans="1:31" ht="15" customHeight="1">
      <c r="A1324" s="89">
        <v>59</v>
      </c>
      <c r="B1324" s="89" t="s">
        <v>258</v>
      </c>
      <c r="C1324" s="130">
        <v>17</v>
      </c>
      <c r="D1324" s="143"/>
      <c r="E1324" s="123"/>
      <c r="F1324" s="122">
        <v>30</v>
      </c>
      <c r="G1324" s="125">
        <v>1320</v>
      </c>
      <c r="H1324" s="94">
        <v>1</v>
      </c>
      <c r="I1324" s="95" t="s">
        <v>156</v>
      </c>
      <c r="J1324">
        <v>1320</v>
      </c>
      <c r="K1324" t="s">
        <v>281</v>
      </c>
      <c r="L1324" t="s">
        <v>155</v>
      </c>
      <c r="M1324" t="s">
        <v>281</v>
      </c>
      <c r="N1324" t="s">
        <v>177</v>
      </c>
      <c r="O1324" t="s">
        <v>281</v>
      </c>
      <c r="P1324" t="s">
        <v>281</v>
      </c>
      <c r="Q1324" t="s">
        <v>155</v>
      </c>
      <c r="R1324"/>
      <c r="S1324" t="s">
        <v>281</v>
      </c>
      <c r="T1324" t="s">
        <v>281</v>
      </c>
      <c r="U1324" t="s">
        <v>281</v>
      </c>
      <c r="V1324" s="100"/>
      <c r="W1324" s="100"/>
      <c r="X1324" s="100"/>
      <c r="Y1324" s="100"/>
      <c r="Z1324" s="100"/>
      <c r="AA1324" s="100"/>
      <c r="AB1324" s="100"/>
      <c r="AC1324" s="100"/>
      <c r="AD1324" s="101"/>
      <c r="AE1324" s="113"/>
    </row>
    <row r="1325" spans="1:31" ht="15" customHeight="1">
      <c r="A1325" s="89">
        <v>59</v>
      </c>
      <c r="B1325" s="89" t="s">
        <v>258</v>
      </c>
      <c r="C1325" s="130">
        <v>18</v>
      </c>
      <c r="D1325" s="143"/>
      <c r="E1325" s="123" t="s">
        <v>333</v>
      </c>
      <c r="F1325" s="122">
        <v>25</v>
      </c>
      <c r="G1325" s="125">
        <v>1321</v>
      </c>
      <c r="H1325" s="94">
        <v>1</v>
      </c>
      <c r="I1325" s="95" t="s">
        <v>156</v>
      </c>
      <c r="J1325">
        <v>1321</v>
      </c>
      <c r="K1325" t="s">
        <v>281</v>
      </c>
      <c r="L1325" t="s">
        <v>155</v>
      </c>
      <c r="M1325" t="s">
        <v>281</v>
      </c>
      <c r="N1325" t="s">
        <v>281</v>
      </c>
      <c r="O1325" t="s">
        <v>155</v>
      </c>
      <c r="P1325" t="s">
        <v>281</v>
      </c>
      <c r="Q1325" t="s">
        <v>155</v>
      </c>
      <c r="R1325"/>
      <c r="S1325" t="s">
        <v>281</v>
      </c>
      <c r="T1325" t="s">
        <v>281</v>
      </c>
      <c r="U1325" t="s">
        <v>281</v>
      </c>
      <c r="V1325" s="100"/>
      <c r="W1325" s="100"/>
      <c r="X1325" s="100"/>
      <c r="Y1325" s="100"/>
      <c r="Z1325" s="100"/>
      <c r="AA1325" s="100"/>
      <c r="AB1325" s="100"/>
      <c r="AC1325" s="100"/>
      <c r="AD1325" s="101"/>
      <c r="AE1325" s="113"/>
    </row>
    <row r="1326" spans="1:31" ht="15" customHeight="1">
      <c r="A1326" s="89">
        <v>59</v>
      </c>
      <c r="B1326" s="89" t="s">
        <v>258</v>
      </c>
      <c r="C1326" s="130">
        <v>19</v>
      </c>
      <c r="D1326" s="143"/>
      <c r="E1326" s="123">
        <v>15</v>
      </c>
      <c r="F1326" s="122"/>
      <c r="G1326" s="125">
        <v>1322</v>
      </c>
      <c r="H1326" s="94">
        <v>1</v>
      </c>
      <c r="I1326" s="95" t="s">
        <v>156</v>
      </c>
      <c r="J1326">
        <v>1322</v>
      </c>
      <c r="K1326" t="s">
        <v>281</v>
      </c>
      <c r="L1326" t="s">
        <v>155</v>
      </c>
      <c r="M1326" t="s">
        <v>281</v>
      </c>
      <c r="N1326" t="s">
        <v>281</v>
      </c>
      <c r="O1326" t="s">
        <v>155</v>
      </c>
      <c r="P1326" t="s">
        <v>281</v>
      </c>
      <c r="Q1326" t="s">
        <v>155</v>
      </c>
      <c r="R1326"/>
      <c r="S1326" t="s">
        <v>281</v>
      </c>
      <c r="T1326" t="s">
        <v>281</v>
      </c>
      <c r="U1326" t="s">
        <v>281</v>
      </c>
      <c r="V1326" s="100"/>
      <c r="W1326" s="100"/>
      <c r="X1326" s="100"/>
      <c r="Y1326" s="100"/>
      <c r="Z1326" s="100"/>
      <c r="AA1326" s="100"/>
      <c r="AB1326" s="100"/>
      <c r="AC1326" s="100"/>
      <c r="AD1326" s="101"/>
      <c r="AE1326" s="113"/>
    </row>
    <row r="1327" spans="1:31" ht="15" customHeight="1">
      <c r="A1327" s="89">
        <v>59</v>
      </c>
      <c r="B1327" s="89" t="s">
        <v>258</v>
      </c>
      <c r="C1327" s="130">
        <v>20</v>
      </c>
      <c r="D1327" s="143"/>
      <c r="E1327" s="123">
        <v>5</v>
      </c>
      <c r="F1327" s="122"/>
      <c r="G1327" s="125">
        <v>1323</v>
      </c>
      <c r="H1327" s="94">
        <v>1</v>
      </c>
      <c r="I1327" s="95" t="s">
        <v>156</v>
      </c>
      <c r="J1327">
        <v>1323</v>
      </c>
      <c r="K1327" t="s">
        <v>281</v>
      </c>
      <c r="L1327" t="s">
        <v>155</v>
      </c>
      <c r="M1327" t="s">
        <v>281</v>
      </c>
      <c r="N1327" t="s">
        <v>281</v>
      </c>
      <c r="O1327" t="s">
        <v>155</v>
      </c>
      <c r="P1327" t="s">
        <v>281</v>
      </c>
      <c r="Q1327" t="s">
        <v>155</v>
      </c>
      <c r="R1327"/>
      <c r="S1327" t="s">
        <v>281</v>
      </c>
      <c r="T1327" t="s">
        <v>281</v>
      </c>
      <c r="U1327" t="s">
        <v>281</v>
      </c>
      <c r="V1327" s="100"/>
      <c r="W1327" s="100"/>
      <c r="X1327" s="100"/>
      <c r="Y1327" s="100"/>
      <c r="Z1327" s="100"/>
      <c r="AA1327" s="100"/>
      <c r="AB1327" s="100"/>
      <c r="AC1327" s="100"/>
      <c r="AD1327" s="101"/>
      <c r="AE1327" s="113"/>
    </row>
    <row r="1328" spans="1:31" ht="15" customHeight="1">
      <c r="A1328" s="89">
        <v>60</v>
      </c>
      <c r="B1328" s="89" t="s">
        <v>263</v>
      </c>
      <c r="C1328" s="131">
        <v>1</v>
      </c>
      <c r="D1328" s="143">
        <v>157.78200000000001</v>
      </c>
      <c r="E1328" s="123" t="s">
        <v>347</v>
      </c>
      <c r="F1328" s="122"/>
      <c r="G1328" s="125">
        <v>1324</v>
      </c>
      <c r="H1328" s="94"/>
      <c r="I1328" s="95"/>
      <c r="J1328">
        <v>1324</v>
      </c>
      <c r="K1328" s="100" t="s">
        <v>281</v>
      </c>
      <c r="L1328" s="100"/>
      <c r="M1328" s="100"/>
      <c r="N1328" s="100" t="s">
        <v>281</v>
      </c>
      <c r="O1328" s="100"/>
      <c r="P1328" s="100"/>
      <c r="Q1328" s="100" t="s">
        <v>155</v>
      </c>
      <c r="R1328" s="100"/>
      <c r="S1328" s="100" t="s">
        <v>281</v>
      </c>
      <c r="T1328" s="100" t="s">
        <v>281</v>
      </c>
      <c r="U1328" s="100" t="s">
        <v>281</v>
      </c>
      <c r="V1328" s="100"/>
      <c r="W1328" s="100"/>
      <c r="X1328" s="100"/>
      <c r="Y1328" s="100"/>
      <c r="Z1328" s="100"/>
      <c r="AA1328" s="100"/>
      <c r="AB1328" s="100"/>
      <c r="AC1328" s="100"/>
      <c r="AD1328" s="101"/>
      <c r="AE1328" s="113"/>
    </row>
    <row r="1329" spans="1:31" ht="15" customHeight="1">
      <c r="A1329" s="89">
        <v>60</v>
      </c>
      <c r="B1329" s="89" t="s">
        <v>263</v>
      </c>
      <c r="C1329" s="131">
        <v>2</v>
      </c>
      <c r="D1329" s="143">
        <v>128.52199999999999</v>
      </c>
      <c r="E1329" s="123"/>
      <c r="F1329" s="122">
        <v>125</v>
      </c>
      <c r="G1329" s="125">
        <v>1325</v>
      </c>
      <c r="H1329" s="94"/>
      <c r="I1329" s="95"/>
      <c r="J1329">
        <v>1325</v>
      </c>
      <c r="K1329" s="100" t="s">
        <v>319</v>
      </c>
      <c r="L1329" s="100"/>
      <c r="M1329" s="100"/>
      <c r="N1329" s="100" t="s">
        <v>281</v>
      </c>
      <c r="O1329" s="100"/>
      <c r="P1329" s="100"/>
      <c r="Q1329" s="100" t="s">
        <v>155</v>
      </c>
      <c r="R1329" s="100"/>
      <c r="S1329" s="100" t="s">
        <v>155</v>
      </c>
      <c r="T1329" s="100" t="s">
        <v>281</v>
      </c>
      <c r="U1329" s="100" t="s">
        <v>281</v>
      </c>
      <c r="V1329" s="100"/>
      <c r="W1329" s="100"/>
      <c r="X1329" s="100"/>
      <c r="Y1329" s="100"/>
      <c r="Z1329" s="100"/>
      <c r="AA1329" s="100"/>
      <c r="AB1329" s="100"/>
      <c r="AC1329" s="100"/>
      <c r="AD1329" s="101"/>
      <c r="AE1329" s="113"/>
    </row>
    <row r="1330" spans="1:31" ht="15" customHeight="1">
      <c r="A1330" s="89">
        <v>60</v>
      </c>
      <c r="B1330" s="89" t="s">
        <v>263</v>
      </c>
      <c r="C1330" s="131">
        <v>3</v>
      </c>
      <c r="D1330" s="143">
        <v>103.327</v>
      </c>
      <c r="E1330" s="123"/>
      <c r="F1330" s="122">
        <v>100</v>
      </c>
      <c r="G1330" s="125">
        <v>1326</v>
      </c>
      <c r="H1330" s="94"/>
      <c r="I1330" s="95"/>
      <c r="J1330">
        <v>1326</v>
      </c>
      <c r="K1330" s="100" t="s">
        <v>281</v>
      </c>
      <c r="L1330" s="100"/>
      <c r="M1330" s="100"/>
      <c r="N1330" s="100" t="s">
        <v>281</v>
      </c>
      <c r="O1330" s="100"/>
      <c r="P1330" s="100"/>
      <c r="Q1330" s="100" t="s">
        <v>155</v>
      </c>
      <c r="R1330" s="100"/>
      <c r="S1330" s="100" t="s">
        <v>281</v>
      </c>
      <c r="T1330" s="100" t="s">
        <v>281</v>
      </c>
      <c r="U1330" s="100" t="s">
        <v>281</v>
      </c>
      <c r="V1330" s="100"/>
      <c r="W1330" s="100"/>
      <c r="X1330" s="100"/>
      <c r="Y1330" s="100"/>
      <c r="Z1330" s="100"/>
      <c r="AA1330" s="100"/>
      <c r="AB1330" s="100"/>
      <c r="AC1330" s="100"/>
      <c r="AD1330" s="101"/>
      <c r="AE1330" s="113"/>
    </row>
    <row r="1331" spans="1:31" ht="15" customHeight="1">
      <c r="A1331" s="89">
        <v>60</v>
      </c>
      <c r="B1331" s="89" t="s">
        <v>263</v>
      </c>
      <c r="C1331" s="131">
        <v>4</v>
      </c>
      <c r="D1331" s="143">
        <v>77.599000000000004</v>
      </c>
      <c r="E1331" s="123"/>
      <c r="F1331" s="122">
        <v>75</v>
      </c>
      <c r="G1331" s="125">
        <v>1327</v>
      </c>
      <c r="H1331" s="94"/>
      <c r="I1331" s="95"/>
      <c r="J1331">
        <v>1327</v>
      </c>
      <c r="K1331" s="100" t="s">
        <v>281</v>
      </c>
      <c r="L1331" s="100"/>
      <c r="M1331" s="100"/>
      <c r="N1331" s="100" t="s">
        <v>281</v>
      </c>
      <c r="O1331" s="100"/>
      <c r="P1331" s="100"/>
      <c r="Q1331" s="100" t="s">
        <v>155</v>
      </c>
      <c r="R1331" s="100"/>
      <c r="S1331" s="100" t="s">
        <v>281</v>
      </c>
      <c r="T1331" s="100" t="s">
        <v>281</v>
      </c>
      <c r="U1331" s="100" t="s">
        <v>281</v>
      </c>
      <c r="V1331" s="100"/>
      <c r="W1331" s="100"/>
      <c r="X1331" s="100"/>
      <c r="Y1331" s="100"/>
      <c r="Z1331" s="100"/>
      <c r="AA1331" s="100"/>
      <c r="AB1331" s="100"/>
      <c r="AC1331" s="100"/>
      <c r="AD1331" s="101"/>
      <c r="AE1331" s="113"/>
    </row>
    <row r="1332" spans="1:31" ht="15" customHeight="1">
      <c r="A1332" s="89">
        <v>60</v>
      </c>
      <c r="B1332" s="89" t="s">
        <v>263</v>
      </c>
      <c r="C1332" s="131">
        <v>5</v>
      </c>
      <c r="D1332" s="143">
        <v>52.564999999999998</v>
      </c>
      <c r="E1332" s="123"/>
      <c r="F1332" s="122">
        <v>50</v>
      </c>
      <c r="G1332" s="125">
        <v>1328</v>
      </c>
      <c r="H1332" s="94"/>
      <c r="I1332" s="95"/>
      <c r="J1332">
        <v>1328</v>
      </c>
      <c r="K1332" s="100" t="s">
        <v>281</v>
      </c>
      <c r="L1332" s="100"/>
      <c r="M1332" s="100"/>
      <c r="N1332" s="100" t="s">
        <v>281</v>
      </c>
      <c r="O1332" s="100"/>
      <c r="P1332" s="100"/>
      <c r="Q1332" s="100" t="s">
        <v>155</v>
      </c>
      <c r="R1332" s="100"/>
      <c r="S1332" s="100" t="s">
        <v>281</v>
      </c>
      <c r="T1332" s="100" t="s">
        <v>281</v>
      </c>
      <c r="U1332" s="100" t="s">
        <v>281</v>
      </c>
      <c r="V1332" s="100"/>
      <c r="W1332" s="100"/>
      <c r="X1332" s="100"/>
      <c r="Y1332" s="100"/>
      <c r="Z1332" s="100"/>
      <c r="AA1332" s="100"/>
      <c r="AB1332" s="100"/>
      <c r="AC1332" s="100"/>
      <c r="AD1332" s="101"/>
      <c r="AE1332" s="113"/>
    </row>
    <row r="1333" spans="1:31" ht="15" customHeight="1">
      <c r="A1333" s="89">
        <v>60</v>
      </c>
      <c r="B1333" s="89" t="s">
        <v>263</v>
      </c>
      <c r="C1333" s="131">
        <v>6</v>
      </c>
      <c r="D1333" s="143">
        <v>32.165999999999997</v>
      </c>
      <c r="E1333" s="123"/>
      <c r="F1333" s="122">
        <v>30</v>
      </c>
      <c r="G1333" s="125">
        <v>1329</v>
      </c>
      <c r="H1333" s="94"/>
      <c r="I1333" s="95"/>
      <c r="J1333">
        <v>1329</v>
      </c>
      <c r="K1333" s="100" t="s">
        <v>281</v>
      </c>
      <c r="L1333" s="100"/>
      <c r="M1333" s="100"/>
      <c r="N1333" s="100" t="s">
        <v>281</v>
      </c>
      <c r="O1333" s="100"/>
      <c r="P1333" s="100"/>
      <c r="Q1333" s="100" t="s">
        <v>155</v>
      </c>
      <c r="R1333" s="100"/>
      <c r="S1333" s="100" t="s">
        <v>281</v>
      </c>
      <c r="T1333" s="100" t="s">
        <v>281</v>
      </c>
      <c r="U1333" s="100" t="s">
        <v>281</v>
      </c>
      <c r="V1333" s="100"/>
      <c r="W1333" s="100"/>
      <c r="X1333" s="100"/>
      <c r="Y1333" s="100"/>
      <c r="Z1333" s="100"/>
      <c r="AA1333" s="100"/>
      <c r="AB1333" s="100"/>
      <c r="AC1333" s="100"/>
      <c r="AD1333" s="101"/>
      <c r="AE1333" s="113"/>
    </row>
    <row r="1334" spans="1:31" ht="15" customHeight="1">
      <c r="A1334" s="89">
        <v>60</v>
      </c>
      <c r="B1334" s="89" t="s">
        <v>263</v>
      </c>
      <c r="C1334" s="131">
        <v>7</v>
      </c>
      <c r="D1334" s="143">
        <v>21.928000000000001</v>
      </c>
      <c r="E1334" s="123"/>
      <c r="F1334" s="122">
        <v>20</v>
      </c>
      <c r="G1334" s="125">
        <v>1330</v>
      </c>
      <c r="H1334" s="94"/>
      <c r="I1334" s="95"/>
      <c r="J1334">
        <v>1330</v>
      </c>
      <c r="K1334" s="100" t="s">
        <v>155</v>
      </c>
      <c r="L1334" s="100"/>
      <c r="M1334" s="100"/>
      <c r="N1334" s="100" t="s">
        <v>281</v>
      </c>
      <c r="O1334" s="100"/>
      <c r="P1334" s="100"/>
      <c r="Q1334" s="100" t="s">
        <v>155</v>
      </c>
      <c r="R1334" s="100"/>
      <c r="S1334" s="100" t="s">
        <v>281</v>
      </c>
      <c r="T1334" s="100" t="s">
        <v>281</v>
      </c>
      <c r="U1334" s="100" t="s">
        <v>281</v>
      </c>
      <c r="V1334" s="100"/>
      <c r="W1334" s="100"/>
      <c r="X1334" s="100"/>
      <c r="Y1334" s="100"/>
      <c r="Z1334" s="100"/>
      <c r="AA1334" s="100"/>
      <c r="AB1334" s="100"/>
      <c r="AC1334" s="100"/>
      <c r="AD1334" s="101"/>
      <c r="AE1334" s="113"/>
    </row>
    <row r="1335" spans="1:31" ht="15" customHeight="1">
      <c r="A1335" s="89">
        <v>60</v>
      </c>
      <c r="B1335" s="89" t="s">
        <v>263</v>
      </c>
      <c r="C1335" s="131">
        <v>8</v>
      </c>
      <c r="D1335" s="143">
        <v>6.891</v>
      </c>
      <c r="E1335" s="123"/>
      <c r="F1335" s="122">
        <v>5</v>
      </c>
      <c r="G1335" s="125">
        <v>1331</v>
      </c>
      <c r="H1335" s="94"/>
      <c r="I1335" s="95"/>
      <c r="J1335">
        <v>1331</v>
      </c>
      <c r="K1335" s="100" t="s">
        <v>281</v>
      </c>
      <c r="L1335" s="100"/>
      <c r="M1335" s="100"/>
      <c r="N1335" s="100" t="s">
        <v>281</v>
      </c>
      <c r="O1335" s="100"/>
      <c r="P1335" s="100"/>
      <c r="Q1335" s="100" t="s">
        <v>155</v>
      </c>
      <c r="R1335" s="100"/>
      <c r="S1335" s="100" t="s">
        <v>281</v>
      </c>
      <c r="T1335" s="100" t="s">
        <v>281</v>
      </c>
      <c r="U1335" s="100" t="s">
        <v>281</v>
      </c>
      <c r="V1335" s="100"/>
      <c r="W1335" s="100"/>
      <c r="X1335" s="100"/>
      <c r="Y1335" s="100"/>
      <c r="Z1335" s="100"/>
      <c r="AA1335" s="100"/>
      <c r="AB1335" s="100"/>
      <c r="AC1335" s="100"/>
      <c r="AD1335" s="101"/>
      <c r="AE1335" s="113"/>
    </row>
    <row r="1336" spans="1:31" ht="15" customHeight="1">
      <c r="A1336" s="89">
        <v>62</v>
      </c>
      <c r="B1336" s="89" t="s">
        <v>265</v>
      </c>
      <c r="C1336" s="131">
        <v>1</v>
      </c>
      <c r="D1336" s="143">
        <v>305.70100000000002</v>
      </c>
      <c r="E1336" s="123" t="s">
        <v>347</v>
      </c>
      <c r="F1336" s="122"/>
      <c r="G1336" s="125">
        <v>1332</v>
      </c>
      <c r="H1336" s="94"/>
      <c r="I1336" s="95"/>
      <c r="J1336">
        <v>1332</v>
      </c>
      <c r="K1336" s="100"/>
      <c r="L1336" s="100"/>
      <c r="M1336" s="100"/>
      <c r="N1336" s="100" t="s">
        <v>281</v>
      </c>
      <c r="O1336" s="100"/>
      <c r="P1336" s="100"/>
      <c r="Q1336" s="100" t="s">
        <v>155</v>
      </c>
      <c r="R1336" s="100"/>
      <c r="S1336" s="100" t="s">
        <v>281</v>
      </c>
      <c r="T1336" s="100" t="s">
        <v>281</v>
      </c>
      <c r="U1336" s="100" t="s">
        <v>281</v>
      </c>
      <c r="V1336" s="100"/>
      <c r="W1336" s="100"/>
      <c r="X1336" s="100"/>
      <c r="Y1336" s="100"/>
      <c r="Z1336" s="100"/>
      <c r="AA1336" s="100"/>
      <c r="AB1336" s="100"/>
      <c r="AC1336" s="100"/>
      <c r="AD1336" s="101"/>
      <c r="AE1336" s="113"/>
    </row>
    <row r="1337" spans="1:31" ht="15" customHeight="1">
      <c r="A1337" s="89">
        <v>62</v>
      </c>
      <c r="B1337" s="89" t="s">
        <v>265</v>
      </c>
      <c r="C1337" s="131">
        <v>2</v>
      </c>
      <c r="D1337" s="143">
        <v>256.28399999999999</v>
      </c>
      <c r="E1337" s="123"/>
      <c r="F1337" s="122">
        <v>250</v>
      </c>
      <c r="G1337" s="125">
        <v>1333</v>
      </c>
      <c r="H1337" s="94"/>
      <c r="I1337" s="95"/>
      <c r="J1337">
        <v>1333</v>
      </c>
      <c r="K1337" s="100"/>
      <c r="L1337" s="100"/>
      <c r="M1337" s="100"/>
      <c r="N1337" s="100" t="s">
        <v>281</v>
      </c>
      <c r="O1337" s="100"/>
      <c r="P1337" s="100"/>
      <c r="Q1337" s="100" t="s">
        <v>155</v>
      </c>
      <c r="R1337" s="100"/>
      <c r="S1337" s="100" t="s">
        <v>155</v>
      </c>
      <c r="T1337" s="100" t="s">
        <v>281</v>
      </c>
      <c r="U1337" s="100" t="s">
        <v>281</v>
      </c>
      <c r="V1337" s="100"/>
      <c r="W1337" s="100"/>
      <c r="X1337" s="100"/>
      <c r="Y1337" s="100"/>
      <c r="Z1337" s="100"/>
      <c r="AA1337" s="100"/>
      <c r="AB1337" s="100"/>
      <c r="AC1337" s="100"/>
      <c r="AD1337" s="101"/>
      <c r="AE1337" s="113"/>
    </row>
    <row r="1338" spans="1:31" ht="15" customHeight="1">
      <c r="A1338" s="89">
        <v>62</v>
      </c>
      <c r="B1338" s="89" t="s">
        <v>265</v>
      </c>
      <c r="C1338" s="131">
        <v>3</v>
      </c>
      <c r="D1338" s="143">
        <v>204.52500000000001</v>
      </c>
      <c r="E1338" s="123"/>
      <c r="F1338" s="122">
        <v>200</v>
      </c>
      <c r="G1338" s="125">
        <v>1334</v>
      </c>
      <c r="H1338" s="94"/>
      <c r="I1338" s="95"/>
      <c r="J1338">
        <v>1334</v>
      </c>
      <c r="K1338" s="100"/>
      <c r="L1338" s="100"/>
      <c r="M1338" s="100"/>
      <c r="N1338" s="100" t="s">
        <v>281</v>
      </c>
      <c r="O1338" s="100"/>
      <c r="P1338" s="100"/>
      <c r="Q1338" s="100" t="s">
        <v>155</v>
      </c>
      <c r="R1338" s="100"/>
      <c r="S1338" s="100" t="s">
        <v>281</v>
      </c>
      <c r="T1338" s="100" t="s">
        <v>281</v>
      </c>
      <c r="U1338" s="100" t="s">
        <v>281</v>
      </c>
      <c r="V1338" s="100"/>
      <c r="W1338" s="100"/>
      <c r="X1338" s="100"/>
      <c r="Y1338" s="100"/>
      <c r="Z1338" s="100"/>
      <c r="AA1338" s="100"/>
      <c r="AB1338" s="100"/>
      <c r="AC1338" s="100"/>
      <c r="AD1338" s="101"/>
      <c r="AE1338" s="113"/>
    </row>
    <row r="1339" spans="1:31" ht="15" customHeight="1">
      <c r="A1339" s="89">
        <v>62</v>
      </c>
      <c r="B1339" s="89" t="s">
        <v>265</v>
      </c>
      <c r="C1339" s="131">
        <v>4</v>
      </c>
      <c r="D1339" s="143">
        <v>179.78399999999999</v>
      </c>
      <c r="E1339" s="123"/>
      <c r="F1339" s="122">
        <v>175</v>
      </c>
      <c r="G1339" s="125">
        <v>1335</v>
      </c>
      <c r="H1339" s="94"/>
      <c r="I1339" s="95"/>
      <c r="J1339">
        <v>1335</v>
      </c>
      <c r="K1339" s="100"/>
      <c r="L1339" s="100"/>
      <c r="M1339" s="100"/>
      <c r="N1339" s="100" t="s">
        <v>281</v>
      </c>
      <c r="O1339" s="100"/>
      <c r="P1339" s="100"/>
      <c r="Q1339" s="100" t="s">
        <v>155</v>
      </c>
      <c r="R1339" s="100"/>
      <c r="S1339" s="100" t="s">
        <v>281</v>
      </c>
      <c r="T1339" s="100" t="s">
        <v>281</v>
      </c>
      <c r="U1339" s="100" t="s">
        <v>281</v>
      </c>
      <c r="V1339" s="100"/>
      <c r="W1339" s="100"/>
      <c r="X1339" s="100"/>
      <c r="Y1339" s="100"/>
      <c r="Z1339" s="100"/>
      <c r="AA1339" s="100"/>
      <c r="AB1339" s="100"/>
      <c r="AC1339" s="100"/>
      <c r="AD1339" s="101"/>
      <c r="AE1339" s="113"/>
    </row>
    <row r="1340" spans="1:31" ht="15" customHeight="1">
      <c r="A1340" s="89">
        <v>62</v>
      </c>
      <c r="B1340" s="89" t="s">
        <v>265</v>
      </c>
      <c r="C1340" s="131">
        <v>5</v>
      </c>
      <c r="D1340" s="143">
        <v>155.345</v>
      </c>
      <c r="E1340" s="123"/>
      <c r="F1340" s="122">
        <v>150</v>
      </c>
      <c r="G1340" s="125">
        <v>1336</v>
      </c>
      <c r="H1340" s="94"/>
      <c r="I1340" s="95"/>
      <c r="J1340">
        <v>1336</v>
      </c>
      <c r="K1340" s="100"/>
      <c r="L1340" s="100"/>
      <c r="M1340" s="100"/>
      <c r="N1340" s="100" t="s">
        <v>281</v>
      </c>
      <c r="O1340" s="100"/>
      <c r="P1340" s="100"/>
      <c r="Q1340" s="100" t="s">
        <v>155</v>
      </c>
      <c r="R1340" s="100"/>
      <c r="S1340" s="100" t="s">
        <v>281</v>
      </c>
      <c r="T1340" s="100" t="s">
        <v>281</v>
      </c>
      <c r="U1340" s="100" t="s">
        <v>281</v>
      </c>
      <c r="V1340" s="100"/>
      <c r="W1340" s="100"/>
      <c r="X1340" s="100"/>
      <c r="Y1340" s="100"/>
      <c r="Z1340" s="100"/>
      <c r="AA1340" s="100"/>
      <c r="AB1340" s="100"/>
      <c r="AC1340" s="100"/>
      <c r="AD1340" s="101"/>
      <c r="AE1340" s="113"/>
    </row>
    <row r="1341" spans="1:31" ht="15" customHeight="1">
      <c r="A1341" s="89">
        <v>62</v>
      </c>
      <c r="B1341" s="89" t="s">
        <v>265</v>
      </c>
      <c r="C1341" s="131">
        <v>6</v>
      </c>
      <c r="D1341" s="143">
        <v>129.79599999999999</v>
      </c>
      <c r="E1341" s="123"/>
      <c r="F1341" s="122">
        <v>125</v>
      </c>
      <c r="G1341" s="125">
        <v>1337</v>
      </c>
      <c r="H1341" s="94"/>
      <c r="I1341" s="95"/>
      <c r="J1341">
        <v>1337</v>
      </c>
      <c r="K1341" s="100"/>
      <c r="L1341" s="100"/>
      <c r="M1341" s="100"/>
      <c r="N1341" s="100" t="s">
        <v>281</v>
      </c>
      <c r="O1341" s="100"/>
      <c r="P1341" s="100"/>
      <c r="Q1341" s="100" t="s">
        <v>155</v>
      </c>
      <c r="R1341" s="100"/>
      <c r="S1341" s="100" t="s">
        <v>281</v>
      </c>
      <c r="T1341" s="100" t="s">
        <v>281</v>
      </c>
      <c r="U1341" s="100" t="s">
        <v>281</v>
      </c>
      <c r="V1341" s="100"/>
      <c r="W1341" s="100"/>
      <c r="X1341" s="100"/>
      <c r="Y1341" s="100"/>
      <c r="Z1341" s="100"/>
      <c r="AA1341" s="100"/>
      <c r="AB1341" s="100"/>
      <c r="AC1341" s="100"/>
      <c r="AD1341" s="101"/>
      <c r="AE1341" s="113"/>
    </row>
    <row r="1342" spans="1:31" ht="15" customHeight="1">
      <c r="A1342" s="89">
        <v>62</v>
      </c>
      <c r="B1342" s="89" t="s">
        <v>265</v>
      </c>
      <c r="C1342" s="131">
        <v>7</v>
      </c>
      <c r="D1342" s="143">
        <v>104.56</v>
      </c>
      <c r="E1342" s="123"/>
      <c r="F1342" s="122">
        <v>100</v>
      </c>
      <c r="G1342" s="125">
        <v>1338</v>
      </c>
      <c r="H1342" s="94"/>
      <c r="I1342" s="95"/>
      <c r="J1342">
        <v>1338</v>
      </c>
      <c r="K1342" s="100"/>
      <c r="L1342" s="100"/>
      <c r="M1342" s="100"/>
      <c r="N1342" s="100" t="s">
        <v>281</v>
      </c>
      <c r="O1342" s="100"/>
      <c r="P1342" s="100"/>
      <c r="Q1342" s="100" t="s">
        <v>155</v>
      </c>
      <c r="R1342" s="100"/>
      <c r="S1342" s="100" t="s">
        <v>281</v>
      </c>
      <c r="T1342" s="100" t="s">
        <v>281</v>
      </c>
      <c r="U1342" s="100" t="s">
        <v>281</v>
      </c>
      <c r="V1342" s="100"/>
      <c r="W1342" s="100"/>
      <c r="X1342" s="100"/>
      <c r="Y1342" s="100"/>
      <c r="Z1342" s="100"/>
      <c r="AA1342" s="100"/>
      <c r="AB1342" s="100"/>
      <c r="AC1342" s="100"/>
      <c r="AD1342" s="101"/>
      <c r="AE1342" s="113"/>
    </row>
    <row r="1343" spans="1:31" ht="15" customHeight="1">
      <c r="A1343" s="89">
        <v>62</v>
      </c>
      <c r="B1343" s="89" t="s">
        <v>265</v>
      </c>
      <c r="C1343" s="131">
        <v>8</v>
      </c>
      <c r="D1343" s="143">
        <v>79.78</v>
      </c>
      <c r="E1343" s="123"/>
      <c r="F1343" s="122">
        <v>75</v>
      </c>
      <c r="G1343" s="125">
        <v>1339</v>
      </c>
      <c r="H1343" s="94"/>
      <c r="I1343" s="95"/>
      <c r="J1343">
        <v>1339</v>
      </c>
      <c r="K1343" s="100"/>
      <c r="L1343" s="100"/>
      <c r="M1343" s="100"/>
      <c r="N1343" s="100" t="s">
        <v>281</v>
      </c>
      <c r="O1343" s="100"/>
      <c r="P1343" s="100"/>
      <c r="Q1343" s="100" t="s">
        <v>155</v>
      </c>
      <c r="R1343" s="100"/>
      <c r="S1343" s="100" t="s">
        <v>281</v>
      </c>
      <c r="T1343" s="100" t="s">
        <v>281</v>
      </c>
      <c r="U1343" s="100" t="s">
        <v>281</v>
      </c>
      <c r="V1343" s="100"/>
      <c r="W1343" s="100"/>
      <c r="X1343" s="100"/>
      <c r="Y1343" s="100"/>
      <c r="Z1343" s="100"/>
      <c r="AA1343" s="100"/>
      <c r="AB1343" s="100"/>
      <c r="AC1343" s="100"/>
      <c r="AD1343" s="101"/>
      <c r="AE1343" s="113"/>
    </row>
    <row r="1344" spans="1:31" ht="15" customHeight="1">
      <c r="A1344" s="89">
        <v>62</v>
      </c>
      <c r="B1344" s="89" t="s">
        <v>265</v>
      </c>
      <c r="C1344" s="131">
        <v>9</v>
      </c>
      <c r="D1344" s="143">
        <v>54.271000000000001</v>
      </c>
      <c r="E1344" s="123"/>
      <c r="F1344" s="122">
        <v>50</v>
      </c>
      <c r="G1344" s="125">
        <v>1340</v>
      </c>
      <c r="H1344" s="94"/>
      <c r="I1344" s="95"/>
      <c r="J1344">
        <v>1340</v>
      </c>
      <c r="K1344" s="100"/>
      <c r="L1344" s="100"/>
      <c r="M1344" s="100"/>
      <c r="N1344" s="100" t="s">
        <v>281</v>
      </c>
      <c r="O1344" s="100"/>
      <c r="P1344" s="100"/>
      <c r="Q1344" s="100" t="s">
        <v>155</v>
      </c>
      <c r="R1344" s="100"/>
      <c r="S1344" s="100" t="s">
        <v>281</v>
      </c>
      <c r="T1344" s="100" t="s">
        <v>281</v>
      </c>
      <c r="U1344" s="100" t="s">
        <v>281</v>
      </c>
      <c r="V1344" s="100"/>
      <c r="W1344" s="100"/>
      <c r="X1344" s="100"/>
      <c r="Y1344" s="100"/>
      <c r="Z1344" s="100"/>
      <c r="AA1344" s="100"/>
      <c r="AB1344" s="100"/>
      <c r="AC1344" s="100"/>
      <c r="AD1344" s="101"/>
      <c r="AE1344" s="113"/>
    </row>
    <row r="1345" spans="1:31" ht="15" customHeight="1">
      <c r="A1345" s="89">
        <v>62</v>
      </c>
      <c r="B1345" s="89" t="s">
        <v>265</v>
      </c>
      <c r="C1345" s="131">
        <v>10</v>
      </c>
      <c r="D1345" s="143">
        <v>34.145000000000003</v>
      </c>
      <c r="E1345" s="123"/>
      <c r="F1345" s="122">
        <v>30</v>
      </c>
      <c r="G1345" s="125">
        <v>1341</v>
      </c>
      <c r="H1345" s="94"/>
      <c r="I1345" s="95"/>
      <c r="J1345">
        <v>1341</v>
      </c>
      <c r="K1345" s="100"/>
      <c r="L1345" s="100"/>
      <c r="M1345" s="100"/>
      <c r="N1345" s="100" t="s">
        <v>281</v>
      </c>
      <c r="O1345" s="100"/>
      <c r="P1345" s="100"/>
      <c r="Q1345" s="100" t="s">
        <v>155</v>
      </c>
      <c r="R1345" s="100"/>
      <c r="S1345" s="100" t="s">
        <v>281</v>
      </c>
      <c r="T1345" s="100" t="s">
        <v>281</v>
      </c>
      <c r="U1345" s="100" t="s">
        <v>281</v>
      </c>
      <c r="V1345" s="100"/>
      <c r="W1345" s="100"/>
      <c r="X1345" s="100"/>
      <c r="Y1345" s="100"/>
      <c r="Z1345" s="100"/>
      <c r="AA1345" s="100"/>
      <c r="AB1345" s="100"/>
      <c r="AC1345" s="100"/>
      <c r="AD1345" s="101"/>
      <c r="AE1345" s="113"/>
    </row>
    <row r="1346" spans="1:31" ht="15" customHeight="1">
      <c r="A1346" s="89">
        <v>62</v>
      </c>
      <c r="B1346" s="89" t="s">
        <v>265</v>
      </c>
      <c r="C1346" s="131">
        <v>11</v>
      </c>
      <c r="D1346" s="146">
        <v>23.355</v>
      </c>
      <c r="F1346" s="122">
        <v>20</v>
      </c>
      <c r="G1346" s="125">
        <v>1342</v>
      </c>
      <c r="H1346" s="94"/>
      <c r="I1346" s="95"/>
      <c r="J1346">
        <v>1342</v>
      </c>
      <c r="K1346" s="100"/>
      <c r="L1346" s="100"/>
      <c r="M1346" s="100"/>
      <c r="N1346" s="100" t="s">
        <v>281</v>
      </c>
      <c r="O1346" s="100"/>
      <c r="P1346" s="100"/>
      <c r="Q1346" s="100" t="s">
        <v>155</v>
      </c>
      <c r="R1346" s="100"/>
      <c r="S1346" s="100" t="s">
        <v>281</v>
      </c>
      <c r="T1346" s="100" t="s">
        <v>281</v>
      </c>
      <c r="U1346" s="100" t="s">
        <v>281</v>
      </c>
      <c r="V1346" s="100"/>
      <c r="W1346" s="100"/>
      <c r="X1346" s="100"/>
      <c r="Y1346" s="100"/>
      <c r="Z1346" s="100"/>
      <c r="AA1346" s="100"/>
      <c r="AB1346" s="100"/>
      <c r="AC1346" s="100"/>
      <c r="AD1346" s="101"/>
      <c r="AE1346" s="113"/>
    </row>
    <row r="1347" spans="1:31" ht="15" customHeight="1">
      <c r="A1347" s="89">
        <v>62</v>
      </c>
      <c r="B1347" s="89" t="s">
        <v>265</v>
      </c>
      <c r="C1347" s="131">
        <v>12</v>
      </c>
      <c r="D1347" s="146">
        <v>7.19</v>
      </c>
      <c r="F1347" s="122">
        <v>5</v>
      </c>
      <c r="G1347" s="125">
        <v>1343</v>
      </c>
      <c r="H1347" s="94"/>
      <c r="I1347" s="95"/>
      <c r="J1347">
        <v>1343</v>
      </c>
      <c r="K1347" s="100"/>
      <c r="L1347" s="100"/>
      <c r="M1347" s="100"/>
      <c r="N1347" s="100" t="s">
        <v>281</v>
      </c>
      <c r="O1347" s="100"/>
      <c r="P1347" s="100"/>
      <c r="Q1347" s="100" t="s">
        <v>155</v>
      </c>
      <c r="R1347" s="100"/>
      <c r="S1347" s="100" t="s">
        <v>281</v>
      </c>
      <c r="T1347" s="100" t="s">
        <v>281</v>
      </c>
      <c r="U1347" s="100" t="s">
        <v>281</v>
      </c>
      <c r="V1347" s="100"/>
      <c r="W1347" s="100"/>
      <c r="X1347" s="100"/>
      <c r="Y1347" s="100"/>
      <c r="Z1347" s="100"/>
      <c r="AA1347" s="100"/>
      <c r="AB1347" s="100"/>
      <c r="AC1347" s="100"/>
      <c r="AD1347" s="101"/>
      <c r="AE1347" s="113"/>
    </row>
    <row r="1348" spans="1:31" ht="15" customHeight="1">
      <c r="A1348" s="89">
        <v>63</v>
      </c>
      <c r="B1348" s="89" t="s">
        <v>267</v>
      </c>
      <c r="C1348" s="131">
        <v>1</v>
      </c>
      <c r="D1348" s="146">
        <v>357.964</v>
      </c>
      <c r="E1348" s="123" t="s">
        <v>347</v>
      </c>
      <c r="G1348" s="125">
        <v>1344</v>
      </c>
      <c r="H1348" s="94"/>
      <c r="I1348" s="95"/>
      <c r="J1348">
        <v>1344</v>
      </c>
      <c r="K1348" s="100"/>
      <c r="L1348" s="100"/>
      <c r="M1348" s="100"/>
      <c r="N1348" s="100" t="s">
        <v>281</v>
      </c>
      <c r="O1348" s="100"/>
      <c r="P1348" s="100"/>
      <c r="Q1348" s="100" t="s">
        <v>155</v>
      </c>
      <c r="R1348" s="100"/>
      <c r="S1348" s="100" t="s">
        <v>281</v>
      </c>
      <c r="T1348" s="100" t="s">
        <v>281</v>
      </c>
      <c r="U1348" s="100" t="s">
        <v>281</v>
      </c>
      <c r="V1348" s="100"/>
      <c r="W1348" s="100"/>
      <c r="X1348" s="100"/>
      <c r="Y1348" s="100"/>
      <c r="Z1348" s="100"/>
      <c r="AA1348" s="100"/>
      <c r="AB1348" s="100"/>
      <c r="AC1348" s="100"/>
      <c r="AD1348" s="101"/>
      <c r="AE1348" s="113"/>
    </row>
    <row r="1349" spans="1:31" ht="15" customHeight="1">
      <c r="A1349" s="89">
        <v>63</v>
      </c>
      <c r="B1349" s="89" t="s">
        <v>267</v>
      </c>
      <c r="C1349" s="131">
        <v>2</v>
      </c>
      <c r="D1349" s="146">
        <v>306.923</v>
      </c>
      <c r="F1349" s="114">
        <v>300</v>
      </c>
      <c r="G1349" s="125">
        <v>1345</v>
      </c>
      <c r="H1349" s="94"/>
      <c r="I1349" s="95"/>
      <c r="J1349">
        <v>1345</v>
      </c>
      <c r="K1349" s="100"/>
      <c r="L1349" s="100"/>
      <c r="M1349" s="100"/>
      <c r="N1349" s="100" t="s">
        <v>281</v>
      </c>
      <c r="O1349" s="100"/>
      <c r="P1349" s="100"/>
      <c r="Q1349" s="100" t="s">
        <v>155</v>
      </c>
      <c r="R1349" s="100"/>
      <c r="S1349" s="100" t="s">
        <v>281</v>
      </c>
      <c r="T1349" s="100" t="s">
        <v>281</v>
      </c>
      <c r="U1349" s="100" t="s">
        <v>281</v>
      </c>
      <c r="V1349" s="100"/>
      <c r="W1349" s="100"/>
      <c r="X1349" s="100"/>
      <c r="Y1349" s="100"/>
      <c r="Z1349" s="100"/>
      <c r="AA1349" s="100"/>
      <c r="AB1349" s="100"/>
      <c r="AC1349" s="100"/>
      <c r="AD1349" s="101"/>
      <c r="AE1349" s="113"/>
    </row>
    <row r="1350" spans="1:31" ht="15" customHeight="1">
      <c r="A1350" s="89">
        <v>63</v>
      </c>
      <c r="B1350" s="89" t="s">
        <v>267</v>
      </c>
      <c r="C1350" s="131">
        <v>3</v>
      </c>
      <c r="D1350" s="146">
        <v>256.459</v>
      </c>
      <c r="F1350" s="114">
        <v>250</v>
      </c>
      <c r="G1350" s="125">
        <v>1346</v>
      </c>
      <c r="H1350" s="94"/>
      <c r="I1350" s="95"/>
      <c r="J1350">
        <v>1346</v>
      </c>
      <c r="K1350" s="100"/>
      <c r="L1350" s="100"/>
      <c r="M1350" s="100"/>
      <c r="N1350" s="100" t="s">
        <v>281</v>
      </c>
      <c r="O1350" s="100"/>
      <c r="P1350" s="100"/>
      <c r="Q1350" s="100" t="s">
        <v>155</v>
      </c>
      <c r="R1350" s="100"/>
      <c r="S1350" s="100" t="s">
        <v>155</v>
      </c>
      <c r="T1350" s="100" t="s">
        <v>281</v>
      </c>
      <c r="U1350" s="100" t="s">
        <v>281</v>
      </c>
      <c r="V1350" s="100"/>
      <c r="W1350" s="100"/>
      <c r="X1350" s="100"/>
      <c r="Y1350" s="100"/>
      <c r="Z1350" s="100"/>
      <c r="AA1350" s="100"/>
      <c r="AB1350" s="100"/>
      <c r="AC1350" s="100"/>
      <c r="AD1350" s="101"/>
      <c r="AE1350" s="113"/>
    </row>
    <row r="1351" spans="1:31" ht="15" customHeight="1">
      <c r="A1351" s="89">
        <v>63</v>
      </c>
      <c r="B1351" s="89" t="s">
        <v>267</v>
      </c>
      <c r="C1351" s="131">
        <v>4</v>
      </c>
      <c r="D1351" s="146">
        <v>205.417</v>
      </c>
      <c r="F1351" s="114">
        <v>200</v>
      </c>
      <c r="G1351" s="125">
        <v>1347</v>
      </c>
      <c r="H1351" s="94"/>
      <c r="I1351" s="95"/>
      <c r="J1351">
        <v>1347</v>
      </c>
      <c r="K1351" s="100"/>
      <c r="L1351" s="100"/>
      <c r="M1351" s="100"/>
      <c r="N1351" s="100" t="s">
        <v>281</v>
      </c>
      <c r="O1351" s="100"/>
      <c r="P1351" s="100"/>
      <c r="Q1351" s="100" t="s">
        <v>155</v>
      </c>
      <c r="R1351" s="100"/>
      <c r="S1351" s="100" t="s">
        <v>281</v>
      </c>
      <c r="T1351" s="100" t="s">
        <v>281</v>
      </c>
      <c r="U1351" s="100" t="s">
        <v>281</v>
      </c>
      <c r="V1351" s="100"/>
      <c r="W1351" s="100"/>
      <c r="X1351" s="100"/>
      <c r="Y1351" s="100"/>
      <c r="Z1351" s="100"/>
      <c r="AA1351" s="100"/>
      <c r="AB1351" s="100"/>
      <c r="AC1351" s="100"/>
      <c r="AD1351" s="101"/>
      <c r="AE1351" s="113"/>
    </row>
    <row r="1352" spans="1:31" ht="15" customHeight="1">
      <c r="A1352" s="89">
        <v>63</v>
      </c>
      <c r="B1352" s="89" t="s">
        <v>267</v>
      </c>
      <c r="C1352" s="131">
        <v>5</v>
      </c>
      <c r="D1352" s="146">
        <v>179.63</v>
      </c>
      <c r="F1352" s="114">
        <v>175</v>
      </c>
      <c r="G1352" s="125">
        <v>1348</v>
      </c>
      <c r="H1352" s="94"/>
      <c r="I1352" s="95"/>
      <c r="J1352">
        <v>1348</v>
      </c>
      <c r="K1352" s="100"/>
      <c r="L1352" s="100"/>
      <c r="M1352" s="100"/>
      <c r="N1352" s="100" t="s">
        <v>281</v>
      </c>
      <c r="O1352" s="100"/>
      <c r="P1352" s="100"/>
      <c r="Q1352" s="100" t="s">
        <v>155</v>
      </c>
      <c r="R1352" s="100"/>
      <c r="S1352" s="100" t="s">
        <v>281</v>
      </c>
      <c r="T1352" s="100" t="s">
        <v>281</v>
      </c>
      <c r="U1352" s="100" t="s">
        <v>281</v>
      </c>
      <c r="V1352" s="100"/>
      <c r="W1352" s="100"/>
      <c r="X1352" s="100"/>
      <c r="Y1352" s="100"/>
      <c r="Z1352" s="100"/>
      <c r="AA1352" s="100"/>
      <c r="AB1352" s="100"/>
      <c r="AC1352" s="100"/>
      <c r="AD1352" s="101"/>
      <c r="AE1352" s="113"/>
    </row>
    <row r="1353" spans="1:31" ht="15" customHeight="1">
      <c r="A1353" s="89">
        <v>63</v>
      </c>
      <c r="B1353" s="89" t="s">
        <v>267</v>
      </c>
      <c r="C1353" s="131">
        <v>6</v>
      </c>
      <c r="D1353" s="146">
        <v>155.202</v>
      </c>
      <c r="F1353" s="122">
        <v>150</v>
      </c>
      <c r="G1353" s="125">
        <v>1349</v>
      </c>
      <c r="H1353" s="94"/>
      <c r="I1353" s="95"/>
      <c r="J1353">
        <v>1349</v>
      </c>
      <c r="K1353" s="100"/>
      <c r="L1353" s="100"/>
      <c r="M1353" s="100"/>
      <c r="N1353" s="100" t="s">
        <v>281</v>
      </c>
      <c r="O1353" s="100"/>
      <c r="P1353" s="100"/>
      <c r="Q1353" s="100" t="s">
        <v>155</v>
      </c>
      <c r="R1353" s="100"/>
      <c r="S1353" s="100" t="s">
        <v>281</v>
      </c>
      <c r="T1353" s="100" t="s">
        <v>281</v>
      </c>
      <c r="U1353" s="100" t="s">
        <v>281</v>
      </c>
      <c r="V1353" s="100"/>
      <c r="W1353" s="100"/>
      <c r="X1353" s="100"/>
      <c r="Y1353" s="100"/>
      <c r="Z1353" s="100"/>
      <c r="AA1353" s="100"/>
      <c r="AB1353" s="100"/>
      <c r="AC1353" s="100"/>
      <c r="AD1353" s="101"/>
      <c r="AE1353" s="113"/>
    </row>
    <row r="1354" spans="1:31" ht="15" customHeight="1">
      <c r="A1354" s="89">
        <v>63</v>
      </c>
      <c r="B1354" s="89" t="s">
        <v>267</v>
      </c>
      <c r="C1354" s="131">
        <v>7</v>
      </c>
      <c r="D1354" s="146">
        <v>129.43899999999999</v>
      </c>
      <c r="F1354" s="122">
        <v>125</v>
      </c>
      <c r="G1354" s="125">
        <v>1350</v>
      </c>
      <c r="H1354" s="94"/>
      <c r="I1354" s="95"/>
      <c r="J1354">
        <v>1350</v>
      </c>
      <c r="K1354" s="100"/>
      <c r="L1354" s="100"/>
      <c r="M1354" s="100"/>
      <c r="N1354" s="100" t="s">
        <v>281</v>
      </c>
      <c r="O1354" s="100"/>
      <c r="P1354" s="100"/>
      <c r="Q1354" s="100" t="s">
        <v>155</v>
      </c>
      <c r="R1354" s="100"/>
      <c r="S1354" s="100" t="s">
        <v>281</v>
      </c>
      <c r="T1354" s="100" t="s">
        <v>281</v>
      </c>
      <c r="U1354" s="100" t="s">
        <v>281</v>
      </c>
      <c r="V1354" s="100"/>
      <c r="W1354" s="100"/>
      <c r="X1354" s="100"/>
      <c r="Y1354" s="100"/>
      <c r="Z1354" s="100"/>
      <c r="AA1354" s="100"/>
      <c r="AB1354" s="100"/>
      <c r="AC1354" s="100"/>
      <c r="AD1354" s="101"/>
      <c r="AE1354" s="113"/>
    </row>
    <row r="1355" spans="1:31" ht="15" customHeight="1">
      <c r="A1355" s="89">
        <v>63</v>
      </c>
      <c r="B1355" s="89" t="s">
        <v>267</v>
      </c>
      <c r="C1355" s="131">
        <v>8</v>
      </c>
      <c r="D1355" s="146">
        <v>105.123</v>
      </c>
      <c r="F1355" s="122">
        <v>100</v>
      </c>
      <c r="G1355" s="125">
        <v>1351</v>
      </c>
      <c r="H1355" s="94"/>
      <c r="I1355" s="95"/>
      <c r="J1355">
        <v>1351</v>
      </c>
      <c r="K1355" s="100"/>
      <c r="L1355" s="100"/>
      <c r="M1355" s="100"/>
      <c r="N1355" s="100" t="s">
        <v>281</v>
      </c>
      <c r="O1355" s="100"/>
      <c r="P1355" s="100"/>
      <c r="Q1355" s="100" t="s">
        <v>155</v>
      </c>
      <c r="R1355" s="100"/>
      <c r="S1355" s="100" t="s">
        <v>281</v>
      </c>
      <c r="T1355" s="100" t="s">
        <v>281</v>
      </c>
      <c r="U1355" s="100" t="s">
        <v>281</v>
      </c>
      <c r="V1355" s="100"/>
      <c r="W1355" s="100"/>
      <c r="X1355" s="100"/>
      <c r="Y1355" s="100"/>
      <c r="Z1355" s="100"/>
      <c r="AA1355" s="100"/>
      <c r="AB1355" s="100"/>
      <c r="AC1355" s="100"/>
      <c r="AD1355" s="101"/>
      <c r="AE1355" s="113"/>
    </row>
    <row r="1356" spans="1:31" ht="15" customHeight="1">
      <c r="A1356" s="89">
        <v>63</v>
      </c>
      <c r="B1356" s="89" t="s">
        <v>267</v>
      </c>
      <c r="C1356" s="131">
        <v>9</v>
      </c>
      <c r="D1356" s="146">
        <v>78.847999999999999</v>
      </c>
      <c r="F1356" s="122">
        <v>75</v>
      </c>
      <c r="G1356" s="125">
        <v>1352</v>
      </c>
      <c r="H1356" s="94"/>
      <c r="I1356" s="95"/>
      <c r="J1356">
        <v>1352</v>
      </c>
      <c r="K1356" s="100"/>
      <c r="L1356" s="100"/>
      <c r="M1356" s="100"/>
      <c r="N1356" s="100" t="s">
        <v>281</v>
      </c>
      <c r="O1356" s="100"/>
      <c r="P1356" s="100"/>
      <c r="Q1356" s="100" t="s">
        <v>155</v>
      </c>
      <c r="R1356" s="100"/>
      <c r="S1356" s="100" t="s">
        <v>281</v>
      </c>
      <c r="T1356" s="100" t="s">
        <v>281</v>
      </c>
      <c r="U1356" s="100" t="s">
        <v>281</v>
      </c>
      <c r="V1356" s="100"/>
      <c r="W1356" s="100"/>
      <c r="X1356" s="100"/>
      <c r="Y1356" s="100"/>
      <c r="Z1356" s="100"/>
      <c r="AA1356" s="100"/>
      <c r="AB1356" s="100"/>
      <c r="AC1356" s="100"/>
      <c r="AD1356" s="101"/>
      <c r="AE1356" s="113"/>
    </row>
    <row r="1357" spans="1:31" ht="15" customHeight="1">
      <c r="A1357" s="89">
        <v>63</v>
      </c>
      <c r="B1357" s="89" t="s">
        <v>267</v>
      </c>
      <c r="C1357" s="131">
        <v>10</v>
      </c>
      <c r="D1357" s="146">
        <v>54.533999999999999</v>
      </c>
      <c r="F1357" s="122">
        <v>50</v>
      </c>
      <c r="G1357" s="125">
        <v>1353</v>
      </c>
      <c r="H1357" s="94"/>
      <c r="I1357" s="95"/>
      <c r="J1357">
        <v>1353</v>
      </c>
      <c r="K1357" s="100"/>
      <c r="L1357" s="100"/>
      <c r="M1357" s="100"/>
      <c r="N1357" s="100" t="s">
        <v>281</v>
      </c>
      <c r="O1357" s="100"/>
      <c r="P1357" s="100"/>
      <c r="Q1357" s="100" t="s">
        <v>155</v>
      </c>
      <c r="R1357" s="100"/>
      <c r="S1357" s="100" t="s">
        <v>281</v>
      </c>
      <c r="T1357" s="100" t="s">
        <v>281</v>
      </c>
      <c r="U1357" s="100" t="s">
        <v>281</v>
      </c>
      <c r="V1357" s="100"/>
      <c r="W1357" s="100"/>
      <c r="X1357" s="100"/>
      <c r="Y1357" s="100"/>
      <c r="Z1357" s="100"/>
      <c r="AA1357" s="100"/>
      <c r="AB1357" s="100"/>
      <c r="AC1357" s="100"/>
      <c r="AD1357" s="101"/>
      <c r="AE1357" s="113"/>
    </row>
    <row r="1358" spans="1:31" ht="15" customHeight="1">
      <c r="A1358" s="89">
        <v>63</v>
      </c>
      <c r="B1358" s="89" t="s">
        <v>267</v>
      </c>
      <c r="C1358" s="131">
        <v>11</v>
      </c>
      <c r="D1358" s="146">
        <v>34.197000000000003</v>
      </c>
      <c r="F1358" s="122">
        <v>30</v>
      </c>
      <c r="G1358" s="125">
        <v>1354</v>
      </c>
      <c r="H1358" s="94"/>
      <c r="I1358" s="95"/>
      <c r="J1358">
        <v>1354</v>
      </c>
      <c r="K1358" s="100"/>
      <c r="L1358" s="100"/>
      <c r="M1358" s="100"/>
      <c r="N1358" s="100" t="s">
        <v>281</v>
      </c>
      <c r="O1358" s="100"/>
      <c r="P1358" s="100"/>
      <c r="Q1358" s="100" t="s">
        <v>155</v>
      </c>
      <c r="R1358" s="100"/>
      <c r="S1358" s="100" t="s">
        <v>281</v>
      </c>
      <c r="T1358" s="100" t="s">
        <v>281</v>
      </c>
      <c r="U1358" s="100" t="s">
        <v>281</v>
      </c>
      <c r="V1358" s="100"/>
      <c r="W1358" s="100"/>
      <c r="X1358" s="100"/>
      <c r="Y1358" s="100"/>
      <c r="Z1358" s="100"/>
      <c r="AA1358" s="100"/>
      <c r="AB1358" s="100"/>
      <c r="AC1358" s="100"/>
      <c r="AD1358" s="101"/>
      <c r="AE1358" s="113"/>
    </row>
    <row r="1359" spans="1:31" ht="15" customHeight="1">
      <c r="A1359" s="89">
        <v>63</v>
      </c>
      <c r="B1359" s="89" t="s">
        <v>267</v>
      </c>
      <c r="C1359" s="131">
        <v>12</v>
      </c>
      <c r="D1359" s="146">
        <v>23.577000000000002</v>
      </c>
      <c r="F1359" s="122">
        <v>20</v>
      </c>
      <c r="G1359" s="125">
        <v>1355</v>
      </c>
      <c r="H1359" s="94"/>
      <c r="I1359" s="95"/>
      <c r="J1359">
        <v>1355</v>
      </c>
      <c r="K1359" s="100"/>
      <c r="L1359" s="100"/>
      <c r="M1359" s="100"/>
      <c r="N1359" s="100" t="s">
        <v>281</v>
      </c>
      <c r="O1359" s="100"/>
      <c r="P1359" s="100"/>
      <c r="Q1359" s="100" t="s">
        <v>155</v>
      </c>
      <c r="R1359" s="100"/>
      <c r="S1359" s="100" t="s">
        <v>281</v>
      </c>
      <c r="T1359" s="100" t="s">
        <v>281</v>
      </c>
      <c r="U1359" s="100" t="s">
        <v>281</v>
      </c>
      <c r="V1359" s="100"/>
      <c r="W1359" s="100"/>
      <c r="X1359" s="100"/>
      <c r="Y1359" s="100"/>
      <c r="Z1359" s="100"/>
      <c r="AA1359" s="100"/>
      <c r="AB1359" s="100"/>
      <c r="AC1359" s="100"/>
      <c r="AD1359" s="101"/>
      <c r="AE1359" s="113"/>
    </row>
    <row r="1360" spans="1:31" ht="15" customHeight="1">
      <c r="A1360" s="89">
        <v>63</v>
      </c>
      <c r="B1360" s="89" t="s">
        <v>267</v>
      </c>
      <c r="C1360" s="131">
        <v>13</v>
      </c>
      <c r="D1360" s="146">
        <v>6.3129999999999997</v>
      </c>
      <c r="F1360" s="122">
        <v>5</v>
      </c>
      <c r="G1360" s="125">
        <v>1356</v>
      </c>
      <c r="H1360" s="94"/>
      <c r="I1360" s="95"/>
      <c r="J1360">
        <v>1356</v>
      </c>
      <c r="K1360" s="100"/>
      <c r="L1360" s="100"/>
      <c r="M1360" s="100"/>
      <c r="N1360" s="100" t="s">
        <v>281</v>
      </c>
      <c r="O1360" s="100"/>
      <c r="P1360" s="100"/>
      <c r="Q1360" s="100" t="s">
        <v>155</v>
      </c>
      <c r="R1360" s="100"/>
      <c r="S1360" s="100" t="s">
        <v>281</v>
      </c>
      <c r="T1360" s="100" t="s">
        <v>281</v>
      </c>
      <c r="U1360" s="100" t="s">
        <v>281</v>
      </c>
      <c r="V1360" s="100"/>
      <c r="W1360" s="100"/>
      <c r="X1360" s="100"/>
      <c r="Y1360" s="100"/>
      <c r="Z1360" s="100"/>
      <c r="AA1360" s="100"/>
      <c r="AB1360" s="100"/>
      <c r="AC1360" s="100"/>
      <c r="AD1360" s="101"/>
      <c r="AE1360" s="113"/>
    </row>
    <row r="1361" spans="1:31" ht="15" customHeight="1">
      <c r="A1361" s="89">
        <v>64</v>
      </c>
      <c r="B1361" s="89" t="s">
        <v>269</v>
      </c>
      <c r="C1361" s="131">
        <v>1</v>
      </c>
      <c r="D1361" s="146">
        <v>241.65100000000001</v>
      </c>
      <c r="E1361" s="123" t="s">
        <v>347</v>
      </c>
      <c r="G1361" s="125">
        <v>1357</v>
      </c>
      <c r="H1361" s="94"/>
      <c r="I1361" s="95"/>
      <c r="J1361">
        <v>1357</v>
      </c>
      <c r="K1361" s="100"/>
      <c r="L1361" s="100"/>
      <c r="M1361" s="100"/>
      <c r="N1361" s="100" t="s">
        <v>281</v>
      </c>
      <c r="O1361" s="100"/>
      <c r="P1361" s="100"/>
      <c r="Q1361" s="100" t="s">
        <v>155</v>
      </c>
      <c r="R1361" s="100"/>
      <c r="S1361" s="100" t="s">
        <v>281</v>
      </c>
      <c r="T1361" s="100" t="s">
        <v>281</v>
      </c>
      <c r="U1361" s="100" t="s">
        <v>281</v>
      </c>
      <c r="V1361" s="100"/>
      <c r="W1361" s="100"/>
      <c r="X1361" s="100"/>
      <c r="Y1361" s="100"/>
      <c r="Z1361" s="100"/>
      <c r="AA1361" s="100"/>
      <c r="AB1361" s="100"/>
      <c r="AC1361" s="100"/>
      <c r="AD1361" s="101"/>
      <c r="AE1361" s="113"/>
    </row>
    <row r="1362" spans="1:31" ht="15" customHeight="1">
      <c r="A1362" s="89">
        <v>64</v>
      </c>
      <c r="B1362" s="89" t="s">
        <v>269</v>
      </c>
      <c r="C1362" s="131">
        <v>2</v>
      </c>
      <c r="D1362" s="146">
        <v>205.666</v>
      </c>
      <c r="F1362" s="114">
        <v>200</v>
      </c>
      <c r="G1362" s="125">
        <v>1358</v>
      </c>
      <c r="H1362" s="94"/>
      <c r="I1362" s="95"/>
      <c r="J1362">
        <v>1358</v>
      </c>
      <c r="K1362" s="100"/>
      <c r="L1362" s="100"/>
      <c r="M1362" s="100"/>
      <c r="N1362" s="100" t="s">
        <v>281</v>
      </c>
      <c r="O1362" s="100"/>
      <c r="P1362" s="100"/>
      <c r="Q1362" s="100" t="s">
        <v>155</v>
      </c>
      <c r="R1362" s="100"/>
      <c r="S1362" s="100" t="s">
        <v>281</v>
      </c>
      <c r="T1362" s="100" t="s">
        <v>281</v>
      </c>
      <c r="U1362" s="100" t="s">
        <v>281</v>
      </c>
      <c r="V1362" s="100"/>
      <c r="W1362" s="100"/>
      <c r="X1362" s="100"/>
      <c r="Y1362" s="100"/>
      <c r="Z1362" s="100"/>
      <c r="AA1362" s="100"/>
      <c r="AB1362" s="100"/>
      <c r="AC1362" s="100"/>
      <c r="AD1362" s="101"/>
      <c r="AE1362" s="113"/>
    </row>
    <row r="1363" spans="1:31" ht="15" customHeight="1">
      <c r="A1363" s="89">
        <v>64</v>
      </c>
      <c r="B1363" s="89" t="s">
        <v>269</v>
      </c>
      <c r="C1363" s="131">
        <v>3</v>
      </c>
      <c r="D1363" s="146">
        <v>179.80099999999999</v>
      </c>
      <c r="F1363" s="114">
        <v>175</v>
      </c>
      <c r="G1363" s="125">
        <v>1359</v>
      </c>
      <c r="H1363" s="94"/>
      <c r="I1363" s="95"/>
      <c r="J1363">
        <v>1359</v>
      </c>
      <c r="K1363" s="100"/>
      <c r="L1363" s="100"/>
      <c r="M1363" s="100"/>
      <c r="N1363" s="100" t="s">
        <v>281</v>
      </c>
      <c r="O1363" s="100"/>
      <c r="P1363" s="100"/>
      <c r="Q1363" s="100" t="s">
        <v>155</v>
      </c>
      <c r="R1363" s="100"/>
      <c r="S1363" s="100" t="s">
        <v>155</v>
      </c>
      <c r="T1363" s="100" t="s">
        <v>281</v>
      </c>
      <c r="U1363" s="100" t="s">
        <v>281</v>
      </c>
      <c r="V1363" s="100"/>
      <c r="W1363" s="100"/>
      <c r="X1363" s="100"/>
      <c r="Y1363" s="100"/>
      <c r="Z1363" s="100"/>
      <c r="AA1363" s="100"/>
      <c r="AB1363" s="100"/>
      <c r="AC1363" s="100"/>
      <c r="AD1363" s="101"/>
      <c r="AE1363" s="113"/>
    </row>
    <row r="1364" spans="1:31" ht="15" customHeight="1">
      <c r="A1364" s="89">
        <v>64</v>
      </c>
      <c r="B1364" s="89" t="s">
        <v>269</v>
      </c>
      <c r="C1364" s="131">
        <v>4</v>
      </c>
      <c r="D1364" s="146">
        <v>155.642</v>
      </c>
      <c r="F1364" s="122">
        <v>150</v>
      </c>
      <c r="G1364" s="125">
        <v>1360</v>
      </c>
      <c r="H1364" s="94"/>
      <c r="I1364" s="95"/>
      <c r="J1364">
        <v>1360</v>
      </c>
      <c r="K1364" s="100"/>
      <c r="L1364" s="100"/>
      <c r="M1364" s="100"/>
      <c r="N1364" s="100" t="s">
        <v>281</v>
      </c>
      <c r="O1364" s="100"/>
      <c r="P1364" s="100"/>
      <c r="Q1364" s="100" t="s">
        <v>155</v>
      </c>
      <c r="R1364" s="100"/>
      <c r="S1364" s="100" t="s">
        <v>281</v>
      </c>
      <c r="T1364" s="100" t="s">
        <v>281</v>
      </c>
      <c r="U1364" s="100" t="s">
        <v>281</v>
      </c>
      <c r="V1364" s="100"/>
      <c r="W1364" s="100"/>
      <c r="X1364" s="100"/>
      <c r="Y1364" s="100"/>
      <c r="Z1364" s="100"/>
      <c r="AA1364" s="100"/>
      <c r="AB1364" s="100"/>
      <c r="AC1364" s="100"/>
      <c r="AD1364" s="101"/>
      <c r="AE1364" s="113"/>
    </row>
    <row r="1365" spans="1:31" ht="15" customHeight="1">
      <c r="A1365" s="89">
        <v>64</v>
      </c>
      <c r="B1365" s="89" t="s">
        <v>269</v>
      </c>
      <c r="C1365" s="131">
        <v>5</v>
      </c>
      <c r="D1365" s="146">
        <v>129.47800000000001</v>
      </c>
      <c r="F1365" s="122">
        <v>125</v>
      </c>
      <c r="G1365" s="125">
        <v>1361</v>
      </c>
      <c r="H1365" s="94"/>
      <c r="I1365" s="95"/>
      <c r="J1365">
        <v>1361</v>
      </c>
      <c r="K1365" s="100"/>
      <c r="L1365" s="100"/>
      <c r="M1365" s="100"/>
      <c r="N1365" s="100" t="s">
        <v>281</v>
      </c>
      <c r="O1365" s="100"/>
      <c r="P1365" s="100"/>
      <c r="Q1365" s="100" t="s">
        <v>155</v>
      </c>
      <c r="R1365" s="100"/>
      <c r="S1365" s="100" t="s">
        <v>281</v>
      </c>
      <c r="T1365" s="100" t="s">
        <v>281</v>
      </c>
      <c r="U1365" s="100" t="s">
        <v>281</v>
      </c>
      <c r="V1365" s="100"/>
      <c r="W1365" s="100"/>
      <c r="X1365" s="100"/>
      <c r="Y1365" s="100"/>
      <c r="Z1365" s="100"/>
      <c r="AA1365" s="100"/>
      <c r="AB1365" s="100"/>
      <c r="AC1365" s="100"/>
      <c r="AD1365" s="101"/>
      <c r="AE1365" s="113"/>
    </row>
    <row r="1366" spans="1:31" ht="15" customHeight="1">
      <c r="A1366" s="89">
        <v>64</v>
      </c>
      <c r="B1366" s="89" t="s">
        <v>269</v>
      </c>
      <c r="C1366" s="131">
        <v>6</v>
      </c>
      <c r="D1366" s="146">
        <v>105.437</v>
      </c>
      <c r="F1366" s="122">
        <v>100</v>
      </c>
      <c r="G1366" s="125">
        <v>1362</v>
      </c>
      <c r="H1366" s="94"/>
      <c r="I1366" s="95"/>
      <c r="J1366">
        <v>1362</v>
      </c>
      <c r="K1366" s="100"/>
      <c r="L1366" s="100"/>
      <c r="M1366" s="100"/>
      <c r="N1366" s="100" t="s">
        <v>281</v>
      </c>
      <c r="O1366" s="100"/>
      <c r="P1366" s="100"/>
      <c r="Q1366" s="100" t="s">
        <v>155</v>
      </c>
      <c r="R1366" s="100"/>
      <c r="S1366" s="100" t="s">
        <v>281</v>
      </c>
      <c r="T1366" s="100" t="s">
        <v>281</v>
      </c>
      <c r="U1366" s="100" t="s">
        <v>281</v>
      </c>
      <c r="V1366" s="100"/>
      <c r="W1366" s="100"/>
      <c r="X1366" s="100"/>
      <c r="Y1366" s="100"/>
      <c r="Z1366" s="100"/>
      <c r="AA1366" s="100"/>
      <c r="AB1366" s="100"/>
      <c r="AC1366" s="100"/>
      <c r="AD1366" s="101"/>
      <c r="AE1366" s="113"/>
    </row>
    <row r="1367" spans="1:31" ht="15" customHeight="1">
      <c r="A1367" s="89">
        <v>64</v>
      </c>
      <c r="B1367" s="89" t="s">
        <v>269</v>
      </c>
      <c r="C1367" s="131">
        <v>7</v>
      </c>
      <c r="D1367" s="146">
        <v>78.873999999999995</v>
      </c>
      <c r="F1367" s="122">
        <v>75</v>
      </c>
      <c r="G1367" s="125">
        <v>1363</v>
      </c>
      <c r="H1367" s="94"/>
      <c r="I1367" s="95"/>
      <c r="J1367">
        <v>1363</v>
      </c>
      <c r="K1367" s="100"/>
      <c r="L1367" s="100"/>
      <c r="M1367" s="100"/>
      <c r="N1367" s="100" t="s">
        <v>281</v>
      </c>
      <c r="O1367" s="100"/>
      <c r="P1367" s="100"/>
      <c r="Q1367" s="100" t="s">
        <v>155</v>
      </c>
      <c r="R1367" s="100"/>
      <c r="S1367" s="100" t="s">
        <v>281</v>
      </c>
      <c r="T1367" s="100" t="s">
        <v>281</v>
      </c>
      <c r="U1367" s="100" t="s">
        <v>281</v>
      </c>
      <c r="V1367" s="100"/>
      <c r="W1367" s="100"/>
      <c r="X1367" s="100"/>
      <c r="Y1367" s="100"/>
      <c r="Z1367" s="100"/>
      <c r="AA1367" s="100"/>
      <c r="AB1367" s="100"/>
      <c r="AC1367" s="100"/>
      <c r="AD1367" s="101"/>
      <c r="AE1367" s="113"/>
    </row>
    <row r="1368" spans="1:31" ht="15" customHeight="1">
      <c r="A1368" s="89">
        <v>64</v>
      </c>
      <c r="B1368" s="89" t="s">
        <v>269</v>
      </c>
      <c r="C1368" s="131">
        <v>8</v>
      </c>
      <c r="D1368" s="146">
        <v>53.887999999999998</v>
      </c>
      <c r="F1368" s="122">
        <v>50</v>
      </c>
      <c r="G1368" s="125">
        <v>1364</v>
      </c>
      <c r="H1368" s="94"/>
      <c r="I1368" s="95"/>
      <c r="J1368">
        <v>1364</v>
      </c>
      <c r="K1368" s="100"/>
      <c r="L1368" s="100"/>
      <c r="M1368" s="100"/>
      <c r="N1368" s="100" t="s">
        <v>281</v>
      </c>
      <c r="O1368" s="100"/>
      <c r="P1368" s="100"/>
      <c r="Q1368" s="100" t="s">
        <v>155</v>
      </c>
      <c r="R1368" s="100"/>
      <c r="S1368" s="100" t="s">
        <v>281</v>
      </c>
      <c r="T1368" s="100" t="s">
        <v>281</v>
      </c>
      <c r="U1368" s="100" t="s">
        <v>281</v>
      </c>
      <c r="V1368" s="100"/>
      <c r="W1368" s="100"/>
      <c r="X1368" s="100"/>
      <c r="Y1368" s="100"/>
      <c r="Z1368" s="100"/>
      <c r="AA1368" s="100"/>
      <c r="AB1368" s="100"/>
      <c r="AC1368" s="100"/>
      <c r="AD1368" s="101"/>
      <c r="AE1368" s="113"/>
    </row>
    <row r="1369" spans="1:31" ht="15" customHeight="1">
      <c r="A1369" s="89">
        <v>64</v>
      </c>
      <c r="B1369" s="89" t="s">
        <v>269</v>
      </c>
      <c r="C1369" s="131">
        <v>9</v>
      </c>
      <c r="D1369" s="146">
        <v>33.796999999999997</v>
      </c>
      <c r="F1369" s="122">
        <v>30</v>
      </c>
      <c r="G1369" s="125">
        <v>1365</v>
      </c>
      <c r="H1369" s="94"/>
      <c r="I1369" s="95"/>
      <c r="J1369">
        <v>1365</v>
      </c>
      <c r="K1369" s="100"/>
      <c r="L1369" s="100"/>
      <c r="M1369" s="100"/>
      <c r="N1369" s="100" t="s">
        <v>281</v>
      </c>
      <c r="O1369" s="100"/>
      <c r="P1369" s="100"/>
      <c r="Q1369" s="100" t="s">
        <v>155</v>
      </c>
      <c r="R1369" s="100"/>
      <c r="S1369" s="100" t="s">
        <v>281</v>
      </c>
      <c r="T1369" s="100" t="s">
        <v>281</v>
      </c>
      <c r="U1369" s="100" t="s">
        <v>281</v>
      </c>
      <c r="V1369" s="100"/>
      <c r="W1369" s="100"/>
      <c r="X1369" s="100"/>
      <c r="Y1369" s="100"/>
      <c r="Z1369" s="100"/>
      <c r="AA1369" s="100"/>
      <c r="AB1369" s="100"/>
      <c r="AC1369" s="100"/>
      <c r="AD1369" s="101"/>
      <c r="AE1369" s="113"/>
    </row>
    <row r="1370" spans="1:31" ht="15" customHeight="1">
      <c r="A1370" s="89">
        <v>64</v>
      </c>
      <c r="B1370" s="89" t="s">
        <v>269</v>
      </c>
      <c r="C1370" s="131">
        <v>10</v>
      </c>
      <c r="D1370" s="146">
        <v>23.998000000000001</v>
      </c>
      <c r="F1370" s="122">
        <v>20</v>
      </c>
      <c r="G1370" s="125">
        <v>1366</v>
      </c>
      <c r="H1370" s="94"/>
      <c r="I1370" s="95"/>
      <c r="J1370">
        <v>1366</v>
      </c>
      <c r="K1370" s="100"/>
      <c r="L1370" s="100"/>
      <c r="M1370" s="100"/>
      <c r="N1370" s="100" t="s">
        <v>281</v>
      </c>
      <c r="O1370" s="100"/>
      <c r="P1370" s="100"/>
      <c r="Q1370" s="100" t="s">
        <v>155</v>
      </c>
      <c r="R1370" s="100"/>
      <c r="S1370" s="100" t="s">
        <v>281</v>
      </c>
      <c r="T1370" s="100" t="s">
        <v>281</v>
      </c>
      <c r="U1370" s="100" t="s">
        <v>281</v>
      </c>
      <c r="V1370" s="100"/>
      <c r="W1370" s="100"/>
      <c r="X1370" s="100"/>
      <c r="Y1370" s="100"/>
      <c r="Z1370" s="100"/>
      <c r="AA1370" s="100"/>
      <c r="AB1370" s="100"/>
      <c r="AC1370" s="100"/>
      <c r="AD1370" s="101"/>
      <c r="AE1370" s="113"/>
    </row>
    <row r="1371" spans="1:31" ht="15" customHeight="1">
      <c r="A1371" s="89">
        <v>64</v>
      </c>
      <c r="B1371" s="89" t="s">
        <v>269</v>
      </c>
      <c r="C1371" s="131">
        <v>11</v>
      </c>
      <c r="D1371" s="146">
        <v>8.0389999999999997</v>
      </c>
      <c r="F1371" s="122">
        <v>5</v>
      </c>
      <c r="G1371" s="125">
        <v>1367</v>
      </c>
      <c r="H1371" s="94"/>
      <c r="I1371" s="95"/>
      <c r="J1371">
        <v>1367</v>
      </c>
      <c r="K1371" s="100"/>
      <c r="L1371" s="100"/>
      <c r="M1371" s="100"/>
      <c r="N1371" s="100" t="s">
        <v>281</v>
      </c>
      <c r="O1371" s="100"/>
      <c r="P1371" s="100"/>
      <c r="Q1371" s="100" t="s">
        <v>155</v>
      </c>
      <c r="R1371" s="100"/>
      <c r="S1371" s="100" t="s">
        <v>281</v>
      </c>
      <c r="T1371" s="100" t="s">
        <v>281</v>
      </c>
      <c r="U1371" s="100" t="s">
        <v>281</v>
      </c>
      <c r="V1371" s="100"/>
      <c r="W1371" s="100"/>
      <c r="X1371" s="100"/>
      <c r="Y1371" s="100"/>
      <c r="Z1371" s="100"/>
      <c r="AA1371" s="100"/>
      <c r="AB1371" s="100"/>
      <c r="AC1371" s="100"/>
      <c r="AD1371" s="101"/>
      <c r="AE1371" s="113"/>
    </row>
    <row r="1372" spans="1:31" ht="15" customHeight="1">
      <c r="A1372" s="89">
        <v>65</v>
      </c>
      <c r="B1372" s="89" t="s">
        <v>271</v>
      </c>
      <c r="C1372" s="131">
        <v>1</v>
      </c>
      <c r="D1372" s="146">
        <v>32.511000000000003</v>
      </c>
      <c r="E1372" s="123" t="s">
        <v>347</v>
      </c>
      <c r="G1372" s="125">
        <v>1368</v>
      </c>
      <c r="H1372" s="94"/>
      <c r="I1372" s="95"/>
      <c r="J1372">
        <v>1368</v>
      </c>
      <c r="K1372" s="100"/>
      <c r="L1372" s="100"/>
      <c r="M1372" s="100"/>
      <c r="N1372" s="100" t="s">
        <v>281</v>
      </c>
      <c r="O1372" s="100"/>
      <c r="P1372" s="100"/>
      <c r="Q1372" s="100" t="s">
        <v>155</v>
      </c>
      <c r="R1372" s="100"/>
      <c r="S1372" s="100" t="s">
        <v>281</v>
      </c>
      <c r="T1372" s="100" t="s">
        <v>281</v>
      </c>
      <c r="U1372" s="100" t="s">
        <v>281</v>
      </c>
      <c r="V1372" s="100"/>
      <c r="W1372" s="100"/>
      <c r="X1372" s="100"/>
      <c r="Y1372" s="100"/>
      <c r="Z1372" s="100"/>
      <c r="AA1372" s="100"/>
      <c r="AB1372" s="100"/>
      <c r="AC1372" s="100"/>
      <c r="AD1372" s="101"/>
      <c r="AE1372" s="113"/>
    </row>
    <row r="1373" spans="1:31" ht="15" customHeight="1">
      <c r="A1373" s="89">
        <v>65</v>
      </c>
      <c r="B1373" s="89" t="s">
        <v>271</v>
      </c>
      <c r="C1373" s="131">
        <v>2</v>
      </c>
      <c r="D1373" s="146">
        <v>21.507999999999999</v>
      </c>
      <c r="F1373" s="114">
        <v>20</v>
      </c>
      <c r="G1373" s="125">
        <v>1369</v>
      </c>
      <c r="H1373" s="94"/>
      <c r="I1373" s="95"/>
      <c r="J1373">
        <v>1369</v>
      </c>
      <c r="K1373" s="100"/>
      <c r="L1373" s="100"/>
      <c r="M1373" s="100"/>
      <c r="N1373" s="100" t="s">
        <v>281</v>
      </c>
      <c r="O1373" s="100"/>
      <c r="P1373" s="100"/>
      <c r="Q1373" s="100" t="s">
        <v>155</v>
      </c>
      <c r="R1373" s="100"/>
      <c r="S1373" s="100" t="s">
        <v>281</v>
      </c>
      <c r="T1373" s="100" t="s">
        <v>281</v>
      </c>
      <c r="U1373" s="100" t="s">
        <v>281</v>
      </c>
      <c r="V1373" s="100"/>
      <c r="W1373" s="100"/>
      <c r="X1373" s="100"/>
      <c r="Y1373" s="100"/>
      <c r="Z1373" s="100"/>
      <c r="AA1373" s="100"/>
      <c r="AB1373" s="100"/>
      <c r="AC1373" s="100"/>
      <c r="AD1373" s="101"/>
      <c r="AE1373" s="113"/>
    </row>
    <row r="1374" spans="1:31" ht="15" customHeight="1">
      <c r="A1374" s="89">
        <v>65</v>
      </c>
      <c r="B1374" s="89" t="s">
        <v>271</v>
      </c>
      <c r="C1374" s="131">
        <v>3</v>
      </c>
      <c r="D1374" s="146">
        <v>12.548999999999999</v>
      </c>
      <c r="F1374" s="114">
        <v>10</v>
      </c>
      <c r="G1374" s="125">
        <v>1370</v>
      </c>
      <c r="H1374" s="94"/>
      <c r="I1374" s="95"/>
      <c r="J1374">
        <v>1370</v>
      </c>
      <c r="K1374" s="100"/>
      <c r="L1374" s="100"/>
      <c r="M1374" s="100"/>
      <c r="N1374" s="100" t="s">
        <v>281</v>
      </c>
      <c r="O1374" s="100"/>
      <c r="P1374" s="100"/>
      <c r="Q1374" s="100" t="s">
        <v>155</v>
      </c>
      <c r="R1374" s="100"/>
      <c r="S1374" s="100" t="s">
        <v>281</v>
      </c>
      <c r="T1374" s="100" t="s">
        <v>281</v>
      </c>
      <c r="U1374" s="100" t="s">
        <v>281</v>
      </c>
      <c r="V1374" s="100"/>
      <c r="W1374" s="100"/>
      <c r="X1374" s="100"/>
      <c r="Y1374" s="100"/>
      <c r="Z1374" s="100"/>
      <c r="AA1374" s="100"/>
      <c r="AB1374" s="100"/>
      <c r="AC1374" s="100"/>
      <c r="AD1374" s="101"/>
      <c r="AE1374" s="113"/>
    </row>
    <row r="1375" spans="1:31" ht="15" customHeight="1">
      <c r="A1375" s="89">
        <v>65</v>
      </c>
      <c r="B1375" s="89" t="s">
        <v>271</v>
      </c>
      <c r="C1375" s="131">
        <v>4</v>
      </c>
      <c r="D1375" s="146">
        <v>6.319</v>
      </c>
      <c r="F1375" s="114">
        <v>5</v>
      </c>
      <c r="G1375" s="125">
        <v>1371</v>
      </c>
      <c r="H1375" s="94"/>
      <c r="I1375" s="95"/>
      <c r="J1375">
        <v>1371</v>
      </c>
      <c r="K1375" s="100"/>
      <c r="L1375" s="100"/>
      <c r="M1375" s="100"/>
      <c r="N1375" s="100" t="s">
        <v>281</v>
      </c>
      <c r="O1375" s="100"/>
      <c r="P1375" s="100"/>
      <c r="Q1375" s="100" t="s">
        <v>155</v>
      </c>
      <c r="R1375" s="100"/>
      <c r="S1375" s="100" t="s">
        <v>281</v>
      </c>
      <c r="T1375" s="100" t="s">
        <v>281</v>
      </c>
      <c r="U1375" s="100" t="s">
        <v>281</v>
      </c>
      <c r="V1375" s="100"/>
      <c r="W1375" s="100"/>
      <c r="X1375" s="100"/>
      <c r="Y1375" s="100"/>
      <c r="Z1375" s="100"/>
      <c r="AA1375" s="100"/>
      <c r="AB1375" s="100"/>
      <c r="AC1375" s="100"/>
      <c r="AD1375" s="101"/>
      <c r="AE1375" s="113"/>
    </row>
    <row r="1376" spans="1:31" ht="15" customHeight="1">
      <c r="A1376" s="89">
        <v>66</v>
      </c>
      <c r="B1376" s="89" t="s">
        <v>273</v>
      </c>
      <c r="C1376" s="131">
        <v>1</v>
      </c>
      <c r="D1376" s="146">
        <v>43.776000000000003</v>
      </c>
      <c r="E1376" s="123" t="s">
        <v>347</v>
      </c>
      <c r="G1376" s="125">
        <v>1372</v>
      </c>
      <c r="H1376" s="94"/>
      <c r="I1376" s="95"/>
      <c r="J1376">
        <v>1372</v>
      </c>
      <c r="K1376" s="100"/>
      <c r="L1376" s="100"/>
      <c r="M1376" s="100"/>
      <c r="N1376" s="100" t="s">
        <v>281</v>
      </c>
      <c r="O1376" s="100"/>
      <c r="P1376" s="100"/>
      <c r="Q1376" s="100" t="s">
        <v>155</v>
      </c>
      <c r="R1376" s="100"/>
      <c r="S1376" s="100" t="s">
        <v>281</v>
      </c>
      <c r="T1376" s="100" t="s">
        <v>281</v>
      </c>
      <c r="U1376" s="100" t="s">
        <v>281</v>
      </c>
      <c r="V1376" s="100"/>
      <c r="W1376" s="100"/>
      <c r="X1376" s="100"/>
      <c r="Y1376" s="100"/>
      <c r="Z1376" s="100"/>
      <c r="AA1376" s="100"/>
      <c r="AB1376" s="100"/>
      <c r="AC1376" s="100"/>
      <c r="AD1376" s="101"/>
      <c r="AE1376" s="113"/>
    </row>
    <row r="1377" spans="1:31" ht="15" customHeight="1">
      <c r="A1377" s="89">
        <v>66</v>
      </c>
      <c r="B1377" s="89" t="s">
        <v>273</v>
      </c>
      <c r="C1377" s="131">
        <v>2</v>
      </c>
      <c r="D1377" s="146">
        <v>32.143000000000001</v>
      </c>
      <c r="F1377" s="114">
        <v>30</v>
      </c>
      <c r="G1377" s="125">
        <v>1373</v>
      </c>
      <c r="H1377" s="94"/>
      <c r="I1377" s="95"/>
      <c r="J1377">
        <v>1373</v>
      </c>
      <c r="K1377" s="100"/>
      <c r="L1377" s="100"/>
      <c r="M1377" s="100"/>
      <c r="N1377" s="100" t="s">
        <v>281</v>
      </c>
      <c r="O1377" s="100"/>
      <c r="P1377" s="100"/>
      <c r="Q1377" s="100" t="s">
        <v>155</v>
      </c>
      <c r="R1377" s="100"/>
      <c r="S1377" s="100" t="s">
        <v>281</v>
      </c>
      <c r="T1377" s="100" t="s">
        <v>281</v>
      </c>
      <c r="U1377" s="100" t="s">
        <v>281</v>
      </c>
      <c r="V1377" s="100"/>
      <c r="W1377" s="100"/>
      <c r="X1377" s="100"/>
      <c r="Y1377" s="100"/>
      <c r="Z1377" s="100"/>
      <c r="AA1377" s="100"/>
      <c r="AB1377" s="100"/>
      <c r="AC1377" s="100"/>
      <c r="AD1377" s="101"/>
      <c r="AE1377" s="113"/>
    </row>
    <row r="1378" spans="1:31" ht="15" customHeight="1">
      <c r="A1378" s="89">
        <v>66</v>
      </c>
      <c r="B1378" s="89" t="s">
        <v>273</v>
      </c>
      <c r="C1378" s="131">
        <v>3</v>
      </c>
      <c r="D1378" s="146">
        <v>21.951000000000001</v>
      </c>
      <c r="F1378" s="114">
        <v>20</v>
      </c>
      <c r="G1378" s="125">
        <v>1374</v>
      </c>
      <c r="H1378" s="94"/>
      <c r="I1378" s="95"/>
      <c r="J1378">
        <v>1374</v>
      </c>
      <c r="K1378" s="100"/>
      <c r="L1378" s="100"/>
      <c r="M1378" s="100"/>
      <c r="N1378" s="100" t="s">
        <v>281</v>
      </c>
      <c r="O1378" s="100"/>
      <c r="P1378" s="100"/>
      <c r="Q1378" s="100" t="s">
        <v>155</v>
      </c>
      <c r="R1378" s="100"/>
      <c r="S1378" s="100" t="s">
        <v>281</v>
      </c>
      <c r="T1378" s="100" t="s">
        <v>281</v>
      </c>
      <c r="U1378" s="100" t="s">
        <v>281</v>
      </c>
      <c r="V1378" s="100"/>
      <c r="W1378" s="100"/>
      <c r="X1378" s="100"/>
      <c r="Y1378" s="100"/>
      <c r="Z1378" s="100"/>
      <c r="AA1378" s="100"/>
      <c r="AB1378" s="100"/>
      <c r="AC1378" s="100"/>
      <c r="AD1378" s="101"/>
    </row>
    <row r="1379" spans="1:31" ht="15" customHeight="1">
      <c r="A1379" s="89">
        <v>66</v>
      </c>
      <c r="B1379" s="89" t="s">
        <v>273</v>
      </c>
      <c r="C1379" s="131">
        <v>4</v>
      </c>
      <c r="D1379" s="146">
        <v>6.5</v>
      </c>
      <c r="F1379" s="114">
        <v>5</v>
      </c>
      <c r="G1379" s="125">
        <v>1375</v>
      </c>
      <c r="H1379" s="94"/>
      <c r="I1379" s="95"/>
      <c r="J1379">
        <v>1375</v>
      </c>
      <c r="K1379" s="100"/>
      <c r="L1379" s="100"/>
      <c r="M1379" s="100"/>
      <c r="N1379" s="100" t="s">
        <v>281</v>
      </c>
      <c r="O1379" s="100"/>
      <c r="P1379" s="100"/>
      <c r="Q1379" s="100" t="s">
        <v>155</v>
      </c>
      <c r="R1379" s="100"/>
      <c r="S1379" s="100" t="s">
        <v>281</v>
      </c>
      <c r="T1379" s="100" t="s">
        <v>281</v>
      </c>
      <c r="U1379" s="100" t="s">
        <v>281</v>
      </c>
      <c r="V1379" s="100"/>
      <c r="W1379" s="100"/>
      <c r="X1379" s="100"/>
      <c r="Y1379" s="100"/>
      <c r="Z1379" s="100"/>
      <c r="AA1379" s="100"/>
      <c r="AB1379" s="100"/>
      <c r="AC1379" s="100"/>
      <c r="AD1379" s="101"/>
    </row>
    <row r="1380" spans="1:31" ht="15" customHeight="1">
      <c r="A1380" s="89">
        <v>67</v>
      </c>
      <c r="B1380" s="89" t="s">
        <v>275</v>
      </c>
      <c r="C1380" s="131">
        <v>1</v>
      </c>
      <c r="D1380" s="146">
        <v>90.406999999999996</v>
      </c>
      <c r="E1380" s="123" t="s">
        <v>347</v>
      </c>
      <c r="G1380" s="125">
        <v>1376</v>
      </c>
      <c r="H1380" s="94"/>
      <c r="I1380" s="95"/>
      <c r="J1380">
        <v>1376</v>
      </c>
      <c r="K1380" s="100"/>
      <c r="L1380" s="100"/>
      <c r="M1380" s="100"/>
      <c r="N1380" s="100" t="s">
        <v>281</v>
      </c>
      <c r="O1380" s="100"/>
      <c r="P1380" s="100"/>
      <c r="Q1380" s="100" t="s">
        <v>155</v>
      </c>
      <c r="R1380" s="100"/>
      <c r="S1380" s="100" t="s">
        <v>281</v>
      </c>
      <c r="T1380" s="100" t="s">
        <v>281</v>
      </c>
      <c r="U1380" s="100" t="s">
        <v>281</v>
      </c>
      <c r="V1380" s="100"/>
      <c r="W1380" s="100"/>
      <c r="X1380" s="100"/>
      <c r="Y1380" s="100"/>
      <c r="Z1380" s="100"/>
      <c r="AA1380" s="100"/>
      <c r="AB1380" s="100"/>
      <c r="AC1380" s="100"/>
      <c r="AD1380" s="101"/>
    </row>
    <row r="1381" spans="1:31" ht="15" customHeight="1">
      <c r="A1381" s="89">
        <v>67</v>
      </c>
      <c r="B1381" s="89" t="s">
        <v>275</v>
      </c>
      <c r="C1381" s="131">
        <v>2</v>
      </c>
      <c r="D1381" s="146">
        <v>77.796999999999997</v>
      </c>
      <c r="F1381" s="114">
        <v>75</v>
      </c>
      <c r="G1381" s="125">
        <v>1377</v>
      </c>
      <c r="H1381" s="94"/>
      <c r="I1381" s="95"/>
      <c r="J1381">
        <v>1377</v>
      </c>
      <c r="K1381" s="100"/>
      <c r="L1381" s="100"/>
      <c r="M1381" s="100"/>
      <c r="N1381" s="100" t="s">
        <v>281</v>
      </c>
      <c r="O1381" s="100"/>
      <c r="P1381" s="100"/>
      <c r="Q1381" s="100" t="s">
        <v>155</v>
      </c>
      <c r="R1381" s="100"/>
      <c r="S1381" s="100" t="s">
        <v>155</v>
      </c>
      <c r="T1381" s="100" t="s">
        <v>281</v>
      </c>
      <c r="U1381" s="100" t="s">
        <v>281</v>
      </c>
      <c r="V1381" s="100"/>
      <c r="W1381" s="100"/>
      <c r="X1381" s="100"/>
      <c r="Y1381" s="100"/>
      <c r="Z1381" s="100"/>
      <c r="AA1381" s="100"/>
      <c r="AB1381" s="100"/>
      <c r="AC1381" s="100"/>
      <c r="AD1381" s="101"/>
    </row>
    <row r="1382" spans="1:31" ht="15" customHeight="1">
      <c r="A1382" s="89">
        <v>67</v>
      </c>
      <c r="B1382" s="89" t="s">
        <v>275</v>
      </c>
      <c r="C1382" s="131">
        <v>3</v>
      </c>
      <c r="D1382" s="146">
        <v>52.832000000000001</v>
      </c>
      <c r="F1382" s="114">
        <v>50</v>
      </c>
      <c r="G1382" s="125">
        <v>1378</v>
      </c>
      <c r="H1382" s="94"/>
      <c r="I1382" s="95"/>
      <c r="J1382">
        <v>1378</v>
      </c>
      <c r="K1382" s="100"/>
      <c r="L1382" s="100"/>
      <c r="M1382" s="100"/>
      <c r="N1382" s="100" t="s">
        <v>281</v>
      </c>
      <c r="O1382" s="100"/>
      <c r="P1382" s="100"/>
      <c r="Q1382" s="100" t="s">
        <v>155</v>
      </c>
      <c r="R1382" s="100"/>
      <c r="S1382" s="100" t="s">
        <v>281</v>
      </c>
      <c r="T1382" s="100" t="s">
        <v>281</v>
      </c>
      <c r="U1382" s="100" t="s">
        <v>281</v>
      </c>
      <c r="V1382" s="100"/>
      <c r="W1382" s="100"/>
      <c r="X1382" s="100"/>
      <c r="Y1382" s="100"/>
      <c r="Z1382" s="100"/>
      <c r="AA1382" s="100"/>
      <c r="AB1382" s="100"/>
      <c r="AC1382" s="100"/>
      <c r="AD1382" s="101"/>
    </row>
    <row r="1383" spans="1:31" ht="15" customHeight="1">
      <c r="A1383" s="89">
        <v>67</v>
      </c>
      <c r="B1383" s="89" t="s">
        <v>275</v>
      </c>
      <c r="C1383" s="131">
        <v>4</v>
      </c>
      <c r="D1383" s="146">
        <v>33.030999999999999</v>
      </c>
      <c r="F1383" s="114">
        <v>30</v>
      </c>
      <c r="G1383" s="125">
        <v>1379</v>
      </c>
      <c r="H1383" s="94"/>
      <c r="I1383" s="95"/>
      <c r="J1383">
        <v>1379</v>
      </c>
      <c r="K1383" s="100"/>
      <c r="L1383" s="100"/>
      <c r="M1383" s="100"/>
      <c r="N1383" s="100" t="s">
        <v>281</v>
      </c>
      <c r="O1383" s="100"/>
      <c r="P1383" s="100"/>
      <c r="Q1383" s="100" t="s">
        <v>155</v>
      </c>
      <c r="R1383" s="100"/>
      <c r="S1383" s="100" t="s">
        <v>281</v>
      </c>
      <c r="T1383" s="100" t="s">
        <v>281</v>
      </c>
      <c r="U1383" s="100" t="s">
        <v>281</v>
      </c>
      <c r="V1383" s="100"/>
      <c r="W1383" s="100"/>
      <c r="X1383" s="100"/>
      <c r="Y1383" s="100"/>
      <c r="Z1383" s="100"/>
      <c r="AA1383" s="100"/>
      <c r="AB1383" s="100"/>
      <c r="AC1383" s="100"/>
      <c r="AD1383" s="101"/>
    </row>
    <row r="1384" spans="1:31" ht="15" customHeight="1">
      <c r="A1384" s="89">
        <v>67</v>
      </c>
      <c r="B1384" s="89" t="s">
        <v>275</v>
      </c>
      <c r="C1384" s="131">
        <v>5</v>
      </c>
      <c r="D1384" s="146">
        <v>22.222999999999999</v>
      </c>
      <c r="F1384" s="114">
        <v>20</v>
      </c>
      <c r="G1384" s="125">
        <v>1380</v>
      </c>
      <c r="H1384" s="94"/>
      <c r="I1384" s="95"/>
      <c r="J1384">
        <v>1380</v>
      </c>
      <c r="K1384" s="100"/>
      <c r="L1384" s="100"/>
      <c r="M1384" s="100"/>
      <c r="N1384" s="100" t="s">
        <v>281</v>
      </c>
      <c r="O1384" s="100"/>
      <c r="P1384" s="100"/>
      <c r="Q1384" s="100" t="s">
        <v>155</v>
      </c>
      <c r="R1384" s="100"/>
      <c r="S1384" s="100" t="s">
        <v>281</v>
      </c>
      <c r="T1384" s="100" t="s">
        <v>281</v>
      </c>
      <c r="U1384" s="100" t="s">
        <v>281</v>
      </c>
      <c r="V1384" s="100"/>
      <c r="W1384" s="100"/>
      <c r="X1384" s="100"/>
      <c r="Y1384" s="100"/>
      <c r="Z1384" s="100"/>
      <c r="AA1384" s="100"/>
      <c r="AB1384" s="100"/>
      <c r="AC1384" s="100"/>
      <c r="AD1384" s="101"/>
    </row>
    <row r="1385" spans="1:31" ht="15" customHeight="1">
      <c r="A1385" s="89">
        <v>67</v>
      </c>
      <c r="B1385" s="89" t="s">
        <v>275</v>
      </c>
      <c r="C1385" s="131">
        <v>6</v>
      </c>
      <c r="D1385" s="146">
        <v>6.851</v>
      </c>
      <c r="F1385" s="114">
        <v>5</v>
      </c>
      <c r="G1385" s="125">
        <v>1381</v>
      </c>
      <c r="H1385" s="94"/>
      <c r="I1385" s="95"/>
      <c r="J1385">
        <v>1381</v>
      </c>
      <c r="K1385" s="100"/>
      <c r="L1385" s="100"/>
      <c r="M1385" s="100"/>
      <c r="N1385" s="100" t="s">
        <v>281</v>
      </c>
      <c r="O1385" s="100"/>
      <c r="P1385" s="100"/>
      <c r="Q1385" s="100" t="s">
        <v>155</v>
      </c>
      <c r="R1385" s="100"/>
      <c r="S1385" s="100" t="s">
        <v>281</v>
      </c>
      <c r="T1385" s="100" t="s">
        <v>281</v>
      </c>
      <c r="U1385" s="100" t="s">
        <v>281</v>
      </c>
      <c r="V1385" s="100"/>
      <c r="W1385" s="100"/>
      <c r="X1385" s="100"/>
      <c r="Y1385" s="100"/>
      <c r="Z1385" s="100"/>
      <c r="AA1385" s="100"/>
      <c r="AB1385" s="100"/>
      <c r="AC1385" s="100"/>
      <c r="AD1385" s="101"/>
    </row>
    <row r="1386" spans="1:31" ht="15" customHeight="1">
      <c r="A1386" s="89">
        <v>68</v>
      </c>
      <c r="B1386" s="89" t="s">
        <v>277</v>
      </c>
      <c r="C1386" s="131">
        <v>1</v>
      </c>
      <c r="D1386" s="146">
        <v>82.406000000000006</v>
      </c>
      <c r="E1386" s="123" t="s">
        <v>347</v>
      </c>
      <c r="G1386" s="125">
        <v>1382</v>
      </c>
      <c r="H1386" s="94"/>
      <c r="I1386" s="95"/>
      <c r="J1386">
        <v>1382</v>
      </c>
      <c r="K1386" s="100" t="s">
        <v>281</v>
      </c>
      <c r="L1386" s="100"/>
      <c r="M1386" s="100"/>
      <c r="N1386" s="100" t="s">
        <v>281</v>
      </c>
      <c r="O1386" s="100"/>
      <c r="P1386" s="100"/>
      <c r="Q1386" s="100" t="s">
        <v>155</v>
      </c>
      <c r="R1386" s="100"/>
      <c r="S1386" s="100" t="s">
        <v>281</v>
      </c>
      <c r="T1386" s="100" t="s">
        <v>281</v>
      </c>
      <c r="U1386" s="100" t="s">
        <v>281</v>
      </c>
      <c r="V1386" s="100"/>
      <c r="W1386" s="100"/>
      <c r="X1386" s="100"/>
      <c r="Y1386" s="100"/>
      <c r="Z1386" s="100"/>
      <c r="AA1386" s="100"/>
      <c r="AB1386" s="100"/>
      <c r="AC1386" s="100"/>
      <c r="AD1386" s="101"/>
    </row>
    <row r="1387" spans="1:31" ht="15" customHeight="1">
      <c r="A1387" s="89">
        <v>68</v>
      </c>
      <c r="B1387" s="89" t="s">
        <v>277</v>
      </c>
      <c r="C1387" s="131">
        <v>2</v>
      </c>
      <c r="D1387" s="146">
        <v>77.745000000000005</v>
      </c>
      <c r="F1387" s="114">
        <v>75</v>
      </c>
      <c r="G1387" s="125">
        <v>1383</v>
      </c>
      <c r="H1387" s="94"/>
      <c r="I1387" s="95"/>
      <c r="J1387">
        <v>1383</v>
      </c>
      <c r="K1387" s="100" t="s">
        <v>319</v>
      </c>
      <c r="L1387" s="100"/>
      <c r="M1387" s="100"/>
      <c r="N1387" s="100" t="s">
        <v>281</v>
      </c>
      <c r="O1387" s="100"/>
      <c r="P1387" s="100"/>
      <c r="Q1387" s="100" t="s">
        <v>155</v>
      </c>
      <c r="R1387" s="100"/>
      <c r="S1387" s="100" t="s">
        <v>155</v>
      </c>
      <c r="T1387" s="100" t="s">
        <v>281</v>
      </c>
      <c r="U1387" s="100" t="s">
        <v>281</v>
      </c>
      <c r="V1387" s="100"/>
      <c r="W1387" s="100"/>
      <c r="X1387" s="100"/>
      <c r="Y1387" s="100"/>
      <c r="Z1387" s="100"/>
      <c r="AA1387" s="100"/>
      <c r="AB1387" s="100"/>
      <c r="AC1387" s="100"/>
      <c r="AD1387" s="101"/>
    </row>
    <row r="1388" spans="1:31" ht="15" customHeight="1">
      <c r="A1388" s="89">
        <v>68</v>
      </c>
      <c r="B1388" s="89" t="s">
        <v>277</v>
      </c>
      <c r="C1388" s="131">
        <v>3</v>
      </c>
      <c r="D1388" s="146">
        <v>53.646999999999998</v>
      </c>
      <c r="F1388" s="114">
        <v>50</v>
      </c>
      <c r="G1388" s="125">
        <v>1384</v>
      </c>
      <c r="H1388" s="94"/>
      <c r="I1388" s="95"/>
      <c r="J1388">
        <v>1384</v>
      </c>
      <c r="K1388" s="100" t="s">
        <v>281</v>
      </c>
      <c r="L1388" s="100"/>
      <c r="M1388" s="100"/>
      <c r="N1388" s="100" t="s">
        <v>281</v>
      </c>
      <c r="O1388" s="100"/>
      <c r="P1388" s="100"/>
      <c r="Q1388" s="100" t="s">
        <v>155</v>
      </c>
      <c r="R1388" s="100"/>
      <c r="S1388" s="100" t="s">
        <v>281</v>
      </c>
      <c r="T1388" s="100" t="s">
        <v>281</v>
      </c>
      <c r="U1388" s="100" t="s">
        <v>281</v>
      </c>
      <c r="V1388" s="100"/>
      <c r="W1388" s="100"/>
      <c r="X1388" s="100"/>
      <c r="Y1388" s="100"/>
      <c r="Z1388" s="100"/>
      <c r="AA1388" s="100"/>
      <c r="AB1388" s="100"/>
      <c r="AC1388" s="100"/>
      <c r="AD1388" s="101"/>
    </row>
    <row r="1389" spans="1:31" ht="15" customHeight="1">
      <c r="A1389" s="89">
        <v>68</v>
      </c>
      <c r="B1389" s="89" t="s">
        <v>277</v>
      </c>
      <c r="C1389" s="131">
        <v>4</v>
      </c>
      <c r="D1389" s="146">
        <v>35.692</v>
      </c>
      <c r="F1389" s="114">
        <v>34</v>
      </c>
      <c r="G1389" s="125">
        <v>1385</v>
      </c>
      <c r="H1389" s="94"/>
      <c r="I1389" s="95"/>
      <c r="J1389">
        <v>1385</v>
      </c>
      <c r="K1389" s="100" t="s">
        <v>155</v>
      </c>
      <c r="L1389" s="100"/>
      <c r="M1389" s="100"/>
      <c r="N1389" s="100" t="s">
        <v>281</v>
      </c>
      <c r="O1389" s="100"/>
      <c r="P1389" s="100"/>
      <c r="Q1389" s="100" t="s">
        <v>155</v>
      </c>
      <c r="R1389" s="100"/>
      <c r="S1389" s="100" t="s">
        <v>281</v>
      </c>
      <c r="T1389" s="100" t="s">
        <v>281</v>
      </c>
      <c r="U1389" s="100" t="s">
        <v>281</v>
      </c>
      <c r="V1389" s="100"/>
      <c r="W1389" s="100"/>
      <c r="X1389" s="100"/>
      <c r="Y1389" s="100"/>
      <c r="Z1389" s="100"/>
      <c r="AA1389" s="100"/>
      <c r="AB1389" s="100"/>
      <c r="AC1389" s="100"/>
      <c r="AD1389" s="101"/>
    </row>
    <row r="1390" spans="1:31" ht="15" customHeight="1">
      <c r="A1390" s="89">
        <v>68</v>
      </c>
      <c r="B1390" s="89" t="s">
        <v>277</v>
      </c>
      <c r="C1390" s="131">
        <v>5</v>
      </c>
      <c r="D1390" s="146">
        <v>22.474</v>
      </c>
      <c r="F1390" s="114">
        <v>20</v>
      </c>
      <c r="G1390" s="125">
        <v>1386</v>
      </c>
      <c r="H1390" s="94"/>
      <c r="I1390" s="95"/>
      <c r="J1390">
        <v>1386</v>
      </c>
      <c r="K1390" s="100" t="s">
        <v>281</v>
      </c>
      <c r="L1390" s="100"/>
      <c r="M1390" s="100"/>
      <c r="N1390" s="100" t="s">
        <v>281</v>
      </c>
      <c r="O1390" s="100"/>
      <c r="P1390" s="100"/>
      <c r="Q1390" s="100" t="s">
        <v>155</v>
      </c>
      <c r="R1390" s="100"/>
      <c r="S1390" s="100" t="s">
        <v>281</v>
      </c>
      <c r="T1390" s="100" t="s">
        <v>281</v>
      </c>
      <c r="U1390" s="100" t="s">
        <v>281</v>
      </c>
      <c r="V1390" s="100"/>
      <c r="W1390" s="100"/>
      <c r="X1390" s="100"/>
      <c r="Y1390" s="100"/>
      <c r="Z1390" s="100"/>
      <c r="AA1390" s="100"/>
      <c r="AB1390" s="100"/>
      <c r="AC1390" s="100"/>
      <c r="AD1390" s="101"/>
      <c r="AE1390" s="147"/>
    </row>
    <row r="1391" spans="1:31" ht="15" customHeight="1">
      <c r="A1391" s="89">
        <v>68</v>
      </c>
      <c r="B1391" s="89" t="s">
        <v>277</v>
      </c>
      <c r="C1391" s="131">
        <v>6</v>
      </c>
      <c r="D1391" s="146">
        <v>7.4009999999999998</v>
      </c>
      <c r="F1391" s="114">
        <v>5</v>
      </c>
      <c r="G1391" s="125">
        <v>1387</v>
      </c>
      <c r="H1391" s="94"/>
      <c r="I1391" s="95"/>
      <c r="J1391">
        <v>1387</v>
      </c>
      <c r="K1391" s="100" t="s">
        <v>281</v>
      </c>
      <c r="L1391" s="100"/>
      <c r="M1391" s="100"/>
      <c r="N1391" s="100" t="s">
        <v>281</v>
      </c>
      <c r="O1391" s="100"/>
      <c r="P1391" s="100"/>
      <c r="Q1391" s="100" t="s">
        <v>155</v>
      </c>
      <c r="R1391" s="100"/>
      <c r="S1391" s="100" t="s">
        <v>281</v>
      </c>
      <c r="T1391" s="100" t="s">
        <v>281</v>
      </c>
      <c r="U1391" s="100" t="s">
        <v>281</v>
      </c>
      <c r="V1391" s="100"/>
      <c r="W1391" s="100"/>
      <c r="X1391" s="100"/>
      <c r="Y1391" s="100"/>
      <c r="Z1391" s="100"/>
      <c r="AA1391" s="100"/>
      <c r="AB1391" s="100"/>
      <c r="AC1391" s="100"/>
      <c r="AD1391" s="101"/>
      <c r="AE1391" s="147"/>
    </row>
    <row r="1392" spans="1:31" ht="15" customHeight="1">
      <c r="A1392" s="89">
        <v>70</v>
      </c>
      <c r="B1392" s="89" t="s">
        <v>279</v>
      </c>
      <c r="C1392" s="131">
        <v>1</v>
      </c>
      <c r="D1392" s="146">
        <v>5.9489999999999998</v>
      </c>
      <c r="G1392" s="125">
        <v>1388</v>
      </c>
      <c r="H1392" s="94"/>
      <c r="I1392" s="95"/>
      <c r="J1392">
        <v>1388</v>
      </c>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1"/>
      <c r="AE1392" s="147"/>
    </row>
    <row r="1393" spans="1:31" ht="15" customHeight="1">
      <c r="A1393" s="89">
        <v>70</v>
      </c>
      <c r="B1393" s="89" t="s">
        <v>279</v>
      </c>
      <c r="C1393" s="131">
        <v>2</v>
      </c>
      <c r="D1393" s="146">
        <v>5.9630000000000001</v>
      </c>
      <c r="G1393" s="125">
        <v>1389</v>
      </c>
      <c r="H1393" s="94"/>
      <c r="I1393" s="95"/>
      <c r="J1393">
        <v>1389</v>
      </c>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1"/>
      <c r="AE1393" s="147"/>
    </row>
    <row r="1394" spans="1:31" ht="15" customHeight="1">
      <c r="A1394" s="89">
        <v>70</v>
      </c>
      <c r="B1394" s="89" t="s">
        <v>279</v>
      </c>
      <c r="C1394" s="131">
        <v>3</v>
      </c>
      <c r="D1394" s="146">
        <v>6.02</v>
      </c>
      <c r="G1394" s="125">
        <v>1390</v>
      </c>
      <c r="H1394" s="94"/>
      <c r="I1394" s="95"/>
      <c r="J1394">
        <v>1390</v>
      </c>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1"/>
      <c r="AE1394" s="147"/>
    </row>
    <row r="1395" spans="1:31" ht="15" customHeight="1">
      <c r="A1395" s="89">
        <v>70</v>
      </c>
      <c r="B1395" s="89" t="s">
        <v>279</v>
      </c>
      <c r="C1395" s="131">
        <v>4</v>
      </c>
      <c r="D1395" s="146">
        <v>6.0369999999999999</v>
      </c>
      <c r="G1395" s="125">
        <v>1391</v>
      </c>
      <c r="H1395" s="94"/>
      <c r="I1395" s="95"/>
      <c r="J1395">
        <v>1391</v>
      </c>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1"/>
      <c r="AE1395" s="147"/>
    </row>
    <row r="1396" spans="1:31" ht="15" customHeight="1">
      <c r="A1396" s="89">
        <v>70</v>
      </c>
      <c r="B1396" s="89" t="s">
        <v>279</v>
      </c>
      <c r="C1396" s="131">
        <v>5</v>
      </c>
      <c r="D1396" s="146">
        <v>6.0529999999999999</v>
      </c>
      <c r="G1396" s="125">
        <v>1392</v>
      </c>
      <c r="H1396" s="94"/>
      <c r="I1396" s="95"/>
      <c r="J1396">
        <v>1392</v>
      </c>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1"/>
      <c r="AE1396" s="147"/>
    </row>
    <row r="1397" spans="1:31" ht="15" customHeight="1">
      <c r="A1397" s="89"/>
      <c r="B1397" s="89"/>
      <c r="G1397" s="125"/>
      <c r="H1397" s="94"/>
      <c r="I1397" s="95"/>
      <c r="J1397" s="131"/>
      <c r="K1397" s="100"/>
      <c r="L1397" s="100"/>
      <c r="M1397" s="100"/>
      <c r="N1397" s="100"/>
      <c r="O1397" s="100"/>
      <c r="P1397" s="100"/>
      <c r="Q1397" s="100"/>
      <c r="R1397" s="100"/>
      <c r="S1397" s="100"/>
      <c r="T1397" s="100"/>
      <c r="U1397" s="100"/>
    </row>
    <row r="1398" spans="1:31" ht="15" customHeight="1">
      <c r="A1398" s="89"/>
      <c r="B1398" s="89"/>
      <c r="G1398" s="125"/>
      <c r="H1398" s="94"/>
      <c r="I1398" s="95"/>
      <c r="J1398" s="131"/>
      <c r="K1398" s="100"/>
      <c r="L1398" s="100"/>
      <c r="M1398" s="100"/>
      <c r="N1398" s="100"/>
      <c r="O1398" s="100"/>
      <c r="P1398" s="100"/>
      <c r="Q1398" s="100"/>
      <c r="R1398" s="100"/>
      <c r="S1398" s="100"/>
      <c r="T1398" s="100"/>
      <c r="U1398" s="100"/>
    </row>
    <row r="1399" spans="1:31" ht="15" customHeight="1">
      <c r="A1399" s="89"/>
      <c r="B1399" s="89"/>
      <c r="G1399" s="125"/>
      <c r="H1399" s="94"/>
      <c r="I1399" s="95"/>
      <c r="J1399" s="131"/>
      <c r="K1399" s="100"/>
      <c r="L1399" s="100"/>
      <c r="M1399" s="100"/>
      <c r="N1399" s="100"/>
      <c r="O1399" s="100"/>
      <c r="P1399" s="100"/>
      <c r="Q1399" s="100"/>
      <c r="R1399" s="100"/>
      <c r="S1399" s="100"/>
      <c r="T1399" s="100"/>
      <c r="U1399" s="100"/>
    </row>
    <row r="1400" spans="1:31" ht="15" customHeight="1">
      <c r="A1400" s="89"/>
      <c r="B1400" s="89"/>
      <c r="G1400" s="125"/>
      <c r="H1400" s="94"/>
      <c r="I1400" s="95"/>
      <c r="J1400" s="131"/>
      <c r="K1400" s="100"/>
      <c r="L1400" s="100"/>
      <c r="M1400" s="100"/>
      <c r="N1400" s="100"/>
      <c r="O1400" s="100"/>
      <c r="P1400" s="100"/>
      <c r="Q1400" s="100"/>
      <c r="R1400" s="100"/>
      <c r="S1400" s="100"/>
      <c r="T1400" s="100"/>
      <c r="U1400" s="100"/>
    </row>
    <row r="1401" spans="1:31" ht="15" customHeight="1">
      <c r="A1401" s="89"/>
      <c r="B1401" s="89"/>
      <c r="G1401" s="125"/>
      <c r="H1401" s="94"/>
      <c r="I1401" s="95"/>
      <c r="J1401" s="131"/>
      <c r="K1401" s="100"/>
      <c r="L1401" s="100"/>
      <c r="M1401" s="100"/>
      <c r="N1401" s="100"/>
      <c r="O1401" s="100"/>
      <c r="P1401" s="100"/>
      <c r="Q1401" s="100"/>
      <c r="R1401" s="100"/>
      <c r="S1401" s="100"/>
      <c r="T1401" s="100"/>
      <c r="U1401" s="100"/>
    </row>
    <row r="1402" spans="1:31" ht="15" customHeight="1">
      <c r="A1402" s="89"/>
      <c r="B1402" s="89"/>
      <c r="G1402" s="125"/>
      <c r="H1402" s="94"/>
      <c r="I1402" s="95"/>
      <c r="J1402" s="131"/>
      <c r="K1402" s="100"/>
      <c r="L1402" s="100"/>
      <c r="M1402" s="100"/>
      <c r="N1402" s="100"/>
      <c r="O1402" s="100"/>
      <c r="P1402" s="100"/>
      <c r="Q1402" s="100"/>
      <c r="R1402" s="100"/>
      <c r="S1402" s="100"/>
      <c r="T1402" s="100"/>
      <c r="U1402" s="100"/>
    </row>
    <row r="1403" spans="1:31" ht="15" customHeight="1">
      <c r="A1403" s="89"/>
      <c r="B1403" s="89"/>
      <c r="G1403" s="125"/>
      <c r="H1403" s="94"/>
      <c r="I1403" s="95"/>
      <c r="J1403" s="131"/>
      <c r="K1403" s="100"/>
      <c r="L1403" s="100"/>
      <c r="M1403" s="100"/>
      <c r="N1403" s="100"/>
      <c r="O1403" s="100"/>
      <c r="P1403" s="100"/>
      <c r="Q1403" s="100"/>
      <c r="R1403" s="100"/>
      <c r="S1403" s="100"/>
      <c r="T1403" s="100"/>
      <c r="U1403" s="100"/>
    </row>
    <row r="1404" spans="1:31" ht="15" customHeight="1">
      <c r="A1404" s="89"/>
      <c r="B1404" s="89"/>
      <c r="G1404" s="125"/>
      <c r="H1404" s="94"/>
      <c r="I1404" s="95"/>
      <c r="J1404" s="131"/>
      <c r="K1404" s="100"/>
      <c r="L1404" s="100"/>
      <c r="M1404" s="100"/>
      <c r="N1404" s="100"/>
      <c r="O1404" s="100"/>
      <c r="P1404" s="100"/>
      <c r="Q1404" s="100"/>
      <c r="R1404" s="100"/>
      <c r="S1404" s="100"/>
      <c r="T1404" s="100"/>
      <c r="U1404" s="100"/>
    </row>
    <row r="1405" spans="1:31" ht="15" customHeight="1">
      <c r="A1405" s="89"/>
      <c r="B1405" s="89"/>
      <c r="G1405" s="125"/>
      <c r="H1405" s="94"/>
      <c r="I1405" s="95"/>
      <c r="J1405" s="131"/>
      <c r="K1405" s="100"/>
      <c r="L1405" s="100"/>
      <c r="M1405" s="100"/>
      <c r="N1405" s="100"/>
      <c r="O1405" s="100"/>
      <c r="P1405" s="100"/>
      <c r="Q1405" s="100"/>
      <c r="R1405" s="100"/>
      <c r="S1405" s="100"/>
      <c r="T1405" s="100"/>
      <c r="U1405" s="100"/>
    </row>
    <row r="1406" spans="1:31" ht="15" customHeight="1">
      <c r="A1406" s="89"/>
      <c r="B1406" s="89"/>
      <c r="G1406" s="125"/>
      <c r="H1406" s="94"/>
      <c r="I1406" s="95"/>
      <c r="J1406" s="131"/>
      <c r="K1406" s="100"/>
      <c r="L1406" s="100"/>
      <c r="M1406" s="100"/>
      <c r="N1406" s="100"/>
      <c r="O1406" s="100"/>
      <c r="P1406" s="100"/>
      <c r="Q1406" s="100"/>
      <c r="R1406" s="100"/>
      <c r="S1406" s="100"/>
      <c r="T1406" s="100"/>
      <c r="U1406" s="100"/>
    </row>
    <row r="1407" spans="1:31" ht="15" customHeight="1">
      <c r="A1407" s="89"/>
      <c r="B1407" s="89"/>
      <c r="G1407" s="125"/>
      <c r="H1407" s="94"/>
      <c r="I1407" s="95"/>
      <c r="J1407" s="131"/>
      <c r="K1407" s="100"/>
      <c r="L1407" s="100"/>
      <c r="M1407" s="100"/>
      <c r="N1407" s="100"/>
      <c r="O1407" s="100"/>
      <c r="P1407" s="100"/>
      <c r="Q1407" s="100"/>
      <c r="R1407" s="100"/>
      <c r="S1407" s="100"/>
      <c r="T1407" s="100"/>
      <c r="U1407" s="100"/>
    </row>
    <row r="1408" spans="1:31" ht="15" customHeight="1">
      <c r="A1408" s="89"/>
      <c r="B1408" s="89"/>
      <c r="G1408" s="125"/>
      <c r="H1408" s="94"/>
      <c r="I1408" s="95"/>
      <c r="J1408" s="131"/>
      <c r="K1408" s="100"/>
      <c r="L1408" s="100"/>
      <c r="M1408" s="100"/>
      <c r="N1408" s="100"/>
      <c r="O1408" s="100"/>
      <c r="P1408" s="100"/>
      <c r="Q1408" s="100"/>
      <c r="R1408" s="100"/>
      <c r="S1408" s="100"/>
      <c r="T1408" s="100"/>
      <c r="U1408" s="100"/>
    </row>
    <row r="1409" spans="1:31" ht="15" customHeight="1">
      <c r="A1409" s="89"/>
      <c r="B1409" s="89"/>
      <c r="G1409" s="125"/>
      <c r="H1409" s="94"/>
      <c r="I1409" s="95"/>
      <c r="J1409" s="131"/>
      <c r="K1409" s="100"/>
      <c r="L1409" s="100"/>
      <c r="M1409" s="100"/>
      <c r="N1409" s="100"/>
      <c r="O1409" s="100"/>
      <c r="P1409" s="100"/>
      <c r="Q1409" s="100"/>
      <c r="R1409" s="100"/>
      <c r="S1409" s="100"/>
      <c r="T1409" s="100"/>
      <c r="U1409" s="100"/>
    </row>
    <row r="1410" spans="1:31" ht="15" customHeight="1">
      <c r="A1410" s="89"/>
      <c r="B1410" s="89"/>
      <c r="G1410" s="125"/>
      <c r="H1410" s="94"/>
      <c r="I1410" s="95"/>
      <c r="J1410" s="131"/>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1"/>
      <c r="AE1410" s="113"/>
    </row>
    <row r="1411" spans="1:31" ht="15" customHeight="1">
      <c r="A1411" s="89"/>
      <c r="B1411" s="89"/>
      <c r="G1411" s="125"/>
      <c r="H1411" s="94"/>
      <c r="I1411" s="95"/>
      <c r="J1411" s="131"/>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1"/>
      <c r="AE1411" s="113"/>
    </row>
    <row r="1412" spans="1:31" ht="15" customHeight="1">
      <c r="A1412" s="89"/>
      <c r="B1412" s="89"/>
      <c r="G1412" s="125"/>
      <c r="H1412" s="94"/>
      <c r="I1412" s="95"/>
      <c r="J1412" s="131"/>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1"/>
      <c r="AE1412" s="113"/>
    </row>
    <row r="1413" spans="1:31" ht="15" customHeight="1">
      <c r="A1413" s="89"/>
      <c r="B1413" s="89"/>
      <c r="G1413" s="125"/>
      <c r="H1413" s="94"/>
      <c r="I1413" s="95"/>
      <c r="J1413" s="131"/>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1"/>
      <c r="AE1413" s="113"/>
    </row>
    <row r="1414" spans="1:31" ht="15" customHeight="1">
      <c r="A1414" s="89"/>
      <c r="B1414" s="89"/>
      <c r="G1414" s="125"/>
      <c r="H1414" s="94"/>
      <c r="I1414" s="95"/>
      <c r="J1414" s="131"/>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1"/>
      <c r="AE1414" s="113"/>
    </row>
    <row r="1415" spans="1:31" ht="15" customHeight="1">
      <c r="A1415" s="89"/>
      <c r="B1415" s="89"/>
      <c r="G1415" s="125"/>
      <c r="I1415" s="95"/>
      <c r="J1415" s="131"/>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1"/>
      <c r="AE1415" s="113"/>
    </row>
    <row r="1416" spans="1:31" ht="15" customHeight="1">
      <c r="A1416" s="89"/>
      <c r="B1416" s="89"/>
      <c r="G1416" s="125"/>
      <c r="I1416" s="95"/>
      <c r="J1416" s="131"/>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1"/>
      <c r="AE1416" s="113"/>
    </row>
    <row r="1417" spans="1:31" ht="15" customHeight="1">
      <c r="A1417" s="89"/>
      <c r="B1417" s="89"/>
      <c r="G1417" s="125"/>
      <c r="I1417" s="95"/>
      <c r="J1417" s="131"/>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1"/>
      <c r="AE1417" s="113"/>
    </row>
    <row r="1418" spans="1:31" ht="15" customHeight="1">
      <c r="A1418" s="89"/>
      <c r="B1418" s="89"/>
      <c r="G1418" s="125"/>
      <c r="I1418" s="95"/>
      <c r="J1418" s="131"/>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1"/>
      <c r="AE1418" s="113"/>
    </row>
    <row r="1419" spans="1:31" ht="15" customHeight="1">
      <c r="A1419" s="89"/>
      <c r="B1419" s="89"/>
      <c r="G1419" s="125"/>
      <c r="I1419" s="95"/>
      <c r="J1419" s="131"/>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1"/>
      <c r="AE1419" s="113"/>
    </row>
    <row r="1420" spans="1:31" ht="15" customHeight="1">
      <c r="A1420" s="89"/>
      <c r="B1420" s="89"/>
      <c r="G1420" s="125"/>
      <c r="I1420" s="95"/>
      <c r="J1420" s="131"/>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1"/>
      <c r="AE1420" s="113"/>
    </row>
    <row r="1421" spans="1:31" ht="15" customHeight="1">
      <c r="A1421" s="89"/>
      <c r="B1421" s="89"/>
      <c r="G1421" s="125"/>
      <c r="I1421" s="95"/>
      <c r="J1421" s="131"/>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1"/>
      <c r="AE1421" s="113"/>
    </row>
    <row r="1422" spans="1:31" ht="15" customHeight="1">
      <c r="A1422" s="89"/>
      <c r="B1422" s="89"/>
      <c r="G1422" s="125"/>
      <c r="I1422" s="95"/>
      <c r="J1422" s="131"/>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1"/>
      <c r="AE1422" s="113"/>
    </row>
    <row r="1423" spans="1:31" ht="15" customHeight="1">
      <c r="A1423" s="89"/>
      <c r="B1423" s="89"/>
      <c r="G1423" s="125"/>
      <c r="I1423" s="95"/>
      <c r="J1423" s="131"/>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1"/>
      <c r="AE1423" s="113"/>
    </row>
    <row r="1424" spans="1:31" ht="15" customHeight="1">
      <c r="A1424" s="89"/>
      <c r="B1424" s="89"/>
      <c r="G1424" s="125"/>
      <c r="I1424" s="95"/>
      <c r="J1424" s="131"/>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1"/>
      <c r="AE1424" s="113"/>
    </row>
    <row r="1425" spans="1:31" ht="15" customHeight="1">
      <c r="A1425" s="89"/>
      <c r="B1425" s="89"/>
      <c r="G1425" s="125"/>
      <c r="I1425" s="95"/>
      <c r="J1425" s="131"/>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1"/>
      <c r="AE1425" s="113"/>
    </row>
    <row r="1426" spans="1:31" ht="15" customHeight="1">
      <c r="A1426" s="89"/>
      <c r="B1426" s="89"/>
      <c r="G1426" s="125"/>
      <c r="I1426" s="95"/>
      <c r="J1426" s="131"/>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1"/>
      <c r="AE1426" s="113"/>
    </row>
    <row r="1427" spans="1:31" ht="15" customHeight="1">
      <c r="A1427" s="89"/>
      <c r="B1427" s="89"/>
      <c r="G1427" s="125"/>
      <c r="I1427" s="95"/>
      <c r="J1427" s="131"/>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1"/>
      <c r="AE1427" s="113"/>
    </row>
    <row r="1428" spans="1:31" ht="15" customHeight="1">
      <c r="A1428" s="89"/>
      <c r="B1428" s="89"/>
      <c r="G1428" s="125"/>
      <c r="I1428" s="95"/>
      <c r="J1428" s="131"/>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1"/>
      <c r="AE1428" s="113"/>
    </row>
    <row r="1429" spans="1:31" ht="15" customHeight="1">
      <c r="A1429" s="89"/>
      <c r="B1429" s="89"/>
      <c r="G1429" s="125"/>
      <c r="I1429" s="95"/>
      <c r="J1429" s="131"/>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1"/>
      <c r="AE1429" s="113"/>
    </row>
    <row r="1430" spans="1:31" ht="15" customHeight="1">
      <c r="A1430" s="89"/>
      <c r="B1430" s="89"/>
      <c r="G1430" s="125"/>
      <c r="I1430" s="95"/>
      <c r="J1430" s="131"/>
      <c r="K1430" s="100"/>
      <c r="L1430" s="100"/>
      <c r="M1430" s="100"/>
      <c r="N1430" s="100"/>
      <c r="O1430" s="100"/>
      <c r="P1430" s="100"/>
      <c r="Q1430" s="100"/>
      <c r="R1430" s="100"/>
      <c r="S1430" s="100"/>
      <c r="T1430" s="100"/>
      <c r="U1430" s="100"/>
      <c r="AE1430" s="113"/>
    </row>
    <row r="1431" spans="1:31" ht="15" customHeight="1">
      <c r="A1431" s="89"/>
      <c r="B1431" s="89"/>
      <c r="G1431" s="125"/>
      <c r="I1431" s="95"/>
      <c r="J1431" s="131"/>
      <c r="K1431" s="100"/>
      <c r="L1431" s="100"/>
      <c r="M1431" s="100"/>
      <c r="N1431" s="100"/>
      <c r="O1431" s="100"/>
      <c r="P1431" s="100"/>
      <c r="Q1431" s="100"/>
      <c r="R1431" s="100"/>
      <c r="S1431" s="100"/>
      <c r="T1431" s="100"/>
      <c r="U1431" s="100"/>
      <c r="AE1431" s="113"/>
    </row>
    <row r="1432" spans="1:31" ht="15" customHeight="1">
      <c r="A1432" s="89"/>
      <c r="B1432" s="89"/>
      <c r="G1432" s="125"/>
      <c r="I1432" s="95"/>
      <c r="J1432" s="131"/>
      <c r="K1432" s="100"/>
      <c r="L1432" s="100"/>
      <c r="M1432" s="100"/>
      <c r="N1432" s="100"/>
      <c r="O1432" s="100"/>
      <c r="P1432" s="100"/>
      <c r="Q1432" s="100"/>
      <c r="R1432" s="100"/>
      <c r="S1432" s="100"/>
      <c r="T1432" s="100"/>
      <c r="U1432" s="100"/>
      <c r="AE1432" s="113"/>
    </row>
    <row r="1433" spans="1:31" ht="15" customHeight="1">
      <c r="A1433" s="89"/>
      <c r="B1433" s="89"/>
      <c r="G1433" s="125"/>
      <c r="I1433" s="95"/>
      <c r="J1433" s="131"/>
      <c r="K1433" s="100"/>
      <c r="L1433" s="100"/>
      <c r="M1433" s="100"/>
      <c r="N1433" s="100"/>
      <c r="O1433" s="100"/>
      <c r="P1433" s="100"/>
      <c r="Q1433" s="100"/>
      <c r="R1433" s="100"/>
      <c r="S1433" s="100"/>
      <c r="T1433" s="100"/>
      <c r="U1433" s="100"/>
      <c r="AE1433" s="113"/>
    </row>
    <row r="1434" spans="1:31" ht="15" customHeight="1">
      <c r="A1434" s="89"/>
      <c r="B1434" s="89"/>
      <c r="G1434" s="125"/>
      <c r="I1434" s="95"/>
      <c r="J1434" s="131"/>
      <c r="K1434" s="100"/>
      <c r="L1434" s="100"/>
      <c r="M1434" s="100"/>
      <c r="N1434" s="100"/>
      <c r="O1434" s="100"/>
      <c r="P1434" s="100"/>
      <c r="Q1434" s="100"/>
      <c r="R1434" s="100"/>
      <c r="S1434" s="100"/>
      <c r="T1434" s="100"/>
      <c r="U1434" s="100"/>
      <c r="AE1434" s="113"/>
    </row>
    <row r="1435" spans="1:31" ht="15" customHeight="1">
      <c r="A1435" s="89"/>
      <c r="B1435" s="89"/>
      <c r="G1435" s="125"/>
      <c r="I1435" s="95"/>
      <c r="J1435" s="131"/>
      <c r="K1435" s="100"/>
      <c r="L1435" s="100"/>
      <c r="M1435" s="100"/>
      <c r="N1435" s="100"/>
      <c r="O1435" s="100"/>
      <c r="P1435" s="100"/>
      <c r="Q1435" s="100"/>
      <c r="R1435" s="100"/>
      <c r="S1435" s="100"/>
      <c r="T1435" s="100"/>
      <c r="U1435" s="100"/>
      <c r="AE1435" s="113"/>
    </row>
    <row r="1436" spans="1:31" ht="15" customHeight="1">
      <c r="A1436" s="89"/>
      <c r="B1436" s="89"/>
      <c r="G1436" s="125"/>
      <c r="I1436" s="95"/>
      <c r="J1436" s="131"/>
      <c r="K1436" s="100"/>
      <c r="L1436" s="100"/>
      <c r="M1436" s="100"/>
      <c r="N1436" s="100"/>
      <c r="O1436" s="100"/>
      <c r="P1436" s="100"/>
      <c r="Q1436" s="100"/>
      <c r="R1436" s="100"/>
      <c r="S1436" s="100"/>
      <c r="T1436" s="100"/>
      <c r="U1436" s="100"/>
      <c r="AE1436" s="113"/>
    </row>
    <row r="1437" spans="1:31" ht="15" customHeight="1">
      <c r="A1437" s="89"/>
      <c r="B1437" s="89"/>
      <c r="G1437" s="125"/>
      <c r="I1437" s="95"/>
      <c r="J1437" s="131"/>
      <c r="K1437" s="100"/>
      <c r="L1437" s="100"/>
      <c r="M1437" s="100"/>
      <c r="N1437" s="100"/>
      <c r="O1437" s="100"/>
      <c r="P1437" s="100"/>
      <c r="Q1437" s="100"/>
      <c r="R1437" s="100"/>
      <c r="S1437" s="100"/>
      <c r="T1437" s="100"/>
      <c r="U1437" s="100"/>
      <c r="AE1437" s="113"/>
    </row>
    <row r="1438" spans="1:31" ht="15" customHeight="1">
      <c r="A1438" s="89"/>
      <c r="B1438" s="89"/>
      <c r="G1438" s="125"/>
      <c r="I1438" s="95"/>
      <c r="J1438" s="131"/>
      <c r="K1438" s="100"/>
      <c r="L1438" s="100"/>
      <c r="M1438" s="100"/>
      <c r="N1438" s="100"/>
      <c r="O1438" s="100"/>
      <c r="P1438" s="100"/>
      <c r="Q1438" s="100"/>
      <c r="R1438" s="100"/>
      <c r="S1438" s="100"/>
      <c r="T1438" s="100"/>
      <c r="U1438" s="100"/>
      <c r="AE1438" s="113"/>
    </row>
    <row r="1439" spans="1:31" ht="15" customHeight="1">
      <c r="A1439" s="89"/>
      <c r="B1439" s="89"/>
      <c r="G1439" s="125"/>
      <c r="I1439" s="95"/>
      <c r="J1439" s="131"/>
      <c r="K1439" s="100"/>
      <c r="L1439" s="100"/>
      <c r="M1439" s="100"/>
      <c r="N1439" s="100"/>
      <c r="O1439" s="100"/>
      <c r="P1439" s="100"/>
      <c r="Q1439" s="100"/>
      <c r="R1439" s="100"/>
      <c r="S1439" s="100"/>
      <c r="T1439" s="100"/>
      <c r="U1439" s="100"/>
      <c r="AE1439" s="113"/>
    </row>
    <row r="1440" spans="1:31" ht="15" customHeight="1">
      <c r="A1440" s="89"/>
      <c r="B1440" s="89"/>
      <c r="G1440" s="125"/>
      <c r="I1440" s="95"/>
      <c r="J1440" s="131"/>
      <c r="K1440" s="100"/>
      <c r="L1440" s="100"/>
      <c r="M1440" s="100"/>
      <c r="N1440" s="100"/>
      <c r="O1440" s="100"/>
      <c r="P1440" s="100"/>
      <c r="Q1440" s="100"/>
      <c r="R1440" s="100"/>
      <c r="S1440" s="100"/>
      <c r="T1440" s="100"/>
      <c r="U1440" s="100"/>
      <c r="AE1440" s="113"/>
    </row>
    <row r="1441" spans="1:31" ht="15" customHeight="1">
      <c r="A1441" s="89"/>
      <c r="B1441" s="89"/>
      <c r="G1441" s="125"/>
      <c r="I1441" s="95"/>
      <c r="J1441" s="131"/>
      <c r="K1441" s="100"/>
      <c r="L1441" s="100"/>
      <c r="M1441" s="100"/>
      <c r="N1441" s="100"/>
      <c r="O1441" s="100"/>
      <c r="P1441" s="100"/>
      <c r="Q1441" s="100"/>
      <c r="R1441" s="100"/>
      <c r="S1441" s="100"/>
      <c r="T1441" s="100"/>
      <c r="U1441" s="100"/>
      <c r="AE1441" s="113"/>
    </row>
    <row r="1442" spans="1:31" ht="15" customHeight="1">
      <c r="A1442" s="89"/>
      <c r="B1442" s="89"/>
      <c r="G1442" s="125"/>
      <c r="I1442" s="95"/>
      <c r="J1442" s="131"/>
      <c r="K1442" s="100"/>
      <c r="L1442" s="100"/>
      <c r="M1442" s="100"/>
      <c r="N1442" s="100"/>
      <c r="O1442" s="100"/>
      <c r="P1442" s="100"/>
      <c r="Q1442" s="100"/>
      <c r="R1442" s="100"/>
      <c r="S1442" s="100"/>
      <c r="T1442" s="100"/>
      <c r="U1442" s="100"/>
      <c r="V1442" s="113"/>
      <c r="W1442" s="113"/>
      <c r="X1442" s="113"/>
      <c r="Y1442" s="113"/>
      <c r="Z1442" s="113"/>
      <c r="AA1442" s="113"/>
      <c r="AB1442" s="113"/>
      <c r="AC1442" s="113"/>
      <c r="AD1442" s="116"/>
      <c r="AE1442" s="113"/>
    </row>
    <row r="1443" spans="1:31" ht="15" customHeight="1">
      <c r="A1443" s="89"/>
      <c r="B1443" s="89"/>
      <c r="G1443" s="125"/>
      <c r="I1443" s="95"/>
      <c r="J1443" s="131"/>
      <c r="K1443" s="100"/>
      <c r="L1443" s="100"/>
      <c r="M1443" s="100"/>
      <c r="N1443" s="100"/>
      <c r="O1443" s="100"/>
      <c r="P1443" s="100"/>
      <c r="Q1443" s="100"/>
      <c r="R1443" s="100"/>
      <c r="S1443" s="100"/>
      <c r="T1443" s="100"/>
      <c r="U1443" s="100"/>
      <c r="V1443" s="113"/>
      <c r="W1443" s="113"/>
      <c r="X1443" s="113"/>
      <c r="Y1443" s="113"/>
      <c r="Z1443" s="113"/>
      <c r="AA1443" s="113"/>
      <c r="AB1443" s="113"/>
      <c r="AC1443" s="113"/>
      <c r="AD1443" s="116"/>
      <c r="AE1443" s="113"/>
    </row>
    <row r="1444" spans="1:31" ht="15" customHeight="1">
      <c r="A1444" s="89"/>
      <c r="B1444" s="89"/>
      <c r="G1444" s="125"/>
      <c r="I1444" s="95"/>
      <c r="J1444" s="131"/>
      <c r="K1444" s="100"/>
      <c r="L1444" s="100"/>
      <c r="M1444" s="100"/>
      <c r="N1444" s="100"/>
      <c r="O1444" s="100"/>
      <c r="P1444" s="100"/>
      <c r="Q1444" s="100"/>
      <c r="R1444" s="100"/>
      <c r="S1444" s="100"/>
      <c r="T1444" s="100"/>
      <c r="U1444" s="100"/>
      <c r="V1444" s="113"/>
      <c r="W1444" s="113"/>
      <c r="X1444" s="113"/>
      <c r="Y1444" s="113"/>
      <c r="Z1444" s="113"/>
      <c r="AA1444" s="113"/>
      <c r="AB1444" s="113"/>
      <c r="AC1444" s="113"/>
      <c r="AD1444" s="116"/>
      <c r="AE1444" s="113"/>
    </row>
    <row r="1445" spans="1:31" ht="15" customHeight="1">
      <c r="A1445" s="89"/>
      <c r="B1445" s="89"/>
      <c r="G1445" s="125"/>
      <c r="I1445" s="95"/>
      <c r="J1445" s="131"/>
      <c r="K1445" s="100"/>
      <c r="L1445" s="100"/>
      <c r="M1445" s="100"/>
      <c r="N1445" s="100"/>
      <c r="O1445" s="100"/>
      <c r="P1445" s="100"/>
      <c r="Q1445" s="100"/>
      <c r="R1445" s="100"/>
      <c r="S1445" s="100"/>
      <c r="T1445" s="100"/>
      <c r="U1445" s="100"/>
      <c r="V1445" s="113"/>
      <c r="W1445" s="113"/>
      <c r="X1445" s="113"/>
      <c r="Y1445" s="113"/>
      <c r="Z1445" s="113"/>
      <c r="AA1445" s="113"/>
      <c r="AB1445" s="113"/>
      <c r="AC1445" s="113"/>
      <c r="AD1445" s="116"/>
      <c r="AE1445" s="113"/>
    </row>
    <row r="1446" spans="1:31" ht="15" customHeight="1">
      <c r="A1446" s="89"/>
      <c r="B1446" s="89"/>
      <c r="G1446" s="125"/>
      <c r="I1446" s="95"/>
      <c r="J1446" s="131"/>
      <c r="K1446" s="100"/>
      <c r="L1446" s="100"/>
      <c r="M1446" s="100"/>
      <c r="N1446" s="100"/>
      <c r="O1446" s="100"/>
      <c r="P1446" s="100"/>
      <c r="Q1446" s="100"/>
      <c r="R1446" s="100"/>
      <c r="S1446" s="100"/>
      <c r="T1446" s="100"/>
      <c r="U1446" s="100"/>
      <c r="V1446" s="113"/>
      <c r="W1446" s="113"/>
      <c r="X1446" s="113"/>
      <c r="Y1446" s="113"/>
      <c r="Z1446" s="113"/>
      <c r="AA1446" s="113"/>
      <c r="AB1446" s="113"/>
      <c r="AC1446" s="113"/>
      <c r="AD1446" s="116"/>
      <c r="AE1446" s="113"/>
    </row>
    <row r="1447" spans="1:31" ht="15" customHeight="1">
      <c r="A1447" s="89"/>
      <c r="B1447" s="89"/>
      <c r="G1447" s="125"/>
      <c r="I1447" s="95"/>
      <c r="J1447" s="131"/>
      <c r="K1447" s="100"/>
      <c r="L1447" s="100"/>
      <c r="M1447" s="100"/>
      <c r="N1447" s="100"/>
      <c r="O1447" s="100"/>
      <c r="P1447" s="100"/>
      <c r="Q1447" s="100"/>
      <c r="R1447" s="100"/>
      <c r="S1447" s="100"/>
      <c r="T1447" s="100"/>
      <c r="U1447" s="100"/>
      <c r="V1447" s="113"/>
      <c r="W1447" s="113"/>
      <c r="X1447" s="113"/>
      <c r="Y1447" s="113"/>
      <c r="Z1447" s="113"/>
      <c r="AA1447" s="113"/>
      <c r="AB1447" s="113"/>
      <c r="AC1447" s="113"/>
      <c r="AD1447" s="116"/>
      <c r="AE1447" s="113"/>
    </row>
    <row r="1448" spans="1:31" ht="15" customHeight="1">
      <c r="A1448" s="89"/>
      <c r="B1448" s="89"/>
      <c r="G1448" s="125"/>
      <c r="I1448" s="95"/>
      <c r="J1448" s="131"/>
      <c r="K1448" s="100"/>
      <c r="L1448" s="100"/>
      <c r="M1448" s="100"/>
      <c r="O1448" s="100"/>
      <c r="P1448" s="100"/>
      <c r="Q1448" s="100"/>
      <c r="R1448" s="100"/>
      <c r="S1448" s="100"/>
      <c r="T1448" s="100"/>
      <c r="U1448" s="100"/>
      <c r="V1448" s="113"/>
      <c r="W1448" s="113"/>
      <c r="X1448" s="113"/>
      <c r="Y1448" s="113"/>
      <c r="Z1448" s="113"/>
      <c r="AA1448" s="113"/>
      <c r="AB1448" s="113"/>
      <c r="AC1448" s="113"/>
      <c r="AD1448" s="116"/>
      <c r="AE1448" s="113"/>
    </row>
    <row r="1449" spans="1:31" ht="15" customHeight="1">
      <c r="A1449" s="89"/>
      <c r="B1449" s="89"/>
      <c r="G1449" s="125"/>
      <c r="I1449" s="95"/>
      <c r="J1449" s="131"/>
      <c r="K1449" s="100"/>
      <c r="L1449" s="100"/>
      <c r="M1449" s="100"/>
      <c r="N1449" s="100"/>
      <c r="O1449" s="100"/>
      <c r="P1449" s="100"/>
      <c r="Q1449" s="100"/>
      <c r="R1449" s="100"/>
      <c r="S1449" s="100"/>
      <c r="T1449" s="100"/>
      <c r="U1449" s="100"/>
      <c r="V1449" s="113"/>
      <c r="W1449" s="113"/>
      <c r="X1449" s="113"/>
      <c r="Y1449" s="113"/>
      <c r="Z1449" s="113"/>
      <c r="AA1449" s="113"/>
      <c r="AB1449" s="113"/>
      <c r="AC1449" s="113"/>
      <c r="AD1449" s="116"/>
      <c r="AE1449" s="113"/>
    </row>
    <row r="1450" spans="1:31" ht="15" customHeight="1">
      <c r="A1450" s="89"/>
      <c r="B1450" s="89"/>
      <c r="G1450" s="125"/>
      <c r="I1450" s="95"/>
      <c r="J1450" s="131"/>
      <c r="K1450" s="100"/>
      <c r="L1450" s="100"/>
      <c r="M1450" s="100"/>
      <c r="N1450" s="100"/>
      <c r="O1450" s="100"/>
      <c r="P1450" s="100"/>
      <c r="Q1450" s="100"/>
      <c r="R1450" s="100"/>
      <c r="S1450" s="100"/>
      <c r="T1450" s="100"/>
      <c r="U1450" s="100"/>
      <c r="V1450" s="113"/>
      <c r="W1450" s="113"/>
      <c r="X1450" s="113"/>
      <c r="Y1450" s="113"/>
      <c r="Z1450" s="113"/>
      <c r="AA1450" s="113"/>
      <c r="AB1450" s="113"/>
      <c r="AC1450" s="113"/>
      <c r="AD1450" s="116"/>
      <c r="AE1450" s="113"/>
    </row>
    <row r="1451" spans="1:31" ht="15" customHeight="1">
      <c r="A1451" s="89"/>
      <c r="B1451" s="89"/>
      <c r="G1451" s="125"/>
      <c r="I1451" s="95"/>
      <c r="J1451" s="131"/>
      <c r="K1451" s="100"/>
      <c r="L1451" s="100"/>
      <c r="M1451" s="100"/>
      <c r="N1451" s="100"/>
      <c r="O1451" s="100"/>
      <c r="P1451" s="100"/>
      <c r="Q1451" s="100"/>
      <c r="R1451" s="100"/>
      <c r="S1451" s="100"/>
      <c r="T1451" s="100"/>
      <c r="U1451" s="100"/>
      <c r="V1451" s="113"/>
      <c r="W1451" s="113"/>
      <c r="X1451" s="113"/>
      <c r="Y1451" s="113"/>
      <c r="Z1451" s="113"/>
      <c r="AA1451" s="113"/>
      <c r="AB1451" s="113"/>
      <c r="AC1451" s="113"/>
      <c r="AD1451" s="116"/>
      <c r="AE1451" s="113"/>
    </row>
    <row r="1452" spans="1:31" ht="15" customHeight="1">
      <c r="J1452" s="113"/>
      <c r="V1452" s="113"/>
      <c r="W1452" s="113"/>
      <c r="X1452" s="113"/>
      <c r="Y1452" s="113"/>
      <c r="Z1452" s="113"/>
      <c r="AA1452" s="113"/>
      <c r="AB1452" s="113"/>
      <c r="AC1452" s="113"/>
      <c r="AD1452" s="116"/>
      <c r="AE1452" s="113"/>
    </row>
    <row r="1453" spans="1:31" ht="15" customHeight="1">
      <c r="J1453" s="113"/>
      <c r="V1453" s="113"/>
      <c r="W1453" s="113"/>
      <c r="X1453" s="113"/>
      <c r="Y1453" s="113"/>
      <c r="Z1453" s="113"/>
      <c r="AA1453" s="113"/>
      <c r="AB1453" s="113"/>
      <c r="AC1453" s="113"/>
      <c r="AD1453" s="116"/>
      <c r="AE1453" s="113"/>
    </row>
    <row r="1454" spans="1:31" ht="15" customHeight="1">
      <c r="J1454" s="113"/>
      <c r="V1454" s="113"/>
      <c r="W1454" s="113"/>
      <c r="X1454" s="113"/>
      <c r="Y1454" s="113"/>
      <c r="Z1454" s="113"/>
      <c r="AA1454" s="113"/>
      <c r="AB1454" s="113"/>
      <c r="AC1454" s="113"/>
      <c r="AD1454" s="116"/>
      <c r="AE1454" s="113"/>
    </row>
    <row r="1455" spans="1:31" ht="15" customHeight="1">
      <c r="J1455" s="113"/>
      <c r="V1455" s="113"/>
      <c r="W1455" s="113"/>
      <c r="X1455" s="113"/>
      <c r="Y1455" s="113"/>
      <c r="Z1455" s="113"/>
      <c r="AA1455" s="113"/>
      <c r="AB1455" s="113"/>
      <c r="AC1455" s="113"/>
      <c r="AD1455" s="116"/>
      <c r="AE1455" s="113"/>
    </row>
    <row r="1456" spans="1:31" ht="15" customHeight="1">
      <c r="J1456" s="113"/>
      <c r="V1456" s="113"/>
      <c r="W1456" s="113"/>
      <c r="X1456" s="113"/>
      <c r="Y1456" s="113"/>
      <c r="Z1456" s="113"/>
      <c r="AA1456" s="113"/>
      <c r="AB1456" s="113"/>
      <c r="AC1456" s="113"/>
      <c r="AD1456" s="116"/>
      <c r="AE1456" s="113"/>
    </row>
    <row r="1457" spans="1:31" ht="15" customHeight="1">
      <c r="J1457" s="113"/>
      <c r="V1457" s="113"/>
      <c r="W1457" s="113"/>
      <c r="X1457" s="113"/>
      <c r="Y1457" s="113"/>
      <c r="Z1457" s="113"/>
      <c r="AA1457" s="113"/>
      <c r="AB1457" s="113"/>
      <c r="AC1457" s="113"/>
      <c r="AD1457" s="116"/>
      <c r="AE1457" s="113"/>
    </row>
    <row r="1458" spans="1:31" ht="15" customHeight="1">
      <c r="A1458" s="110"/>
      <c r="B1458" s="110"/>
      <c r="C1458" s="113"/>
      <c r="D1458" s="149"/>
      <c r="E1458" s="150"/>
      <c r="F1458" s="110"/>
      <c r="G1458" s="113"/>
      <c r="H1458" s="113"/>
      <c r="I1458" s="113"/>
      <c r="J1458" s="113"/>
      <c r="K1458" s="113"/>
      <c r="L1458" s="113"/>
      <c r="M1458" s="113"/>
      <c r="N1458" s="113"/>
      <c r="O1458" s="113"/>
      <c r="P1458" s="113"/>
      <c r="Q1458" s="113"/>
      <c r="R1458" s="113"/>
      <c r="S1458" s="113"/>
      <c r="T1458" s="113"/>
      <c r="U1458" s="113"/>
      <c r="V1458" s="113"/>
      <c r="W1458" s="113"/>
      <c r="X1458" s="113"/>
      <c r="Y1458" s="113"/>
      <c r="Z1458" s="113"/>
      <c r="AA1458" s="113"/>
      <c r="AB1458" s="113"/>
      <c r="AC1458" s="113"/>
      <c r="AD1458" s="116"/>
      <c r="AE1458" s="113"/>
    </row>
    <row r="1459" spans="1:31" ht="15" customHeight="1">
      <c r="A1459" s="110"/>
      <c r="B1459" s="110"/>
      <c r="C1459" s="113"/>
      <c r="D1459" s="149"/>
      <c r="E1459" s="150"/>
      <c r="F1459" s="110"/>
      <c r="G1459" s="113"/>
      <c r="H1459" s="113"/>
      <c r="I1459" s="113"/>
      <c r="J1459" s="113"/>
      <c r="K1459" s="113"/>
      <c r="L1459" s="113"/>
      <c r="M1459" s="113"/>
      <c r="N1459" s="113"/>
      <c r="O1459" s="113"/>
      <c r="P1459" s="113"/>
      <c r="Q1459" s="113"/>
      <c r="R1459" s="113"/>
      <c r="S1459" s="113"/>
      <c r="T1459" s="113"/>
      <c r="U1459" s="113"/>
      <c r="V1459" s="113"/>
      <c r="W1459" s="113"/>
      <c r="X1459" s="113"/>
      <c r="Y1459" s="113"/>
      <c r="Z1459" s="113"/>
      <c r="AA1459" s="113"/>
      <c r="AB1459" s="113"/>
      <c r="AC1459" s="113"/>
      <c r="AD1459" s="116"/>
      <c r="AE1459" s="113"/>
    </row>
    <row r="1460" spans="1:31" ht="15" customHeight="1">
      <c r="A1460" s="110"/>
      <c r="B1460" s="110"/>
      <c r="C1460" s="113"/>
      <c r="D1460" s="149"/>
      <c r="E1460" s="150"/>
      <c r="F1460" s="110"/>
      <c r="G1460" s="113"/>
      <c r="H1460" s="113"/>
      <c r="I1460" s="113"/>
      <c r="J1460" s="113"/>
      <c r="K1460" s="113"/>
      <c r="L1460" s="113"/>
      <c r="M1460" s="113"/>
      <c r="N1460" s="113"/>
      <c r="O1460" s="113"/>
      <c r="P1460" s="113"/>
      <c r="Q1460" s="113"/>
      <c r="R1460" s="113"/>
      <c r="S1460" s="113"/>
      <c r="T1460" s="113"/>
      <c r="U1460" s="113"/>
      <c r="V1460" s="113"/>
      <c r="W1460" s="113"/>
      <c r="X1460" s="113"/>
      <c r="Y1460" s="113"/>
      <c r="Z1460" s="113"/>
      <c r="AA1460" s="113"/>
      <c r="AB1460" s="113"/>
      <c r="AC1460" s="113"/>
      <c r="AD1460" s="116"/>
      <c r="AE1460" s="113"/>
    </row>
    <row r="1461" spans="1:31" ht="15" customHeight="1">
      <c r="A1461" s="110"/>
      <c r="B1461" s="110"/>
      <c r="C1461" s="113"/>
      <c r="D1461" s="149"/>
      <c r="E1461" s="150"/>
      <c r="F1461" s="110"/>
      <c r="G1461" s="113"/>
      <c r="H1461" s="113"/>
      <c r="I1461" s="113"/>
      <c r="J1461" s="113"/>
      <c r="K1461" s="113"/>
      <c r="L1461" s="113"/>
      <c r="M1461" s="113"/>
      <c r="N1461" s="113"/>
      <c r="O1461" s="113"/>
      <c r="P1461" s="113"/>
      <c r="Q1461" s="113"/>
      <c r="R1461" s="113"/>
      <c r="S1461" s="113"/>
      <c r="T1461" s="113"/>
      <c r="U1461" s="113"/>
      <c r="V1461" s="113"/>
      <c r="W1461" s="113"/>
      <c r="X1461" s="113"/>
      <c r="Y1461" s="113"/>
      <c r="Z1461" s="113"/>
      <c r="AA1461" s="113"/>
      <c r="AB1461" s="113"/>
      <c r="AC1461" s="113"/>
      <c r="AD1461" s="116"/>
      <c r="AE1461" s="113"/>
    </row>
    <row r="1462" spans="1:31" ht="15" customHeight="1">
      <c r="A1462" s="110"/>
      <c r="B1462" s="110"/>
      <c r="C1462" s="113"/>
      <c r="D1462" s="149"/>
      <c r="E1462" s="150"/>
      <c r="F1462" s="110"/>
      <c r="G1462" s="113"/>
      <c r="H1462" s="113"/>
      <c r="I1462" s="113"/>
      <c r="J1462" s="113"/>
      <c r="K1462" s="113"/>
      <c r="L1462" s="113"/>
      <c r="M1462" s="113"/>
      <c r="N1462" s="113"/>
      <c r="O1462" s="113"/>
      <c r="P1462" s="113"/>
      <c r="Q1462" s="113"/>
      <c r="R1462" s="113"/>
      <c r="S1462" s="113"/>
      <c r="T1462" s="113"/>
      <c r="U1462" s="113"/>
      <c r="V1462" s="113"/>
      <c r="W1462" s="113"/>
      <c r="X1462" s="113"/>
      <c r="Y1462" s="113"/>
      <c r="Z1462" s="113"/>
      <c r="AA1462" s="113"/>
      <c r="AB1462" s="113"/>
      <c r="AC1462" s="113"/>
      <c r="AD1462" s="116"/>
      <c r="AE1462" s="113"/>
    </row>
    <row r="1463" spans="1:31" ht="15" customHeight="1">
      <c r="A1463" s="110"/>
      <c r="B1463" s="110"/>
      <c r="C1463" s="113"/>
      <c r="D1463" s="149"/>
      <c r="E1463" s="150"/>
      <c r="F1463" s="110"/>
      <c r="G1463" s="113"/>
      <c r="H1463" s="113"/>
      <c r="I1463" s="113"/>
      <c r="J1463" s="113"/>
      <c r="K1463" s="113"/>
      <c r="L1463" s="113"/>
      <c r="M1463" s="113"/>
      <c r="N1463" s="113"/>
      <c r="O1463" s="113"/>
      <c r="P1463" s="113"/>
      <c r="Q1463" s="113"/>
      <c r="R1463" s="113"/>
      <c r="S1463" s="113"/>
      <c r="T1463" s="113"/>
      <c r="U1463" s="113"/>
      <c r="V1463" s="113"/>
      <c r="W1463" s="113"/>
      <c r="X1463" s="113"/>
      <c r="Y1463" s="113"/>
      <c r="Z1463" s="113"/>
      <c r="AA1463" s="113"/>
      <c r="AB1463" s="113"/>
      <c r="AC1463" s="113"/>
      <c r="AD1463" s="116"/>
      <c r="AE1463" s="113"/>
    </row>
    <row r="1464" spans="1:31" ht="15" customHeight="1">
      <c r="A1464" s="110"/>
      <c r="B1464" s="110"/>
      <c r="C1464" s="113"/>
      <c r="D1464" s="149"/>
      <c r="E1464" s="150"/>
      <c r="F1464" s="110"/>
      <c r="G1464" s="113"/>
      <c r="H1464" s="113"/>
      <c r="I1464" s="113"/>
      <c r="J1464" s="113"/>
      <c r="K1464" s="113"/>
      <c r="L1464" s="113"/>
      <c r="M1464" s="113"/>
      <c r="N1464" s="113"/>
      <c r="O1464" s="113"/>
      <c r="P1464" s="113"/>
      <c r="Q1464" s="113"/>
      <c r="R1464" s="113"/>
      <c r="S1464" s="113"/>
      <c r="T1464" s="113"/>
      <c r="U1464" s="113"/>
      <c r="V1464" s="113"/>
      <c r="W1464" s="113"/>
      <c r="X1464" s="113"/>
      <c r="Y1464" s="113"/>
      <c r="Z1464" s="113"/>
      <c r="AA1464" s="113"/>
      <c r="AB1464" s="113"/>
      <c r="AC1464" s="113"/>
      <c r="AD1464" s="116"/>
      <c r="AE1464" s="113"/>
    </row>
    <row r="1465" spans="1:31" ht="15" customHeight="1">
      <c r="A1465" s="110"/>
      <c r="B1465" s="110"/>
      <c r="C1465" s="113"/>
      <c r="D1465" s="149"/>
      <c r="E1465" s="150"/>
      <c r="F1465" s="110"/>
      <c r="G1465" s="113"/>
      <c r="H1465" s="113"/>
      <c r="I1465" s="113"/>
      <c r="J1465" s="113"/>
      <c r="K1465" s="113"/>
      <c r="L1465" s="113"/>
      <c r="M1465" s="113"/>
      <c r="N1465" s="113"/>
      <c r="O1465" s="113"/>
      <c r="P1465" s="113"/>
      <c r="Q1465" s="113"/>
      <c r="R1465" s="113"/>
      <c r="S1465" s="113"/>
      <c r="T1465" s="113"/>
      <c r="U1465" s="113"/>
      <c r="V1465" s="113"/>
      <c r="W1465" s="113"/>
      <c r="X1465" s="113"/>
      <c r="Y1465" s="113"/>
      <c r="Z1465" s="113"/>
      <c r="AA1465" s="113"/>
      <c r="AB1465" s="113"/>
      <c r="AC1465" s="113"/>
      <c r="AD1465" s="116"/>
      <c r="AE1465" s="113"/>
    </row>
    <row r="1466" spans="1:31" ht="15" customHeight="1">
      <c r="A1466" s="110"/>
      <c r="B1466" s="110"/>
      <c r="C1466" s="113"/>
      <c r="D1466" s="149"/>
      <c r="E1466" s="150"/>
      <c r="F1466" s="110"/>
      <c r="G1466" s="113"/>
      <c r="H1466" s="113"/>
      <c r="I1466" s="113"/>
      <c r="J1466" s="113"/>
      <c r="K1466" s="113"/>
      <c r="L1466" s="113"/>
      <c r="M1466" s="113"/>
      <c r="N1466" s="113"/>
      <c r="O1466" s="113"/>
      <c r="P1466" s="113"/>
      <c r="Q1466" s="113"/>
      <c r="R1466" s="113"/>
      <c r="S1466" s="113"/>
      <c r="T1466" s="113"/>
      <c r="U1466" s="113"/>
      <c r="V1466" s="113"/>
      <c r="W1466" s="113"/>
      <c r="X1466" s="113"/>
      <c r="Y1466" s="113"/>
      <c r="Z1466" s="113"/>
      <c r="AA1466" s="113"/>
      <c r="AB1466" s="113"/>
      <c r="AC1466" s="113"/>
      <c r="AD1466" s="116"/>
      <c r="AE1466" s="113"/>
    </row>
    <row r="1467" spans="1:31" ht="15" customHeight="1">
      <c r="A1467" s="110"/>
      <c r="B1467" s="110"/>
      <c r="C1467" s="113"/>
      <c r="D1467" s="149"/>
      <c r="E1467" s="150"/>
      <c r="F1467" s="110"/>
      <c r="G1467" s="113"/>
      <c r="H1467" s="113"/>
      <c r="I1467" s="113"/>
      <c r="J1467" s="113"/>
      <c r="K1467" s="113"/>
      <c r="L1467" s="113"/>
      <c r="M1467" s="113"/>
      <c r="N1467" s="113"/>
      <c r="O1467" s="113"/>
      <c r="P1467" s="113"/>
      <c r="Q1467" s="113"/>
      <c r="R1467" s="113"/>
      <c r="S1467" s="113"/>
      <c r="T1467" s="113"/>
      <c r="U1467" s="113"/>
      <c r="V1467" s="113"/>
      <c r="W1467" s="113"/>
      <c r="X1467" s="113"/>
      <c r="Y1467" s="113"/>
      <c r="Z1467" s="113"/>
      <c r="AA1467" s="113"/>
      <c r="AB1467" s="113"/>
      <c r="AC1467" s="113"/>
      <c r="AD1467" s="116"/>
      <c r="AE1467" s="113"/>
    </row>
    <row r="1468" spans="1:31" ht="15" customHeight="1">
      <c r="A1468" s="110"/>
      <c r="B1468" s="110"/>
      <c r="C1468" s="113"/>
      <c r="D1468" s="149"/>
      <c r="E1468" s="150"/>
      <c r="F1468" s="110"/>
      <c r="G1468" s="113"/>
      <c r="H1468" s="113"/>
      <c r="I1468" s="113"/>
      <c r="J1468" s="113"/>
      <c r="K1468" s="113"/>
      <c r="L1468" s="113"/>
      <c r="M1468" s="113"/>
      <c r="N1468" s="113"/>
      <c r="O1468" s="113"/>
      <c r="P1468" s="113"/>
      <c r="Q1468" s="113"/>
      <c r="R1468" s="113"/>
      <c r="S1468" s="113"/>
      <c r="T1468" s="113"/>
      <c r="U1468" s="113"/>
      <c r="V1468" s="113"/>
      <c r="W1468" s="113"/>
      <c r="X1468" s="113"/>
      <c r="Y1468" s="113"/>
      <c r="Z1468" s="113"/>
      <c r="AA1468" s="113"/>
      <c r="AB1468" s="113"/>
      <c r="AC1468" s="113"/>
      <c r="AD1468" s="116"/>
      <c r="AE1468" s="113"/>
    </row>
    <row r="1469" spans="1:31" ht="15" customHeight="1">
      <c r="A1469" s="110"/>
      <c r="B1469" s="110"/>
      <c r="C1469" s="113"/>
      <c r="D1469" s="149"/>
      <c r="E1469" s="150"/>
      <c r="F1469" s="110"/>
      <c r="G1469" s="113"/>
      <c r="H1469" s="113"/>
      <c r="I1469" s="113"/>
      <c r="J1469" s="113"/>
      <c r="K1469" s="113"/>
      <c r="L1469" s="113"/>
      <c r="M1469" s="113"/>
      <c r="N1469" s="113"/>
      <c r="O1469" s="113"/>
      <c r="P1469" s="113"/>
      <c r="Q1469" s="113"/>
      <c r="R1469" s="113"/>
      <c r="S1469" s="113"/>
      <c r="T1469" s="113"/>
      <c r="U1469" s="113"/>
      <c r="V1469" s="113"/>
      <c r="W1469" s="113"/>
      <c r="X1469" s="113"/>
      <c r="Y1469" s="113"/>
      <c r="Z1469" s="113"/>
      <c r="AA1469" s="113"/>
      <c r="AB1469" s="113"/>
      <c r="AC1469" s="113"/>
      <c r="AD1469" s="116"/>
      <c r="AE1469" s="113"/>
    </row>
    <row r="1470" spans="1:31" ht="15" customHeight="1">
      <c r="A1470" s="110"/>
      <c r="B1470" s="110"/>
      <c r="C1470" s="113"/>
      <c r="D1470" s="149"/>
      <c r="E1470" s="150"/>
      <c r="F1470" s="110"/>
      <c r="G1470" s="113"/>
      <c r="H1470" s="113"/>
      <c r="I1470" s="113"/>
      <c r="J1470" s="113"/>
      <c r="K1470" s="113"/>
      <c r="L1470" s="113"/>
      <c r="M1470" s="113"/>
      <c r="N1470" s="113"/>
      <c r="O1470" s="113"/>
      <c r="P1470" s="113"/>
      <c r="Q1470" s="113"/>
      <c r="R1470" s="113"/>
      <c r="S1470" s="113"/>
      <c r="T1470" s="113"/>
      <c r="U1470" s="113"/>
      <c r="V1470" s="113"/>
      <c r="W1470" s="113"/>
      <c r="X1470" s="113"/>
      <c r="Y1470" s="113"/>
      <c r="Z1470" s="113"/>
      <c r="AA1470" s="113"/>
      <c r="AB1470" s="113"/>
      <c r="AC1470" s="113"/>
      <c r="AD1470" s="116"/>
      <c r="AE1470" s="113"/>
    </row>
    <row r="1471" spans="1:31" ht="15" customHeight="1">
      <c r="A1471" s="110"/>
      <c r="B1471" s="110"/>
      <c r="C1471" s="113"/>
      <c r="D1471" s="149"/>
      <c r="E1471" s="150"/>
      <c r="F1471" s="110"/>
      <c r="G1471" s="113"/>
      <c r="H1471" s="113"/>
      <c r="I1471" s="113"/>
      <c r="J1471" s="113"/>
      <c r="K1471" s="113"/>
      <c r="L1471" s="113"/>
      <c r="M1471" s="113"/>
      <c r="N1471" s="113"/>
      <c r="O1471" s="113"/>
      <c r="P1471" s="113"/>
      <c r="Q1471" s="113"/>
      <c r="R1471" s="113"/>
      <c r="S1471" s="113"/>
      <c r="T1471" s="113"/>
      <c r="U1471" s="113"/>
      <c r="V1471" s="113"/>
      <c r="W1471" s="113"/>
      <c r="X1471" s="113"/>
      <c r="Y1471" s="113"/>
      <c r="Z1471" s="113"/>
      <c r="AA1471" s="113"/>
      <c r="AB1471" s="113"/>
      <c r="AC1471" s="113"/>
      <c r="AD1471" s="116"/>
      <c r="AE1471" s="113"/>
    </row>
    <row r="1472" spans="1:31" ht="15" customHeight="1">
      <c r="A1472" s="110"/>
      <c r="B1472" s="110"/>
      <c r="C1472" s="113"/>
      <c r="D1472" s="149"/>
      <c r="E1472" s="150"/>
      <c r="F1472" s="110"/>
      <c r="G1472" s="113"/>
      <c r="H1472" s="113"/>
      <c r="I1472" s="113"/>
      <c r="J1472" s="113"/>
      <c r="K1472" s="113"/>
      <c r="L1472" s="113"/>
      <c r="M1472" s="113"/>
      <c r="N1472" s="113"/>
      <c r="O1472" s="113"/>
      <c r="P1472" s="113"/>
      <c r="Q1472" s="113"/>
      <c r="R1472" s="113"/>
      <c r="S1472" s="113"/>
      <c r="T1472" s="113"/>
      <c r="U1472" s="113"/>
      <c r="V1472" s="113"/>
      <c r="W1472" s="113"/>
      <c r="X1472" s="113"/>
      <c r="Y1472" s="113"/>
      <c r="Z1472" s="113"/>
      <c r="AA1472" s="113"/>
      <c r="AB1472" s="113"/>
      <c r="AC1472" s="113"/>
      <c r="AD1472" s="116"/>
      <c r="AE1472" s="113"/>
    </row>
    <row r="1473" spans="1:31" ht="15" customHeight="1">
      <c r="A1473" s="110"/>
      <c r="B1473" s="110"/>
      <c r="C1473" s="113"/>
      <c r="D1473" s="149"/>
      <c r="E1473" s="150"/>
      <c r="F1473" s="110"/>
      <c r="G1473" s="113"/>
      <c r="H1473" s="113"/>
      <c r="I1473" s="113"/>
      <c r="J1473" s="113"/>
      <c r="K1473" s="113"/>
      <c r="L1473" s="113"/>
      <c r="M1473" s="113"/>
      <c r="N1473" s="113"/>
      <c r="O1473" s="113"/>
      <c r="P1473" s="113"/>
      <c r="Q1473" s="113"/>
      <c r="R1473" s="113"/>
      <c r="S1473" s="113"/>
      <c r="T1473" s="113"/>
      <c r="U1473" s="113"/>
      <c r="V1473" s="113"/>
      <c r="W1473" s="113"/>
      <c r="X1473" s="113"/>
      <c r="Y1473" s="113"/>
      <c r="Z1473" s="113"/>
      <c r="AA1473" s="113"/>
      <c r="AB1473" s="113"/>
      <c r="AC1473" s="113"/>
      <c r="AD1473" s="116"/>
      <c r="AE1473" s="113"/>
    </row>
    <row r="1474" spans="1:31" ht="15" customHeight="1">
      <c r="A1474" s="110"/>
      <c r="B1474" s="110"/>
      <c r="C1474" s="113"/>
      <c r="D1474" s="149"/>
      <c r="E1474" s="150"/>
      <c r="F1474" s="110"/>
      <c r="G1474" s="113"/>
      <c r="H1474" s="113"/>
      <c r="I1474" s="113"/>
      <c r="J1474" s="113"/>
      <c r="K1474" s="113"/>
      <c r="L1474" s="113"/>
      <c r="M1474" s="113"/>
      <c r="N1474" s="113"/>
      <c r="O1474" s="113"/>
      <c r="P1474" s="113"/>
      <c r="Q1474" s="113"/>
      <c r="R1474" s="113"/>
      <c r="S1474" s="113"/>
      <c r="T1474" s="113"/>
      <c r="U1474" s="113"/>
      <c r="V1474" s="113"/>
      <c r="W1474" s="113"/>
      <c r="X1474" s="113"/>
      <c r="Y1474" s="113"/>
      <c r="Z1474" s="113"/>
      <c r="AA1474" s="113"/>
      <c r="AB1474" s="113"/>
      <c r="AC1474" s="113"/>
      <c r="AD1474" s="116"/>
      <c r="AE1474" s="113"/>
    </row>
    <row r="1475" spans="1:31" ht="15" customHeight="1">
      <c r="A1475" s="110"/>
      <c r="B1475" s="110"/>
      <c r="C1475" s="113"/>
      <c r="D1475" s="149"/>
      <c r="E1475" s="150"/>
      <c r="F1475" s="110"/>
      <c r="G1475" s="113"/>
      <c r="H1475" s="113"/>
      <c r="I1475" s="113"/>
      <c r="J1475" s="113"/>
      <c r="K1475" s="113"/>
      <c r="L1475" s="113"/>
      <c r="M1475" s="113"/>
      <c r="N1475" s="113"/>
      <c r="O1475" s="113"/>
      <c r="P1475" s="113"/>
      <c r="Q1475" s="113"/>
      <c r="R1475" s="113"/>
      <c r="S1475" s="113"/>
      <c r="T1475" s="113"/>
      <c r="U1475" s="113"/>
      <c r="V1475" s="113"/>
      <c r="W1475" s="113"/>
      <c r="X1475" s="113"/>
      <c r="Y1475" s="113"/>
      <c r="Z1475" s="113"/>
      <c r="AA1475" s="113"/>
      <c r="AB1475" s="113"/>
      <c r="AC1475" s="113"/>
      <c r="AD1475" s="116"/>
      <c r="AE1475" s="113"/>
    </row>
    <row r="1476" spans="1:31" ht="15" customHeight="1">
      <c r="A1476" s="110"/>
      <c r="B1476" s="110"/>
      <c r="C1476" s="113"/>
      <c r="D1476" s="149"/>
      <c r="E1476" s="150"/>
      <c r="F1476" s="110"/>
      <c r="G1476" s="113"/>
      <c r="H1476" s="113"/>
      <c r="I1476" s="113"/>
      <c r="J1476" s="113"/>
      <c r="K1476" s="113"/>
      <c r="L1476" s="113"/>
      <c r="M1476" s="113"/>
      <c r="N1476" s="113"/>
      <c r="O1476" s="113"/>
      <c r="P1476" s="113"/>
      <c r="Q1476" s="113"/>
      <c r="R1476" s="113"/>
      <c r="S1476" s="113"/>
      <c r="T1476" s="113"/>
      <c r="U1476" s="113"/>
      <c r="V1476" s="113"/>
      <c r="W1476" s="113"/>
      <c r="X1476" s="113"/>
      <c r="Y1476" s="113"/>
      <c r="Z1476" s="113"/>
      <c r="AA1476" s="113"/>
      <c r="AB1476" s="113"/>
      <c r="AC1476" s="113"/>
      <c r="AD1476" s="116"/>
      <c r="AE1476" s="113"/>
    </row>
    <row r="1477" spans="1:31" ht="15" customHeight="1">
      <c r="A1477" s="110"/>
      <c r="B1477" s="110"/>
      <c r="C1477" s="113"/>
      <c r="D1477" s="149"/>
      <c r="E1477" s="150"/>
      <c r="F1477" s="110"/>
      <c r="G1477" s="113"/>
      <c r="H1477" s="113"/>
      <c r="I1477" s="113"/>
      <c r="J1477" s="113"/>
      <c r="K1477" s="113"/>
      <c r="L1477" s="113"/>
      <c r="M1477" s="113"/>
      <c r="N1477" s="113"/>
      <c r="O1477" s="113"/>
      <c r="P1477" s="113"/>
      <c r="Q1477" s="113"/>
      <c r="R1477" s="113"/>
      <c r="S1477" s="113"/>
      <c r="T1477" s="113"/>
      <c r="U1477" s="113"/>
      <c r="V1477" s="113"/>
      <c r="W1477" s="113"/>
      <c r="X1477" s="113"/>
      <c r="Y1477" s="113"/>
      <c r="Z1477" s="113"/>
      <c r="AA1477" s="113"/>
      <c r="AB1477" s="113"/>
      <c r="AC1477" s="113"/>
      <c r="AD1477" s="116"/>
      <c r="AE1477" s="113"/>
    </row>
    <row r="1478" spans="1:31" ht="15" customHeight="1">
      <c r="A1478" s="110"/>
      <c r="B1478" s="110"/>
      <c r="C1478" s="113"/>
      <c r="D1478" s="149"/>
      <c r="E1478" s="150"/>
      <c r="F1478" s="110"/>
      <c r="G1478" s="113"/>
      <c r="H1478" s="113"/>
      <c r="I1478" s="113"/>
      <c r="J1478" s="113"/>
      <c r="K1478" s="113"/>
      <c r="L1478" s="113"/>
      <c r="M1478" s="113"/>
      <c r="N1478" s="113"/>
      <c r="O1478" s="113"/>
      <c r="P1478" s="113"/>
      <c r="Q1478" s="113"/>
      <c r="R1478" s="113"/>
      <c r="S1478" s="113"/>
      <c r="T1478" s="113"/>
      <c r="U1478" s="113"/>
      <c r="V1478" s="113"/>
      <c r="W1478" s="113"/>
      <c r="X1478" s="113"/>
      <c r="Y1478" s="113"/>
      <c r="Z1478" s="113"/>
      <c r="AA1478" s="113"/>
      <c r="AB1478" s="113"/>
      <c r="AC1478" s="113"/>
      <c r="AD1478" s="116"/>
      <c r="AE1478" s="113"/>
    </row>
    <row r="1479" spans="1:31" ht="15" customHeight="1">
      <c r="A1479" s="110"/>
      <c r="B1479" s="110"/>
      <c r="C1479" s="113"/>
      <c r="D1479" s="149"/>
      <c r="E1479" s="150"/>
      <c r="F1479" s="110"/>
      <c r="G1479" s="113"/>
      <c r="H1479" s="113"/>
      <c r="I1479" s="113"/>
      <c r="J1479" s="113"/>
      <c r="K1479" s="113"/>
      <c r="L1479" s="113"/>
      <c r="M1479" s="113"/>
      <c r="N1479" s="113"/>
      <c r="O1479" s="113"/>
      <c r="P1479" s="113"/>
      <c r="Q1479" s="113"/>
      <c r="R1479" s="113"/>
      <c r="S1479" s="113"/>
      <c r="T1479" s="113"/>
      <c r="U1479" s="113"/>
      <c r="V1479" s="113"/>
      <c r="W1479" s="113"/>
      <c r="X1479" s="113"/>
      <c r="Y1479" s="113"/>
      <c r="Z1479" s="113"/>
      <c r="AA1479" s="113"/>
      <c r="AB1479" s="113"/>
      <c r="AC1479" s="113"/>
      <c r="AD1479" s="116"/>
      <c r="AE1479" s="113"/>
    </row>
    <row r="1480" spans="1:31" ht="15" customHeight="1">
      <c r="A1480" s="110"/>
      <c r="B1480" s="110"/>
      <c r="C1480" s="113"/>
      <c r="D1480" s="149"/>
      <c r="E1480" s="150"/>
      <c r="F1480" s="110"/>
      <c r="G1480" s="113"/>
      <c r="H1480" s="113"/>
      <c r="I1480" s="113"/>
      <c r="J1480" s="113"/>
      <c r="K1480" s="113"/>
      <c r="L1480" s="113"/>
      <c r="M1480" s="113"/>
      <c r="N1480" s="113"/>
      <c r="O1480" s="113"/>
      <c r="P1480" s="113"/>
      <c r="Q1480" s="113"/>
      <c r="R1480" s="113"/>
      <c r="S1480" s="113"/>
      <c r="T1480" s="113"/>
      <c r="U1480" s="113"/>
      <c r="V1480" s="113"/>
      <c r="W1480" s="113"/>
      <c r="X1480" s="113"/>
      <c r="Y1480" s="113"/>
      <c r="Z1480" s="113"/>
      <c r="AA1480" s="113"/>
      <c r="AB1480" s="113"/>
      <c r="AC1480" s="113"/>
      <c r="AD1480" s="116"/>
      <c r="AE1480" s="113"/>
    </row>
    <row r="1481" spans="1:31" ht="15" customHeight="1">
      <c r="A1481" s="110"/>
      <c r="B1481" s="110"/>
      <c r="C1481" s="113"/>
      <c r="D1481" s="149"/>
      <c r="E1481" s="150"/>
      <c r="F1481" s="110"/>
      <c r="G1481" s="113"/>
      <c r="H1481" s="113"/>
      <c r="I1481" s="113"/>
      <c r="J1481" s="113"/>
      <c r="K1481" s="113"/>
      <c r="L1481" s="113"/>
      <c r="M1481" s="113"/>
      <c r="N1481" s="113"/>
      <c r="O1481" s="113"/>
      <c r="P1481" s="113"/>
      <c r="Q1481" s="113"/>
      <c r="R1481" s="113"/>
      <c r="S1481" s="113"/>
      <c r="T1481" s="113"/>
      <c r="U1481" s="113"/>
      <c r="V1481" s="113"/>
      <c r="W1481" s="113"/>
      <c r="X1481" s="113"/>
      <c r="Y1481" s="113"/>
      <c r="Z1481" s="113"/>
      <c r="AA1481" s="113"/>
      <c r="AB1481" s="113"/>
      <c r="AC1481" s="113"/>
      <c r="AD1481" s="116"/>
      <c r="AE1481" s="113"/>
    </row>
    <row r="1482" spans="1:31" ht="15" customHeight="1">
      <c r="A1482" s="110"/>
      <c r="B1482" s="110"/>
      <c r="C1482" s="113"/>
      <c r="D1482" s="149"/>
      <c r="E1482" s="150"/>
      <c r="F1482" s="110"/>
      <c r="G1482" s="113"/>
      <c r="H1482" s="113"/>
      <c r="I1482" s="113"/>
      <c r="J1482" s="113"/>
      <c r="K1482" s="113"/>
      <c r="L1482" s="113"/>
      <c r="M1482" s="113"/>
      <c r="N1482" s="113"/>
      <c r="O1482" s="113"/>
      <c r="P1482" s="113"/>
      <c r="Q1482" s="113"/>
      <c r="R1482" s="113"/>
      <c r="S1482" s="113"/>
      <c r="T1482" s="113"/>
      <c r="U1482" s="113"/>
      <c r="V1482" s="113"/>
      <c r="W1482" s="113"/>
      <c r="X1482" s="113"/>
      <c r="Y1482" s="113"/>
      <c r="Z1482" s="113"/>
      <c r="AA1482" s="113"/>
      <c r="AB1482" s="113"/>
      <c r="AC1482" s="113"/>
      <c r="AD1482" s="116"/>
      <c r="AE1482" s="113"/>
    </row>
    <row r="1483" spans="1:31" ht="15" customHeight="1">
      <c r="A1483" s="110"/>
      <c r="B1483" s="110"/>
      <c r="C1483" s="113"/>
      <c r="D1483" s="149"/>
      <c r="E1483" s="150"/>
      <c r="F1483" s="110"/>
      <c r="G1483" s="113"/>
      <c r="H1483" s="113"/>
      <c r="I1483" s="113"/>
      <c r="J1483" s="113"/>
      <c r="K1483" s="113"/>
      <c r="L1483" s="113"/>
      <c r="M1483" s="113"/>
      <c r="N1483" s="113"/>
      <c r="O1483" s="113"/>
      <c r="P1483" s="113"/>
      <c r="Q1483" s="113"/>
      <c r="R1483" s="113"/>
      <c r="S1483" s="113"/>
      <c r="T1483" s="113"/>
      <c r="U1483" s="113"/>
      <c r="V1483" s="113"/>
      <c r="W1483" s="113"/>
      <c r="X1483" s="113"/>
      <c r="Y1483" s="113"/>
      <c r="Z1483" s="113"/>
      <c r="AA1483" s="113"/>
      <c r="AB1483" s="113"/>
      <c r="AC1483" s="113"/>
      <c r="AD1483" s="116"/>
      <c r="AE1483" s="113"/>
    </row>
    <row r="1484" spans="1:31" ht="15" customHeight="1">
      <c r="A1484" s="110"/>
      <c r="B1484" s="110"/>
      <c r="C1484" s="113"/>
      <c r="D1484" s="149"/>
      <c r="E1484" s="150"/>
      <c r="F1484" s="110"/>
      <c r="G1484" s="113"/>
      <c r="H1484" s="113"/>
      <c r="I1484" s="113"/>
      <c r="J1484" s="113"/>
      <c r="K1484" s="113"/>
      <c r="L1484" s="113"/>
      <c r="M1484" s="113"/>
      <c r="N1484" s="113"/>
      <c r="O1484" s="113"/>
      <c r="P1484" s="113"/>
      <c r="Q1484" s="113"/>
      <c r="R1484" s="113"/>
      <c r="S1484" s="113"/>
      <c r="T1484" s="113"/>
      <c r="U1484" s="113"/>
      <c r="V1484" s="113"/>
      <c r="W1484" s="113"/>
      <c r="X1484" s="113"/>
      <c r="Y1484" s="113"/>
      <c r="Z1484" s="113"/>
      <c r="AA1484" s="113"/>
      <c r="AB1484" s="113"/>
      <c r="AC1484" s="113"/>
      <c r="AD1484" s="116"/>
      <c r="AE1484" s="113"/>
    </row>
    <row r="1485" spans="1:31" ht="15" customHeight="1">
      <c r="A1485" s="110"/>
      <c r="B1485" s="110"/>
      <c r="C1485" s="113"/>
      <c r="D1485" s="149"/>
      <c r="E1485" s="150"/>
      <c r="F1485" s="110"/>
      <c r="G1485" s="113"/>
      <c r="H1485" s="113"/>
      <c r="I1485" s="113"/>
      <c r="J1485" s="113"/>
      <c r="K1485" s="113"/>
      <c r="L1485" s="113"/>
      <c r="M1485" s="113"/>
      <c r="N1485" s="113"/>
      <c r="O1485" s="113"/>
      <c r="P1485" s="113"/>
      <c r="Q1485" s="113"/>
      <c r="R1485" s="113"/>
      <c r="S1485" s="113"/>
      <c r="T1485" s="113"/>
      <c r="U1485" s="113"/>
      <c r="V1485" s="113"/>
      <c r="W1485" s="113"/>
      <c r="X1485" s="113"/>
      <c r="Y1485" s="113"/>
      <c r="Z1485" s="113"/>
      <c r="AA1485" s="113"/>
      <c r="AB1485" s="113"/>
      <c r="AC1485" s="113"/>
      <c r="AD1485" s="116"/>
      <c r="AE1485" s="113"/>
    </row>
    <row r="1486" spans="1:31" ht="15" customHeight="1">
      <c r="A1486" s="110"/>
      <c r="B1486" s="110"/>
      <c r="C1486" s="113"/>
      <c r="D1486" s="149"/>
      <c r="E1486" s="150"/>
      <c r="F1486" s="110"/>
      <c r="G1486" s="113"/>
      <c r="H1486" s="113"/>
      <c r="I1486" s="113"/>
      <c r="J1486" s="113"/>
      <c r="K1486" s="113"/>
      <c r="L1486" s="113"/>
      <c r="M1486" s="113"/>
      <c r="N1486" s="113"/>
      <c r="O1486" s="113"/>
      <c r="P1486" s="113"/>
      <c r="Q1486" s="113"/>
      <c r="R1486" s="113"/>
      <c r="S1486" s="113"/>
      <c r="T1486" s="113"/>
      <c r="U1486" s="113"/>
      <c r="V1486" s="113"/>
      <c r="W1486" s="113"/>
      <c r="X1486" s="113"/>
      <c r="Y1486" s="113"/>
      <c r="Z1486" s="113"/>
      <c r="AA1486" s="113"/>
      <c r="AB1486" s="113"/>
      <c r="AC1486" s="113"/>
      <c r="AD1486" s="116"/>
      <c r="AE1486" s="113"/>
    </row>
    <row r="1487" spans="1:31" ht="15" customHeight="1">
      <c r="A1487" s="110"/>
      <c r="B1487" s="110"/>
      <c r="C1487" s="113"/>
      <c r="D1487" s="149"/>
      <c r="E1487" s="150"/>
      <c r="F1487" s="110"/>
      <c r="G1487" s="113"/>
      <c r="H1487" s="113"/>
      <c r="I1487" s="113"/>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6"/>
      <c r="AE1487" s="113"/>
    </row>
    <row r="1488" spans="1:31" ht="15" customHeight="1">
      <c r="A1488" s="110"/>
      <c r="B1488" s="110"/>
      <c r="C1488" s="113"/>
      <c r="D1488" s="149"/>
      <c r="E1488" s="150"/>
      <c r="F1488" s="110"/>
      <c r="G1488" s="113"/>
      <c r="H1488" s="113"/>
      <c r="I1488" s="113"/>
      <c r="J1488" s="113"/>
      <c r="K1488" s="113"/>
      <c r="L1488" s="113"/>
      <c r="M1488" s="113"/>
      <c r="N1488" s="113"/>
      <c r="O1488" s="113"/>
      <c r="P1488" s="113"/>
      <c r="Q1488" s="113"/>
      <c r="R1488" s="113"/>
      <c r="S1488" s="113"/>
      <c r="T1488" s="113"/>
      <c r="U1488" s="113"/>
      <c r="V1488" s="113"/>
      <c r="W1488" s="113"/>
      <c r="X1488" s="113"/>
      <c r="Y1488" s="113"/>
      <c r="Z1488" s="113"/>
      <c r="AA1488" s="113"/>
      <c r="AB1488" s="113"/>
      <c r="AC1488" s="113"/>
      <c r="AD1488" s="116"/>
      <c r="AE1488" s="113"/>
    </row>
    <row r="1489" spans="1:31" ht="15" customHeight="1">
      <c r="A1489" s="110"/>
      <c r="B1489" s="110"/>
      <c r="C1489" s="113"/>
      <c r="D1489" s="149"/>
      <c r="E1489" s="150"/>
      <c r="F1489" s="110"/>
      <c r="G1489" s="113"/>
      <c r="H1489" s="113"/>
      <c r="I1489" s="113"/>
      <c r="J1489" s="113"/>
      <c r="K1489" s="113"/>
      <c r="L1489" s="113"/>
      <c r="M1489" s="113"/>
      <c r="N1489" s="113"/>
      <c r="O1489" s="113"/>
      <c r="P1489" s="113"/>
      <c r="Q1489" s="113"/>
      <c r="R1489" s="113"/>
      <c r="S1489" s="113"/>
      <c r="T1489" s="113"/>
      <c r="U1489" s="113"/>
      <c r="V1489" s="113"/>
      <c r="W1489" s="113"/>
      <c r="X1489" s="113"/>
      <c r="Y1489" s="113"/>
      <c r="Z1489" s="113"/>
      <c r="AA1489" s="113"/>
      <c r="AB1489" s="113"/>
      <c r="AC1489" s="113"/>
      <c r="AD1489" s="116"/>
      <c r="AE1489" s="113"/>
    </row>
    <row r="1490" spans="1:31" ht="15" customHeight="1">
      <c r="A1490" s="110"/>
      <c r="B1490" s="110"/>
      <c r="C1490" s="113"/>
      <c r="D1490" s="149"/>
      <c r="E1490" s="150"/>
      <c r="F1490" s="110"/>
      <c r="G1490" s="113"/>
      <c r="H1490" s="113"/>
      <c r="I1490" s="113"/>
      <c r="J1490" s="113"/>
      <c r="K1490" s="113"/>
      <c r="L1490" s="113"/>
      <c r="M1490" s="113"/>
      <c r="N1490" s="113"/>
      <c r="O1490" s="113"/>
      <c r="P1490" s="113"/>
      <c r="Q1490" s="113"/>
      <c r="R1490" s="113"/>
      <c r="S1490" s="113"/>
      <c r="T1490" s="113"/>
      <c r="U1490" s="113"/>
      <c r="V1490" s="113"/>
      <c r="W1490" s="113"/>
      <c r="X1490" s="113"/>
      <c r="Y1490" s="113"/>
      <c r="Z1490" s="113"/>
      <c r="AA1490" s="113"/>
      <c r="AB1490" s="113"/>
      <c r="AC1490" s="113"/>
      <c r="AD1490" s="116"/>
      <c r="AE1490" s="113"/>
    </row>
    <row r="1491" spans="1:31" ht="15" customHeight="1">
      <c r="A1491" s="110"/>
      <c r="B1491" s="110"/>
      <c r="C1491" s="113"/>
      <c r="D1491" s="149"/>
      <c r="E1491" s="150"/>
      <c r="F1491" s="110"/>
      <c r="G1491" s="113"/>
      <c r="H1491" s="113"/>
      <c r="I1491" s="113"/>
      <c r="J1491" s="113"/>
      <c r="K1491" s="113"/>
      <c r="L1491" s="113"/>
      <c r="M1491" s="113"/>
      <c r="N1491" s="113"/>
      <c r="O1491" s="113"/>
      <c r="P1491" s="113"/>
      <c r="Q1491" s="113"/>
      <c r="R1491" s="113"/>
      <c r="S1491" s="113"/>
      <c r="T1491" s="113"/>
      <c r="U1491" s="113"/>
      <c r="V1491" s="113"/>
      <c r="W1491" s="113"/>
      <c r="X1491" s="113"/>
      <c r="Y1491" s="113"/>
      <c r="Z1491" s="113"/>
      <c r="AA1491" s="113"/>
      <c r="AB1491" s="113"/>
      <c r="AC1491" s="113"/>
      <c r="AD1491" s="116"/>
      <c r="AE1491" s="113"/>
    </row>
    <row r="1492" spans="1:31" ht="15" customHeight="1">
      <c r="A1492" s="110"/>
      <c r="B1492" s="110"/>
      <c r="C1492" s="113"/>
      <c r="D1492" s="149"/>
      <c r="E1492" s="150"/>
      <c r="F1492" s="110"/>
      <c r="G1492" s="113"/>
      <c r="H1492" s="113"/>
      <c r="I1492" s="113"/>
      <c r="J1492" s="113"/>
      <c r="K1492" s="113"/>
      <c r="L1492" s="113"/>
      <c r="M1492" s="113"/>
      <c r="N1492" s="113"/>
      <c r="O1492" s="113"/>
      <c r="P1492" s="113"/>
      <c r="Q1492" s="113"/>
      <c r="R1492" s="113"/>
      <c r="S1492" s="113"/>
      <c r="T1492" s="113"/>
      <c r="U1492" s="113"/>
      <c r="V1492" s="113"/>
      <c r="W1492" s="113"/>
      <c r="X1492" s="113"/>
      <c r="Y1492" s="113"/>
      <c r="Z1492" s="113"/>
      <c r="AA1492" s="113"/>
      <c r="AB1492" s="113"/>
      <c r="AC1492" s="113"/>
      <c r="AD1492" s="116"/>
      <c r="AE1492" s="113"/>
    </row>
    <row r="1493" spans="1:31" ht="15" customHeight="1">
      <c r="A1493" s="110"/>
      <c r="B1493" s="110"/>
      <c r="C1493" s="113"/>
      <c r="D1493" s="149"/>
      <c r="E1493" s="150"/>
      <c r="F1493" s="110"/>
      <c r="G1493" s="113"/>
      <c r="H1493" s="113"/>
      <c r="I1493" s="113"/>
      <c r="J1493" s="113"/>
      <c r="K1493" s="113"/>
      <c r="L1493" s="113"/>
      <c r="M1493" s="113"/>
      <c r="N1493" s="113"/>
      <c r="O1493" s="113"/>
      <c r="P1493" s="113"/>
      <c r="Q1493" s="113"/>
      <c r="R1493" s="113"/>
      <c r="S1493" s="113"/>
      <c r="T1493" s="113"/>
      <c r="U1493" s="113"/>
      <c r="V1493" s="113"/>
      <c r="W1493" s="113"/>
      <c r="X1493" s="113"/>
      <c r="Y1493" s="113"/>
      <c r="Z1493" s="113"/>
      <c r="AA1493" s="113"/>
      <c r="AB1493" s="113"/>
      <c r="AC1493" s="113"/>
      <c r="AD1493" s="116"/>
      <c r="AE1493" s="113"/>
    </row>
    <row r="1494" spans="1:31" ht="15" customHeight="1">
      <c r="A1494" s="110"/>
      <c r="B1494" s="110"/>
      <c r="C1494" s="113"/>
      <c r="D1494" s="149"/>
      <c r="E1494" s="150"/>
      <c r="F1494" s="110"/>
      <c r="G1494" s="113"/>
      <c r="H1494" s="113"/>
      <c r="I1494" s="113"/>
      <c r="J1494" s="113"/>
      <c r="K1494" s="113"/>
      <c r="L1494" s="113"/>
      <c r="M1494" s="113"/>
      <c r="N1494" s="113"/>
      <c r="O1494" s="113"/>
      <c r="P1494" s="113"/>
      <c r="Q1494" s="113"/>
      <c r="R1494" s="113"/>
      <c r="S1494" s="113"/>
      <c r="T1494" s="113"/>
      <c r="U1494" s="113"/>
      <c r="V1494" s="113"/>
      <c r="W1494" s="113"/>
      <c r="X1494" s="113"/>
      <c r="Y1494" s="113"/>
      <c r="Z1494" s="113"/>
      <c r="AA1494" s="113"/>
      <c r="AB1494" s="113"/>
      <c r="AC1494" s="113"/>
      <c r="AD1494" s="116"/>
      <c r="AE1494" s="113"/>
    </row>
    <row r="1495" spans="1:31" ht="15" customHeight="1">
      <c r="A1495" s="110"/>
      <c r="B1495" s="110"/>
      <c r="C1495" s="113"/>
      <c r="D1495" s="149"/>
      <c r="E1495" s="150"/>
      <c r="F1495" s="110"/>
      <c r="G1495" s="113"/>
      <c r="H1495" s="113"/>
      <c r="I1495" s="113"/>
      <c r="J1495" s="113"/>
      <c r="K1495" s="113"/>
      <c r="L1495" s="113"/>
      <c r="M1495" s="113"/>
      <c r="N1495" s="113"/>
      <c r="O1495" s="113"/>
      <c r="P1495" s="113"/>
      <c r="Q1495" s="113"/>
      <c r="R1495" s="113"/>
      <c r="S1495" s="113"/>
      <c r="T1495" s="113"/>
      <c r="U1495" s="113"/>
      <c r="V1495" s="113"/>
      <c r="W1495" s="113"/>
      <c r="X1495" s="113"/>
      <c r="Y1495" s="113"/>
      <c r="Z1495" s="113"/>
      <c r="AA1495" s="113"/>
      <c r="AB1495" s="113"/>
      <c r="AC1495" s="113"/>
      <c r="AD1495" s="116"/>
      <c r="AE1495" s="113"/>
    </row>
    <row r="1496" spans="1:31" ht="15" customHeight="1">
      <c r="A1496" s="110"/>
      <c r="B1496" s="110"/>
      <c r="C1496" s="113"/>
      <c r="D1496" s="149"/>
      <c r="E1496" s="150"/>
      <c r="F1496" s="110"/>
      <c r="G1496" s="113"/>
      <c r="H1496" s="113"/>
      <c r="I1496" s="113"/>
      <c r="J1496" s="113"/>
      <c r="K1496" s="113"/>
      <c r="L1496" s="113"/>
      <c r="M1496" s="113"/>
      <c r="N1496" s="113"/>
      <c r="O1496" s="113"/>
      <c r="P1496" s="113"/>
      <c r="Q1496" s="113"/>
      <c r="R1496" s="113"/>
      <c r="S1496" s="113"/>
      <c r="T1496" s="113"/>
      <c r="U1496" s="113"/>
      <c r="V1496" s="113"/>
      <c r="W1496" s="113"/>
      <c r="X1496" s="113"/>
      <c r="Y1496" s="113"/>
      <c r="Z1496" s="113"/>
      <c r="AA1496" s="113"/>
      <c r="AB1496" s="113"/>
      <c r="AC1496" s="113"/>
      <c r="AD1496" s="116"/>
      <c r="AE1496" s="113"/>
    </row>
    <row r="1497" spans="1:31" ht="15" customHeight="1">
      <c r="A1497" s="110"/>
      <c r="B1497" s="110"/>
      <c r="C1497" s="113"/>
      <c r="D1497" s="149"/>
      <c r="E1497" s="150"/>
      <c r="F1497" s="110"/>
      <c r="G1497" s="113"/>
      <c r="H1497" s="113"/>
      <c r="I1497" s="113"/>
      <c r="J1497" s="113"/>
      <c r="K1497" s="113"/>
      <c r="L1497" s="113"/>
      <c r="M1497" s="113"/>
      <c r="N1497" s="113"/>
      <c r="O1497" s="113"/>
      <c r="P1497" s="113"/>
      <c r="Q1497" s="113"/>
      <c r="R1497" s="113"/>
      <c r="S1497" s="113"/>
      <c r="T1497" s="113"/>
      <c r="U1497" s="113"/>
      <c r="V1497" s="113"/>
      <c r="W1497" s="113"/>
      <c r="X1497" s="113"/>
      <c r="Y1497" s="113"/>
      <c r="Z1497" s="113"/>
      <c r="AA1497" s="113"/>
      <c r="AB1497" s="113"/>
      <c r="AC1497" s="113"/>
      <c r="AD1497" s="116"/>
      <c r="AE1497" s="113"/>
    </row>
    <row r="1498" spans="1:31" ht="15" customHeight="1">
      <c r="A1498" s="110"/>
      <c r="B1498" s="110"/>
      <c r="C1498" s="113"/>
      <c r="D1498" s="149"/>
      <c r="E1498" s="150"/>
      <c r="F1498" s="110"/>
      <c r="G1498" s="113"/>
      <c r="H1498" s="113"/>
      <c r="I1498" s="113"/>
      <c r="J1498" s="113"/>
      <c r="K1498" s="113"/>
      <c r="L1498" s="113"/>
      <c r="M1498" s="113"/>
      <c r="N1498" s="113"/>
      <c r="O1498" s="113"/>
      <c r="P1498" s="113"/>
      <c r="Q1498" s="113"/>
      <c r="R1498" s="113"/>
      <c r="S1498" s="113"/>
      <c r="T1498" s="113"/>
      <c r="U1498" s="113"/>
      <c r="V1498" s="113"/>
      <c r="W1498" s="113"/>
      <c r="X1498" s="113"/>
      <c r="Y1498" s="113"/>
      <c r="Z1498" s="113"/>
      <c r="AA1498" s="113"/>
      <c r="AB1498" s="113"/>
      <c r="AC1498" s="113"/>
      <c r="AD1498" s="116"/>
      <c r="AE1498" s="113"/>
    </row>
    <row r="1499" spans="1:31" ht="15" customHeight="1">
      <c r="A1499" s="110"/>
      <c r="B1499" s="110"/>
      <c r="C1499" s="113"/>
      <c r="D1499" s="149"/>
      <c r="E1499" s="150"/>
      <c r="F1499" s="110"/>
      <c r="G1499" s="113"/>
      <c r="H1499" s="113"/>
      <c r="I1499" s="113"/>
      <c r="J1499" s="113"/>
      <c r="K1499" s="113"/>
      <c r="L1499" s="113"/>
      <c r="M1499" s="113"/>
      <c r="N1499" s="113"/>
      <c r="O1499" s="113"/>
      <c r="P1499" s="113"/>
      <c r="Q1499" s="113"/>
      <c r="R1499" s="113"/>
      <c r="S1499" s="113"/>
      <c r="T1499" s="113"/>
      <c r="U1499" s="113"/>
      <c r="V1499" s="113"/>
      <c r="W1499" s="113"/>
      <c r="X1499" s="113"/>
      <c r="Y1499" s="113"/>
      <c r="Z1499" s="113"/>
      <c r="AA1499" s="113"/>
      <c r="AB1499" s="113"/>
      <c r="AC1499" s="113"/>
      <c r="AD1499" s="116"/>
      <c r="AE1499" s="113"/>
    </row>
    <row r="1500" spans="1:31" ht="15" customHeight="1">
      <c r="A1500" s="110"/>
      <c r="B1500" s="110"/>
      <c r="C1500" s="113"/>
      <c r="D1500" s="149"/>
      <c r="E1500" s="150"/>
      <c r="F1500" s="110"/>
      <c r="G1500" s="113"/>
      <c r="H1500" s="113"/>
      <c r="I1500" s="113"/>
      <c r="J1500" s="113"/>
      <c r="K1500" s="113"/>
      <c r="L1500" s="113"/>
      <c r="M1500" s="113"/>
      <c r="N1500" s="113"/>
      <c r="O1500" s="113"/>
      <c r="P1500" s="113"/>
      <c r="Q1500" s="113"/>
      <c r="R1500" s="113"/>
      <c r="S1500" s="113"/>
      <c r="T1500" s="113"/>
      <c r="U1500" s="113"/>
      <c r="V1500" s="113"/>
      <c r="W1500" s="113"/>
      <c r="X1500" s="113"/>
      <c r="Y1500" s="113"/>
      <c r="Z1500" s="113"/>
      <c r="AA1500" s="113"/>
      <c r="AB1500" s="113"/>
      <c r="AC1500" s="113"/>
      <c r="AD1500" s="116"/>
      <c r="AE1500" s="113"/>
    </row>
    <row r="1501" spans="1:31" ht="15" customHeight="1">
      <c r="A1501" s="110"/>
      <c r="B1501" s="110"/>
      <c r="C1501" s="113"/>
      <c r="D1501" s="149"/>
      <c r="E1501" s="150"/>
      <c r="F1501" s="110"/>
      <c r="G1501" s="113"/>
      <c r="H1501" s="113"/>
      <c r="I1501" s="113"/>
      <c r="J1501" s="113"/>
      <c r="K1501" s="113"/>
      <c r="L1501" s="113"/>
      <c r="M1501" s="113"/>
      <c r="N1501" s="113"/>
      <c r="O1501" s="113"/>
      <c r="P1501" s="113"/>
      <c r="Q1501" s="113"/>
      <c r="R1501" s="113"/>
      <c r="S1501" s="113"/>
      <c r="T1501" s="113"/>
      <c r="U1501" s="113"/>
      <c r="V1501" s="113"/>
      <c r="W1501" s="113"/>
      <c r="X1501" s="113"/>
      <c r="Y1501" s="113"/>
      <c r="Z1501" s="113"/>
      <c r="AA1501" s="113"/>
      <c r="AB1501" s="113"/>
      <c r="AC1501" s="113"/>
      <c r="AD1501" s="116"/>
      <c r="AE1501" s="113"/>
    </row>
    <row r="1502" spans="1:31" ht="15" customHeight="1">
      <c r="A1502" s="110"/>
      <c r="B1502" s="110"/>
      <c r="C1502" s="113"/>
      <c r="D1502" s="149"/>
      <c r="E1502" s="150"/>
      <c r="F1502" s="110"/>
      <c r="G1502" s="113"/>
      <c r="H1502" s="113"/>
      <c r="I1502" s="113"/>
      <c r="J1502" s="113"/>
      <c r="K1502" s="113"/>
      <c r="L1502" s="113"/>
      <c r="M1502" s="113"/>
      <c r="N1502" s="113"/>
      <c r="O1502" s="113"/>
      <c r="P1502" s="113"/>
      <c r="Q1502" s="113"/>
      <c r="R1502" s="113"/>
      <c r="S1502" s="113"/>
      <c r="T1502" s="113"/>
      <c r="U1502" s="113"/>
      <c r="V1502" s="113"/>
      <c r="W1502" s="113"/>
      <c r="X1502" s="113"/>
      <c r="Y1502" s="113"/>
      <c r="Z1502" s="113"/>
      <c r="AA1502" s="113"/>
      <c r="AB1502" s="113"/>
      <c r="AC1502" s="113"/>
      <c r="AD1502" s="116"/>
      <c r="AE1502" s="113"/>
    </row>
    <row r="1503" spans="1:31" ht="15" customHeight="1">
      <c r="A1503" s="110"/>
      <c r="B1503" s="110"/>
      <c r="C1503" s="113"/>
      <c r="D1503" s="149"/>
      <c r="E1503" s="150"/>
      <c r="F1503" s="110"/>
      <c r="G1503" s="113"/>
      <c r="H1503" s="113"/>
      <c r="I1503" s="113"/>
      <c r="J1503" s="113"/>
      <c r="K1503" s="113"/>
      <c r="L1503" s="113"/>
      <c r="M1503" s="113"/>
      <c r="N1503" s="113"/>
      <c r="O1503" s="113"/>
      <c r="P1503" s="113"/>
      <c r="Q1503" s="113"/>
      <c r="R1503" s="113"/>
      <c r="S1503" s="113"/>
      <c r="T1503" s="113"/>
      <c r="U1503" s="113"/>
      <c r="V1503" s="113"/>
      <c r="W1503" s="113"/>
      <c r="X1503" s="113"/>
      <c r="Y1503" s="113"/>
      <c r="Z1503" s="113"/>
      <c r="AA1503" s="113"/>
      <c r="AB1503" s="113"/>
      <c r="AC1503" s="113"/>
      <c r="AD1503" s="116"/>
      <c r="AE1503" s="113"/>
    </row>
    <row r="1504" spans="1:31" ht="15" customHeight="1">
      <c r="A1504" s="110"/>
      <c r="B1504" s="110"/>
      <c r="C1504" s="113"/>
      <c r="D1504" s="149"/>
      <c r="E1504" s="150"/>
      <c r="F1504" s="110"/>
      <c r="G1504" s="113"/>
      <c r="H1504" s="113"/>
      <c r="I1504" s="113"/>
      <c r="J1504" s="113"/>
      <c r="K1504" s="113"/>
      <c r="L1504" s="113"/>
      <c r="M1504" s="113"/>
      <c r="N1504" s="113"/>
      <c r="O1504" s="113"/>
      <c r="P1504" s="113"/>
      <c r="Q1504" s="113"/>
      <c r="R1504" s="113"/>
      <c r="S1504" s="113"/>
      <c r="T1504" s="113"/>
      <c r="U1504" s="113"/>
      <c r="V1504" s="113"/>
      <c r="W1504" s="113"/>
      <c r="X1504" s="113"/>
      <c r="Y1504" s="113"/>
      <c r="Z1504" s="113"/>
      <c r="AA1504" s="113"/>
      <c r="AB1504" s="113"/>
      <c r="AC1504" s="113"/>
      <c r="AD1504" s="116"/>
      <c r="AE1504" s="113"/>
    </row>
    <row r="1505" spans="1:31" ht="15" customHeight="1">
      <c r="A1505" s="110"/>
      <c r="B1505" s="110"/>
      <c r="C1505" s="113"/>
      <c r="D1505" s="149"/>
      <c r="E1505" s="150"/>
      <c r="F1505" s="110"/>
      <c r="G1505" s="113"/>
      <c r="H1505" s="113"/>
      <c r="I1505" s="113"/>
      <c r="J1505" s="113"/>
      <c r="K1505" s="113"/>
      <c r="L1505" s="113"/>
      <c r="M1505" s="113"/>
      <c r="N1505" s="113"/>
      <c r="O1505" s="113"/>
      <c r="P1505" s="113"/>
      <c r="Q1505" s="113"/>
      <c r="R1505" s="113"/>
      <c r="S1505" s="113"/>
      <c r="T1505" s="113"/>
      <c r="U1505" s="113"/>
      <c r="V1505" s="113"/>
      <c r="W1505" s="113"/>
      <c r="X1505" s="113"/>
      <c r="Y1505" s="113"/>
      <c r="Z1505" s="113"/>
      <c r="AA1505" s="113"/>
      <c r="AB1505" s="113"/>
      <c r="AC1505" s="113"/>
      <c r="AD1505" s="116"/>
      <c r="AE1505" s="113"/>
    </row>
    <row r="1506" spans="1:31" ht="15" customHeight="1">
      <c r="A1506" s="110"/>
      <c r="B1506" s="110"/>
      <c r="C1506" s="113"/>
      <c r="D1506" s="149"/>
      <c r="E1506" s="150"/>
      <c r="F1506" s="110"/>
      <c r="G1506" s="113"/>
      <c r="H1506" s="113"/>
      <c r="I1506" s="113"/>
      <c r="J1506" s="113"/>
      <c r="K1506" s="113"/>
      <c r="L1506" s="113"/>
      <c r="M1506" s="113"/>
      <c r="N1506" s="113"/>
      <c r="O1506" s="113"/>
      <c r="P1506" s="113"/>
      <c r="Q1506" s="113"/>
      <c r="R1506" s="113"/>
      <c r="S1506" s="113"/>
      <c r="T1506" s="113"/>
      <c r="U1506" s="113"/>
      <c r="V1506" s="113"/>
      <c r="W1506" s="113"/>
      <c r="X1506" s="113"/>
      <c r="Y1506" s="113"/>
      <c r="Z1506" s="113"/>
      <c r="AA1506" s="113"/>
      <c r="AB1506" s="113"/>
      <c r="AC1506" s="113"/>
      <c r="AD1506" s="116"/>
      <c r="AE1506" s="113"/>
    </row>
    <row r="1507" spans="1:31" ht="15" customHeight="1">
      <c r="A1507" s="110"/>
      <c r="B1507" s="110"/>
      <c r="C1507" s="113"/>
      <c r="D1507" s="149"/>
      <c r="E1507" s="150"/>
      <c r="F1507" s="110"/>
      <c r="G1507" s="113"/>
      <c r="H1507" s="113"/>
      <c r="I1507" s="113"/>
      <c r="J1507" s="113"/>
      <c r="K1507" s="113"/>
      <c r="L1507" s="113"/>
      <c r="M1507" s="113"/>
      <c r="N1507" s="113"/>
      <c r="O1507" s="113"/>
      <c r="P1507" s="113"/>
      <c r="Q1507" s="113"/>
      <c r="R1507" s="113"/>
      <c r="S1507" s="113"/>
      <c r="T1507" s="113"/>
      <c r="U1507" s="113"/>
      <c r="V1507" s="113"/>
      <c r="W1507" s="113"/>
      <c r="X1507" s="113"/>
      <c r="Y1507" s="113"/>
      <c r="Z1507" s="113"/>
      <c r="AA1507" s="113"/>
      <c r="AB1507" s="113"/>
      <c r="AC1507" s="113"/>
      <c r="AD1507" s="116"/>
      <c r="AE1507" s="113"/>
    </row>
    <row r="1508" spans="1:31" ht="15" customHeight="1">
      <c r="A1508" s="110"/>
      <c r="B1508" s="110"/>
      <c r="C1508" s="113"/>
      <c r="D1508" s="149"/>
      <c r="E1508" s="150"/>
      <c r="F1508" s="110"/>
      <c r="G1508" s="113"/>
      <c r="H1508" s="113"/>
      <c r="I1508" s="113"/>
      <c r="J1508" s="113"/>
      <c r="K1508" s="113"/>
      <c r="L1508" s="113"/>
      <c r="M1508" s="113"/>
      <c r="N1508" s="113"/>
      <c r="O1508" s="113"/>
      <c r="P1508" s="113"/>
      <c r="Q1508" s="113"/>
      <c r="R1508" s="113"/>
      <c r="S1508" s="113"/>
      <c r="T1508" s="113"/>
      <c r="U1508" s="113"/>
      <c r="V1508" s="113"/>
      <c r="W1508" s="113"/>
      <c r="X1508" s="113"/>
      <c r="Y1508" s="113"/>
      <c r="Z1508" s="113"/>
      <c r="AA1508" s="113"/>
      <c r="AB1508" s="113"/>
      <c r="AC1508" s="113"/>
      <c r="AD1508" s="116"/>
      <c r="AE1508" s="113"/>
    </row>
    <row r="1509" spans="1:31" ht="15" customHeight="1">
      <c r="A1509" s="110"/>
      <c r="B1509" s="110"/>
      <c r="C1509" s="113"/>
      <c r="D1509" s="149"/>
      <c r="E1509" s="150"/>
      <c r="F1509" s="110"/>
      <c r="G1509" s="113"/>
      <c r="H1509" s="113"/>
      <c r="I1509" s="113"/>
      <c r="J1509" s="113"/>
      <c r="K1509" s="113"/>
      <c r="L1509" s="113"/>
      <c r="M1509" s="113"/>
      <c r="N1509" s="113"/>
      <c r="O1509" s="113"/>
      <c r="P1509" s="113"/>
      <c r="Q1509" s="113"/>
      <c r="R1509" s="113"/>
      <c r="S1509" s="113"/>
      <c r="T1509" s="113"/>
      <c r="U1509" s="113"/>
      <c r="V1509" s="113"/>
      <c r="W1509" s="113"/>
      <c r="X1509" s="113"/>
      <c r="Y1509" s="113"/>
      <c r="Z1509" s="113"/>
      <c r="AA1509" s="113"/>
      <c r="AB1509" s="113"/>
      <c r="AC1509" s="113"/>
      <c r="AD1509" s="116"/>
      <c r="AE1509" s="113"/>
    </row>
    <row r="1510" spans="1:31" ht="15" customHeight="1">
      <c r="A1510" s="110"/>
      <c r="B1510" s="110"/>
      <c r="C1510" s="113"/>
      <c r="D1510" s="149"/>
      <c r="E1510" s="150"/>
      <c r="F1510" s="110"/>
      <c r="G1510" s="113"/>
      <c r="H1510" s="113"/>
      <c r="I1510" s="113"/>
      <c r="J1510" s="113"/>
      <c r="K1510" s="113"/>
      <c r="L1510" s="113"/>
      <c r="M1510" s="113"/>
      <c r="N1510" s="113"/>
      <c r="O1510" s="113"/>
      <c r="P1510" s="113"/>
      <c r="Q1510" s="113"/>
      <c r="R1510" s="113"/>
      <c r="S1510" s="113"/>
      <c r="T1510" s="113"/>
      <c r="U1510" s="113"/>
      <c r="V1510" s="113"/>
      <c r="W1510" s="113"/>
      <c r="X1510" s="113"/>
      <c r="Y1510" s="113"/>
      <c r="Z1510" s="113"/>
      <c r="AA1510" s="113"/>
      <c r="AB1510" s="113"/>
      <c r="AC1510" s="113"/>
      <c r="AD1510" s="116"/>
      <c r="AE1510" s="113"/>
    </row>
    <row r="1511" spans="1:31" ht="15" customHeight="1">
      <c r="A1511" s="110"/>
      <c r="B1511" s="110"/>
      <c r="C1511" s="113"/>
      <c r="D1511" s="149"/>
      <c r="E1511" s="150"/>
      <c r="F1511" s="110"/>
      <c r="G1511" s="113"/>
      <c r="H1511" s="113"/>
      <c r="I1511" s="113"/>
      <c r="J1511" s="113"/>
      <c r="K1511" s="113"/>
      <c r="L1511" s="113"/>
      <c r="M1511" s="113"/>
      <c r="N1511" s="113"/>
      <c r="O1511" s="113"/>
      <c r="P1511" s="113"/>
      <c r="Q1511" s="113"/>
      <c r="R1511" s="113"/>
      <c r="S1511" s="113"/>
      <c r="T1511" s="113"/>
      <c r="U1511" s="113"/>
      <c r="V1511" s="113"/>
      <c r="W1511" s="113"/>
      <c r="X1511" s="113"/>
      <c r="Y1511" s="113"/>
      <c r="Z1511" s="113"/>
      <c r="AA1511" s="113"/>
      <c r="AB1511" s="113"/>
      <c r="AC1511" s="113"/>
      <c r="AD1511" s="116"/>
      <c r="AE1511" s="113"/>
    </row>
    <row r="1512" spans="1:31" ht="15" customHeight="1">
      <c r="A1512" s="110"/>
      <c r="B1512" s="110"/>
      <c r="C1512" s="113"/>
      <c r="D1512" s="149"/>
      <c r="E1512" s="150"/>
      <c r="F1512" s="110"/>
      <c r="G1512" s="113"/>
      <c r="H1512" s="113"/>
      <c r="I1512" s="113"/>
      <c r="J1512" s="113"/>
      <c r="K1512" s="113"/>
      <c r="L1512" s="113"/>
      <c r="M1512" s="113"/>
      <c r="N1512" s="113"/>
      <c r="O1512" s="113"/>
      <c r="P1512" s="113"/>
      <c r="Q1512" s="113"/>
      <c r="R1512" s="113"/>
      <c r="S1512" s="113"/>
      <c r="T1512" s="113"/>
      <c r="U1512" s="113"/>
      <c r="V1512" s="113"/>
      <c r="W1512" s="113"/>
      <c r="X1512" s="113"/>
      <c r="Y1512" s="113"/>
      <c r="Z1512" s="113"/>
      <c r="AA1512" s="113"/>
      <c r="AB1512" s="113"/>
      <c r="AC1512" s="113"/>
      <c r="AD1512" s="116"/>
      <c r="AE1512" s="113"/>
    </row>
    <row r="1513" spans="1:31" ht="15" customHeight="1">
      <c r="A1513" s="110"/>
      <c r="B1513" s="110"/>
      <c r="C1513" s="113"/>
      <c r="D1513" s="149"/>
      <c r="E1513" s="150"/>
      <c r="F1513" s="110"/>
      <c r="G1513" s="113"/>
      <c r="H1513" s="113"/>
      <c r="I1513" s="113"/>
      <c r="J1513" s="113"/>
      <c r="K1513" s="113"/>
      <c r="L1513" s="113"/>
      <c r="M1513" s="113"/>
      <c r="N1513" s="113"/>
      <c r="O1513" s="113"/>
      <c r="P1513" s="113"/>
      <c r="Q1513" s="113"/>
      <c r="R1513" s="113"/>
      <c r="S1513" s="113"/>
      <c r="T1513" s="113"/>
      <c r="U1513" s="113"/>
      <c r="V1513" s="113"/>
      <c r="W1513" s="113"/>
      <c r="X1513" s="113"/>
      <c r="Y1513" s="113"/>
      <c r="Z1513" s="113"/>
      <c r="AA1513" s="113"/>
      <c r="AB1513" s="113"/>
      <c r="AC1513" s="113"/>
      <c r="AD1513" s="116"/>
      <c r="AE1513" s="113"/>
    </row>
    <row r="1514" spans="1:31" ht="15" customHeight="1">
      <c r="A1514" s="110"/>
      <c r="B1514" s="110"/>
      <c r="C1514" s="113"/>
      <c r="D1514" s="149"/>
      <c r="E1514" s="150"/>
      <c r="F1514" s="110"/>
      <c r="G1514" s="113"/>
      <c r="H1514" s="113"/>
      <c r="I1514" s="113"/>
      <c r="J1514" s="113"/>
      <c r="K1514" s="113"/>
      <c r="L1514" s="113"/>
      <c r="M1514" s="113"/>
      <c r="N1514" s="113"/>
      <c r="O1514" s="113"/>
      <c r="P1514" s="113"/>
      <c r="Q1514" s="113"/>
      <c r="R1514" s="113"/>
      <c r="S1514" s="113"/>
      <c r="T1514" s="113"/>
      <c r="U1514" s="113"/>
      <c r="V1514" s="113"/>
      <c r="W1514" s="113"/>
      <c r="X1514" s="113"/>
      <c r="Y1514" s="113"/>
      <c r="Z1514" s="113"/>
      <c r="AA1514" s="113"/>
      <c r="AB1514" s="113"/>
      <c r="AC1514" s="113"/>
      <c r="AD1514" s="116"/>
      <c r="AE1514" s="113"/>
    </row>
    <row r="1515" spans="1:31" ht="15" customHeight="1">
      <c r="A1515" s="110"/>
      <c r="B1515" s="110"/>
      <c r="C1515" s="113"/>
      <c r="D1515" s="149"/>
      <c r="E1515" s="150"/>
      <c r="F1515" s="110"/>
      <c r="G1515" s="113"/>
      <c r="H1515" s="113"/>
      <c r="I1515" s="113"/>
      <c r="J1515" s="113"/>
      <c r="K1515" s="113"/>
      <c r="L1515" s="113"/>
      <c r="M1515" s="113"/>
      <c r="N1515" s="113"/>
      <c r="O1515" s="113"/>
      <c r="P1515" s="113"/>
      <c r="Q1515" s="113"/>
      <c r="R1515" s="113"/>
      <c r="S1515" s="113"/>
      <c r="T1515" s="113"/>
      <c r="U1515" s="113"/>
      <c r="V1515" s="113"/>
      <c r="W1515" s="113"/>
      <c r="X1515" s="113"/>
      <c r="Y1515" s="113"/>
      <c r="Z1515" s="113"/>
      <c r="AA1515" s="113"/>
      <c r="AB1515" s="113"/>
      <c r="AC1515" s="113"/>
      <c r="AD1515" s="116"/>
      <c r="AE1515" s="113"/>
    </row>
    <row r="1516" spans="1:31" ht="15" customHeight="1">
      <c r="A1516" s="110"/>
      <c r="B1516" s="110"/>
      <c r="C1516" s="113"/>
      <c r="D1516" s="149"/>
      <c r="E1516" s="150"/>
      <c r="F1516" s="110"/>
      <c r="G1516" s="113"/>
      <c r="H1516" s="113"/>
      <c r="I1516" s="113"/>
      <c r="J1516" s="113"/>
      <c r="K1516" s="113"/>
      <c r="L1516" s="113"/>
      <c r="M1516" s="113"/>
      <c r="N1516" s="113"/>
      <c r="O1516" s="113"/>
      <c r="P1516" s="113"/>
      <c r="Q1516" s="113"/>
      <c r="R1516" s="113"/>
      <c r="S1516" s="113"/>
      <c r="T1516" s="113"/>
      <c r="U1516" s="113"/>
      <c r="V1516" s="113"/>
      <c r="W1516" s="113"/>
      <c r="X1516" s="113"/>
      <c r="Y1516" s="113"/>
      <c r="Z1516" s="113"/>
      <c r="AA1516" s="113"/>
      <c r="AB1516" s="113"/>
      <c r="AC1516" s="113"/>
      <c r="AD1516" s="116"/>
      <c r="AE1516" s="113"/>
    </row>
    <row r="1517" spans="1:31" ht="15" customHeight="1">
      <c r="A1517" s="110"/>
      <c r="B1517" s="110"/>
      <c r="C1517" s="113"/>
      <c r="D1517" s="149"/>
      <c r="E1517" s="150"/>
      <c r="F1517" s="110"/>
      <c r="G1517" s="113"/>
      <c r="H1517" s="113"/>
      <c r="I1517" s="113"/>
      <c r="J1517" s="113"/>
      <c r="K1517" s="113"/>
      <c r="L1517" s="113"/>
      <c r="M1517" s="113"/>
      <c r="N1517" s="113"/>
      <c r="O1517" s="113"/>
      <c r="P1517" s="113"/>
      <c r="Q1517" s="113"/>
      <c r="R1517" s="113"/>
      <c r="S1517" s="113"/>
      <c r="T1517" s="113"/>
      <c r="U1517" s="113"/>
      <c r="V1517" s="113"/>
      <c r="W1517" s="113"/>
      <c r="X1517" s="113"/>
      <c r="Y1517" s="113"/>
      <c r="Z1517" s="113"/>
      <c r="AA1517" s="113"/>
      <c r="AB1517" s="113"/>
      <c r="AC1517" s="113"/>
      <c r="AD1517" s="116"/>
      <c r="AE1517" s="113"/>
    </row>
    <row r="1518" spans="1:31" ht="15" customHeight="1">
      <c r="A1518" s="110"/>
      <c r="B1518" s="110"/>
      <c r="C1518" s="113"/>
      <c r="D1518" s="149"/>
      <c r="E1518" s="150"/>
      <c r="F1518" s="110"/>
      <c r="G1518" s="113"/>
      <c r="H1518" s="113"/>
      <c r="I1518" s="113"/>
      <c r="J1518" s="113"/>
      <c r="K1518" s="113"/>
      <c r="L1518" s="113"/>
      <c r="M1518" s="113"/>
      <c r="N1518" s="113"/>
      <c r="O1518" s="113"/>
      <c r="P1518" s="113"/>
      <c r="Q1518" s="113"/>
      <c r="R1518" s="113"/>
      <c r="S1518" s="113"/>
      <c r="T1518" s="113"/>
      <c r="U1518" s="113"/>
      <c r="V1518" s="113"/>
      <c r="W1518" s="113"/>
      <c r="X1518" s="113"/>
      <c r="Y1518" s="113"/>
      <c r="Z1518" s="113"/>
      <c r="AA1518" s="113"/>
      <c r="AB1518" s="113"/>
      <c r="AC1518" s="113"/>
      <c r="AD1518" s="116"/>
      <c r="AE1518" s="113"/>
    </row>
    <row r="1519" spans="1:31" ht="15" customHeight="1">
      <c r="A1519" s="110"/>
      <c r="B1519" s="110"/>
      <c r="C1519" s="113"/>
      <c r="D1519" s="149"/>
      <c r="E1519" s="150"/>
      <c r="F1519" s="110"/>
      <c r="G1519" s="113"/>
      <c r="H1519" s="113"/>
      <c r="I1519" s="113"/>
      <c r="J1519" s="113"/>
      <c r="K1519" s="113"/>
      <c r="L1519" s="113"/>
      <c r="M1519" s="113"/>
      <c r="N1519" s="113"/>
      <c r="O1519" s="113"/>
      <c r="P1519" s="113"/>
      <c r="Q1519" s="113"/>
      <c r="R1519" s="113"/>
      <c r="S1519" s="113"/>
      <c r="T1519" s="113"/>
      <c r="U1519" s="113"/>
      <c r="V1519" s="113"/>
      <c r="W1519" s="113"/>
      <c r="X1519" s="113"/>
      <c r="Y1519" s="113"/>
      <c r="Z1519" s="113"/>
      <c r="AA1519" s="113"/>
      <c r="AB1519" s="113"/>
      <c r="AC1519" s="113"/>
      <c r="AD1519" s="116"/>
      <c r="AE1519" s="113"/>
    </row>
    <row r="1520" spans="1:31" ht="15" customHeight="1">
      <c r="A1520" s="110"/>
      <c r="B1520" s="110"/>
      <c r="C1520" s="113"/>
      <c r="D1520" s="149"/>
      <c r="E1520" s="150"/>
      <c r="F1520" s="110"/>
      <c r="G1520" s="113"/>
      <c r="H1520" s="113"/>
      <c r="I1520" s="113"/>
      <c r="J1520" s="113"/>
      <c r="K1520" s="113"/>
      <c r="L1520" s="113"/>
      <c r="M1520" s="113"/>
      <c r="N1520" s="113"/>
      <c r="O1520" s="113"/>
      <c r="P1520" s="113"/>
      <c r="Q1520" s="113"/>
      <c r="R1520" s="113"/>
      <c r="S1520" s="113"/>
      <c r="T1520" s="113"/>
      <c r="U1520" s="113"/>
      <c r="V1520" s="113"/>
      <c r="W1520" s="113"/>
      <c r="X1520" s="113"/>
      <c r="Y1520" s="113"/>
      <c r="Z1520" s="113"/>
      <c r="AA1520" s="113"/>
      <c r="AB1520" s="113"/>
      <c r="AC1520" s="113"/>
      <c r="AD1520" s="116"/>
      <c r="AE1520" s="113"/>
    </row>
    <row r="1521" spans="1:31" ht="15" customHeight="1">
      <c r="A1521" s="110"/>
      <c r="B1521" s="110"/>
      <c r="C1521" s="113"/>
      <c r="D1521" s="149"/>
      <c r="E1521" s="150"/>
      <c r="F1521" s="110"/>
      <c r="G1521" s="113"/>
      <c r="H1521" s="113"/>
      <c r="I1521" s="113"/>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6"/>
      <c r="AE1521" s="113"/>
    </row>
  </sheetData>
  <conditionalFormatting sqref="AE5">
    <cfRule type="cellIs" dxfId="0" priority="1" stopIfTrue="1" operator="equal">
      <formula>"CHECK"</formula>
    </cfRule>
  </conditionalFormatting>
  <printOptions gridLines="1"/>
  <pageMargins left="0.31" right="0.25" top="1" bottom="1" header="0.5" footer="0.49"/>
  <pageSetup scale="72" pageOrder="overThenDown" orientation="landscape" horizontalDpi="180" verticalDpi="180" r:id="rId1"/>
  <headerFooter alignWithMargins="0">
    <oddHeader>&amp;C&amp;F  &amp;A</oddHeader>
    <oddFooter>&amp;LJEB-C&amp;R&amp;D  &amp;T</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676"/>
  <sheetViews>
    <sheetView workbookViewId="0">
      <pane xSplit="2" ySplit="3" topLeftCell="H164" activePane="bottomRight" state="frozen"/>
      <selection pane="topRight" activeCell="D1" sqref="D1"/>
      <selection pane="bottomLeft" activeCell="A4" sqref="A4"/>
      <selection pane="bottomRight" activeCell="J187" sqref="J187"/>
    </sheetView>
  </sheetViews>
  <sheetFormatPr defaultColWidth="8.88671875" defaultRowHeight="13.2"/>
  <cols>
    <col min="1" max="1" width="10.44140625" customWidth="1"/>
    <col min="2" max="2" width="12.6640625" style="287" customWidth="1"/>
    <col min="3" max="3" width="18.44140625" style="288" customWidth="1"/>
    <col min="4" max="4" width="18.44140625" style="289" customWidth="1"/>
    <col min="5" max="5" width="12.6640625" customWidth="1"/>
    <col min="6" max="6" width="12.6640625" style="19" customWidth="1"/>
    <col min="7" max="7" width="3.44140625" customWidth="1"/>
    <col min="8" max="8" width="14.44140625" style="290" customWidth="1"/>
    <col min="9" max="9" width="13.88671875" customWidth="1"/>
    <col min="10" max="10" width="13.33203125" style="19" customWidth="1"/>
    <col min="11" max="11" width="3.44140625" customWidth="1"/>
    <col min="12" max="12" width="15.109375" style="290" customWidth="1"/>
    <col min="13" max="13" width="5.88671875" customWidth="1"/>
    <col min="14" max="14" width="5.44140625" customWidth="1"/>
    <col min="15" max="15" width="5.44140625" style="292" customWidth="1"/>
    <col min="16" max="16" width="6.88671875" customWidth="1"/>
    <col min="17" max="18" width="5.44140625" customWidth="1"/>
    <col min="19" max="19" width="6.44140625" customWidth="1"/>
    <col min="20" max="20" width="7.88671875" customWidth="1"/>
    <col min="21" max="22" width="7" style="293" customWidth="1"/>
    <col min="23" max="23" width="7" style="294" customWidth="1"/>
    <col min="24" max="24" width="4.33203125" style="294" customWidth="1"/>
    <col min="25" max="27" width="6.33203125" style="294" customWidth="1"/>
    <col min="28" max="28" width="10.33203125" style="294" customWidth="1"/>
    <col min="29" max="29" width="11.44140625" style="293" customWidth="1"/>
    <col min="30" max="30" width="11.109375" style="293" customWidth="1"/>
    <col min="31" max="31" width="11" style="293" customWidth="1"/>
    <col min="32" max="32" width="27.109375" style="295" customWidth="1"/>
    <col min="257" max="257" width="10.44140625" customWidth="1"/>
    <col min="258" max="258" width="12.6640625" customWidth="1"/>
    <col min="259" max="260" width="18.44140625" customWidth="1"/>
    <col min="261" max="262" width="12.6640625" customWidth="1"/>
    <col min="263" max="263" width="3.44140625" customWidth="1"/>
    <col min="264" max="264" width="14.44140625" customWidth="1"/>
    <col min="265" max="265" width="13.88671875" customWidth="1"/>
    <col min="266" max="266" width="13.33203125" customWidth="1"/>
    <col min="267" max="267" width="3.44140625" customWidth="1"/>
    <col min="268" max="268" width="15.109375" customWidth="1"/>
    <col min="269" max="269" width="5.88671875" customWidth="1"/>
    <col min="270" max="271" width="5.44140625" customWidth="1"/>
    <col min="272" max="272" width="6.88671875" customWidth="1"/>
    <col min="273" max="274" width="5.44140625" customWidth="1"/>
    <col min="275" max="275" width="6.44140625" customWidth="1"/>
    <col min="276" max="276" width="7.88671875" customWidth="1"/>
    <col min="277" max="279" width="7" customWidth="1"/>
    <col min="280" max="280" width="4.33203125" customWidth="1"/>
    <col min="281" max="283" width="6.33203125" customWidth="1"/>
    <col min="284" max="284" width="10.33203125" customWidth="1"/>
    <col min="285" max="285" width="11.44140625" customWidth="1"/>
    <col min="286" max="286" width="11.109375" customWidth="1"/>
    <col min="287" max="287" width="11" customWidth="1"/>
    <col min="288" max="288" width="27.109375" customWidth="1"/>
    <col min="513" max="513" width="10.44140625" customWidth="1"/>
    <col min="514" max="514" width="12.6640625" customWidth="1"/>
    <col min="515" max="516" width="18.44140625" customWidth="1"/>
    <col min="517" max="518" width="12.6640625" customWidth="1"/>
    <col min="519" max="519" width="3.44140625" customWidth="1"/>
    <col min="520" max="520" width="14.44140625" customWidth="1"/>
    <col min="521" max="521" width="13.88671875" customWidth="1"/>
    <col min="522" max="522" width="13.33203125" customWidth="1"/>
    <col min="523" max="523" width="3.44140625" customWidth="1"/>
    <col min="524" max="524" width="15.109375" customWidth="1"/>
    <col min="525" max="525" width="5.88671875" customWidth="1"/>
    <col min="526" max="527" width="5.44140625" customWidth="1"/>
    <col min="528" max="528" width="6.88671875" customWidth="1"/>
    <col min="529" max="530" width="5.44140625" customWidth="1"/>
    <col min="531" max="531" width="6.44140625" customWidth="1"/>
    <col min="532" max="532" width="7.88671875" customWidth="1"/>
    <col min="533" max="535" width="7" customWidth="1"/>
    <col min="536" max="536" width="4.33203125" customWidth="1"/>
    <col min="537" max="539" width="6.33203125" customWidth="1"/>
    <col min="540" max="540" width="10.33203125" customWidth="1"/>
    <col min="541" max="541" width="11.44140625" customWidth="1"/>
    <col min="542" max="542" width="11.109375" customWidth="1"/>
    <col min="543" max="543" width="11" customWidth="1"/>
    <col min="544" max="544" width="27.109375" customWidth="1"/>
    <col min="769" max="769" width="10.44140625" customWidth="1"/>
    <col min="770" max="770" width="12.6640625" customWidth="1"/>
    <col min="771" max="772" width="18.44140625" customWidth="1"/>
    <col min="773" max="774" width="12.6640625" customWidth="1"/>
    <col min="775" max="775" width="3.44140625" customWidth="1"/>
    <col min="776" max="776" width="14.44140625" customWidth="1"/>
    <col min="777" max="777" width="13.88671875" customWidth="1"/>
    <col min="778" max="778" width="13.33203125" customWidth="1"/>
    <col min="779" max="779" width="3.44140625" customWidth="1"/>
    <col min="780" max="780" width="15.109375" customWidth="1"/>
    <col min="781" max="781" width="5.88671875" customWidth="1"/>
    <col min="782" max="783" width="5.44140625" customWidth="1"/>
    <col min="784" max="784" width="6.88671875" customWidth="1"/>
    <col min="785" max="786" width="5.44140625" customWidth="1"/>
    <col min="787" max="787" width="6.44140625" customWidth="1"/>
    <col min="788" max="788" width="7.88671875" customWidth="1"/>
    <col min="789" max="791" width="7" customWidth="1"/>
    <col min="792" max="792" width="4.33203125" customWidth="1"/>
    <col min="793" max="795" width="6.33203125" customWidth="1"/>
    <col min="796" max="796" width="10.33203125" customWidth="1"/>
    <col min="797" max="797" width="11.44140625" customWidth="1"/>
    <col min="798" max="798" width="11.109375" customWidth="1"/>
    <col min="799" max="799" width="11" customWidth="1"/>
    <col min="800" max="800" width="27.109375" customWidth="1"/>
    <col min="1025" max="1025" width="10.44140625" customWidth="1"/>
    <col min="1026" max="1026" width="12.6640625" customWidth="1"/>
    <col min="1027" max="1028" width="18.44140625" customWidth="1"/>
    <col min="1029" max="1030" width="12.6640625" customWidth="1"/>
    <col min="1031" max="1031" width="3.44140625" customWidth="1"/>
    <col min="1032" max="1032" width="14.44140625" customWidth="1"/>
    <col min="1033" max="1033" width="13.88671875" customWidth="1"/>
    <col min="1034" max="1034" width="13.33203125" customWidth="1"/>
    <col min="1035" max="1035" width="3.44140625" customWidth="1"/>
    <col min="1036" max="1036" width="15.109375" customWidth="1"/>
    <col min="1037" max="1037" width="5.88671875" customWidth="1"/>
    <col min="1038" max="1039" width="5.44140625" customWidth="1"/>
    <col min="1040" max="1040" width="6.88671875" customWidth="1"/>
    <col min="1041" max="1042" width="5.44140625" customWidth="1"/>
    <col min="1043" max="1043" width="6.44140625" customWidth="1"/>
    <col min="1044" max="1044" width="7.88671875" customWidth="1"/>
    <col min="1045" max="1047" width="7" customWidth="1"/>
    <col min="1048" max="1048" width="4.33203125" customWidth="1"/>
    <col min="1049" max="1051" width="6.33203125" customWidth="1"/>
    <col min="1052" max="1052" width="10.33203125" customWidth="1"/>
    <col min="1053" max="1053" width="11.44140625" customWidth="1"/>
    <col min="1054" max="1054" width="11.109375" customWidth="1"/>
    <col min="1055" max="1055" width="11" customWidth="1"/>
    <col min="1056" max="1056" width="27.109375" customWidth="1"/>
    <col min="1281" max="1281" width="10.44140625" customWidth="1"/>
    <col min="1282" max="1282" width="12.6640625" customWidth="1"/>
    <col min="1283" max="1284" width="18.44140625" customWidth="1"/>
    <col min="1285" max="1286" width="12.6640625" customWidth="1"/>
    <col min="1287" max="1287" width="3.44140625" customWidth="1"/>
    <col min="1288" max="1288" width="14.44140625" customWidth="1"/>
    <col min="1289" max="1289" width="13.88671875" customWidth="1"/>
    <col min="1290" max="1290" width="13.33203125" customWidth="1"/>
    <col min="1291" max="1291" width="3.44140625" customWidth="1"/>
    <col min="1292" max="1292" width="15.109375" customWidth="1"/>
    <col min="1293" max="1293" width="5.88671875" customWidth="1"/>
    <col min="1294" max="1295" width="5.44140625" customWidth="1"/>
    <col min="1296" max="1296" width="6.88671875" customWidth="1"/>
    <col min="1297" max="1298" width="5.44140625" customWidth="1"/>
    <col min="1299" max="1299" width="6.44140625" customWidth="1"/>
    <col min="1300" max="1300" width="7.88671875" customWidth="1"/>
    <col min="1301" max="1303" width="7" customWidth="1"/>
    <col min="1304" max="1304" width="4.33203125" customWidth="1"/>
    <col min="1305" max="1307" width="6.33203125" customWidth="1"/>
    <col min="1308" max="1308" width="10.33203125" customWidth="1"/>
    <col min="1309" max="1309" width="11.44140625" customWidth="1"/>
    <col min="1310" max="1310" width="11.109375" customWidth="1"/>
    <col min="1311" max="1311" width="11" customWidth="1"/>
    <col min="1312" max="1312" width="27.109375" customWidth="1"/>
    <col min="1537" max="1537" width="10.44140625" customWidth="1"/>
    <col min="1538" max="1538" width="12.6640625" customWidth="1"/>
    <col min="1539" max="1540" width="18.44140625" customWidth="1"/>
    <col min="1541" max="1542" width="12.6640625" customWidth="1"/>
    <col min="1543" max="1543" width="3.44140625" customWidth="1"/>
    <col min="1544" max="1544" width="14.44140625" customWidth="1"/>
    <col min="1545" max="1545" width="13.88671875" customWidth="1"/>
    <col min="1546" max="1546" width="13.33203125" customWidth="1"/>
    <col min="1547" max="1547" width="3.44140625" customWidth="1"/>
    <col min="1548" max="1548" width="15.109375" customWidth="1"/>
    <col min="1549" max="1549" width="5.88671875" customWidth="1"/>
    <col min="1550" max="1551" width="5.44140625" customWidth="1"/>
    <col min="1552" max="1552" width="6.88671875" customWidth="1"/>
    <col min="1553" max="1554" width="5.44140625" customWidth="1"/>
    <col min="1555" max="1555" width="6.44140625" customWidth="1"/>
    <col min="1556" max="1556" width="7.88671875" customWidth="1"/>
    <col min="1557" max="1559" width="7" customWidth="1"/>
    <col min="1560" max="1560" width="4.33203125" customWidth="1"/>
    <col min="1561" max="1563" width="6.33203125" customWidth="1"/>
    <col min="1564" max="1564" width="10.33203125" customWidth="1"/>
    <col min="1565" max="1565" width="11.44140625" customWidth="1"/>
    <col min="1566" max="1566" width="11.109375" customWidth="1"/>
    <col min="1567" max="1567" width="11" customWidth="1"/>
    <col min="1568" max="1568" width="27.109375" customWidth="1"/>
    <col min="1793" max="1793" width="10.44140625" customWidth="1"/>
    <col min="1794" max="1794" width="12.6640625" customWidth="1"/>
    <col min="1795" max="1796" width="18.44140625" customWidth="1"/>
    <col min="1797" max="1798" width="12.6640625" customWidth="1"/>
    <col min="1799" max="1799" width="3.44140625" customWidth="1"/>
    <col min="1800" max="1800" width="14.44140625" customWidth="1"/>
    <col min="1801" max="1801" width="13.88671875" customWidth="1"/>
    <col min="1802" max="1802" width="13.33203125" customWidth="1"/>
    <col min="1803" max="1803" width="3.44140625" customWidth="1"/>
    <col min="1804" max="1804" width="15.109375" customWidth="1"/>
    <col min="1805" max="1805" width="5.88671875" customWidth="1"/>
    <col min="1806" max="1807" width="5.44140625" customWidth="1"/>
    <col min="1808" max="1808" width="6.88671875" customWidth="1"/>
    <col min="1809" max="1810" width="5.44140625" customWidth="1"/>
    <col min="1811" max="1811" width="6.44140625" customWidth="1"/>
    <col min="1812" max="1812" width="7.88671875" customWidth="1"/>
    <col min="1813" max="1815" width="7" customWidth="1"/>
    <col min="1816" max="1816" width="4.33203125" customWidth="1"/>
    <col min="1817" max="1819" width="6.33203125" customWidth="1"/>
    <col min="1820" max="1820" width="10.33203125" customWidth="1"/>
    <col min="1821" max="1821" width="11.44140625" customWidth="1"/>
    <col min="1822" max="1822" width="11.109375" customWidth="1"/>
    <col min="1823" max="1823" width="11" customWidth="1"/>
    <col min="1824" max="1824" width="27.109375" customWidth="1"/>
    <col min="2049" max="2049" width="10.44140625" customWidth="1"/>
    <col min="2050" max="2050" width="12.6640625" customWidth="1"/>
    <col min="2051" max="2052" width="18.44140625" customWidth="1"/>
    <col min="2053" max="2054" width="12.6640625" customWidth="1"/>
    <col min="2055" max="2055" width="3.44140625" customWidth="1"/>
    <col min="2056" max="2056" width="14.44140625" customWidth="1"/>
    <col min="2057" max="2057" width="13.88671875" customWidth="1"/>
    <col min="2058" max="2058" width="13.33203125" customWidth="1"/>
    <col min="2059" max="2059" width="3.44140625" customWidth="1"/>
    <col min="2060" max="2060" width="15.109375" customWidth="1"/>
    <col min="2061" max="2061" width="5.88671875" customWidth="1"/>
    <col min="2062" max="2063" width="5.44140625" customWidth="1"/>
    <col min="2064" max="2064" width="6.88671875" customWidth="1"/>
    <col min="2065" max="2066" width="5.44140625" customWidth="1"/>
    <col min="2067" max="2067" width="6.44140625" customWidth="1"/>
    <col min="2068" max="2068" width="7.88671875" customWidth="1"/>
    <col min="2069" max="2071" width="7" customWidth="1"/>
    <col min="2072" max="2072" width="4.33203125" customWidth="1"/>
    <col min="2073" max="2075" width="6.33203125" customWidth="1"/>
    <col min="2076" max="2076" width="10.33203125" customWidth="1"/>
    <col min="2077" max="2077" width="11.44140625" customWidth="1"/>
    <col min="2078" max="2078" width="11.109375" customWidth="1"/>
    <col min="2079" max="2079" width="11" customWidth="1"/>
    <col min="2080" max="2080" width="27.109375" customWidth="1"/>
    <col min="2305" max="2305" width="10.44140625" customWidth="1"/>
    <col min="2306" max="2306" width="12.6640625" customWidth="1"/>
    <col min="2307" max="2308" width="18.44140625" customWidth="1"/>
    <col min="2309" max="2310" width="12.6640625" customWidth="1"/>
    <col min="2311" max="2311" width="3.44140625" customWidth="1"/>
    <col min="2312" max="2312" width="14.44140625" customWidth="1"/>
    <col min="2313" max="2313" width="13.88671875" customWidth="1"/>
    <col min="2314" max="2314" width="13.33203125" customWidth="1"/>
    <col min="2315" max="2315" width="3.44140625" customWidth="1"/>
    <col min="2316" max="2316" width="15.109375" customWidth="1"/>
    <col min="2317" max="2317" width="5.88671875" customWidth="1"/>
    <col min="2318" max="2319" width="5.44140625" customWidth="1"/>
    <col min="2320" max="2320" width="6.88671875" customWidth="1"/>
    <col min="2321" max="2322" width="5.44140625" customWidth="1"/>
    <col min="2323" max="2323" width="6.44140625" customWidth="1"/>
    <col min="2324" max="2324" width="7.88671875" customWidth="1"/>
    <col min="2325" max="2327" width="7" customWidth="1"/>
    <col min="2328" max="2328" width="4.33203125" customWidth="1"/>
    <col min="2329" max="2331" width="6.33203125" customWidth="1"/>
    <col min="2332" max="2332" width="10.33203125" customWidth="1"/>
    <col min="2333" max="2333" width="11.44140625" customWidth="1"/>
    <col min="2334" max="2334" width="11.109375" customWidth="1"/>
    <col min="2335" max="2335" width="11" customWidth="1"/>
    <col min="2336" max="2336" width="27.109375" customWidth="1"/>
    <col min="2561" max="2561" width="10.44140625" customWidth="1"/>
    <col min="2562" max="2562" width="12.6640625" customWidth="1"/>
    <col min="2563" max="2564" width="18.44140625" customWidth="1"/>
    <col min="2565" max="2566" width="12.6640625" customWidth="1"/>
    <col min="2567" max="2567" width="3.44140625" customWidth="1"/>
    <col min="2568" max="2568" width="14.44140625" customWidth="1"/>
    <col min="2569" max="2569" width="13.88671875" customWidth="1"/>
    <col min="2570" max="2570" width="13.33203125" customWidth="1"/>
    <col min="2571" max="2571" width="3.44140625" customWidth="1"/>
    <col min="2572" max="2572" width="15.109375" customWidth="1"/>
    <col min="2573" max="2573" width="5.88671875" customWidth="1"/>
    <col min="2574" max="2575" width="5.44140625" customWidth="1"/>
    <col min="2576" max="2576" width="6.88671875" customWidth="1"/>
    <col min="2577" max="2578" width="5.44140625" customWidth="1"/>
    <col min="2579" max="2579" width="6.44140625" customWidth="1"/>
    <col min="2580" max="2580" width="7.88671875" customWidth="1"/>
    <col min="2581" max="2583" width="7" customWidth="1"/>
    <col min="2584" max="2584" width="4.33203125" customWidth="1"/>
    <col min="2585" max="2587" width="6.33203125" customWidth="1"/>
    <col min="2588" max="2588" width="10.33203125" customWidth="1"/>
    <col min="2589" max="2589" width="11.44140625" customWidth="1"/>
    <col min="2590" max="2590" width="11.109375" customWidth="1"/>
    <col min="2591" max="2591" width="11" customWidth="1"/>
    <col min="2592" max="2592" width="27.109375" customWidth="1"/>
    <col min="2817" max="2817" width="10.44140625" customWidth="1"/>
    <col min="2818" max="2818" width="12.6640625" customWidth="1"/>
    <col min="2819" max="2820" width="18.44140625" customWidth="1"/>
    <col min="2821" max="2822" width="12.6640625" customWidth="1"/>
    <col min="2823" max="2823" width="3.44140625" customWidth="1"/>
    <col min="2824" max="2824" width="14.44140625" customWidth="1"/>
    <col min="2825" max="2825" width="13.88671875" customWidth="1"/>
    <col min="2826" max="2826" width="13.33203125" customWidth="1"/>
    <col min="2827" max="2827" width="3.44140625" customWidth="1"/>
    <col min="2828" max="2828" width="15.109375" customWidth="1"/>
    <col min="2829" max="2829" width="5.88671875" customWidth="1"/>
    <col min="2830" max="2831" width="5.44140625" customWidth="1"/>
    <col min="2832" max="2832" width="6.88671875" customWidth="1"/>
    <col min="2833" max="2834" width="5.44140625" customWidth="1"/>
    <col min="2835" max="2835" width="6.44140625" customWidth="1"/>
    <col min="2836" max="2836" width="7.88671875" customWidth="1"/>
    <col min="2837" max="2839" width="7" customWidth="1"/>
    <col min="2840" max="2840" width="4.33203125" customWidth="1"/>
    <col min="2841" max="2843" width="6.33203125" customWidth="1"/>
    <col min="2844" max="2844" width="10.33203125" customWidth="1"/>
    <col min="2845" max="2845" width="11.44140625" customWidth="1"/>
    <col min="2846" max="2846" width="11.109375" customWidth="1"/>
    <col min="2847" max="2847" width="11" customWidth="1"/>
    <col min="2848" max="2848" width="27.109375" customWidth="1"/>
    <col min="3073" max="3073" width="10.44140625" customWidth="1"/>
    <col min="3074" max="3074" width="12.6640625" customWidth="1"/>
    <col min="3075" max="3076" width="18.44140625" customWidth="1"/>
    <col min="3077" max="3078" width="12.6640625" customWidth="1"/>
    <col min="3079" max="3079" width="3.44140625" customWidth="1"/>
    <col min="3080" max="3080" width="14.44140625" customWidth="1"/>
    <col min="3081" max="3081" width="13.88671875" customWidth="1"/>
    <col min="3082" max="3082" width="13.33203125" customWidth="1"/>
    <col min="3083" max="3083" width="3.44140625" customWidth="1"/>
    <col min="3084" max="3084" width="15.109375" customWidth="1"/>
    <col min="3085" max="3085" width="5.88671875" customWidth="1"/>
    <col min="3086" max="3087" width="5.44140625" customWidth="1"/>
    <col min="3088" max="3088" width="6.88671875" customWidth="1"/>
    <col min="3089" max="3090" width="5.44140625" customWidth="1"/>
    <col min="3091" max="3091" width="6.44140625" customWidth="1"/>
    <col min="3092" max="3092" width="7.88671875" customWidth="1"/>
    <col min="3093" max="3095" width="7" customWidth="1"/>
    <col min="3096" max="3096" width="4.33203125" customWidth="1"/>
    <col min="3097" max="3099" width="6.33203125" customWidth="1"/>
    <col min="3100" max="3100" width="10.33203125" customWidth="1"/>
    <col min="3101" max="3101" width="11.44140625" customWidth="1"/>
    <col min="3102" max="3102" width="11.109375" customWidth="1"/>
    <col min="3103" max="3103" width="11" customWidth="1"/>
    <col min="3104" max="3104" width="27.109375" customWidth="1"/>
    <col min="3329" max="3329" width="10.44140625" customWidth="1"/>
    <col min="3330" max="3330" width="12.6640625" customWidth="1"/>
    <col min="3331" max="3332" width="18.44140625" customWidth="1"/>
    <col min="3333" max="3334" width="12.6640625" customWidth="1"/>
    <col min="3335" max="3335" width="3.44140625" customWidth="1"/>
    <col min="3336" max="3336" width="14.44140625" customWidth="1"/>
    <col min="3337" max="3337" width="13.88671875" customWidth="1"/>
    <col min="3338" max="3338" width="13.33203125" customWidth="1"/>
    <col min="3339" max="3339" width="3.44140625" customWidth="1"/>
    <col min="3340" max="3340" width="15.109375" customWidth="1"/>
    <col min="3341" max="3341" width="5.88671875" customWidth="1"/>
    <col min="3342" max="3343" width="5.44140625" customWidth="1"/>
    <col min="3344" max="3344" width="6.88671875" customWidth="1"/>
    <col min="3345" max="3346" width="5.44140625" customWidth="1"/>
    <col min="3347" max="3347" width="6.44140625" customWidth="1"/>
    <col min="3348" max="3348" width="7.88671875" customWidth="1"/>
    <col min="3349" max="3351" width="7" customWidth="1"/>
    <col min="3352" max="3352" width="4.33203125" customWidth="1"/>
    <col min="3353" max="3355" width="6.33203125" customWidth="1"/>
    <col min="3356" max="3356" width="10.33203125" customWidth="1"/>
    <col min="3357" max="3357" width="11.44140625" customWidth="1"/>
    <col min="3358" max="3358" width="11.109375" customWidth="1"/>
    <col min="3359" max="3359" width="11" customWidth="1"/>
    <col min="3360" max="3360" width="27.109375" customWidth="1"/>
    <col min="3585" max="3585" width="10.44140625" customWidth="1"/>
    <col min="3586" max="3586" width="12.6640625" customWidth="1"/>
    <col min="3587" max="3588" width="18.44140625" customWidth="1"/>
    <col min="3589" max="3590" width="12.6640625" customWidth="1"/>
    <col min="3591" max="3591" width="3.44140625" customWidth="1"/>
    <col min="3592" max="3592" width="14.44140625" customWidth="1"/>
    <col min="3593" max="3593" width="13.88671875" customWidth="1"/>
    <col min="3594" max="3594" width="13.33203125" customWidth="1"/>
    <col min="3595" max="3595" width="3.44140625" customWidth="1"/>
    <col min="3596" max="3596" width="15.109375" customWidth="1"/>
    <col min="3597" max="3597" width="5.88671875" customWidth="1"/>
    <col min="3598" max="3599" width="5.44140625" customWidth="1"/>
    <col min="3600" max="3600" width="6.88671875" customWidth="1"/>
    <col min="3601" max="3602" width="5.44140625" customWidth="1"/>
    <col min="3603" max="3603" width="6.44140625" customWidth="1"/>
    <col min="3604" max="3604" width="7.88671875" customWidth="1"/>
    <col min="3605" max="3607" width="7" customWidth="1"/>
    <col min="3608" max="3608" width="4.33203125" customWidth="1"/>
    <col min="3609" max="3611" width="6.33203125" customWidth="1"/>
    <col min="3612" max="3612" width="10.33203125" customWidth="1"/>
    <col min="3613" max="3613" width="11.44140625" customWidth="1"/>
    <col min="3614" max="3614" width="11.109375" customWidth="1"/>
    <col min="3615" max="3615" width="11" customWidth="1"/>
    <col min="3616" max="3616" width="27.109375" customWidth="1"/>
    <col min="3841" max="3841" width="10.44140625" customWidth="1"/>
    <col min="3842" max="3842" width="12.6640625" customWidth="1"/>
    <col min="3843" max="3844" width="18.44140625" customWidth="1"/>
    <col min="3845" max="3846" width="12.6640625" customWidth="1"/>
    <col min="3847" max="3847" width="3.44140625" customWidth="1"/>
    <col min="3848" max="3848" width="14.44140625" customWidth="1"/>
    <col min="3849" max="3849" width="13.88671875" customWidth="1"/>
    <col min="3850" max="3850" width="13.33203125" customWidth="1"/>
    <col min="3851" max="3851" width="3.44140625" customWidth="1"/>
    <col min="3852" max="3852" width="15.109375" customWidth="1"/>
    <col min="3853" max="3853" width="5.88671875" customWidth="1"/>
    <col min="3854" max="3855" width="5.44140625" customWidth="1"/>
    <col min="3856" max="3856" width="6.88671875" customWidth="1"/>
    <col min="3857" max="3858" width="5.44140625" customWidth="1"/>
    <col min="3859" max="3859" width="6.44140625" customWidth="1"/>
    <col min="3860" max="3860" width="7.88671875" customWidth="1"/>
    <col min="3861" max="3863" width="7" customWidth="1"/>
    <col min="3864" max="3864" width="4.33203125" customWidth="1"/>
    <col min="3865" max="3867" width="6.33203125" customWidth="1"/>
    <col min="3868" max="3868" width="10.33203125" customWidth="1"/>
    <col min="3869" max="3869" width="11.44140625" customWidth="1"/>
    <col min="3870" max="3870" width="11.109375" customWidth="1"/>
    <col min="3871" max="3871" width="11" customWidth="1"/>
    <col min="3872" max="3872" width="27.109375" customWidth="1"/>
    <col min="4097" max="4097" width="10.44140625" customWidth="1"/>
    <col min="4098" max="4098" width="12.6640625" customWidth="1"/>
    <col min="4099" max="4100" width="18.44140625" customWidth="1"/>
    <col min="4101" max="4102" width="12.6640625" customWidth="1"/>
    <col min="4103" max="4103" width="3.44140625" customWidth="1"/>
    <col min="4104" max="4104" width="14.44140625" customWidth="1"/>
    <col min="4105" max="4105" width="13.88671875" customWidth="1"/>
    <col min="4106" max="4106" width="13.33203125" customWidth="1"/>
    <col min="4107" max="4107" width="3.44140625" customWidth="1"/>
    <col min="4108" max="4108" width="15.109375" customWidth="1"/>
    <col min="4109" max="4109" width="5.88671875" customWidth="1"/>
    <col min="4110" max="4111" width="5.44140625" customWidth="1"/>
    <col min="4112" max="4112" width="6.88671875" customWidth="1"/>
    <col min="4113" max="4114" width="5.44140625" customWidth="1"/>
    <col min="4115" max="4115" width="6.44140625" customWidth="1"/>
    <col min="4116" max="4116" width="7.88671875" customWidth="1"/>
    <col min="4117" max="4119" width="7" customWidth="1"/>
    <col min="4120" max="4120" width="4.33203125" customWidth="1"/>
    <col min="4121" max="4123" width="6.33203125" customWidth="1"/>
    <col min="4124" max="4124" width="10.33203125" customWidth="1"/>
    <col min="4125" max="4125" width="11.44140625" customWidth="1"/>
    <col min="4126" max="4126" width="11.109375" customWidth="1"/>
    <col min="4127" max="4127" width="11" customWidth="1"/>
    <col min="4128" max="4128" width="27.109375" customWidth="1"/>
    <col min="4353" max="4353" width="10.44140625" customWidth="1"/>
    <col min="4354" max="4354" width="12.6640625" customWidth="1"/>
    <col min="4355" max="4356" width="18.44140625" customWidth="1"/>
    <col min="4357" max="4358" width="12.6640625" customWidth="1"/>
    <col min="4359" max="4359" width="3.44140625" customWidth="1"/>
    <col min="4360" max="4360" width="14.44140625" customWidth="1"/>
    <col min="4361" max="4361" width="13.88671875" customWidth="1"/>
    <col min="4362" max="4362" width="13.33203125" customWidth="1"/>
    <col min="4363" max="4363" width="3.44140625" customWidth="1"/>
    <col min="4364" max="4364" width="15.109375" customWidth="1"/>
    <col min="4365" max="4365" width="5.88671875" customWidth="1"/>
    <col min="4366" max="4367" width="5.44140625" customWidth="1"/>
    <col min="4368" max="4368" width="6.88671875" customWidth="1"/>
    <col min="4369" max="4370" width="5.44140625" customWidth="1"/>
    <col min="4371" max="4371" width="6.44140625" customWidth="1"/>
    <col min="4372" max="4372" width="7.88671875" customWidth="1"/>
    <col min="4373" max="4375" width="7" customWidth="1"/>
    <col min="4376" max="4376" width="4.33203125" customWidth="1"/>
    <col min="4377" max="4379" width="6.33203125" customWidth="1"/>
    <col min="4380" max="4380" width="10.33203125" customWidth="1"/>
    <col min="4381" max="4381" width="11.44140625" customWidth="1"/>
    <col min="4382" max="4382" width="11.109375" customWidth="1"/>
    <col min="4383" max="4383" width="11" customWidth="1"/>
    <col min="4384" max="4384" width="27.109375" customWidth="1"/>
    <col min="4609" max="4609" width="10.44140625" customWidth="1"/>
    <col min="4610" max="4610" width="12.6640625" customWidth="1"/>
    <col min="4611" max="4612" width="18.44140625" customWidth="1"/>
    <col min="4613" max="4614" width="12.6640625" customWidth="1"/>
    <col min="4615" max="4615" width="3.44140625" customWidth="1"/>
    <col min="4616" max="4616" width="14.44140625" customWidth="1"/>
    <col min="4617" max="4617" width="13.88671875" customWidth="1"/>
    <col min="4618" max="4618" width="13.33203125" customWidth="1"/>
    <col min="4619" max="4619" width="3.44140625" customWidth="1"/>
    <col min="4620" max="4620" width="15.109375" customWidth="1"/>
    <col min="4621" max="4621" width="5.88671875" customWidth="1"/>
    <col min="4622" max="4623" width="5.44140625" customWidth="1"/>
    <col min="4624" max="4624" width="6.88671875" customWidth="1"/>
    <col min="4625" max="4626" width="5.44140625" customWidth="1"/>
    <col min="4627" max="4627" width="6.44140625" customWidth="1"/>
    <col min="4628" max="4628" width="7.88671875" customWidth="1"/>
    <col min="4629" max="4631" width="7" customWidth="1"/>
    <col min="4632" max="4632" width="4.33203125" customWidth="1"/>
    <col min="4633" max="4635" width="6.33203125" customWidth="1"/>
    <col min="4636" max="4636" width="10.33203125" customWidth="1"/>
    <col min="4637" max="4637" width="11.44140625" customWidth="1"/>
    <col min="4638" max="4638" width="11.109375" customWidth="1"/>
    <col min="4639" max="4639" width="11" customWidth="1"/>
    <col min="4640" max="4640" width="27.109375" customWidth="1"/>
    <col min="4865" max="4865" width="10.44140625" customWidth="1"/>
    <col min="4866" max="4866" width="12.6640625" customWidth="1"/>
    <col min="4867" max="4868" width="18.44140625" customWidth="1"/>
    <col min="4869" max="4870" width="12.6640625" customWidth="1"/>
    <col min="4871" max="4871" width="3.44140625" customWidth="1"/>
    <col min="4872" max="4872" width="14.44140625" customWidth="1"/>
    <col min="4873" max="4873" width="13.88671875" customWidth="1"/>
    <col min="4874" max="4874" width="13.33203125" customWidth="1"/>
    <col min="4875" max="4875" width="3.44140625" customWidth="1"/>
    <col min="4876" max="4876" width="15.109375" customWidth="1"/>
    <col min="4877" max="4877" width="5.88671875" customWidth="1"/>
    <col min="4878" max="4879" width="5.44140625" customWidth="1"/>
    <col min="4880" max="4880" width="6.88671875" customWidth="1"/>
    <col min="4881" max="4882" width="5.44140625" customWidth="1"/>
    <col min="4883" max="4883" width="6.44140625" customWidth="1"/>
    <col min="4884" max="4884" width="7.88671875" customWidth="1"/>
    <col min="4885" max="4887" width="7" customWidth="1"/>
    <col min="4888" max="4888" width="4.33203125" customWidth="1"/>
    <col min="4889" max="4891" width="6.33203125" customWidth="1"/>
    <col min="4892" max="4892" width="10.33203125" customWidth="1"/>
    <col min="4893" max="4893" width="11.44140625" customWidth="1"/>
    <col min="4894" max="4894" width="11.109375" customWidth="1"/>
    <col min="4895" max="4895" width="11" customWidth="1"/>
    <col min="4896" max="4896" width="27.109375" customWidth="1"/>
    <col min="5121" max="5121" width="10.44140625" customWidth="1"/>
    <col min="5122" max="5122" width="12.6640625" customWidth="1"/>
    <col min="5123" max="5124" width="18.44140625" customWidth="1"/>
    <col min="5125" max="5126" width="12.6640625" customWidth="1"/>
    <col min="5127" max="5127" width="3.44140625" customWidth="1"/>
    <col min="5128" max="5128" width="14.44140625" customWidth="1"/>
    <col min="5129" max="5129" width="13.88671875" customWidth="1"/>
    <col min="5130" max="5130" width="13.33203125" customWidth="1"/>
    <col min="5131" max="5131" width="3.44140625" customWidth="1"/>
    <col min="5132" max="5132" width="15.109375" customWidth="1"/>
    <col min="5133" max="5133" width="5.88671875" customWidth="1"/>
    <col min="5134" max="5135" width="5.44140625" customWidth="1"/>
    <col min="5136" max="5136" width="6.88671875" customWidth="1"/>
    <col min="5137" max="5138" width="5.44140625" customWidth="1"/>
    <col min="5139" max="5139" width="6.44140625" customWidth="1"/>
    <col min="5140" max="5140" width="7.88671875" customWidth="1"/>
    <col min="5141" max="5143" width="7" customWidth="1"/>
    <col min="5144" max="5144" width="4.33203125" customWidth="1"/>
    <col min="5145" max="5147" width="6.33203125" customWidth="1"/>
    <col min="5148" max="5148" width="10.33203125" customWidth="1"/>
    <col min="5149" max="5149" width="11.44140625" customWidth="1"/>
    <col min="5150" max="5150" width="11.109375" customWidth="1"/>
    <col min="5151" max="5151" width="11" customWidth="1"/>
    <col min="5152" max="5152" width="27.109375" customWidth="1"/>
    <col min="5377" max="5377" width="10.44140625" customWidth="1"/>
    <col min="5378" max="5378" width="12.6640625" customWidth="1"/>
    <col min="5379" max="5380" width="18.44140625" customWidth="1"/>
    <col min="5381" max="5382" width="12.6640625" customWidth="1"/>
    <col min="5383" max="5383" width="3.44140625" customWidth="1"/>
    <col min="5384" max="5384" width="14.44140625" customWidth="1"/>
    <col min="5385" max="5385" width="13.88671875" customWidth="1"/>
    <col min="5386" max="5386" width="13.33203125" customWidth="1"/>
    <col min="5387" max="5387" width="3.44140625" customWidth="1"/>
    <col min="5388" max="5388" width="15.109375" customWidth="1"/>
    <col min="5389" max="5389" width="5.88671875" customWidth="1"/>
    <col min="5390" max="5391" width="5.44140625" customWidth="1"/>
    <col min="5392" max="5392" width="6.88671875" customWidth="1"/>
    <col min="5393" max="5394" width="5.44140625" customWidth="1"/>
    <col min="5395" max="5395" width="6.44140625" customWidth="1"/>
    <col min="5396" max="5396" width="7.88671875" customWidth="1"/>
    <col min="5397" max="5399" width="7" customWidth="1"/>
    <col min="5400" max="5400" width="4.33203125" customWidth="1"/>
    <col min="5401" max="5403" width="6.33203125" customWidth="1"/>
    <col min="5404" max="5404" width="10.33203125" customWidth="1"/>
    <col min="5405" max="5405" width="11.44140625" customWidth="1"/>
    <col min="5406" max="5406" width="11.109375" customWidth="1"/>
    <col min="5407" max="5407" width="11" customWidth="1"/>
    <col min="5408" max="5408" width="27.109375" customWidth="1"/>
    <col min="5633" max="5633" width="10.44140625" customWidth="1"/>
    <col min="5634" max="5634" width="12.6640625" customWidth="1"/>
    <col min="5635" max="5636" width="18.44140625" customWidth="1"/>
    <col min="5637" max="5638" width="12.6640625" customWidth="1"/>
    <col min="5639" max="5639" width="3.44140625" customWidth="1"/>
    <col min="5640" max="5640" width="14.44140625" customWidth="1"/>
    <col min="5641" max="5641" width="13.88671875" customWidth="1"/>
    <col min="5642" max="5642" width="13.33203125" customWidth="1"/>
    <col min="5643" max="5643" width="3.44140625" customWidth="1"/>
    <col min="5644" max="5644" width="15.109375" customWidth="1"/>
    <col min="5645" max="5645" width="5.88671875" customWidth="1"/>
    <col min="5646" max="5647" width="5.44140625" customWidth="1"/>
    <col min="5648" max="5648" width="6.88671875" customWidth="1"/>
    <col min="5649" max="5650" width="5.44140625" customWidth="1"/>
    <col min="5651" max="5651" width="6.44140625" customWidth="1"/>
    <col min="5652" max="5652" width="7.88671875" customWidth="1"/>
    <col min="5653" max="5655" width="7" customWidth="1"/>
    <col min="5656" max="5656" width="4.33203125" customWidth="1"/>
    <col min="5657" max="5659" width="6.33203125" customWidth="1"/>
    <col min="5660" max="5660" width="10.33203125" customWidth="1"/>
    <col min="5661" max="5661" width="11.44140625" customWidth="1"/>
    <col min="5662" max="5662" width="11.109375" customWidth="1"/>
    <col min="5663" max="5663" width="11" customWidth="1"/>
    <col min="5664" max="5664" width="27.109375" customWidth="1"/>
    <col min="5889" max="5889" width="10.44140625" customWidth="1"/>
    <col min="5890" max="5890" width="12.6640625" customWidth="1"/>
    <col min="5891" max="5892" width="18.44140625" customWidth="1"/>
    <col min="5893" max="5894" width="12.6640625" customWidth="1"/>
    <col min="5895" max="5895" width="3.44140625" customWidth="1"/>
    <col min="5896" max="5896" width="14.44140625" customWidth="1"/>
    <col min="5897" max="5897" width="13.88671875" customWidth="1"/>
    <col min="5898" max="5898" width="13.33203125" customWidth="1"/>
    <col min="5899" max="5899" width="3.44140625" customWidth="1"/>
    <col min="5900" max="5900" width="15.109375" customWidth="1"/>
    <col min="5901" max="5901" width="5.88671875" customWidth="1"/>
    <col min="5902" max="5903" width="5.44140625" customWidth="1"/>
    <col min="5904" max="5904" width="6.88671875" customWidth="1"/>
    <col min="5905" max="5906" width="5.44140625" customWidth="1"/>
    <col min="5907" max="5907" width="6.44140625" customWidth="1"/>
    <col min="5908" max="5908" width="7.88671875" customWidth="1"/>
    <col min="5909" max="5911" width="7" customWidth="1"/>
    <col min="5912" max="5912" width="4.33203125" customWidth="1"/>
    <col min="5913" max="5915" width="6.33203125" customWidth="1"/>
    <col min="5916" max="5916" width="10.33203125" customWidth="1"/>
    <col min="5917" max="5917" width="11.44140625" customWidth="1"/>
    <col min="5918" max="5918" width="11.109375" customWidth="1"/>
    <col min="5919" max="5919" width="11" customWidth="1"/>
    <col min="5920" max="5920" width="27.109375" customWidth="1"/>
    <col min="6145" max="6145" width="10.44140625" customWidth="1"/>
    <col min="6146" max="6146" width="12.6640625" customWidth="1"/>
    <col min="6147" max="6148" width="18.44140625" customWidth="1"/>
    <col min="6149" max="6150" width="12.6640625" customWidth="1"/>
    <col min="6151" max="6151" width="3.44140625" customWidth="1"/>
    <col min="6152" max="6152" width="14.44140625" customWidth="1"/>
    <col min="6153" max="6153" width="13.88671875" customWidth="1"/>
    <col min="6154" max="6154" width="13.33203125" customWidth="1"/>
    <col min="6155" max="6155" width="3.44140625" customWidth="1"/>
    <col min="6156" max="6156" width="15.109375" customWidth="1"/>
    <col min="6157" max="6157" width="5.88671875" customWidth="1"/>
    <col min="6158" max="6159" width="5.44140625" customWidth="1"/>
    <col min="6160" max="6160" width="6.88671875" customWidth="1"/>
    <col min="6161" max="6162" width="5.44140625" customWidth="1"/>
    <col min="6163" max="6163" width="6.44140625" customWidth="1"/>
    <col min="6164" max="6164" width="7.88671875" customWidth="1"/>
    <col min="6165" max="6167" width="7" customWidth="1"/>
    <col min="6168" max="6168" width="4.33203125" customWidth="1"/>
    <col min="6169" max="6171" width="6.33203125" customWidth="1"/>
    <col min="6172" max="6172" width="10.33203125" customWidth="1"/>
    <col min="6173" max="6173" width="11.44140625" customWidth="1"/>
    <col min="6174" max="6174" width="11.109375" customWidth="1"/>
    <col min="6175" max="6175" width="11" customWidth="1"/>
    <col min="6176" max="6176" width="27.109375" customWidth="1"/>
    <col min="6401" max="6401" width="10.44140625" customWidth="1"/>
    <col min="6402" max="6402" width="12.6640625" customWidth="1"/>
    <col min="6403" max="6404" width="18.44140625" customWidth="1"/>
    <col min="6405" max="6406" width="12.6640625" customWidth="1"/>
    <col min="6407" max="6407" width="3.44140625" customWidth="1"/>
    <col min="6408" max="6408" width="14.44140625" customWidth="1"/>
    <col min="6409" max="6409" width="13.88671875" customWidth="1"/>
    <col min="6410" max="6410" width="13.33203125" customWidth="1"/>
    <col min="6411" max="6411" width="3.44140625" customWidth="1"/>
    <col min="6412" max="6412" width="15.109375" customWidth="1"/>
    <col min="6413" max="6413" width="5.88671875" customWidth="1"/>
    <col min="6414" max="6415" width="5.44140625" customWidth="1"/>
    <col min="6416" max="6416" width="6.88671875" customWidth="1"/>
    <col min="6417" max="6418" width="5.44140625" customWidth="1"/>
    <col min="6419" max="6419" width="6.44140625" customWidth="1"/>
    <col min="6420" max="6420" width="7.88671875" customWidth="1"/>
    <col min="6421" max="6423" width="7" customWidth="1"/>
    <col min="6424" max="6424" width="4.33203125" customWidth="1"/>
    <col min="6425" max="6427" width="6.33203125" customWidth="1"/>
    <col min="6428" max="6428" width="10.33203125" customWidth="1"/>
    <col min="6429" max="6429" width="11.44140625" customWidth="1"/>
    <col min="6430" max="6430" width="11.109375" customWidth="1"/>
    <col min="6431" max="6431" width="11" customWidth="1"/>
    <col min="6432" max="6432" width="27.109375" customWidth="1"/>
    <col min="6657" max="6657" width="10.44140625" customWidth="1"/>
    <col min="6658" max="6658" width="12.6640625" customWidth="1"/>
    <col min="6659" max="6660" width="18.44140625" customWidth="1"/>
    <col min="6661" max="6662" width="12.6640625" customWidth="1"/>
    <col min="6663" max="6663" width="3.44140625" customWidth="1"/>
    <col min="6664" max="6664" width="14.44140625" customWidth="1"/>
    <col min="6665" max="6665" width="13.88671875" customWidth="1"/>
    <col min="6666" max="6666" width="13.33203125" customWidth="1"/>
    <col min="6667" max="6667" width="3.44140625" customWidth="1"/>
    <col min="6668" max="6668" width="15.109375" customWidth="1"/>
    <col min="6669" max="6669" width="5.88671875" customWidth="1"/>
    <col min="6670" max="6671" width="5.44140625" customWidth="1"/>
    <col min="6672" max="6672" width="6.88671875" customWidth="1"/>
    <col min="6673" max="6674" width="5.44140625" customWidth="1"/>
    <col min="6675" max="6675" width="6.44140625" customWidth="1"/>
    <col min="6676" max="6676" width="7.88671875" customWidth="1"/>
    <col min="6677" max="6679" width="7" customWidth="1"/>
    <col min="6680" max="6680" width="4.33203125" customWidth="1"/>
    <col min="6681" max="6683" width="6.33203125" customWidth="1"/>
    <col min="6684" max="6684" width="10.33203125" customWidth="1"/>
    <col min="6685" max="6685" width="11.44140625" customWidth="1"/>
    <col min="6686" max="6686" width="11.109375" customWidth="1"/>
    <col min="6687" max="6687" width="11" customWidth="1"/>
    <col min="6688" max="6688" width="27.109375" customWidth="1"/>
    <col min="6913" max="6913" width="10.44140625" customWidth="1"/>
    <col min="6914" max="6914" width="12.6640625" customWidth="1"/>
    <col min="6915" max="6916" width="18.44140625" customWidth="1"/>
    <col min="6917" max="6918" width="12.6640625" customWidth="1"/>
    <col min="6919" max="6919" width="3.44140625" customWidth="1"/>
    <col min="6920" max="6920" width="14.44140625" customWidth="1"/>
    <col min="6921" max="6921" width="13.88671875" customWidth="1"/>
    <col min="6922" max="6922" width="13.33203125" customWidth="1"/>
    <col min="6923" max="6923" width="3.44140625" customWidth="1"/>
    <col min="6924" max="6924" width="15.109375" customWidth="1"/>
    <col min="6925" max="6925" width="5.88671875" customWidth="1"/>
    <col min="6926" max="6927" width="5.44140625" customWidth="1"/>
    <col min="6928" max="6928" width="6.88671875" customWidth="1"/>
    <col min="6929" max="6930" width="5.44140625" customWidth="1"/>
    <col min="6931" max="6931" width="6.44140625" customWidth="1"/>
    <col min="6932" max="6932" width="7.88671875" customWidth="1"/>
    <col min="6933" max="6935" width="7" customWidth="1"/>
    <col min="6936" max="6936" width="4.33203125" customWidth="1"/>
    <col min="6937" max="6939" width="6.33203125" customWidth="1"/>
    <col min="6940" max="6940" width="10.33203125" customWidth="1"/>
    <col min="6941" max="6941" width="11.44140625" customWidth="1"/>
    <col min="6942" max="6942" width="11.109375" customWidth="1"/>
    <col min="6943" max="6943" width="11" customWidth="1"/>
    <col min="6944" max="6944" width="27.109375" customWidth="1"/>
    <col min="7169" max="7169" width="10.44140625" customWidth="1"/>
    <col min="7170" max="7170" width="12.6640625" customWidth="1"/>
    <col min="7171" max="7172" width="18.44140625" customWidth="1"/>
    <col min="7173" max="7174" width="12.6640625" customWidth="1"/>
    <col min="7175" max="7175" width="3.44140625" customWidth="1"/>
    <col min="7176" max="7176" width="14.44140625" customWidth="1"/>
    <col min="7177" max="7177" width="13.88671875" customWidth="1"/>
    <col min="7178" max="7178" width="13.33203125" customWidth="1"/>
    <col min="7179" max="7179" width="3.44140625" customWidth="1"/>
    <col min="7180" max="7180" width="15.109375" customWidth="1"/>
    <col min="7181" max="7181" width="5.88671875" customWidth="1"/>
    <col min="7182" max="7183" width="5.44140625" customWidth="1"/>
    <col min="7184" max="7184" width="6.88671875" customWidth="1"/>
    <col min="7185" max="7186" width="5.44140625" customWidth="1"/>
    <col min="7187" max="7187" width="6.44140625" customWidth="1"/>
    <col min="7188" max="7188" width="7.88671875" customWidth="1"/>
    <col min="7189" max="7191" width="7" customWidth="1"/>
    <col min="7192" max="7192" width="4.33203125" customWidth="1"/>
    <col min="7193" max="7195" width="6.33203125" customWidth="1"/>
    <col min="7196" max="7196" width="10.33203125" customWidth="1"/>
    <col min="7197" max="7197" width="11.44140625" customWidth="1"/>
    <col min="7198" max="7198" width="11.109375" customWidth="1"/>
    <col min="7199" max="7199" width="11" customWidth="1"/>
    <col min="7200" max="7200" width="27.109375" customWidth="1"/>
    <col min="7425" max="7425" width="10.44140625" customWidth="1"/>
    <col min="7426" max="7426" width="12.6640625" customWidth="1"/>
    <col min="7427" max="7428" width="18.44140625" customWidth="1"/>
    <col min="7429" max="7430" width="12.6640625" customWidth="1"/>
    <col min="7431" max="7431" width="3.44140625" customWidth="1"/>
    <col min="7432" max="7432" width="14.44140625" customWidth="1"/>
    <col min="7433" max="7433" width="13.88671875" customWidth="1"/>
    <col min="7434" max="7434" width="13.33203125" customWidth="1"/>
    <col min="7435" max="7435" width="3.44140625" customWidth="1"/>
    <col min="7436" max="7436" width="15.109375" customWidth="1"/>
    <col min="7437" max="7437" width="5.88671875" customWidth="1"/>
    <col min="7438" max="7439" width="5.44140625" customWidth="1"/>
    <col min="7440" max="7440" width="6.88671875" customWidth="1"/>
    <col min="7441" max="7442" width="5.44140625" customWidth="1"/>
    <col min="7443" max="7443" width="6.44140625" customWidth="1"/>
    <col min="7444" max="7444" width="7.88671875" customWidth="1"/>
    <col min="7445" max="7447" width="7" customWidth="1"/>
    <col min="7448" max="7448" width="4.33203125" customWidth="1"/>
    <col min="7449" max="7451" width="6.33203125" customWidth="1"/>
    <col min="7452" max="7452" width="10.33203125" customWidth="1"/>
    <col min="7453" max="7453" width="11.44140625" customWidth="1"/>
    <col min="7454" max="7454" width="11.109375" customWidth="1"/>
    <col min="7455" max="7455" width="11" customWidth="1"/>
    <col min="7456" max="7456" width="27.109375" customWidth="1"/>
    <col min="7681" max="7681" width="10.44140625" customWidth="1"/>
    <col min="7682" max="7682" width="12.6640625" customWidth="1"/>
    <col min="7683" max="7684" width="18.44140625" customWidth="1"/>
    <col min="7685" max="7686" width="12.6640625" customWidth="1"/>
    <col min="7687" max="7687" width="3.44140625" customWidth="1"/>
    <col min="7688" max="7688" width="14.44140625" customWidth="1"/>
    <col min="7689" max="7689" width="13.88671875" customWidth="1"/>
    <col min="7690" max="7690" width="13.33203125" customWidth="1"/>
    <col min="7691" max="7691" width="3.44140625" customWidth="1"/>
    <col min="7692" max="7692" width="15.109375" customWidth="1"/>
    <col min="7693" max="7693" width="5.88671875" customWidth="1"/>
    <col min="7694" max="7695" width="5.44140625" customWidth="1"/>
    <col min="7696" max="7696" width="6.88671875" customWidth="1"/>
    <col min="7697" max="7698" width="5.44140625" customWidth="1"/>
    <col min="7699" max="7699" width="6.44140625" customWidth="1"/>
    <col min="7700" max="7700" width="7.88671875" customWidth="1"/>
    <col min="7701" max="7703" width="7" customWidth="1"/>
    <col min="7704" max="7704" width="4.33203125" customWidth="1"/>
    <col min="7705" max="7707" width="6.33203125" customWidth="1"/>
    <col min="7708" max="7708" width="10.33203125" customWidth="1"/>
    <col min="7709" max="7709" width="11.44140625" customWidth="1"/>
    <col min="7710" max="7710" width="11.109375" customWidth="1"/>
    <col min="7711" max="7711" width="11" customWidth="1"/>
    <col min="7712" max="7712" width="27.109375" customWidth="1"/>
    <col min="7937" max="7937" width="10.44140625" customWidth="1"/>
    <col min="7938" max="7938" width="12.6640625" customWidth="1"/>
    <col min="7939" max="7940" width="18.44140625" customWidth="1"/>
    <col min="7941" max="7942" width="12.6640625" customWidth="1"/>
    <col min="7943" max="7943" width="3.44140625" customWidth="1"/>
    <col min="7944" max="7944" width="14.44140625" customWidth="1"/>
    <col min="7945" max="7945" width="13.88671875" customWidth="1"/>
    <col min="7946" max="7946" width="13.33203125" customWidth="1"/>
    <col min="7947" max="7947" width="3.44140625" customWidth="1"/>
    <col min="7948" max="7948" width="15.109375" customWidth="1"/>
    <col min="7949" max="7949" width="5.88671875" customWidth="1"/>
    <col min="7950" max="7951" width="5.44140625" customWidth="1"/>
    <col min="7952" max="7952" width="6.88671875" customWidth="1"/>
    <col min="7953" max="7954" width="5.44140625" customWidth="1"/>
    <col min="7955" max="7955" width="6.44140625" customWidth="1"/>
    <col min="7956" max="7956" width="7.88671875" customWidth="1"/>
    <col min="7957" max="7959" width="7" customWidth="1"/>
    <col min="7960" max="7960" width="4.33203125" customWidth="1"/>
    <col min="7961" max="7963" width="6.33203125" customWidth="1"/>
    <col min="7964" max="7964" width="10.33203125" customWidth="1"/>
    <col min="7965" max="7965" width="11.44140625" customWidth="1"/>
    <col min="7966" max="7966" width="11.109375" customWidth="1"/>
    <col min="7967" max="7967" width="11" customWidth="1"/>
    <col min="7968" max="7968" width="27.109375" customWidth="1"/>
    <col min="8193" max="8193" width="10.44140625" customWidth="1"/>
    <col min="8194" max="8194" width="12.6640625" customWidth="1"/>
    <col min="8195" max="8196" width="18.44140625" customWidth="1"/>
    <col min="8197" max="8198" width="12.6640625" customWidth="1"/>
    <col min="8199" max="8199" width="3.44140625" customWidth="1"/>
    <col min="8200" max="8200" width="14.44140625" customWidth="1"/>
    <col min="8201" max="8201" width="13.88671875" customWidth="1"/>
    <col min="8202" max="8202" width="13.33203125" customWidth="1"/>
    <col min="8203" max="8203" width="3.44140625" customWidth="1"/>
    <col min="8204" max="8204" width="15.109375" customWidth="1"/>
    <col min="8205" max="8205" width="5.88671875" customWidth="1"/>
    <col min="8206" max="8207" width="5.44140625" customWidth="1"/>
    <col min="8208" max="8208" width="6.88671875" customWidth="1"/>
    <col min="8209" max="8210" width="5.44140625" customWidth="1"/>
    <col min="8211" max="8211" width="6.44140625" customWidth="1"/>
    <col min="8212" max="8212" width="7.88671875" customWidth="1"/>
    <col min="8213" max="8215" width="7" customWidth="1"/>
    <col min="8216" max="8216" width="4.33203125" customWidth="1"/>
    <col min="8217" max="8219" width="6.33203125" customWidth="1"/>
    <col min="8220" max="8220" width="10.33203125" customWidth="1"/>
    <col min="8221" max="8221" width="11.44140625" customWidth="1"/>
    <col min="8222" max="8222" width="11.109375" customWidth="1"/>
    <col min="8223" max="8223" width="11" customWidth="1"/>
    <col min="8224" max="8224" width="27.109375" customWidth="1"/>
    <col min="8449" max="8449" width="10.44140625" customWidth="1"/>
    <col min="8450" max="8450" width="12.6640625" customWidth="1"/>
    <col min="8451" max="8452" width="18.44140625" customWidth="1"/>
    <col min="8453" max="8454" width="12.6640625" customWidth="1"/>
    <col min="8455" max="8455" width="3.44140625" customWidth="1"/>
    <col min="8456" max="8456" width="14.44140625" customWidth="1"/>
    <col min="8457" max="8457" width="13.88671875" customWidth="1"/>
    <col min="8458" max="8458" width="13.33203125" customWidth="1"/>
    <col min="8459" max="8459" width="3.44140625" customWidth="1"/>
    <col min="8460" max="8460" width="15.109375" customWidth="1"/>
    <col min="8461" max="8461" width="5.88671875" customWidth="1"/>
    <col min="8462" max="8463" width="5.44140625" customWidth="1"/>
    <col min="8464" max="8464" width="6.88671875" customWidth="1"/>
    <col min="8465" max="8466" width="5.44140625" customWidth="1"/>
    <col min="8467" max="8467" width="6.44140625" customWidth="1"/>
    <col min="8468" max="8468" width="7.88671875" customWidth="1"/>
    <col min="8469" max="8471" width="7" customWidth="1"/>
    <col min="8472" max="8472" width="4.33203125" customWidth="1"/>
    <col min="8473" max="8475" width="6.33203125" customWidth="1"/>
    <col min="8476" max="8476" width="10.33203125" customWidth="1"/>
    <col min="8477" max="8477" width="11.44140625" customWidth="1"/>
    <col min="8478" max="8478" width="11.109375" customWidth="1"/>
    <col min="8479" max="8479" width="11" customWidth="1"/>
    <col min="8480" max="8480" width="27.109375" customWidth="1"/>
    <col min="8705" max="8705" width="10.44140625" customWidth="1"/>
    <col min="8706" max="8706" width="12.6640625" customWidth="1"/>
    <col min="8707" max="8708" width="18.44140625" customWidth="1"/>
    <col min="8709" max="8710" width="12.6640625" customWidth="1"/>
    <col min="8711" max="8711" width="3.44140625" customWidth="1"/>
    <col min="8712" max="8712" width="14.44140625" customWidth="1"/>
    <col min="8713" max="8713" width="13.88671875" customWidth="1"/>
    <col min="8714" max="8714" width="13.33203125" customWidth="1"/>
    <col min="8715" max="8715" width="3.44140625" customWidth="1"/>
    <col min="8716" max="8716" width="15.109375" customWidth="1"/>
    <col min="8717" max="8717" width="5.88671875" customWidth="1"/>
    <col min="8718" max="8719" width="5.44140625" customWidth="1"/>
    <col min="8720" max="8720" width="6.88671875" customWidth="1"/>
    <col min="8721" max="8722" width="5.44140625" customWidth="1"/>
    <col min="8723" max="8723" width="6.44140625" customWidth="1"/>
    <col min="8724" max="8724" width="7.88671875" customWidth="1"/>
    <col min="8725" max="8727" width="7" customWidth="1"/>
    <col min="8728" max="8728" width="4.33203125" customWidth="1"/>
    <col min="8729" max="8731" width="6.33203125" customWidth="1"/>
    <col min="8732" max="8732" width="10.33203125" customWidth="1"/>
    <col min="8733" max="8733" width="11.44140625" customWidth="1"/>
    <col min="8734" max="8734" width="11.109375" customWidth="1"/>
    <col min="8735" max="8735" width="11" customWidth="1"/>
    <col min="8736" max="8736" width="27.109375" customWidth="1"/>
    <col min="8961" max="8961" width="10.44140625" customWidth="1"/>
    <col min="8962" max="8962" width="12.6640625" customWidth="1"/>
    <col min="8963" max="8964" width="18.44140625" customWidth="1"/>
    <col min="8965" max="8966" width="12.6640625" customWidth="1"/>
    <col min="8967" max="8967" width="3.44140625" customWidth="1"/>
    <col min="8968" max="8968" width="14.44140625" customWidth="1"/>
    <col min="8969" max="8969" width="13.88671875" customWidth="1"/>
    <col min="8970" max="8970" width="13.33203125" customWidth="1"/>
    <col min="8971" max="8971" width="3.44140625" customWidth="1"/>
    <col min="8972" max="8972" width="15.109375" customWidth="1"/>
    <col min="8973" max="8973" width="5.88671875" customWidth="1"/>
    <col min="8974" max="8975" width="5.44140625" customWidth="1"/>
    <col min="8976" max="8976" width="6.88671875" customWidth="1"/>
    <col min="8977" max="8978" width="5.44140625" customWidth="1"/>
    <col min="8979" max="8979" width="6.44140625" customWidth="1"/>
    <col min="8980" max="8980" width="7.88671875" customWidth="1"/>
    <col min="8981" max="8983" width="7" customWidth="1"/>
    <col min="8984" max="8984" width="4.33203125" customWidth="1"/>
    <col min="8985" max="8987" width="6.33203125" customWidth="1"/>
    <col min="8988" max="8988" width="10.33203125" customWidth="1"/>
    <col min="8989" max="8989" width="11.44140625" customWidth="1"/>
    <col min="8990" max="8990" width="11.109375" customWidth="1"/>
    <col min="8991" max="8991" width="11" customWidth="1"/>
    <col min="8992" max="8992" width="27.109375" customWidth="1"/>
    <col min="9217" max="9217" width="10.44140625" customWidth="1"/>
    <col min="9218" max="9218" width="12.6640625" customWidth="1"/>
    <col min="9219" max="9220" width="18.44140625" customWidth="1"/>
    <col min="9221" max="9222" width="12.6640625" customWidth="1"/>
    <col min="9223" max="9223" width="3.44140625" customWidth="1"/>
    <col min="9224" max="9224" width="14.44140625" customWidth="1"/>
    <col min="9225" max="9225" width="13.88671875" customWidth="1"/>
    <col min="9226" max="9226" width="13.33203125" customWidth="1"/>
    <col min="9227" max="9227" width="3.44140625" customWidth="1"/>
    <col min="9228" max="9228" width="15.109375" customWidth="1"/>
    <col min="9229" max="9229" width="5.88671875" customWidth="1"/>
    <col min="9230" max="9231" width="5.44140625" customWidth="1"/>
    <col min="9232" max="9232" width="6.88671875" customWidth="1"/>
    <col min="9233" max="9234" width="5.44140625" customWidth="1"/>
    <col min="9235" max="9235" width="6.44140625" customWidth="1"/>
    <col min="9236" max="9236" width="7.88671875" customWidth="1"/>
    <col min="9237" max="9239" width="7" customWidth="1"/>
    <col min="9240" max="9240" width="4.33203125" customWidth="1"/>
    <col min="9241" max="9243" width="6.33203125" customWidth="1"/>
    <col min="9244" max="9244" width="10.33203125" customWidth="1"/>
    <col min="9245" max="9245" width="11.44140625" customWidth="1"/>
    <col min="9246" max="9246" width="11.109375" customWidth="1"/>
    <col min="9247" max="9247" width="11" customWidth="1"/>
    <col min="9248" max="9248" width="27.109375" customWidth="1"/>
    <col min="9473" max="9473" width="10.44140625" customWidth="1"/>
    <col min="9474" max="9474" width="12.6640625" customWidth="1"/>
    <col min="9475" max="9476" width="18.44140625" customWidth="1"/>
    <col min="9477" max="9478" width="12.6640625" customWidth="1"/>
    <col min="9479" max="9479" width="3.44140625" customWidth="1"/>
    <col min="9480" max="9480" width="14.44140625" customWidth="1"/>
    <col min="9481" max="9481" width="13.88671875" customWidth="1"/>
    <col min="9482" max="9482" width="13.33203125" customWidth="1"/>
    <col min="9483" max="9483" width="3.44140625" customWidth="1"/>
    <col min="9484" max="9484" width="15.109375" customWidth="1"/>
    <col min="9485" max="9485" width="5.88671875" customWidth="1"/>
    <col min="9486" max="9487" width="5.44140625" customWidth="1"/>
    <col min="9488" max="9488" width="6.88671875" customWidth="1"/>
    <col min="9489" max="9490" width="5.44140625" customWidth="1"/>
    <col min="9491" max="9491" width="6.44140625" customWidth="1"/>
    <col min="9492" max="9492" width="7.88671875" customWidth="1"/>
    <col min="9493" max="9495" width="7" customWidth="1"/>
    <col min="9496" max="9496" width="4.33203125" customWidth="1"/>
    <col min="9497" max="9499" width="6.33203125" customWidth="1"/>
    <col min="9500" max="9500" width="10.33203125" customWidth="1"/>
    <col min="9501" max="9501" width="11.44140625" customWidth="1"/>
    <col min="9502" max="9502" width="11.109375" customWidth="1"/>
    <col min="9503" max="9503" width="11" customWidth="1"/>
    <col min="9504" max="9504" width="27.109375" customWidth="1"/>
    <col min="9729" max="9729" width="10.44140625" customWidth="1"/>
    <col min="9730" max="9730" width="12.6640625" customWidth="1"/>
    <col min="9731" max="9732" width="18.44140625" customWidth="1"/>
    <col min="9733" max="9734" width="12.6640625" customWidth="1"/>
    <col min="9735" max="9735" width="3.44140625" customWidth="1"/>
    <col min="9736" max="9736" width="14.44140625" customWidth="1"/>
    <col min="9737" max="9737" width="13.88671875" customWidth="1"/>
    <col min="9738" max="9738" width="13.33203125" customWidth="1"/>
    <col min="9739" max="9739" width="3.44140625" customWidth="1"/>
    <col min="9740" max="9740" width="15.109375" customWidth="1"/>
    <col min="9741" max="9741" width="5.88671875" customWidth="1"/>
    <col min="9742" max="9743" width="5.44140625" customWidth="1"/>
    <col min="9744" max="9744" width="6.88671875" customWidth="1"/>
    <col min="9745" max="9746" width="5.44140625" customWidth="1"/>
    <col min="9747" max="9747" width="6.44140625" customWidth="1"/>
    <col min="9748" max="9748" width="7.88671875" customWidth="1"/>
    <col min="9749" max="9751" width="7" customWidth="1"/>
    <col min="9752" max="9752" width="4.33203125" customWidth="1"/>
    <col min="9753" max="9755" width="6.33203125" customWidth="1"/>
    <col min="9756" max="9756" width="10.33203125" customWidth="1"/>
    <col min="9757" max="9757" width="11.44140625" customWidth="1"/>
    <col min="9758" max="9758" width="11.109375" customWidth="1"/>
    <col min="9759" max="9759" width="11" customWidth="1"/>
    <col min="9760" max="9760" width="27.109375" customWidth="1"/>
    <col min="9985" max="9985" width="10.44140625" customWidth="1"/>
    <col min="9986" max="9986" width="12.6640625" customWidth="1"/>
    <col min="9987" max="9988" width="18.44140625" customWidth="1"/>
    <col min="9989" max="9990" width="12.6640625" customWidth="1"/>
    <col min="9991" max="9991" width="3.44140625" customWidth="1"/>
    <col min="9992" max="9992" width="14.44140625" customWidth="1"/>
    <col min="9993" max="9993" width="13.88671875" customWidth="1"/>
    <col min="9994" max="9994" width="13.33203125" customWidth="1"/>
    <col min="9995" max="9995" width="3.44140625" customWidth="1"/>
    <col min="9996" max="9996" width="15.109375" customWidth="1"/>
    <col min="9997" max="9997" width="5.88671875" customWidth="1"/>
    <col min="9998" max="9999" width="5.44140625" customWidth="1"/>
    <col min="10000" max="10000" width="6.88671875" customWidth="1"/>
    <col min="10001" max="10002" width="5.44140625" customWidth="1"/>
    <col min="10003" max="10003" width="6.44140625" customWidth="1"/>
    <col min="10004" max="10004" width="7.88671875" customWidth="1"/>
    <col min="10005" max="10007" width="7" customWidth="1"/>
    <col min="10008" max="10008" width="4.33203125" customWidth="1"/>
    <col min="10009" max="10011" width="6.33203125" customWidth="1"/>
    <col min="10012" max="10012" width="10.33203125" customWidth="1"/>
    <col min="10013" max="10013" width="11.44140625" customWidth="1"/>
    <col min="10014" max="10014" width="11.109375" customWidth="1"/>
    <col min="10015" max="10015" width="11" customWidth="1"/>
    <col min="10016" max="10016" width="27.109375" customWidth="1"/>
    <col min="10241" max="10241" width="10.44140625" customWidth="1"/>
    <col min="10242" max="10242" width="12.6640625" customWidth="1"/>
    <col min="10243" max="10244" width="18.44140625" customWidth="1"/>
    <col min="10245" max="10246" width="12.6640625" customWidth="1"/>
    <col min="10247" max="10247" width="3.44140625" customWidth="1"/>
    <col min="10248" max="10248" width="14.44140625" customWidth="1"/>
    <col min="10249" max="10249" width="13.88671875" customWidth="1"/>
    <col min="10250" max="10250" width="13.33203125" customWidth="1"/>
    <col min="10251" max="10251" width="3.44140625" customWidth="1"/>
    <col min="10252" max="10252" width="15.109375" customWidth="1"/>
    <col min="10253" max="10253" width="5.88671875" customWidth="1"/>
    <col min="10254" max="10255" width="5.44140625" customWidth="1"/>
    <col min="10256" max="10256" width="6.88671875" customWidth="1"/>
    <col min="10257" max="10258" width="5.44140625" customWidth="1"/>
    <col min="10259" max="10259" width="6.44140625" customWidth="1"/>
    <col min="10260" max="10260" width="7.88671875" customWidth="1"/>
    <col min="10261" max="10263" width="7" customWidth="1"/>
    <col min="10264" max="10264" width="4.33203125" customWidth="1"/>
    <col min="10265" max="10267" width="6.33203125" customWidth="1"/>
    <col min="10268" max="10268" width="10.33203125" customWidth="1"/>
    <col min="10269" max="10269" width="11.44140625" customWidth="1"/>
    <col min="10270" max="10270" width="11.109375" customWidth="1"/>
    <col min="10271" max="10271" width="11" customWidth="1"/>
    <col min="10272" max="10272" width="27.109375" customWidth="1"/>
    <col min="10497" max="10497" width="10.44140625" customWidth="1"/>
    <col min="10498" max="10498" width="12.6640625" customWidth="1"/>
    <col min="10499" max="10500" width="18.44140625" customWidth="1"/>
    <col min="10501" max="10502" width="12.6640625" customWidth="1"/>
    <col min="10503" max="10503" width="3.44140625" customWidth="1"/>
    <col min="10504" max="10504" width="14.44140625" customWidth="1"/>
    <col min="10505" max="10505" width="13.88671875" customWidth="1"/>
    <col min="10506" max="10506" width="13.33203125" customWidth="1"/>
    <col min="10507" max="10507" width="3.44140625" customWidth="1"/>
    <col min="10508" max="10508" width="15.109375" customWidth="1"/>
    <col min="10509" max="10509" width="5.88671875" customWidth="1"/>
    <col min="10510" max="10511" width="5.44140625" customWidth="1"/>
    <col min="10512" max="10512" width="6.88671875" customWidth="1"/>
    <col min="10513" max="10514" width="5.44140625" customWidth="1"/>
    <col min="10515" max="10515" width="6.44140625" customWidth="1"/>
    <col min="10516" max="10516" width="7.88671875" customWidth="1"/>
    <col min="10517" max="10519" width="7" customWidth="1"/>
    <col min="10520" max="10520" width="4.33203125" customWidth="1"/>
    <col min="10521" max="10523" width="6.33203125" customWidth="1"/>
    <col min="10524" max="10524" width="10.33203125" customWidth="1"/>
    <col min="10525" max="10525" width="11.44140625" customWidth="1"/>
    <col min="10526" max="10526" width="11.109375" customWidth="1"/>
    <col min="10527" max="10527" width="11" customWidth="1"/>
    <col min="10528" max="10528" width="27.109375" customWidth="1"/>
    <col min="10753" max="10753" width="10.44140625" customWidth="1"/>
    <col min="10754" max="10754" width="12.6640625" customWidth="1"/>
    <col min="10755" max="10756" width="18.44140625" customWidth="1"/>
    <col min="10757" max="10758" width="12.6640625" customWidth="1"/>
    <col min="10759" max="10759" width="3.44140625" customWidth="1"/>
    <col min="10760" max="10760" width="14.44140625" customWidth="1"/>
    <col min="10761" max="10761" width="13.88671875" customWidth="1"/>
    <col min="10762" max="10762" width="13.33203125" customWidth="1"/>
    <col min="10763" max="10763" width="3.44140625" customWidth="1"/>
    <col min="10764" max="10764" width="15.109375" customWidth="1"/>
    <col min="10765" max="10765" width="5.88671875" customWidth="1"/>
    <col min="10766" max="10767" width="5.44140625" customWidth="1"/>
    <col min="10768" max="10768" width="6.88671875" customWidth="1"/>
    <col min="10769" max="10770" width="5.44140625" customWidth="1"/>
    <col min="10771" max="10771" width="6.44140625" customWidth="1"/>
    <col min="10772" max="10772" width="7.88671875" customWidth="1"/>
    <col min="10773" max="10775" width="7" customWidth="1"/>
    <col min="10776" max="10776" width="4.33203125" customWidth="1"/>
    <col min="10777" max="10779" width="6.33203125" customWidth="1"/>
    <col min="10780" max="10780" width="10.33203125" customWidth="1"/>
    <col min="10781" max="10781" width="11.44140625" customWidth="1"/>
    <col min="10782" max="10782" width="11.109375" customWidth="1"/>
    <col min="10783" max="10783" width="11" customWidth="1"/>
    <col min="10784" max="10784" width="27.109375" customWidth="1"/>
    <col min="11009" max="11009" width="10.44140625" customWidth="1"/>
    <col min="11010" max="11010" width="12.6640625" customWidth="1"/>
    <col min="11011" max="11012" width="18.44140625" customWidth="1"/>
    <col min="11013" max="11014" width="12.6640625" customWidth="1"/>
    <col min="11015" max="11015" width="3.44140625" customWidth="1"/>
    <col min="11016" max="11016" width="14.44140625" customWidth="1"/>
    <col min="11017" max="11017" width="13.88671875" customWidth="1"/>
    <col min="11018" max="11018" width="13.33203125" customWidth="1"/>
    <col min="11019" max="11019" width="3.44140625" customWidth="1"/>
    <col min="11020" max="11020" width="15.109375" customWidth="1"/>
    <col min="11021" max="11021" width="5.88671875" customWidth="1"/>
    <col min="11022" max="11023" width="5.44140625" customWidth="1"/>
    <col min="11024" max="11024" width="6.88671875" customWidth="1"/>
    <col min="11025" max="11026" width="5.44140625" customWidth="1"/>
    <col min="11027" max="11027" width="6.44140625" customWidth="1"/>
    <col min="11028" max="11028" width="7.88671875" customWidth="1"/>
    <col min="11029" max="11031" width="7" customWidth="1"/>
    <col min="11032" max="11032" width="4.33203125" customWidth="1"/>
    <col min="11033" max="11035" width="6.33203125" customWidth="1"/>
    <col min="11036" max="11036" width="10.33203125" customWidth="1"/>
    <col min="11037" max="11037" width="11.44140625" customWidth="1"/>
    <col min="11038" max="11038" width="11.109375" customWidth="1"/>
    <col min="11039" max="11039" width="11" customWidth="1"/>
    <col min="11040" max="11040" width="27.109375" customWidth="1"/>
    <col min="11265" max="11265" width="10.44140625" customWidth="1"/>
    <col min="11266" max="11266" width="12.6640625" customWidth="1"/>
    <col min="11267" max="11268" width="18.44140625" customWidth="1"/>
    <col min="11269" max="11270" width="12.6640625" customWidth="1"/>
    <col min="11271" max="11271" width="3.44140625" customWidth="1"/>
    <col min="11272" max="11272" width="14.44140625" customWidth="1"/>
    <col min="11273" max="11273" width="13.88671875" customWidth="1"/>
    <col min="11274" max="11274" width="13.33203125" customWidth="1"/>
    <col min="11275" max="11275" width="3.44140625" customWidth="1"/>
    <col min="11276" max="11276" width="15.109375" customWidth="1"/>
    <col min="11277" max="11277" width="5.88671875" customWidth="1"/>
    <col min="11278" max="11279" width="5.44140625" customWidth="1"/>
    <col min="11280" max="11280" width="6.88671875" customWidth="1"/>
    <col min="11281" max="11282" width="5.44140625" customWidth="1"/>
    <col min="11283" max="11283" width="6.44140625" customWidth="1"/>
    <col min="11284" max="11284" width="7.88671875" customWidth="1"/>
    <col min="11285" max="11287" width="7" customWidth="1"/>
    <col min="11288" max="11288" width="4.33203125" customWidth="1"/>
    <col min="11289" max="11291" width="6.33203125" customWidth="1"/>
    <col min="11292" max="11292" width="10.33203125" customWidth="1"/>
    <col min="11293" max="11293" width="11.44140625" customWidth="1"/>
    <col min="11294" max="11294" width="11.109375" customWidth="1"/>
    <col min="11295" max="11295" width="11" customWidth="1"/>
    <col min="11296" max="11296" width="27.109375" customWidth="1"/>
    <col min="11521" max="11521" width="10.44140625" customWidth="1"/>
    <col min="11522" max="11522" width="12.6640625" customWidth="1"/>
    <col min="11523" max="11524" width="18.44140625" customWidth="1"/>
    <col min="11525" max="11526" width="12.6640625" customWidth="1"/>
    <col min="11527" max="11527" width="3.44140625" customWidth="1"/>
    <col min="11528" max="11528" width="14.44140625" customWidth="1"/>
    <col min="11529" max="11529" width="13.88671875" customWidth="1"/>
    <col min="11530" max="11530" width="13.33203125" customWidth="1"/>
    <col min="11531" max="11531" width="3.44140625" customWidth="1"/>
    <col min="11532" max="11532" width="15.109375" customWidth="1"/>
    <col min="11533" max="11533" width="5.88671875" customWidth="1"/>
    <col min="11534" max="11535" width="5.44140625" customWidth="1"/>
    <col min="11536" max="11536" width="6.88671875" customWidth="1"/>
    <col min="11537" max="11538" width="5.44140625" customWidth="1"/>
    <col min="11539" max="11539" width="6.44140625" customWidth="1"/>
    <col min="11540" max="11540" width="7.88671875" customWidth="1"/>
    <col min="11541" max="11543" width="7" customWidth="1"/>
    <col min="11544" max="11544" width="4.33203125" customWidth="1"/>
    <col min="11545" max="11547" width="6.33203125" customWidth="1"/>
    <col min="11548" max="11548" width="10.33203125" customWidth="1"/>
    <col min="11549" max="11549" width="11.44140625" customWidth="1"/>
    <col min="11550" max="11550" width="11.109375" customWidth="1"/>
    <col min="11551" max="11551" width="11" customWidth="1"/>
    <col min="11552" max="11552" width="27.109375" customWidth="1"/>
    <col min="11777" max="11777" width="10.44140625" customWidth="1"/>
    <col min="11778" max="11778" width="12.6640625" customWidth="1"/>
    <col min="11779" max="11780" width="18.44140625" customWidth="1"/>
    <col min="11781" max="11782" width="12.6640625" customWidth="1"/>
    <col min="11783" max="11783" width="3.44140625" customWidth="1"/>
    <col min="11784" max="11784" width="14.44140625" customWidth="1"/>
    <col min="11785" max="11785" width="13.88671875" customWidth="1"/>
    <col min="11786" max="11786" width="13.33203125" customWidth="1"/>
    <col min="11787" max="11787" width="3.44140625" customWidth="1"/>
    <col min="11788" max="11788" width="15.109375" customWidth="1"/>
    <col min="11789" max="11789" width="5.88671875" customWidth="1"/>
    <col min="11790" max="11791" width="5.44140625" customWidth="1"/>
    <col min="11792" max="11792" width="6.88671875" customWidth="1"/>
    <col min="11793" max="11794" width="5.44140625" customWidth="1"/>
    <col min="11795" max="11795" width="6.44140625" customWidth="1"/>
    <col min="11796" max="11796" width="7.88671875" customWidth="1"/>
    <col min="11797" max="11799" width="7" customWidth="1"/>
    <col min="11800" max="11800" width="4.33203125" customWidth="1"/>
    <col min="11801" max="11803" width="6.33203125" customWidth="1"/>
    <col min="11804" max="11804" width="10.33203125" customWidth="1"/>
    <col min="11805" max="11805" width="11.44140625" customWidth="1"/>
    <col min="11806" max="11806" width="11.109375" customWidth="1"/>
    <col min="11807" max="11807" width="11" customWidth="1"/>
    <col min="11808" max="11808" width="27.109375" customWidth="1"/>
    <col min="12033" max="12033" width="10.44140625" customWidth="1"/>
    <col min="12034" max="12034" width="12.6640625" customWidth="1"/>
    <col min="12035" max="12036" width="18.44140625" customWidth="1"/>
    <col min="12037" max="12038" width="12.6640625" customWidth="1"/>
    <col min="12039" max="12039" width="3.44140625" customWidth="1"/>
    <col min="12040" max="12040" width="14.44140625" customWidth="1"/>
    <col min="12041" max="12041" width="13.88671875" customWidth="1"/>
    <col min="12042" max="12042" width="13.33203125" customWidth="1"/>
    <col min="12043" max="12043" width="3.44140625" customWidth="1"/>
    <col min="12044" max="12044" width="15.109375" customWidth="1"/>
    <col min="12045" max="12045" width="5.88671875" customWidth="1"/>
    <col min="12046" max="12047" width="5.44140625" customWidth="1"/>
    <col min="12048" max="12048" width="6.88671875" customWidth="1"/>
    <col min="12049" max="12050" width="5.44140625" customWidth="1"/>
    <col min="12051" max="12051" width="6.44140625" customWidth="1"/>
    <col min="12052" max="12052" width="7.88671875" customWidth="1"/>
    <col min="12053" max="12055" width="7" customWidth="1"/>
    <col min="12056" max="12056" width="4.33203125" customWidth="1"/>
    <col min="12057" max="12059" width="6.33203125" customWidth="1"/>
    <col min="12060" max="12060" width="10.33203125" customWidth="1"/>
    <col min="12061" max="12061" width="11.44140625" customWidth="1"/>
    <col min="12062" max="12062" width="11.109375" customWidth="1"/>
    <col min="12063" max="12063" width="11" customWidth="1"/>
    <col min="12064" max="12064" width="27.109375" customWidth="1"/>
    <col min="12289" max="12289" width="10.44140625" customWidth="1"/>
    <col min="12290" max="12290" width="12.6640625" customWidth="1"/>
    <col min="12291" max="12292" width="18.44140625" customWidth="1"/>
    <col min="12293" max="12294" width="12.6640625" customWidth="1"/>
    <col min="12295" max="12295" width="3.44140625" customWidth="1"/>
    <col min="12296" max="12296" width="14.44140625" customWidth="1"/>
    <col min="12297" max="12297" width="13.88671875" customWidth="1"/>
    <col min="12298" max="12298" width="13.33203125" customWidth="1"/>
    <col min="12299" max="12299" width="3.44140625" customWidth="1"/>
    <col min="12300" max="12300" width="15.109375" customWidth="1"/>
    <col min="12301" max="12301" width="5.88671875" customWidth="1"/>
    <col min="12302" max="12303" width="5.44140625" customWidth="1"/>
    <col min="12304" max="12304" width="6.88671875" customWidth="1"/>
    <col min="12305" max="12306" width="5.44140625" customWidth="1"/>
    <col min="12307" max="12307" width="6.44140625" customWidth="1"/>
    <col min="12308" max="12308" width="7.88671875" customWidth="1"/>
    <col min="12309" max="12311" width="7" customWidth="1"/>
    <col min="12312" max="12312" width="4.33203125" customWidth="1"/>
    <col min="12313" max="12315" width="6.33203125" customWidth="1"/>
    <col min="12316" max="12316" width="10.33203125" customWidth="1"/>
    <col min="12317" max="12317" width="11.44140625" customWidth="1"/>
    <col min="12318" max="12318" width="11.109375" customWidth="1"/>
    <col min="12319" max="12319" width="11" customWidth="1"/>
    <col min="12320" max="12320" width="27.109375" customWidth="1"/>
    <col min="12545" max="12545" width="10.44140625" customWidth="1"/>
    <col min="12546" max="12546" width="12.6640625" customWidth="1"/>
    <col min="12547" max="12548" width="18.44140625" customWidth="1"/>
    <col min="12549" max="12550" width="12.6640625" customWidth="1"/>
    <col min="12551" max="12551" width="3.44140625" customWidth="1"/>
    <col min="12552" max="12552" width="14.44140625" customWidth="1"/>
    <col min="12553" max="12553" width="13.88671875" customWidth="1"/>
    <col min="12554" max="12554" width="13.33203125" customWidth="1"/>
    <col min="12555" max="12555" width="3.44140625" customWidth="1"/>
    <col min="12556" max="12556" width="15.109375" customWidth="1"/>
    <col min="12557" max="12557" width="5.88671875" customWidth="1"/>
    <col min="12558" max="12559" width="5.44140625" customWidth="1"/>
    <col min="12560" max="12560" width="6.88671875" customWidth="1"/>
    <col min="12561" max="12562" width="5.44140625" customWidth="1"/>
    <col min="12563" max="12563" width="6.44140625" customWidth="1"/>
    <col min="12564" max="12564" width="7.88671875" customWidth="1"/>
    <col min="12565" max="12567" width="7" customWidth="1"/>
    <col min="12568" max="12568" width="4.33203125" customWidth="1"/>
    <col min="12569" max="12571" width="6.33203125" customWidth="1"/>
    <col min="12572" max="12572" width="10.33203125" customWidth="1"/>
    <col min="12573" max="12573" width="11.44140625" customWidth="1"/>
    <col min="12574" max="12574" width="11.109375" customWidth="1"/>
    <col min="12575" max="12575" width="11" customWidth="1"/>
    <col min="12576" max="12576" width="27.109375" customWidth="1"/>
    <col min="12801" max="12801" width="10.44140625" customWidth="1"/>
    <col min="12802" max="12802" width="12.6640625" customWidth="1"/>
    <col min="12803" max="12804" width="18.44140625" customWidth="1"/>
    <col min="12805" max="12806" width="12.6640625" customWidth="1"/>
    <col min="12807" max="12807" width="3.44140625" customWidth="1"/>
    <col min="12808" max="12808" width="14.44140625" customWidth="1"/>
    <col min="12809" max="12809" width="13.88671875" customWidth="1"/>
    <col min="12810" max="12810" width="13.33203125" customWidth="1"/>
    <col min="12811" max="12811" width="3.44140625" customWidth="1"/>
    <col min="12812" max="12812" width="15.109375" customWidth="1"/>
    <col min="12813" max="12813" width="5.88671875" customWidth="1"/>
    <col min="12814" max="12815" width="5.44140625" customWidth="1"/>
    <col min="12816" max="12816" width="6.88671875" customWidth="1"/>
    <col min="12817" max="12818" width="5.44140625" customWidth="1"/>
    <col min="12819" max="12819" width="6.44140625" customWidth="1"/>
    <col min="12820" max="12820" width="7.88671875" customWidth="1"/>
    <col min="12821" max="12823" width="7" customWidth="1"/>
    <col min="12824" max="12824" width="4.33203125" customWidth="1"/>
    <col min="12825" max="12827" width="6.33203125" customWidth="1"/>
    <col min="12828" max="12828" width="10.33203125" customWidth="1"/>
    <col min="12829" max="12829" width="11.44140625" customWidth="1"/>
    <col min="12830" max="12830" width="11.109375" customWidth="1"/>
    <col min="12831" max="12831" width="11" customWidth="1"/>
    <col min="12832" max="12832" width="27.109375" customWidth="1"/>
    <col min="13057" max="13057" width="10.44140625" customWidth="1"/>
    <col min="13058" max="13058" width="12.6640625" customWidth="1"/>
    <col min="13059" max="13060" width="18.44140625" customWidth="1"/>
    <col min="13061" max="13062" width="12.6640625" customWidth="1"/>
    <col min="13063" max="13063" width="3.44140625" customWidth="1"/>
    <col min="13064" max="13064" width="14.44140625" customWidth="1"/>
    <col min="13065" max="13065" width="13.88671875" customWidth="1"/>
    <col min="13066" max="13066" width="13.33203125" customWidth="1"/>
    <col min="13067" max="13067" width="3.44140625" customWidth="1"/>
    <col min="13068" max="13068" width="15.109375" customWidth="1"/>
    <col min="13069" max="13069" width="5.88671875" customWidth="1"/>
    <col min="13070" max="13071" width="5.44140625" customWidth="1"/>
    <col min="13072" max="13072" width="6.88671875" customWidth="1"/>
    <col min="13073" max="13074" width="5.44140625" customWidth="1"/>
    <col min="13075" max="13075" width="6.44140625" customWidth="1"/>
    <col min="13076" max="13076" width="7.88671875" customWidth="1"/>
    <col min="13077" max="13079" width="7" customWidth="1"/>
    <col min="13080" max="13080" width="4.33203125" customWidth="1"/>
    <col min="13081" max="13083" width="6.33203125" customWidth="1"/>
    <col min="13084" max="13084" width="10.33203125" customWidth="1"/>
    <col min="13085" max="13085" width="11.44140625" customWidth="1"/>
    <col min="13086" max="13086" width="11.109375" customWidth="1"/>
    <col min="13087" max="13087" width="11" customWidth="1"/>
    <col min="13088" max="13088" width="27.109375" customWidth="1"/>
    <col min="13313" max="13313" width="10.44140625" customWidth="1"/>
    <col min="13314" max="13314" width="12.6640625" customWidth="1"/>
    <col min="13315" max="13316" width="18.44140625" customWidth="1"/>
    <col min="13317" max="13318" width="12.6640625" customWidth="1"/>
    <col min="13319" max="13319" width="3.44140625" customWidth="1"/>
    <col min="13320" max="13320" width="14.44140625" customWidth="1"/>
    <col min="13321" max="13321" width="13.88671875" customWidth="1"/>
    <col min="13322" max="13322" width="13.33203125" customWidth="1"/>
    <col min="13323" max="13323" width="3.44140625" customWidth="1"/>
    <col min="13324" max="13324" width="15.109375" customWidth="1"/>
    <col min="13325" max="13325" width="5.88671875" customWidth="1"/>
    <col min="13326" max="13327" width="5.44140625" customWidth="1"/>
    <col min="13328" max="13328" width="6.88671875" customWidth="1"/>
    <col min="13329" max="13330" width="5.44140625" customWidth="1"/>
    <col min="13331" max="13331" width="6.44140625" customWidth="1"/>
    <col min="13332" max="13332" width="7.88671875" customWidth="1"/>
    <col min="13333" max="13335" width="7" customWidth="1"/>
    <col min="13336" max="13336" width="4.33203125" customWidth="1"/>
    <col min="13337" max="13339" width="6.33203125" customWidth="1"/>
    <col min="13340" max="13340" width="10.33203125" customWidth="1"/>
    <col min="13341" max="13341" width="11.44140625" customWidth="1"/>
    <col min="13342" max="13342" width="11.109375" customWidth="1"/>
    <col min="13343" max="13343" width="11" customWidth="1"/>
    <col min="13344" max="13344" width="27.109375" customWidth="1"/>
    <col min="13569" max="13569" width="10.44140625" customWidth="1"/>
    <col min="13570" max="13570" width="12.6640625" customWidth="1"/>
    <col min="13571" max="13572" width="18.44140625" customWidth="1"/>
    <col min="13573" max="13574" width="12.6640625" customWidth="1"/>
    <col min="13575" max="13575" width="3.44140625" customWidth="1"/>
    <col min="13576" max="13576" width="14.44140625" customWidth="1"/>
    <col min="13577" max="13577" width="13.88671875" customWidth="1"/>
    <col min="13578" max="13578" width="13.33203125" customWidth="1"/>
    <col min="13579" max="13579" width="3.44140625" customWidth="1"/>
    <col min="13580" max="13580" width="15.109375" customWidth="1"/>
    <col min="13581" max="13581" width="5.88671875" customWidth="1"/>
    <col min="13582" max="13583" width="5.44140625" customWidth="1"/>
    <col min="13584" max="13584" width="6.88671875" customWidth="1"/>
    <col min="13585" max="13586" width="5.44140625" customWidth="1"/>
    <col min="13587" max="13587" width="6.44140625" customWidth="1"/>
    <col min="13588" max="13588" width="7.88671875" customWidth="1"/>
    <col min="13589" max="13591" width="7" customWidth="1"/>
    <col min="13592" max="13592" width="4.33203125" customWidth="1"/>
    <col min="13593" max="13595" width="6.33203125" customWidth="1"/>
    <col min="13596" max="13596" width="10.33203125" customWidth="1"/>
    <col min="13597" max="13597" width="11.44140625" customWidth="1"/>
    <col min="13598" max="13598" width="11.109375" customWidth="1"/>
    <col min="13599" max="13599" width="11" customWidth="1"/>
    <col min="13600" max="13600" width="27.109375" customWidth="1"/>
    <col min="13825" max="13825" width="10.44140625" customWidth="1"/>
    <col min="13826" max="13826" width="12.6640625" customWidth="1"/>
    <col min="13827" max="13828" width="18.44140625" customWidth="1"/>
    <col min="13829" max="13830" width="12.6640625" customWidth="1"/>
    <col min="13831" max="13831" width="3.44140625" customWidth="1"/>
    <col min="13832" max="13832" width="14.44140625" customWidth="1"/>
    <col min="13833" max="13833" width="13.88671875" customWidth="1"/>
    <col min="13834" max="13834" width="13.33203125" customWidth="1"/>
    <col min="13835" max="13835" width="3.44140625" customWidth="1"/>
    <col min="13836" max="13836" width="15.109375" customWidth="1"/>
    <col min="13837" max="13837" width="5.88671875" customWidth="1"/>
    <col min="13838" max="13839" width="5.44140625" customWidth="1"/>
    <col min="13840" max="13840" width="6.88671875" customWidth="1"/>
    <col min="13841" max="13842" width="5.44140625" customWidth="1"/>
    <col min="13843" max="13843" width="6.44140625" customWidth="1"/>
    <col min="13844" max="13844" width="7.88671875" customWidth="1"/>
    <col min="13845" max="13847" width="7" customWidth="1"/>
    <col min="13848" max="13848" width="4.33203125" customWidth="1"/>
    <col min="13849" max="13851" width="6.33203125" customWidth="1"/>
    <col min="13852" max="13852" width="10.33203125" customWidth="1"/>
    <col min="13853" max="13853" width="11.44140625" customWidth="1"/>
    <col min="13854" max="13854" width="11.109375" customWidth="1"/>
    <col min="13855" max="13855" width="11" customWidth="1"/>
    <col min="13856" max="13856" width="27.109375" customWidth="1"/>
    <col min="14081" max="14081" width="10.44140625" customWidth="1"/>
    <col min="14082" max="14082" width="12.6640625" customWidth="1"/>
    <col min="14083" max="14084" width="18.44140625" customWidth="1"/>
    <col min="14085" max="14086" width="12.6640625" customWidth="1"/>
    <col min="14087" max="14087" width="3.44140625" customWidth="1"/>
    <col min="14088" max="14088" width="14.44140625" customWidth="1"/>
    <col min="14089" max="14089" width="13.88671875" customWidth="1"/>
    <col min="14090" max="14090" width="13.33203125" customWidth="1"/>
    <col min="14091" max="14091" width="3.44140625" customWidth="1"/>
    <col min="14092" max="14092" width="15.109375" customWidth="1"/>
    <col min="14093" max="14093" width="5.88671875" customWidth="1"/>
    <col min="14094" max="14095" width="5.44140625" customWidth="1"/>
    <col min="14096" max="14096" width="6.88671875" customWidth="1"/>
    <col min="14097" max="14098" width="5.44140625" customWidth="1"/>
    <col min="14099" max="14099" width="6.44140625" customWidth="1"/>
    <col min="14100" max="14100" width="7.88671875" customWidth="1"/>
    <col min="14101" max="14103" width="7" customWidth="1"/>
    <col min="14104" max="14104" width="4.33203125" customWidth="1"/>
    <col min="14105" max="14107" width="6.33203125" customWidth="1"/>
    <col min="14108" max="14108" width="10.33203125" customWidth="1"/>
    <col min="14109" max="14109" width="11.44140625" customWidth="1"/>
    <col min="14110" max="14110" width="11.109375" customWidth="1"/>
    <col min="14111" max="14111" width="11" customWidth="1"/>
    <col min="14112" max="14112" width="27.109375" customWidth="1"/>
    <col min="14337" max="14337" width="10.44140625" customWidth="1"/>
    <col min="14338" max="14338" width="12.6640625" customWidth="1"/>
    <col min="14339" max="14340" width="18.44140625" customWidth="1"/>
    <col min="14341" max="14342" width="12.6640625" customWidth="1"/>
    <col min="14343" max="14343" width="3.44140625" customWidth="1"/>
    <col min="14344" max="14344" width="14.44140625" customWidth="1"/>
    <col min="14345" max="14345" width="13.88671875" customWidth="1"/>
    <col min="14346" max="14346" width="13.33203125" customWidth="1"/>
    <col min="14347" max="14347" width="3.44140625" customWidth="1"/>
    <col min="14348" max="14348" width="15.109375" customWidth="1"/>
    <col min="14349" max="14349" width="5.88671875" customWidth="1"/>
    <col min="14350" max="14351" width="5.44140625" customWidth="1"/>
    <col min="14352" max="14352" width="6.88671875" customWidth="1"/>
    <col min="14353" max="14354" width="5.44140625" customWidth="1"/>
    <col min="14355" max="14355" width="6.44140625" customWidth="1"/>
    <col min="14356" max="14356" width="7.88671875" customWidth="1"/>
    <col min="14357" max="14359" width="7" customWidth="1"/>
    <col min="14360" max="14360" width="4.33203125" customWidth="1"/>
    <col min="14361" max="14363" width="6.33203125" customWidth="1"/>
    <col min="14364" max="14364" width="10.33203125" customWidth="1"/>
    <col min="14365" max="14365" width="11.44140625" customWidth="1"/>
    <col min="14366" max="14366" width="11.109375" customWidth="1"/>
    <col min="14367" max="14367" width="11" customWidth="1"/>
    <col min="14368" max="14368" width="27.109375" customWidth="1"/>
    <col min="14593" max="14593" width="10.44140625" customWidth="1"/>
    <col min="14594" max="14594" width="12.6640625" customWidth="1"/>
    <col min="14595" max="14596" width="18.44140625" customWidth="1"/>
    <col min="14597" max="14598" width="12.6640625" customWidth="1"/>
    <col min="14599" max="14599" width="3.44140625" customWidth="1"/>
    <col min="14600" max="14600" width="14.44140625" customWidth="1"/>
    <col min="14601" max="14601" width="13.88671875" customWidth="1"/>
    <col min="14602" max="14602" width="13.33203125" customWidth="1"/>
    <col min="14603" max="14603" width="3.44140625" customWidth="1"/>
    <col min="14604" max="14604" width="15.109375" customWidth="1"/>
    <col min="14605" max="14605" width="5.88671875" customWidth="1"/>
    <col min="14606" max="14607" width="5.44140625" customWidth="1"/>
    <col min="14608" max="14608" width="6.88671875" customWidth="1"/>
    <col min="14609" max="14610" width="5.44140625" customWidth="1"/>
    <col min="14611" max="14611" width="6.44140625" customWidth="1"/>
    <col min="14612" max="14612" width="7.88671875" customWidth="1"/>
    <col min="14613" max="14615" width="7" customWidth="1"/>
    <col min="14616" max="14616" width="4.33203125" customWidth="1"/>
    <col min="14617" max="14619" width="6.33203125" customWidth="1"/>
    <col min="14620" max="14620" width="10.33203125" customWidth="1"/>
    <col min="14621" max="14621" width="11.44140625" customWidth="1"/>
    <col min="14622" max="14622" width="11.109375" customWidth="1"/>
    <col min="14623" max="14623" width="11" customWidth="1"/>
    <col min="14624" max="14624" width="27.109375" customWidth="1"/>
    <col min="14849" max="14849" width="10.44140625" customWidth="1"/>
    <col min="14850" max="14850" width="12.6640625" customWidth="1"/>
    <col min="14851" max="14852" width="18.44140625" customWidth="1"/>
    <col min="14853" max="14854" width="12.6640625" customWidth="1"/>
    <col min="14855" max="14855" width="3.44140625" customWidth="1"/>
    <col min="14856" max="14856" width="14.44140625" customWidth="1"/>
    <col min="14857" max="14857" width="13.88671875" customWidth="1"/>
    <col min="14858" max="14858" width="13.33203125" customWidth="1"/>
    <col min="14859" max="14859" width="3.44140625" customWidth="1"/>
    <col min="14860" max="14860" width="15.109375" customWidth="1"/>
    <col min="14861" max="14861" width="5.88671875" customWidth="1"/>
    <col min="14862" max="14863" width="5.44140625" customWidth="1"/>
    <col min="14864" max="14864" width="6.88671875" customWidth="1"/>
    <col min="14865" max="14866" width="5.44140625" customWidth="1"/>
    <col min="14867" max="14867" width="6.44140625" customWidth="1"/>
    <col min="14868" max="14868" width="7.88671875" customWidth="1"/>
    <col min="14869" max="14871" width="7" customWidth="1"/>
    <col min="14872" max="14872" width="4.33203125" customWidth="1"/>
    <col min="14873" max="14875" width="6.33203125" customWidth="1"/>
    <col min="14876" max="14876" width="10.33203125" customWidth="1"/>
    <col min="14877" max="14877" width="11.44140625" customWidth="1"/>
    <col min="14878" max="14878" width="11.109375" customWidth="1"/>
    <col min="14879" max="14879" width="11" customWidth="1"/>
    <col min="14880" max="14880" width="27.109375" customWidth="1"/>
    <col min="15105" max="15105" width="10.44140625" customWidth="1"/>
    <col min="15106" max="15106" width="12.6640625" customWidth="1"/>
    <col min="15107" max="15108" width="18.44140625" customWidth="1"/>
    <col min="15109" max="15110" width="12.6640625" customWidth="1"/>
    <col min="15111" max="15111" width="3.44140625" customWidth="1"/>
    <col min="15112" max="15112" width="14.44140625" customWidth="1"/>
    <col min="15113" max="15113" width="13.88671875" customWidth="1"/>
    <col min="15114" max="15114" width="13.33203125" customWidth="1"/>
    <col min="15115" max="15115" width="3.44140625" customWidth="1"/>
    <col min="15116" max="15116" width="15.109375" customWidth="1"/>
    <col min="15117" max="15117" width="5.88671875" customWidth="1"/>
    <col min="15118" max="15119" width="5.44140625" customWidth="1"/>
    <col min="15120" max="15120" width="6.88671875" customWidth="1"/>
    <col min="15121" max="15122" width="5.44140625" customWidth="1"/>
    <col min="15123" max="15123" width="6.44140625" customWidth="1"/>
    <col min="15124" max="15124" width="7.88671875" customWidth="1"/>
    <col min="15125" max="15127" width="7" customWidth="1"/>
    <col min="15128" max="15128" width="4.33203125" customWidth="1"/>
    <col min="15129" max="15131" width="6.33203125" customWidth="1"/>
    <col min="15132" max="15132" width="10.33203125" customWidth="1"/>
    <col min="15133" max="15133" width="11.44140625" customWidth="1"/>
    <col min="15134" max="15134" width="11.109375" customWidth="1"/>
    <col min="15135" max="15135" width="11" customWidth="1"/>
    <col min="15136" max="15136" width="27.109375" customWidth="1"/>
    <col min="15361" max="15361" width="10.44140625" customWidth="1"/>
    <col min="15362" max="15362" width="12.6640625" customWidth="1"/>
    <col min="15363" max="15364" width="18.44140625" customWidth="1"/>
    <col min="15365" max="15366" width="12.6640625" customWidth="1"/>
    <col min="15367" max="15367" width="3.44140625" customWidth="1"/>
    <col min="15368" max="15368" width="14.44140625" customWidth="1"/>
    <col min="15369" max="15369" width="13.88671875" customWidth="1"/>
    <col min="15370" max="15370" width="13.33203125" customWidth="1"/>
    <col min="15371" max="15371" width="3.44140625" customWidth="1"/>
    <col min="15372" max="15372" width="15.109375" customWidth="1"/>
    <col min="15373" max="15373" width="5.88671875" customWidth="1"/>
    <col min="15374" max="15375" width="5.44140625" customWidth="1"/>
    <col min="15376" max="15376" width="6.88671875" customWidth="1"/>
    <col min="15377" max="15378" width="5.44140625" customWidth="1"/>
    <col min="15379" max="15379" width="6.44140625" customWidth="1"/>
    <col min="15380" max="15380" width="7.88671875" customWidth="1"/>
    <col min="15381" max="15383" width="7" customWidth="1"/>
    <col min="15384" max="15384" width="4.33203125" customWidth="1"/>
    <col min="15385" max="15387" width="6.33203125" customWidth="1"/>
    <col min="15388" max="15388" width="10.33203125" customWidth="1"/>
    <col min="15389" max="15389" width="11.44140625" customWidth="1"/>
    <col min="15390" max="15390" width="11.109375" customWidth="1"/>
    <col min="15391" max="15391" width="11" customWidth="1"/>
    <col min="15392" max="15392" width="27.109375" customWidth="1"/>
    <col min="15617" max="15617" width="10.44140625" customWidth="1"/>
    <col min="15618" max="15618" width="12.6640625" customWidth="1"/>
    <col min="15619" max="15620" width="18.44140625" customWidth="1"/>
    <col min="15621" max="15622" width="12.6640625" customWidth="1"/>
    <col min="15623" max="15623" width="3.44140625" customWidth="1"/>
    <col min="15624" max="15624" width="14.44140625" customWidth="1"/>
    <col min="15625" max="15625" width="13.88671875" customWidth="1"/>
    <col min="15626" max="15626" width="13.33203125" customWidth="1"/>
    <col min="15627" max="15627" width="3.44140625" customWidth="1"/>
    <col min="15628" max="15628" width="15.109375" customWidth="1"/>
    <col min="15629" max="15629" width="5.88671875" customWidth="1"/>
    <col min="15630" max="15631" width="5.44140625" customWidth="1"/>
    <col min="15632" max="15632" width="6.88671875" customWidth="1"/>
    <col min="15633" max="15634" width="5.44140625" customWidth="1"/>
    <col min="15635" max="15635" width="6.44140625" customWidth="1"/>
    <col min="15636" max="15636" width="7.88671875" customWidth="1"/>
    <col min="15637" max="15639" width="7" customWidth="1"/>
    <col min="15640" max="15640" width="4.33203125" customWidth="1"/>
    <col min="15641" max="15643" width="6.33203125" customWidth="1"/>
    <col min="15644" max="15644" width="10.33203125" customWidth="1"/>
    <col min="15645" max="15645" width="11.44140625" customWidth="1"/>
    <col min="15646" max="15646" width="11.109375" customWidth="1"/>
    <col min="15647" max="15647" width="11" customWidth="1"/>
    <col min="15648" max="15648" width="27.109375" customWidth="1"/>
    <col min="15873" max="15873" width="10.44140625" customWidth="1"/>
    <col min="15874" max="15874" width="12.6640625" customWidth="1"/>
    <col min="15875" max="15876" width="18.44140625" customWidth="1"/>
    <col min="15877" max="15878" width="12.6640625" customWidth="1"/>
    <col min="15879" max="15879" width="3.44140625" customWidth="1"/>
    <col min="15880" max="15880" width="14.44140625" customWidth="1"/>
    <col min="15881" max="15881" width="13.88671875" customWidth="1"/>
    <col min="15882" max="15882" width="13.33203125" customWidth="1"/>
    <col min="15883" max="15883" width="3.44140625" customWidth="1"/>
    <col min="15884" max="15884" width="15.109375" customWidth="1"/>
    <col min="15885" max="15885" width="5.88671875" customWidth="1"/>
    <col min="15886" max="15887" width="5.44140625" customWidth="1"/>
    <col min="15888" max="15888" width="6.88671875" customWidth="1"/>
    <col min="15889" max="15890" width="5.44140625" customWidth="1"/>
    <col min="15891" max="15891" width="6.44140625" customWidth="1"/>
    <col min="15892" max="15892" width="7.88671875" customWidth="1"/>
    <col min="15893" max="15895" width="7" customWidth="1"/>
    <col min="15896" max="15896" width="4.33203125" customWidth="1"/>
    <col min="15897" max="15899" width="6.33203125" customWidth="1"/>
    <col min="15900" max="15900" width="10.33203125" customWidth="1"/>
    <col min="15901" max="15901" width="11.44140625" customWidth="1"/>
    <col min="15902" max="15902" width="11.109375" customWidth="1"/>
    <col min="15903" max="15903" width="11" customWidth="1"/>
    <col min="15904" max="15904" width="27.109375" customWidth="1"/>
    <col min="16129" max="16129" width="10.44140625" customWidth="1"/>
    <col min="16130" max="16130" width="12.6640625" customWidth="1"/>
    <col min="16131" max="16132" width="18.44140625" customWidth="1"/>
    <col min="16133" max="16134" width="12.6640625" customWidth="1"/>
    <col min="16135" max="16135" width="3.44140625" customWidth="1"/>
    <col min="16136" max="16136" width="14.44140625" customWidth="1"/>
    <col min="16137" max="16137" width="13.88671875" customWidth="1"/>
    <col min="16138" max="16138" width="13.33203125" customWidth="1"/>
    <col min="16139" max="16139" width="3.44140625" customWidth="1"/>
    <col min="16140" max="16140" width="15.109375" customWidth="1"/>
    <col min="16141" max="16141" width="5.88671875" customWidth="1"/>
    <col min="16142" max="16143" width="5.44140625" customWidth="1"/>
    <col min="16144" max="16144" width="6.88671875" customWidth="1"/>
    <col min="16145" max="16146" width="5.44140625" customWidth="1"/>
    <col min="16147" max="16147" width="6.44140625" customWidth="1"/>
    <col min="16148" max="16148" width="7.88671875" customWidth="1"/>
    <col min="16149" max="16151" width="7" customWidth="1"/>
    <col min="16152" max="16152" width="4.33203125" customWidth="1"/>
    <col min="16153" max="16155" width="6.33203125" customWidth="1"/>
    <col min="16156" max="16156" width="10.33203125" customWidth="1"/>
    <col min="16157" max="16157" width="11.44140625" customWidth="1"/>
    <col min="16158" max="16158" width="11.109375" customWidth="1"/>
    <col min="16159" max="16159" width="11" customWidth="1"/>
    <col min="16160" max="16160" width="27.109375" customWidth="1"/>
  </cols>
  <sheetData>
    <row r="1" spans="1:38" ht="18" thickBot="1">
      <c r="A1" s="286" t="s">
        <v>822</v>
      </c>
      <c r="J1" s="291"/>
      <c r="V1" s="294"/>
      <c r="AC1" s="294"/>
      <c r="AD1" s="294"/>
      <c r="AE1" s="294"/>
    </row>
    <row r="2" spans="1:38" ht="13.8" thickTop="1">
      <c r="C2" s="296" t="s">
        <v>823</v>
      </c>
      <c r="D2" s="297"/>
      <c r="H2" s="6" t="s">
        <v>823</v>
      </c>
      <c r="L2" s="6" t="s">
        <v>823</v>
      </c>
      <c r="V2" s="298"/>
      <c r="W2" s="503" t="s">
        <v>824</v>
      </c>
      <c r="X2" s="504"/>
      <c r="Y2" s="504"/>
      <c r="Z2" s="504"/>
      <c r="AA2" s="504"/>
      <c r="AB2" s="505"/>
      <c r="AC2" s="294"/>
      <c r="AD2" s="294"/>
      <c r="AE2" s="294"/>
      <c r="AG2" s="6" t="s">
        <v>823</v>
      </c>
    </row>
    <row r="3" spans="1:38" s="316" customFormat="1" ht="62.25" customHeight="1" thickBot="1">
      <c r="A3" s="299" t="s">
        <v>825</v>
      </c>
      <c r="B3" s="300" t="s">
        <v>826</v>
      </c>
      <c r="C3" s="301" t="s">
        <v>827</v>
      </c>
      <c r="D3" s="302" t="s">
        <v>828</v>
      </c>
      <c r="E3" s="303" t="s">
        <v>504</v>
      </c>
      <c r="F3" s="304" t="s">
        <v>351</v>
      </c>
      <c r="G3" s="305" t="s">
        <v>61</v>
      </c>
      <c r="H3" s="306" t="s">
        <v>829</v>
      </c>
      <c r="I3" s="307" t="s">
        <v>830</v>
      </c>
      <c r="J3" s="308" t="s">
        <v>831</v>
      </c>
      <c r="K3" s="299" t="s">
        <v>62</v>
      </c>
      <c r="L3" s="309" t="s">
        <v>832</v>
      </c>
      <c r="M3" s="299" t="s">
        <v>833</v>
      </c>
      <c r="N3" s="299" t="s">
        <v>834</v>
      </c>
      <c r="O3" s="310" t="s">
        <v>835</v>
      </c>
      <c r="P3" s="311" t="s">
        <v>836</v>
      </c>
      <c r="Q3" s="311" t="s">
        <v>307</v>
      </c>
      <c r="R3" s="311" t="s">
        <v>104</v>
      </c>
      <c r="S3" s="311" t="s">
        <v>837</v>
      </c>
      <c r="T3" s="311" t="s">
        <v>838</v>
      </c>
      <c r="U3" s="311" t="s">
        <v>839</v>
      </c>
      <c r="V3" s="311" t="s">
        <v>101</v>
      </c>
      <c r="W3" s="312" t="s">
        <v>840</v>
      </c>
      <c r="X3" s="299" t="s">
        <v>841</v>
      </c>
      <c r="Y3" s="299" t="s">
        <v>842</v>
      </c>
      <c r="Z3" s="299" t="s">
        <v>843</v>
      </c>
      <c r="AA3" s="299" t="s">
        <v>844</v>
      </c>
      <c r="AB3" s="313" t="s">
        <v>845</v>
      </c>
      <c r="AC3" s="305" t="s">
        <v>846</v>
      </c>
      <c r="AD3" s="305" t="s">
        <v>847</v>
      </c>
      <c r="AE3" s="305" t="s">
        <v>848</v>
      </c>
      <c r="AF3" s="314" t="s">
        <v>60</v>
      </c>
      <c r="AG3" s="315" t="s">
        <v>849</v>
      </c>
    </row>
    <row r="4" spans="1:38" ht="18" customHeight="1" thickTop="1">
      <c r="A4" s="317">
        <v>42977</v>
      </c>
      <c r="B4" s="318">
        <v>0.53749999999999998</v>
      </c>
      <c r="C4" s="319">
        <f>A4+B4</f>
        <v>42977.537499999999</v>
      </c>
      <c r="D4" s="320">
        <f>C4-42735</f>
        <v>242.53749999999854</v>
      </c>
      <c r="E4" s="321">
        <v>50</v>
      </c>
      <c r="F4" s="291">
        <v>53.841700000000003</v>
      </c>
      <c r="G4" s="322" t="s">
        <v>61</v>
      </c>
      <c r="H4" s="291">
        <f>E4+F4/60</f>
        <v>50.897361666666669</v>
      </c>
      <c r="I4" s="321">
        <v>53</v>
      </c>
      <c r="J4" s="291">
        <v>5.6714000000000002</v>
      </c>
      <c r="K4" s="322" t="s">
        <v>62</v>
      </c>
      <c r="L4" s="291">
        <f>-(I4+J4/60)</f>
        <v>-53.094523333333335</v>
      </c>
      <c r="M4" s="322" t="s">
        <v>567</v>
      </c>
      <c r="N4" s="322">
        <v>1</v>
      </c>
      <c r="O4" s="321"/>
      <c r="P4" s="323"/>
      <c r="Q4" s="323"/>
      <c r="R4" s="322"/>
      <c r="S4" s="322"/>
      <c r="T4" s="322"/>
      <c r="U4" s="324"/>
      <c r="V4" s="325"/>
      <c r="W4" s="325" t="s">
        <v>850</v>
      </c>
      <c r="X4" s="326" t="s">
        <v>850</v>
      </c>
      <c r="Y4" s="324"/>
      <c r="Z4" s="324"/>
      <c r="AA4" s="325"/>
      <c r="AB4" s="326">
        <v>20</v>
      </c>
      <c r="AC4" s="327">
        <v>12</v>
      </c>
      <c r="AD4" s="324"/>
      <c r="AE4" s="324"/>
      <c r="AF4" s="328" t="s">
        <v>851</v>
      </c>
      <c r="AG4" s="322">
        <f>IF(COUNTA(P4)&gt;0,2,IF(COUNTA(Q4)&gt;0,3,IF(COUNTA(U4)&gt;0,4,IF(COUNTA(V4)&gt;0,5,IF(COUNTA(W4)&gt;0,6,"")))))</f>
        <v>6</v>
      </c>
    </row>
    <row r="5" spans="1:38" ht="18" customHeight="1">
      <c r="A5" s="329">
        <v>42978</v>
      </c>
      <c r="B5" s="330">
        <v>0.52222222222222225</v>
      </c>
      <c r="C5" s="319">
        <f t="shared" ref="C5:C70" si="0">A5+B5</f>
        <v>42978.522222222222</v>
      </c>
      <c r="D5" s="320">
        <f t="shared" ref="D5:D68" si="1">C5-42735</f>
        <v>243.5222222222219</v>
      </c>
      <c r="E5" s="331">
        <v>57</v>
      </c>
      <c r="F5" s="332">
        <v>11.676600000000001</v>
      </c>
      <c r="G5" s="333" t="s">
        <v>61</v>
      </c>
      <c r="H5" s="291">
        <f t="shared" ref="H5:H70" si="2">E5+F5/60</f>
        <v>57.194609999999997</v>
      </c>
      <c r="I5" s="331">
        <v>54</v>
      </c>
      <c r="J5" s="332">
        <v>48.100700000000003</v>
      </c>
      <c r="K5" s="322" t="s">
        <v>62</v>
      </c>
      <c r="L5" s="291">
        <f t="shared" ref="L5:L70" si="3">-(I5+J5/60)</f>
        <v>-54.801678333333335</v>
      </c>
      <c r="M5" s="333" t="s">
        <v>567</v>
      </c>
      <c r="N5" s="333">
        <v>2</v>
      </c>
      <c r="O5" s="331" t="s">
        <v>852</v>
      </c>
      <c r="P5" s="333"/>
      <c r="Q5" s="333"/>
      <c r="R5" s="333"/>
      <c r="S5" s="333"/>
      <c r="T5" s="333"/>
      <c r="U5" s="334"/>
      <c r="V5" s="335"/>
      <c r="W5" s="335" t="s">
        <v>281</v>
      </c>
      <c r="X5" s="334" t="s">
        <v>850</v>
      </c>
      <c r="Y5" s="334"/>
      <c r="Z5" s="334"/>
      <c r="AA5" s="335"/>
      <c r="AB5" s="334">
        <v>20</v>
      </c>
      <c r="AC5" s="336">
        <v>12</v>
      </c>
      <c r="AD5" s="334"/>
      <c r="AE5" s="334"/>
      <c r="AF5" s="337" t="s">
        <v>853</v>
      </c>
      <c r="AG5" s="333">
        <f>IF(COUNTA(P5)&gt;0,2,IF(COUNTA(Q5)&gt;0,3,IF(COUNTA(U5)&gt;0,4,IF(COUNTA(V5)&gt;0,5,IF(COUNTA(W5)&gt;0,6,"")))))</f>
        <v>6</v>
      </c>
    </row>
    <row r="6" spans="1:38" ht="18" customHeight="1">
      <c r="A6" s="329">
        <v>42979</v>
      </c>
      <c r="B6" s="330">
        <v>0.52361111111111114</v>
      </c>
      <c r="C6" s="319">
        <f t="shared" si="0"/>
        <v>42979.523611111108</v>
      </c>
      <c r="D6" s="320">
        <f t="shared" si="1"/>
        <v>244.52361111110804</v>
      </c>
      <c r="E6" s="331">
        <v>63</v>
      </c>
      <c r="F6" s="332">
        <v>52.104399999999998</v>
      </c>
      <c r="G6" s="333" t="s">
        <v>61</v>
      </c>
      <c r="H6" s="291">
        <f t="shared" si="2"/>
        <v>63.868406666666665</v>
      </c>
      <c r="I6" s="331">
        <v>57</v>
      </c>
      <c r="J6" s="332">
        <v>6.8376999999999999</v>
      </c>
      <c r="K6" s="322" t="s">
        <v>62</v>
      </c>
      <c r="L6" s="291">
        <f t="shared" si="3"/>
        <v>-57.113961666666668</v>
      </c>
      <c r="M6" s="333" t="s">
        <v>854</v>
      </c>
      <c r="N6" s="333">
        <v>3</v>
      </c>
      <c r="O6" s="331"/>
      <c r="P6" s="333"/>
      <c r="Q6" s="333"/>
      <c r="R6" s="333"/>
      <c r="S6" s="333"/>
      <c r="T6" s="333"/>
      <c r="U6" s="334"/>
      <c r="V6" s="335"/>
      <c r="W6" s="335" t="s">
        <v>850</v>
      </c>
      <c r="X6" s="334" t="s">
        <v>850</v>
      </c>
      <c r="Y6" s="334"/>
      <c r="Z6" s="334"/>
      <c r="AA6" s="335"/>
      <c r="AB6" s="334">
        <v>20</v>
      </c>
      <c r="AC6" s="336">
        <v>12</v>
      </c>
      <c r="AD6" s="334"/>
      <c r="AE6" s="334"/>
      <c r="AF6" s="337" t="s">
        <v>853</v>
      </c>
      <c r="AG6" s="333">
        <f>IF(COUNTA(P6)&gt;0,2,IF(COUNTA(Q6)&gt;0,3,IF(COUNTA(U6)&gt;0,4,IF(COUNTA(V6)&gt;0,5,IF(COUNTA(W6)&gt;0,6,"")))))</f>
        <v>6</v>
      </c>
    </row>
    <row r="7" spans="1:38" ht="18" customHeight="1">
      <c r="A7" s="329">
        <v>42980</v>
      </c>
      <c r="B7" s="330">
        <v>0.53888888888888886</v>
      </c>
      <c r="C7" s="319">
        <f t="shared" si="0"/>
        <v>42980.538888888892</v>
      </c>
      <c r="D7" s="320">
        <f t="shared" si="1"/>
        <v>245.53888888889196</v>
      </c>
      <c r="E7" s="331">
        <v>69</v>
      </c>
      <c r="F7" s="332">
        <v>13.2075</v>
      </c>
      <c r="G7" s="333" t="s">
        <v>61</v>
      </c>
      <c r="H7" s="291">
        <f t="shared" si="2"/>
        <v>69.220124999999996</v>
      </c>
      <c r="I7" s="331">
        <v>61</v>
      </c>
      <c r="J7" s="332">
        <v>24.221</v>
      </c>
      <c r="K7" s="322" t="s">
        <v>62</v>
      </c>
      <c r="L7" s="291">
        <f t="shared" si="3"/>
        <v>-61.403683333333333</v>
      </c>
      <c r="M7" s="333" t="s">
        <v>854</v>
      </c>
      <c r="N7" s="333">
        <v>4</v>
      </c>
      <c r="O7" s="331"/>
      <c r="P7" s="333"/>
      <c r="Q7" s="333"/>
      <c r="R7" s="333"/>
      <c r="S7" s="333"/>
      <c r="T7" s="333"/>
      <c r="U7" s="334"/>
      <c r="V7" s="335"/>
      <c r="W7" s="335" t="s">
        <v>850</v>
      </c>
      <c r="X7" s="334" t="s">
        <v>850</v>
      </c>
      <c r="Y7" s="334" t="s">
        <v>281</v>
      </c>
      <c r="Z7" s="334" t="s">
        <v>850</v>
      </c>
      <c r="AA7" s="335" t="s">
        <v>850</v>
      </c>
      <c r="AB7" s="334">
        <v>20</v>
      </c>
      <c r="AC7" s="336">
        <v>12</v>
      </c>
      <c r="AD7" s="334"/>
      <c r="AE7" s="334"/>
      <c r="AF7" s="337" t="s">
        <v>855</v>
      </c>
      <c r="AG7" s="333">
        <f t="shared" ref="AG7:AG72" si="4">IF(COUNTA(P7)&gt;0,2,IF(COUNTA(Q7)&gt;0,3,IF(COUNTA(U7)&gt;0,4,IF(COUNTA(V7)&gt;0,5,IF(COUNTA(W7)&gt;0,6,"")))))</f>
        <v>6</v>
      </c>
    </row>
    <row r="8" spans="1:38" ht="18" customHeight="1">
      <c r="A8" s="329">
        <v>42981</v>
      </c>
      <c r="B8" s="330">
        <v>0.50416666666666665</v>
      </c>
      <c r="C8" s="319">
        <f t="shared" si="0"/>
        <v>42981.504166666666</v>
      </c>
      <c r="D8" s="320">
        <f t="shared" si="1"/>
        <v>246.5041666666657</v>
      </c>
      <c r="E8" s="331">
        <v>72</v>
      </c>
      <c r="F8" s="332">
        <v>43.041400000000003</v>
      </c>
      <c r="G8" s="322" t="s">
        <v>61</v>
      </c>
      <c r="H8" s="291">
        <f t="shared" si="2"/>
        <v>72.71735666666666</v>
      </c>
      <c r="I8" s="331">
        <v>75</v>
      </c>
      <c r="J8" s="332">
        <v>11.1105</v>
      </c>
      <c r="K8" s="322" t="s">
        <v>62</v>
      </c>
      <c r="L8" s="291">
        <f t="shared" si="3"/>
        <v>-75.185175000000001</v>
      </c>
      <c r="M8" s="333" t="s">
        <v>854</v>
      </c>
      <c r="N8" s="333">
        <v>5</v>
      </c>
      <c r="O8" s="331"/>
      <c r="P8" s="333"/>
      <c r="Q8" s="333"/>
      <c r="R8" s="333"/>
      <c r="S8" s="333"/>
      <c r="T8" s="333"/>
      <c r="U8" s="334"/>
      <c r="V8" s="335"/>
      <c r="W8" s="335" t="s">
        <v>850</v>
      </c>
      <c r="X8" s="334" t="s">
        <v>850</v>
      </c>
      <c r="Y8" s="334"/>
      <c r="Z8" s="334"/>
      <c r="AA8" s="335"/>
      <c r="AB8" s="334">
        <v>20</v>
      </c>
      <c r="AC8" s="336">
        <v>8</v>
      </c>
      <c r="AD8" s="334"/>
      <c r="AE8" s="334"/>
      <c r="AF8" s="337" t="s">
        <v>856</v>
      </c>
      <c r="AG8" s="333">
        <f t="shared" si="4"/>
        <v>6</v>
      </c>
    </row>
    <row r="9" spans="1:38" ht="18" customHeight="1">
      <c r="A9" s="329">
        <v>42982</v>
      </c>
      <c r="B9" s="330">
        <v>0.52361111111111114</v>
      </c>
      <c r="C9" s="319">
        <f t="shared" si="0"/>
        <v>42982.523611111108</v>
      </c>
      <c r="D9" s="320">
        <f t="shared" si="1"/>
        <v>247.52361111110804</v>
      </c>
      <c r="E9" s="331">
        <v>74</v>
      </c>
      <c r="F9" s="332">
        <v>15.165900000000001</v>
      </c>
      <c r="G9" s="333" t="s">
        <v>61</v>
      </c>
      <c r="H9" s="291">
        <f t="shared" si="2"/>
        <v>74.252764999999997</v>
      </c>
      <c r="I9" s="331">
        <v>88</v>
      </c>
      <c r="J9" s="332">
        <v>44.321899999999999</v>
      </c>
      <c r="K9" s="322" t="s">
        <v>62</v>
      </c>
      <c r="L9" s="291">
        <f t="shared" si="3"/>
        <v>-88.738698333333332</v>
      </c>
      <c r="M9" s="333" t="s">
        <v>567</v>
      </c>
      <c r="N9" s="333">
        <v>6</v>
      </c>
      <c r="O9" s="331"/>
      <c r="P9" s="333"/>
      <c r="Q9" s="333"/>
      <c r="R9" s="333"/>
      <c r="S9" s="333"/>
      <c r="T9" s="333"/>
      <c r="U9" s="334"/>
      <c r="V9" s="335"/>
      <c r="W9" s="335" t="s">
        <v>850</v>
      </c>
      <c r="X9" s="334" t="s">
        <v>850</v>
      </c>
      <c r="Y9" s="334"/>
      <c r="Z9" s="334"/>
      <c r="AA9" s="335"/>
      <c r="AB9" s="334">
        <v>20</v>
      </c>
      <c r="AC9" s="293">
        <v>8</v>
      </c>
      <c r="AD9" s="334"/>
      <c r="AE9" s="334"/>
      <c r="AF9" s="337" t="s">
        <v>857</v>
      </c>
      <c r="AG9" s="333">
        <f t="shared" si="4"/>
        <v>6</v>
      </c>
    </row>
    <row r="10" spans="1:38" ht="18" customHeight="1">
      <c r="A10" s="329">
        <v>42983</v>
      </c>
      <c r="B10" s="330">
        <v>0.59513888888888888</v>
      </c>
      <c r="C10" s="319">
        <f t="shared" si="0"/>
        <v>42983.595138888886</v>
      </c>
      <c r="D10" s="320">
        <f t="shared" si="1"/>
        <v>248.59513888888614</v>
      </c>
      <c r="E10" s="331">
        <v>70</v>
      </c>
      <c r="F10" s="332">
        <v>41.7883</v>
      </c>
      <c r="G10" s="322" t="s">
        <v>61</v>
      </c>
      <c r="H10" s="291">
        <f t="shared" si="2"/>
        <v>70.696471666666667</v>
      </c>
      <c r="I10" s="331">
        <v>98</v>
      </c>
      <c r="J10" s="332">
        <v>26.133500000000002</v>
      </c>
      <c r="K10" s="322" t="s">
        <v>62</v>
      </c>
      <c r="L10" s="291">
        <f t="shared" si="3"/>
        <v>-98.435558333333333</v>
      </c>
      <c r="M10" s="333" t="s">
        <v>854</v>
      </c>
      <c r="N10" s="333">
        <v>7</v>
      </c>
      <c r="O10" s="331"/>
      <c r="P10" s="333"/>
      <c r="Q10" s="333"/>
      <c r="R10" s="333"/>
      <c r="S10" s="333"/>
      <c r="T10" s="333"/>
      <c r="U10" s="334"/>
      <c r="V10" s="335"/>
      <c r="W10" s="335" t="s">
        <v>850</v>
      </c>
      <c r="X10" s="334" t="s">
        <v>850</v>
      </c>
      <c r="Y10" s="334"/>
      <c r="Z10" s="334"/>
      <c r="AA10" s="335"/>
      <c r="AB10" s="334"/>
      <c r="AC10" s="336">
        <v>12</v>
      </c>
      <c r="AD10" s="334"/>
      <c r="AE10" s="334"/>
      <c r="AF10" s="337" t="s">
        <v>858</v>
      </c>
      <c r="AG10" s="333">
        <f t="shared" si="4"/>
        <v>6</v>
      </c>
    </row>
    <row r="11" spans="1:38" ht="18" customHeight="1">
      <c r="A11" s="329">
        <v>42985</v>
      </c>
      <c r="B11" s="330">
        <v>0.98055555555555562</v>
      </c>
      <c r="C11" s="319">
        <f t="shared" si="0"/>
        <v>42985.980555555558</v>
      </c>
      <c r="D11" s="320">
        <f t="shared" si="1"/>
        <v>250.98055555555766</v>
      </c>
      <c r="E11" s="331"/>
      <c r="F11" s="332"/>
      <c r="G11" s="322"/>
      <c r="H11" s="291"/>
      <c r="I11" s="331"/>
      <c r="J11" s="332"/>
      <c r="K11" s="322"/>
      <c r="L11" s="291"/>
      <c r="M11" s="333"/>
      <c r="N11" s="333"/>
      <c r="O11" s="331"/>
      <c r="P11" s="333"/>
      <c r="Q11" s="333"/>
      <c r="R11" s="333"/>
      <c r="S11" s="333"/>
      <c r="T11" s="333"/>
      <c r="U11" s="334"/>
      <c r="V11" s="335"/>
      <c r="W11" s="335"/>
      <c r="X11" s="334"/>
      <c r="Y11" s="334"/>
      <c r="Z11" s="334"/>
      <c r="AA11" s="335"/>
      <c r="AB11" s="334"/>
      <c r="AC11" s="336"/>
      <c r="AD11" s="334"/>
      <c r="AE11" s="334"/>
      <c r="AF11" s="338" t="s">
        <v>859</v>
      </c>
      <c r="AG11" s="333"/>
    </row>
    <row r="12" spans="1:38" ht="18" customHeight="1">
      <c r="A12" s="329">
        <v>42985</v>
      </c>
      <c r="B12" s="330">
        <v>0.98055555555555562</v>
      </c>
      <c r="C12" s="319"/>
      <c r="D12" s="320">
        <f t="shared" si="1"/>
        <v>-42735</v>
      </c>
      <c r="E12" s="331"/>
      <c r="F12" s="332"/>
      <c r="G12" s="322"/>
      <c r="H12" s="291"/>
      <c r="I12" s="331"/>
      <c r="J12" s="332"/>
      <c r="K12" s="322"/>
      <c r="L12" s="291"/>
      <c r="M12" s="333"/>
      <c r="N12" s="333"/>
      <c r="O12" s="331"/>
      <c r="P12" s="333"/>
      <c r="Q12" s="333"/>
      <c r="R12" s="333"/>
      <c r="S12" s="333"/>
      <c r="T12" s="333"/>
      <c r="U12" s="334"/>
      <c r="V12" s="335"/>
      <c r="W12" s="335"/>
      <c r="X12" s="334"/>
      <c r="Y12" s="334"/>
      <c r="Z12" s="334"/>
      <c r="AA12" s="335"/>
      <c r="AB12" s="334"/>
      <c r="AC12" s="336"/>
      <c r="AD12" s="334"/>
      <c r="AE12" s="334"/>
      <c r="AF12" s="338" t="s">
        <v>860</v>
      </c>
      <c r="AG12" s="333"/>
    </row>
    <row r="13" spans="1:38" ht="18" customHeight="1">
      <c r="A13" s="329">
        <v>42986</v>
      </c>
      <c r="B13" s="330">
        <v>4.5138888888888888E-2</v>
      </c>
      <c r="C13" s="319">
        <f t="shared" si="0"/>
        <v>42986.045138888891</v>
      </c>
      <c r="D13" s="320">
        <f t="shared" si="1"/>
        <v>251.04513888889051</v>
      </c>
      <c r="E13" s="333">
        <v>68</v>
      </c>
      <c r="F13" s="339">
        <v>41.970999999999997</v>
      </c>
      <c r="G13" s="333" t="s">
        <v>61</v>
      </c>
      <c r="H13" s="291">
        <f t="shared" si="2"/>
        <v>68.699516666666668</v>
      </c>
      <c r="I13" s="333">
        <v>113</v>
      </c>
      <c r="J13" s="339">
        <v>47.851999999999997</v>
      </c>
      <c r="K13" s="333" t="s">
        <v>62</v>
      </c>
      <c r="L13" s="291">
        <f t="shared" si="3"/>
        <v>-113.79753333333333</v>
      </c>
      <c r="M13" s="333" t="s">
        <v>861</v>
      </c>
      <c r="N13" s="333"/>
      <c r="O13" s="331"/>
      <c r="P13" s="333"/>
      <c r="Q13" s="333"/>
      <c r="R13" s="333"/>
      <c r="S13" s="333"/>
      <c r="T13" s="333"/>
      <c r="U13" s="334"/>
      <c r="V13" s="335"/>
      <c r="W13" s="334"/>
      <c r="X13" s="334"/>
      <c r="Y13" s="334"/>
      <c r="Z13" s="334"/>
      <c r="AA13" s="334"/>
      <c r="AB13" s="334"/>
      <c r="AC13" s="336"/>
      <c r="AD13" s="334">
        <f>10/(33/60)</f>
        <v>18.18181818181818</v>
      </c>
      <c r="AE13" s="334"/>
      <c r="AF13" s="337" t="s">
        <v>862</v>
      </c>
      <c r="AG13" s="333" t="str">
        <f t="shared" si="4"/>
        <v/>
      </c>
      <c r="AK13">
        <v>2016</v>
      </c>
      <c r="AL13">
        <v>2017</v>
      </c>
    </row>
    <row r="14" spans="1:38" ht="18" customHeight="1">
      <c r="A14" s="329">
        <v>42986</v>
      </c>
      <c r="B14" s="330">
        <v>4.5138888888888888E-2</v>
      </c>
      <c r="C14" s="319">
        <f t="shared" si="0"/>
        <v>42986.045138888891</v>
      </c>
      <c r="D14" s="320">
        <f t="shared" si="1"/>
        <v>251.04513888889051</v>
      </c>
      <c r="E14" s="333">
        <v>68</v>
      </c>
      <c r="F14" s="339">
        <v>41.970999999999997</v>
      </c>
      <c r="G14" s="333" t="s">
        <v>61</v>
      </c>
      <c r="H14" s="291">
        <f t="shared" si="2"/>
        <v>68.699516666666668</v>
      </c>
      <c r="I14" s="333">
        <v>113</v>
      </c>
      <c r="J14" s="339">
        <v>47.851999999999997</v>
      </c>
      <c r="K14" s="333" t="s">
        <v>62</v>
      </c>
      <c r="L14" s="291">
        <f t="shared" si="3"/>
        <v>-113.79753333333333</v>
      </c>
      <c r="M14" s="333" t="s">
        <v>861</v>
      </c>
      <c r="N14" s="333"/>
      <c r="O14" s="331"/>
      <c r="P14" s="333"/>
      <c r="Q14" s="333"/>
      <c r="R14" s="333"/>
      <c r="S14" s="333"/>
      <c r="T14" s="333"/>
      <c r="U14" s="334"/>
      <c r="V14" s="335"/>
      <c r="W14" s="334"/>
      <c r="X14" s="334"/>
      <c r="Y14" s="334"/>
      <c r="Z14" s="334"/>
      <c r="AA14" s="334"/>
      <c r="AB14" s="334"/>
      <c r="AC14" s="336"/>
      <c r="AD14" s="334">
        <f>10/(33/60)</f>
        <v>18.18181818181818</v>
      </c>
      <c r="AE14" s="334"/>
      <c r="AF14" s="337" t="s">
        <v>862</v>
      </c>
      <c r="AG14" s="333" t="str">
        <f t="shared" si="4"/>
        <v/>
      </c>
      <c r="AJ14" t="s">
        <v>863</v>
      </c>
      <c r="AK14">
        <v>3.5</v>
      </c>
      <c r="AL14">
        <f>60/18.5</f>
        <v>3.2432432432432434</v>
      </c>
    </row>
    <row r="15" spans="1:38" ht="18" customHeight="1">
      <c r="A15" s="329">
        <v>42986</v>
      </c>
      <c r="B15" s="330">
        <v>4.5138888888888888E-2</v>
      </c>
      <c r="C15" s="319">
        <f t="shared" si="0"/>
        <v>42986.045138888891</v>
      </c>
      <c r="D15" s="320">
        <f t="shared" si="1"/>
        <v>251.04513888889051</v>
      </c>
      <c r="E15" s="333">
        <v>68</v>
      </c>
      <c r="F15" s="339">
        <v>41.970999999999997</v>
      </c>
      <c r="G15" s="333" t="s">
        <v>61</v>
      </c>
      <c r="H15" s="291">
        <f t="shared" si="2"/>
        <v>68.699516666666668</v>
      </c>
      <c r="I15" s="333">
        <v>113</v>
      </c>
      <c r="J15" s="339">
        <v>47.851999999999997</v>
      </c>
      <c r="K15" s="333" t="s">
        <v>62</v>
      </c>
      <c r="L15" s="291">
        <f t="shared" si="3"/>
        <v>-113.79753333333333</v>
      </c>
      <c r="M15" s="333" t="s">
        <v>861</v>
      </c>
      <c r="N15" s="333"/>
      <c r="O15" s="331"/>
      <c r="P15" s="333"/>
      <c r="Q15" s="333"/>
      <c r="R15" s="333"/>
      <c r="S15" s="333"/>
      <c r="T15" s="333"/>
      <c r="U15" s="334"/>
      <c r="V15" s="335"/>
      <c r="W15" s="334"/>
      <c r="X15" s="334"/>
      <c r="Y15" s="334"/>
      <c r="Z15" s="334"/>
      <c r="AA15" s="334"/>
      <c r="AB15" s="334"/>
      <c r="AC15" s="336">
        <f>10/(314/60)</f>
        <v>1.910828025477707</v>
      </c>
      <c r="AD15" s="334"/>
      <c r="AE15" s="334"/>
      <c r="AF15" s="337" t="s">
        <v>864</v>
      </c>
      <c r="AG15" s="333" t="str">
        <f t="shared" si="4"/>
        <v/>
      </c>
      <c r="AK15">
        <f>1/3.5*60</f>
        <v>17.142857142857142</v>
      </c>
      <c r="AL15">
        <v>18.5</v>
      </c>
    </row>
    <row r="16" spans="1:38" ht="18" customHeight="1">
      <c r="A16" s="329">
        <v>42986</v>
      </c>
      <c r="B16" s="330">
        <v>4.5138888888888888E-2</v>
      </c>
      <c r="C16" s="319">
        <f t="shared" si="0"/>
        <v>42986.045138888891</v>
      </c>
      <c r="D16" s="320">
        <f t="shared" si="1"/>
        <v>251.04513888889051</v>
      </c>
      <c r="E16" s="333">
        <v>68</v>
      </c>
      <c r="F16" s="339">
        <v>41.970999999999997</v>
      </c>
      <c r="G16" s="333" t="s">
        <v>61</v>
      </c>
      <c r="H16" s="291">
        <f t="shared" si="2"/>
        <v>68.699516666666668</v>
      </c>
      <c r="I16" s="333">
        <v>113</v>
      </c>
      <c r="J16" s="339">
        <v>47.851999999999997</v>
      </c>
      <c r="K16" s="333" t="s">
        <v>62</v>
      </c>
      <c r="L16" s="291">
        <f t="shared" si="3"/>
        <v>-113.79753333333333</v>
      </c>
      <c r="M16" s="333" t="s">
        <v>861</v>
      </c>
      <c r="N16" s="333"/>
      <c r="O16" s="331"/>
      <c r="P16" s="333"/>
      <c r="Q16" s="333"/>
      <c r="R16" s="333"/>
      <c r="S16" s="333"/>
      <c r="T16" s="333"/>
      <c r="U16" s="334"/>
      <c r="V16" s="335"/>
      <c r="W16" s="334"/>
      <c r="X16" s="334"/>
      <c r="Y16" s="334"/>
      <c r="Z16" s="334"/>
      <c r="AA16" s="334"/>
      <c r="AB16" s="334"/>
      <c r="AC16" s="336">
        <f>10/(310/60)</f>
        <v>1.9354838709677418</v>
      </c>
      <c r="AD16" s="334"/>
      <c r="AE16" s="334"/>
      <c r="AF16" s="337" t="s">
        <v>865</v>
      </c>
      <c r="AG16" s="333" t="str">
        <f t="shared" si="4"/>
        <v/>
      </c>
    </row>
    <row r="17" spans="1:38" ht="18" customHeight="1">
      <c r="A17" s="329">
        <v>42986</v>
      </c>
      <c r="B17" s="330">
        <v>5.543981481481481E-2</v>
      </c>
      <c r="C17" s="319">
        <f t="shared" si="0"/>
        <v>42986.055439814816</v>
      </c>
      <c r="D17" s="320">
        <f t="shared" si="1"/>
        <v>251.05543981481605</v>
      </c>
      <c r="E17" s="333">
        <v>68</v>
      </c>
      <c r="F17" s="339">
        <v>43.993000000000002</v>
      </c>
      <c r="G17" s="333" t="s">
        <v>61</v>
      </c>
      <c r="H17" s="291">
        <f t="shared" si="2"/>
        <v>68.733216666666664</v>
      </c>
      <c r="I17" s="333">
        <v>113</v>
      </c>
      <c r="J17" s="339">
        <v>57.286000000000001</v>
      </c>
      <c r="K17" s="333" t="s">
        <v>62</v>
      </c>
      <c r="L17" s="291">
        <f t="shared" si="3"/>
        <v>-113.95476666666667</v>
      </c>
      <c r="M17" s="333" t="s">
        <v>861</v>
      </c>
      <c r="N17" s="333"/>
      <c r="O17" s="331"/>
      <c r="P17" s="333"/>
      <c r="Q17" s="333"/>
      <c r="R17" s="333"/>
      <c r="S17" s="333"/>
      <c r="T17" s="333"/>
      <c r="U17" s="334"/>
      <c r="V17" s="335"/>
      <c r="W17" s="334"/>
      <c r="X17" s="334"/>
      <c r="Y17" s="334"/>
      <c r="Z17" s="334"/>
      <c r="AA17" s="334"/>
      <c r="AB17" s="334"/>
      <c r="AC17" s="334"/>
      <c r="AD17" s="334"/>
      <c r="AE17" s="336">
        <f>10/(179/60)</f>
        <v>3.3519553072625698</v>
      </c>
      <c r="AF17" s="337" t="s">
        <v>866</v>
      </c>
      <c r="AG17" s="333" t="str">
        <f t="shared" si="4"/>
        <v/>
      </c>
      <c r="AJ17" t="s">
        <v>867</v>
      </c>
      <c r="AK17">
        <v>7.3</v>
      </c>
      <c r="AL17">
        <f>60/2</f>
        <v>30</v>
      </c>
    </row>
    <row r="18" spans="1:38" ht="18" customHeight="1">
      <c r="A18" s="329">
        <v>42986</v>
      </c>
      <c r="B18" s="330">
        <v>5.543981481481481E-2</v>
      </c>
      <c r="C18" s="319">
        <f t="shared" si="0"/>
        <v>42986.055439814816</v>
      </c>
      <c r="D18" s="320">
        <f t="shared" si="1"/>
        <v>251.05543981481605</v>
      </c>
      <c r="E18" s="333">
        <v>68</v>
      </c>
      <c r="F18" s="339">
        <v>43.993000000000002</v>
      </c>
      <c r="G18" s="333" t="s">
        <v>61</v>
      </c>
      <c r="H18" s="291">
        <f t="shared" si="2"/>
        <v>68.733216666666664</v>
      </c>
      <c r="I18" s="333">
        <v>113</v>
      </c>
      <c r="J18" s="339">
        <v>57.286000000000001</v>
      </c>
      <c r="K18" s="333" t="s">
        <v>62</v>
      </c>
      <c r="L18" s="291">
        <f t="shared" si="3"/>
        <v>-113.95476666666667</v>
      </c>
      <c r="M18" s="333" t="s">
        <v>861</v>
      </c>
      <c r="N18" s="333"/>
      <c r="O18" s="331"/>
      <c r="P18" s="333"/>
      <c r="Q18" s="333"/>
      <c r="R18" s="333"/>
      <c r="S18" s="333"/>
      <c r="T18" s="333"/>
      <c r="U18" s="334"/>
      <c r="V18" s="335"/>
      <c r="W18" s="334"/>
      <c r="X18" s="334"/>
      <c r="Y18" s="334"/>
      <c r="Z18" s="334"/>
      <c r="AA18" s="334"/>
      <c r="AB18" s="334"/>
      <c r="AC18" s="334"/>
      <c r="AD18" s="334"/>
      <c r="AE18" s="336">
        <f>10/(180/60)</f>
        <v>3.3333333333333335</v>
      </c>
      <c r="AF18" s="337" t="s">
        <v>868</v>
      </c>
      <c r="AG18" s="333" t="str">
        <f t="shared" si="4"/>
        <v/>
      </c>
      <c r="AK18">
        <f>1/(7.3/60)</f>
        <v>8.2191780821917817</v>
      </c>
      <c r="AL18">
        <v>2</v>
      </c>
    </row>
    <row r="19" spans="1:38" ht="18" customHeight="1">
      <c r="A19" s="329">
        <v>42986</v>
      </c>
      <c r="B19" s="330">
        <v>0.75653935185185184</v>
      </c>
      <c r="C19" s="319">
        <f t="shared" si="0"/>
        <v>42986.756539351853</v>
      </c>
      <c r="D19" s="320">
        <f t="shared" si="1"/>
        <v>251.75653935185255</v>
      </c>
      <c r="E19" s="333">
        <v>70</v>
      </c>
      <c r="F19" s="339">
        <v>33.049999999999997</v>
      </c>
      <c r="G19" s="333" t="s">
        <v>61</v>
      </c>
      <c r="H19" s="291">
        <f t="shared" si="2"/>
        <v>70.55083333333333</v>
      </c>
      <c r="I19" s="333">
        <v>125</v>
      </c>
      <c r="J19" s="339">
        <v>10.339</v>
      </c>
      <c r="K19" s="333" t="s">
        <v>62</v>
      </c>
      <c r="L19" s="291">
        <f t="shared" si="3"/>
        <v>-125.17231666666666</v>
      </c>
      <c r="M19" s="340" t="s">
        <v>869</v>
      </c>
      <c r="N19" s="333">
        <v>9</v>
      </c>
      <c r="O19" s="331">
        <v>1</v>
      </c>
      <c r="P19" s="333" t="s">
        <v>850</v>
      </c>
      <c r="Q19" s="333"/>
      <c r="R19" s="333"/>
      <c r="S19" s="333"/>
      <c r="T19" s="333"/>
      <c r="U19" s="334"/>
      <c r="V19" s="335"/>
      <c r="W19" s="334"/>
      <c r="X19" s="334"/>
      <c r="Y19" s="334"/>
      <c r="Z19" s="334"/>
      <c r="AA19" s="334"/>
      <c r="AB19" s="334"/>
      <c r="AC19" s="336"/>
      <c r="AD19" s="334"/>
      <c r="AE19" s="334"/>
      <c r="AF19" s="337"/>
      <c r="AG19" s="333">
        <f t="shared" si="4"/>
        <v>2</v>
      </c>
      <c r="AL19">
        <f>60/10</f>
        <v>6</v>
      </c>
    </row>
    <row r="20" spans="1:38" ht="18" customHeight="1">
      <c r="A20" s="329">
        <v>42987</v>
      </c>
      <c r="B20" s="330">
        <v>3.3055555555555553E-2</v>
      </c>
      <c r="C20" s="319">
        <f t="shared" si="0"/>
        <v>42987.033055555556</v>
      </c>
      <c r="D20" s="320">
        <f t="shared" si="1"/>
        <v>252.03305555555562</v>
      </c>
      <c r="E20" s="333">
        <v>71</v>
      </c>
      <c r="F20" s="339">
        <v>5.6000000000000001E-2</v>
      </c>
      <c r="G20" s="333" t="s">
        <v>61</v>
      </c>
      <c r="H20" s="291">
        <f t="shared" si="2"/>
        <v>71.000933333333336</v>
      </c>
      <c r="I20" s="333">
        <v>129</v>
      </c>
      <c r="J20" s="339">
        <v>11.231999999999999</v>
      </c>
      <c r="K20" s="333" t="s">
        <v>62</v>
      </c>
      <c r="L20" s="291">
        <f t="shared" si="3"/>
        <v>-129.18719999999999</v>
      </c>
      <c r="M20" s="333" t="s">
        <v>869</v>
      </c>
      <c r="N20" s="333">
        <v>10</v>
      </c>
      <c r="O20" s="331">
        <v>2</v>
      </c>
      <c r="P20" s="333" t="s">
        <v>850</v>
      </c>
      <c r="Q20" s="333" t="s">
        <v>850</v>
      </c>
      <c r="R20" s="333" t="s">
        <v>850</v>
      </c>
      <c r="S20" s="333" t="s">
        <v>850</v>
      </c>
      <c r="T20" s="333" t="s">
        <v>850</v>
      </c>
      <c r="U20" s="334" t="s">
        <v>850</v>
      </c>
      <c r="V20" s="335"/>
      <c r="W20" s="334"/>
      <c r="X20" s="334"/>
      <c r="Y20" s="334"/>
      <c r="Z20" s="334"/>
      <c r="AA20" s="334"/>
      <c r="AB20" s="334"/>
      <c r="AC20" s="336"/>
      <c r="AD20" s="334"/>
      <c r="AE20" s="334"/>
      <c r="AF20" s="337"/>
      <c r="AG20" s="333">
        <f t="shared" si="4"/>
        <v>2</v>
      </c>
      <c r="AL20">
        <v>10</v>
      </c>
    </row>
    <row r="21" spans="1:38" ht="18" customHeight="1">
      <c r="A21" s="329">
        <v>42987</v>
      </c>
      <c r="B21" s="330">
        <v>0.22708333333333333</v>
      </c>
      <c r="C21" s="319">
        <f t="shared" si="0"/>
        <v>42987.227083333331</v>
      </c>
      <c r="D21" s="320">
        <f t="shared" si="1"/>
        <v>252.22708333333139</v>
      </c>
      <c r="E21" s="333">
        <v>71</v>
      </c>
      <c r="F21" s="339">
        <v>42.38</v>
      </c>
      <c r="G21" s="333" t="s">
        <v>61</v>
      </c>
      <c r="H21" s="291">
        <f t="shared" si="2"/>
        <v>71.706333333333333</v>
      </c>
      <c r="I21" s="333">
        <v>131</v>
      </c>
      <c r="J21" s="339">
        <v>37.725999999999999</v>
      </c>
      <c r="K21" s="333" t="s">
        <v>62</v>
      </c>
      <c r="L21" s="291">
        <f t="shared" si="3"/>
        <v>-131.62876666666668</v>
      </c>
      <c r="M21" s="333" t="s">
        <v>870</v>
      </c>
      <c r="N21" s="333">
        <v>11</v>
      </c>
      <c r="O21" s="331"/>
      <c r="P21" s="333"/>
      <c r="Q21" s="333"/>
      <c r="R21" s="333"/>
      <c r="S21" s="333"/>
      <c r="T21" s="333"/>
      <c r="U21" s="334"/>
      <c r="V21" s="335"/>
      <c r="W21" s="334" t="s">
        <v>281</v>
      </c>
      <c r="X21" s="334"/>
      <c r="Y21" s="334"/>
      <c r="Z21" s="334"/>
      <c r="AA21" s="334"/>
      <c r="AB21" s="341" t="s">
        <v>871</v>
      </c>
      <c r="AC21" s="336">
        <f xml:space="preserve"> 7/(236.0333/60)</f>
        <v>1.7794099391907836</v>
      </c>
      <c r="AD21" s="334"/>
      <c r="AE21" s="334"/>
      <c r="AF21" s="337" t="s">
        <v>872</v>
      </c>
      <c r="AG21" s="333">
        <f t="shared" si="4"/>
        <v>6</v>
      </c>
    </row>
    <row r="22" spans="1:38" ht="18" customHeight="1">
      <c r="A22" s="329">
        <v>42987</v>
      </c>
      <c r="B22" s="330">
        <v>0.24341435185185187</v>
      </c>
      <c r="C22" s="319">
        <f t="shared" si="0"/>
        <v>42987.243414351855</v>
      </c>
      <c r="D22" s="320">
        <f t="shared" si="1"/>
        <v>252.24341435185488</v>
      </c>
      <c r="E22" s="333">
        <v>71</v>
      </c>
      <c r="F22" s="339">
        <v>46.07</v>
      </c>
      <c r="G22" s="333" t="s">
        <v>61</v>
      </c>
      <c r="H22" s="291">
        <f t="shared" si="2"/>
        <v>71.767833333333328</v>
      </c>
      <c r="I22" s="333">
        <v>131</v>
      </c>
      <c r="J22" s="339">
        <v>50.329000000000001</v>
      </c>
      <c r="K22" s="333" t="s">
        <v>62</v>
      </c>
      <c r="L22" s="291">
        <f t="shared" si="3"/>
        <v>-131.83881666666667</v>
      </c>
      <c r="M22" s="333" t="s">
        <v>870</v>
      </c>
      <c r="N22" s="333">
        <v>11</v>
      </c>
      <c r="O22" s="331"/>
      <c r="P22" s="333"/>
      <c r="Q22" s="333"/>
      <c r="R22" s="333"/>
      <c r="S22" s="333"/>
      <c r="T22" s="333"/>
      <c r="U22" s="334"/>
      <c r="V22" s="335"/>
      <c r="W22" s="334"/>
      <c r="X22" s="334"/>
      <c r="Y22" s="334"/>
      <c r="Z22" s="334"/>
      <c r="AA22" s="334"/>
      <c r="AB22" s="341"/>
      <c r="AC22" s="336"/>
      <c r="AD22" s="334"/>
      <c r="AE22" s="334"/>
      <c r="AF22" s="337"/>
      <c r="AG22" s="333" t="str">
        <f t="shared" si="4"/>
        <v/>
      </c>
      <c r="AJ22" t="s">
        <v>873</v>
      </c>
      <c r="AK22" t="s">
        <v>874</v>
      </c>
      <c r="AL22">
        <f>60/3.5</f>
        <v>17.142857142857142</v>
      </c>
    </row>
    <row r="23" spans="1:38" ht="18" customHeight="1">
      <c r="A23" s="329">
        <v>42987</v>
      </c>
      <c r="B23" s="330">
        <v>0.47842592592592598</v>
      </c>
      <c r="C23" s="319">
        <f t="shared" si="0"/>
        <v>42987.478425925925</v>
      </c>
      <c r="D23" s="320">
        <f t="shared" si="1"/>
        <v>252.47842592592497</v>
      </c>
      <c r="E23" s="333">
        <v>72</v>
      </c>
      <c r="F23" s="339">
        <v>9.2200000000000006</v>
      </c>
      <c r="G23" s="333" t="s">
        <v>61</v>
      </c>
      <c r="H23" s="291">
        <f t="shared" si="2"/>
        <v>72.153666666666666</v>
      </c>
      <c r="I23" s="333">
        <v>133</v>
      </c>
      <c r="J23" s="339">
        <v>16.612100000000002</v>
      </c>
      <c r="K23" s="333" t="s">
        <v>62</v>
      </c>
      <c r="L23" s="291">
        <f t="shared" si="3"/>
        <v>-133.27686833333334</v>
      </c>
      <c r="M23" s="333" t="s">
        <v>875</v>
      </c>
      <c r="N23" s="333">
        <v>12</v>
      </c>
      <c r="O23" s="342">
        <v>3</v>
      </c>
      <c r="P23" s="333" t="s">
        <v>850</v>
      </c>
      <c r="Q23" s="333"/>
      <c r="R23" s="333"/>
      <c r="S23" s="333"/>
      <c r="T23" s="333"/>
      <c r="U23" s="334"/>
      <c r="V23" s="335"/>
      <c r="W23" s="334"/>
      <c r="X23" s="334"/>
      <c r="Y23" s="334"/>
      <c r="Z23" s="334"/>
      <c r="AA23" s="334"/>
      <c r="AB23" s="334"/>
      <c r="AC23" s="336"/>
      <c r="AD23" s="334"/>
      <c r="AE23" s="334"/>
      <c r="AF23" s="337"/>
      <c r="AG23" s="333">
        <f t="shared" si="4"/>
        <v>2</v>
      </c>
      <c r="AK23">
        <f>1/26*60</f>
        <v>2.3076923076923079</v>
      </c>
      <c r="AL23">
        <v>3.5</v>
      </c>
    </row>
    <row r="24" spans="1:38" ht="18" customHeight="1">
      <c r="A24" s="329">
        <v>42987</v>
      </c>
      <c r="B24" s="330">
        <v>0.6987268518518519</v>
      </c>
      <c r="C24" s="319">
        <f t="shared" si="0"/>
        <v>42987.69872685185</v>
      </c>
      <c r="D24" s="320">
        <f t="shared" si="1"/>
        <v>252.69872685184964</v>
      </c>
      <c r="E24" s="333">
        <v>72</v>
      </c>
      <c r="F24" s="339">
        <v>27.09</v>
      </c>
      <c r="G24" s="333" t="s">
        <v>61</v>
      </c>
      <c r="H24" s="291">
        <f t="shared" si="2"/>
        <v>72.451499999999996</v>
      </c>
      <c r="I24" s="333">
        <v>134</v>
      </c>
      <c r="J24" s="339">
        <v>21.946999999999999</v>
      </c>
      <c r="K24" s="333" t="s">
        <v>62</v>
      </c>
      <c r="L24" s="291">
        <f t="shared" si="3"/>
        <v>-134.36578333333333</v>
      </c>
      <c r="M24" s="333" t="s">
        <v>854</v>
      </c>
      <c r="N24" s="333">
        <v>13</v>
      </c>
      <c r="O24" s="331"/>
      <c r="P24" s="333"/>
      <c r="Q24" s="333"/>
      <c r="R24" s="333"/>
      <c r="S24" s="333"/>
      <c r="T24" s="333"/>
      <c r="U24" s="334"/>
      <c r="V24" s="335" t="s">
        <v>850</v>
      </c>
      <c r="W24" s="334"/>
      <c r="X24" s="334"/>
      <c r="Y24" s="334"/>
      <c r="Z24" s="334"/>
      <c r="AA24" s="334"/>
      <c r="AB24" s="334"/>
      <c r="AC24" s="336"/>
      <c r="AD24" s="334"/>
      <c r="AE24" s="334"/>
      <c r="AF24" s="337"/>
      <c r="AG24" s="333">
        <f t="shared" si="4"/>
        <v>5</v>
      </c>
      <c r="AK24">
        <f>1/50*60</f>
        <v>1.2</v>
      </c>
    </row>
    <row r="25" spans="1:38" ht="18" customHeight="1">
      <c r="A25" s="329">
        <v>42988</v>
      </c>
      <c r="B25" s="330">
        <v>9.1909722222222226E-2</v>
      </c>
      <c r="C25" s="319">
        <f t="shared" si="0"/>
        <v>42988.091909722221</v>
      </c>
      <c r="D25" s="320">
        <f t="shared" si="1"/>
        <v>253.09190972222132</v>
      </c>
      <c r="E25" s="333">
        <v>73</v>
      </c>
      <c r="F25" s="339">
        <v>8.6630000000000003</v>
      </c>
      <c r="G25" s="333" t="s">
        <v>61</v>
      </c>
      <c r="H25" s="291">
        <f t="shared" si="2"/>
        <v>73.144383333333337</v>
      </c>
      <c r="I25" s="333">
        <v>136</v>
      </c>
      <c r="J25" s="339">
        <v>52.664000000000001</v>
      </c>
      <c r="K25" s="333" t="s">
        <v>62</v>
      </c>
      <c r="L25" s="291">
        <f t="shared" si="3"/>
        <v>-136.87773333333334</v>
      </c>
      <c r="M25" s="333" t="s">
        <v>869</v>
      </c>
      <c r="N25" s="333">
        <v>14</v>
      </c>
      <c r="O25" s="342">
        <v>4</v>
      </c>
      <c r="P25" s="333" t="s">
        <v>850</v>
      </c>
      <c r="Q25" s="333" t="s">
        <v>850</v>
      </c>
      <c r="R25" s="333" t="s">
        <v>850</v>
      </c>
      <c r="S25" s="333" t="s">
        <v>850</v>
      </c>
      <c r="T25" s="333" t="s">
        <v>850</v>
      </c>
      <c r="U25" s="334" t="s">
        <v>850</v>
      </c>
      <c r="V25" s="335"/>
      <c r="W25" s="334"/>
      <c r="X25" s="334"/>
      <c r="Y25" s="334"/>
      <c r="Z25" s="334"/>
      <c r="AA25" s="334"/>
      <c r="AB25" s="334"/>
      <c r="AC25" s="336"/>
      <c r="AD25" s="334"/>
      <c r="AE25" s="334"/>
      <c r="AF25" s="337"/>
      <c r="AG25" s="333">
        <f t="shared" si="4"/>
        <v>2</v>
      </c>
    </row>
    <row r="26" spans="1:38" ht="18" customHeight="1">
      <c r="A26" s="329">
        <v>42988</v>
      </c>
      <c r="B26" s="343">
        <v>0.23194444444444443</v>
      </c>
      <c r="C26" s="319">
        <f t="shared" si="0"/>
        <v>42988.231944444444</v>
      </c>
      <c r="D26" s="320">
        <f t="shared" si="1"/>
        <v>253.2319444444438</v>
      </c>
      <c r="E26" s="333">
        <v>73</v>
      </c>
      <c r="F26" s="339">
        <v>26.545999999999999</v>
      </c>
      <c r="G26" s="333" t="s">
        <v>61</v>
      </c>
      <c r="H26" s="291">
        <f t="shared" si="2"/>
        <v>73.442433333333327</v>
      </c>
      <c r="I26" s="333">
        <v>137</v>
      </c>
      <c r="J26" s="339">
        <v>59.899000000000001</v>
      </c>
      <c r="K26" s="333" t="s">
        <v>62</v>
      </c>
      <c r="L26" s="291">
        <f t="shared" si="3"/>
        <v>-137.99831666666665</v>
      </c>
      <c r="M26" s="333" t="s">
        <v>876</v>
      </c>
      <c r="N26" s="333">
        <v>15</v>
      </c>
      <c r="O26" s="331"/>
      <c r="P26" s="333"/>
      <c r="Q26" s="333"/>
      <c r="R26" s="333"/>
      <c r="S26" s="333"/>
      <c r="T26" s="333"/>
      <c r="U26" s="334"/>
      <c r="V26" s="335" t="s">
        <v>850</v>
      </c>
      <c r="W26" s="334"/>
      <c r="X26" s="334"/>
      <c r="Y26" s="334"/>
      <c r="Z26" s="334"/>
      <c r="AA26" s="334"/>
      <c r="AB26" s="334"/>
      <c r="AC26" s="336"/>
      <c r="AD26" s="334"/>
      <c r="AE26" s="334"/>
      <c r="AF26" s="337"/>
      <c r="AG26" s="333">
        <f t="shared" si="4"/>
        <v>5</v>
      </c>
    </row>
    <row r="27" spans="1:38" ht="18" customHeight="1">
      <c r="A27" s="329">
        <v>42988</v>
      </c>
      <c r="B27" s="343">
        <v>0.77569444444444446</v>
      </c>
      <c r="C27" s="319">
        <f t="shared" si="0"/>
        <v>42988.775694444441</v>
      </c>
      <c r="D27" s="320">
        <f t="shared" si="1"/>
        <v>253.77569444444089</v>
      </c>
      <c r="E27" s="333">
        <v>73</v>
      </c>
      <c r="F27" s="339">
        <v>29.442</v>
      </c>
      <c r="G27" s="333" t="s">
        <v>61</v>
      </c>
      <c r="H27" s="291">
        <f t="shared" si="2"/>
        <v>73.490700000000004</v>
      </c>
      <c r="I27" s="333">
        <v>132</v>
      </c>
      <c r="J27" s="339">
        <v>36.5</v>
      </c>
      <c r="K27" s="333" t="s">
        <v>62</v>
      </c>
      <c r="L27" s="291">
        <f t="shared" si="3"/>
        <v>-132.60833333333332</v>
      </c>
      <c r="M27" s="333" t="s">
        <v>869</v>
      </c>
      <c r="N27" s="333">
        <v>16</v>
      </c>
      <c r="O27" s="342">
        <v>5</v>
      </c>
      <c r="P27" s="333" t="s">
        <v>850</v>
      </c>
      <c r="Q27" s="333"/>
      <c r="R27" s="333"/>
      <c r="S27" s="333"/>
      <c r="T27" s="333"/>
      <c r="U27" s="334"/>
      <c r="V27" s="335"/>
      <c r="W27" s="334"/>
      <c r="X27" s="334"/>
      <c r="Y27" s="334"/>
      <c r="Z27" s="334"/>
      <c r="AA27" s="334"/>
      <c r="AB27" s="334"/>
      <c r="AC27" s="336"/>
      <c r="AD27" s="334"/>
      <c r="AE27" s="334"/>
      <c r="AF27" s="338" t="s">
        <v>877</v>
      </c>
      <c r="AG27" s="333">
        <f t="shared" si="4"/>
        <v>2</v>
      </c>
    </row>
    <row r="28" spans="1:38" ht="18" customHeight="1">
      <c r="A28" s="329">
        <v>42988</v>
      </c>
      <c r="B28" s="343">
        <v>0.78055555555555556</v>
      </c>
      <c r="C28" s="319">
        <f t="shared" si="0"/>
        <v>42988.780555555553</v>
      </c>
      <c r="D28" s="320">
        <f t="shared" si="1"/>
        <v>253.78055555555329</v>
      </c>
      <c r="E28" s="333">
        <v>73</v>
      </c>
      <c r="F28" s="339">
        <v>29.521000000000001</v>
      </c>
      <c r="G28" s="333" t="s">
        <v>61</v>
      </c>
      <c r="H28" s="291">
        <f t="shared" si="2"/>
        <v>73.492016666666672</v>
      </c>
      <c r="I28" s="333">
        <v>132</v>
      </c>
      <c r="J28" s="339">
        <v>33.185000000000002</v>
      </c>
      <c r="K28" s="333" t="s">
        <v>62</v>
      </c>
      <c r="L28" s="291">
        <f t="shared" si="3"/>
        <v>-132.55308333333335</v>
      </c>
      <c r="M28" s="333" t="s">
        <v>854</v>
      </c>
      <c r="N28" s="333">
        <v>17</v>
      </c>
      <c r="O28" s="331"/>
      <c r="P28" s="333"/>
      <c r="Q28" s="333"/>
      <c r="R28" s="333"/>
      <c r="S28" s="333"/>
      <c r="T28" s="333"/>
      <c r="U28" s="334"/>
      <c r="V28" s="335"/>
      <c r="W28" s="334"/>
      <c r="X28" s="334"/>
      <c r="Y28" s="334"/>
      <c r="Z28" s="334"/>
      <c r="AA28" s="334"/>
      <c r="AB28" s="334"/>
      <c r="AC28" s="336"/>
      <c r="AD28" s="334"/>
      <c r="AE28" s="334"/>
      <c r="AF28" s="337"/>
      <c r="AG28" s="333" t="str">
        <f t="shared" si="4"/>
        <v/>
      </c>
    </row>
    <row r="29" spans="1:38" ht="18" customHeight="1">
      <c r="A29" s="329">
        <v>42989</v>
      </c>
      <c r="B29" s="330">
        <v>0.33761574074074074</v>
      </c>
      <c r="C29" s="319">
        <f t="shared" si="0"/>
        <v>42989.33761574074</v>
      </c>
      <c r="D29" s="320">
        <f t="shared" si="1"/>
        <v>254.33761574074015</v>
      </c>
      <c r="E29" s="333">
        <v>73</v>
      </c>
      <c r="F29" s="339">
        <v>44.899000000000001</v>
      </c>
      <c r="G29" s="333" t="s">
        <v>61</v>
      </c>
      <c r="H29" s="291">
        <f t="shared" si="2"/>
        <v>73.748316666666668</v>
      </c>
      <c r="I29" s="333">
        <v>132</v>
      </c>
      <c r="J29" s="339">
        <v>15.420999999999999</v>
      </c>
      <c r="K29" s="333" t="s">
        <v>62</v>
      </c>
      <c r="L29" s="291">
        <f t="shared" si="3"/>
        <v>-132.25701666666666</v>
      </c>
      <c r="M29" s="333" t="s">
        <v>875</v>
      </c>
      <c r="N29" s="333">
        <v>18</v>
      </c>
      <c r="O29" s="342">
        <v>6</v>
      </c>
      <c r="P29" s="333" t="s">
        <v>850</v>
      </c>
      <c r="Q29" s="333"/>
      <c r="R29" s="333"/>
      <c r="S29" s="333"/>
      <c r="T29" s="333"/>
      <c r="U29" s="334"/>
      <c r="V29" s="335"/>
      <c r="W29" s="334"/>
      <c r="X29" s="334"/>
      <c r="Y29" s="334"/>
      <c r="Z29" s="334"/>
      <c r="AA29" s="334"/>
      <c r="AB29" s="334"/>
      <c r="AC29" s="336"/>
      <c r="AD29" s="334"/>
      <c r="AE29" s="334"/>
      <c r="AF29" s="338" t="s">
        <v>878</v>
      </c>
      <c r="AG29" s="333">
        <f t="shared" si="4"/>
        <v>2</v>
      </c>
    </row>
    <row r="30" spans="1:38" ht="18" customHeight="1">
      <c r="A30" s="329">
        <v>42989</v>
      </c>
      <c r="B30" s="330">
        <v>0.38141203703703702</v>
      </c>
      <c r="C30" s="319">
        <f t="shared" si="0"/>
        <v>42989.381412037037</v>
      </c>
      <c r="D30" s="320">
        <f t="shared" si="1"/>
        <v>254.38141203703708</v>
      </c>
      <c r="E30" s="333">
        <v>73</v>
      </c>
      <c r="F30" s="339">
        <v>51.901000000000003</v>
      </c>
      <c r="G30" s="333" t="s">
        <v>61</v>
      </c>
      <c r="H30" s="291">
        <f t="shared" si="2"/>
        <v>73.865016666666662</v>
      </c>
      <c r="I30" s="333">
        <v>132</v>
      </c>
      <c r="J30" s="339">
        <v>45.466000000000001</v>
      </c>
      <c r="K30" s="333" t="s">
        <v>62</v>
      </c>
      <c r="L30" s="291">
        <f t="shared" si="3"/>
        <v>-132.75776666666667</v>
      </c>
      <c r="M30" s="333" t="s">
        <v>876</v>
      </c>
      <c r="N30" s="333">
        <v>19</v>
      </c>
      <c r="O30" s="331"/>
      <c r="P30" s="333"/>
      <c r="Q30" s="333"/>
      <c r="R30" s="333"/>
      <c r="S30" s="333"/>
      <c r="T30" s="333"/>
      <c r="U30" s="334"/>
      <c r="V30" s="335" t="s">
        <v>850</v>
      </c>
      <c r="W30" s="334"/>
      <c r="X30" s="334"/>
      <c r="Y30" s="334"/>
      <c r="Z30" s="334"/>
      <c r="AA30" s="334"/>
      <c r="AB30" s="334"/>
      <c r="AC30" s="336"/>
      <c r="AD30" s="334"/>
      <c r="AE30" s="334"/>
      <c r="AF30" s="337"/>
      <c r="AG30" s="333">
        <f t="shared" si="4"/>
        <v>5</v>
      </c>
    </row>
    <row r="31" spans="1:38" ht="18" customHeight="1">
      <c r="A31" s="344">
        <v>42989</v>
      </c>
      <c r="B31" s="345">
        <v>0.85138888888888886</v>
      </c>
      <c r="C31" s="319">
        <f t="shared" si="0"/>
        <v>42989.851388888892</v>
      </c>
      <c r="D31" s="346">
        <f t="shared" si="1"/>
        <v>254.85138888889196</v>
      </c>
      <c r="E31" s="333">
        <v>73</v>
      </c>
      <c r="F31" s="339">
        <v>44.899000000000001</v>
      </c>
      <c r="G31" s="347" t="s">
        <v>61</v>
      </c>
      <c r="H31" s="291">
        <f t="shared" si="2"/>
        <v>73.748316666666668</v>
      </c>
      <c r="I31" s="333">
        <v>132</v>
      </c>
      <c r="J31" s="339">
        <v>15.420999999999999</v>
      </c>
      <c r="K31" s="347" t="s">
        <v>62</v>
      </c>
      <c r="L31" s="291">
        <f t="shared" si="3"/>
        <v>-132.25701666666666</v>
      </c>
      <c r="M31" s="347" t="s">
        <v>869</v>
      </c>
      <c r="N31" s="333">
        <v>20</v>
      </c>
      <c r="O31" s="331">
        <v>1</v>
      </c>
      <c r="P31" s="347" t="s">
        <v>850</v>
      </c>
      <c r="Q31" s="347" t="s">
        <v>850</v>
      </c>
      <c r="R31" s="347" t="s">
        <v>850</v>
      </c>
      <c r="S31" s="347" t="s">
        <v>850</v>
      </c>
      <c r="T31" s="347" t="s">
        <v>850</v>
      </c>
      <c r="U31" s="348" t="s">
        <v>850</v>
      </c>
      <c r="V31" s="335"/>
      <c r="W31" s="334"/>
      <c r="X31" s="334"/>
      <c r="Y31" s="334"/>
      <c r="Z31" s="334"/>
      <c r="AA31" s="334"/>
      <c r="AB31" s="334"/>
      <c r="AC31" s="336"/>
      <c r="AD31" s="334"/>
      <c r="AE31" s="334"/>
      <c r="AF31" s="337"/>
      <c r="AG31" s="333">
        <f t="shared" si="4"/>
        <v>2</v>
      </c>
    </row>
    <row r="32" spans="1:38" ht="18" customHeight="1">
      <c r="A32" s="344">
        <v>42989</v>
      </c>
      <c r="B32" s="345"/>
      <c r="C32" s="319">
        <f t="shared" si="0"/>
        <v>42989</v>
      </c>
      <c r="D32" s="320">
        <f t="shared" si="1"/>
        <v>254</v>
      </c>
      <c r="E32" s="333"/>
      <c r="F32" s="339"/>
      <c r="G32" s="347"/>
      <c r="H32" s="291">
        <f t="shared" si="2"/>
        <v>0</v>
      </c>
      <c r="I32" s="333"/>
      <c r="J32" s="339"/>
      <c r="K32" s="347"/>
      <c r="L32" s="291">
        <f t="shared" si="3"/>
        <v>0</v>
      </c>
      <c r="M32" s="347"/>
      <c r="N32" s="333"/>
      <c r="O32" s="331"/>
      <c r="P32" s="347"/>
      <c r="Q32" s="347"/>
      <c r="R32" s="347"/>
      <c r="S32" s="347"/>
      <c r="T32" s="347"/>
      <c r="U32" s="348"/>
      <c r="V32" s="335"/>
      <c r="W32" s="334"/>
      <c r="X32" s="334"/>
      <c r="Y32" s="334"/>
      <c r="Z32" s="334"/>
      <c r="AA32" s="334"/>
      <c r="AB32" s="334"/>
      <c r="AC32" s="336"/>
      <c r="AD32" s="334"/>
      <c r="AE32" s="334"/>
      <c r="AF32" s="338" t="s">
        <v>879</v>
      </c>
      <c r="AG32" s="333" t="str">
        <f t="shared" si="4"/>
        <v/>
      </c>
    </row>
    <row r="33" spans="1:38" ht="18" customHeight="1">
      <c r="A33" s="329">
        <v>42989</v>
      </c>
      <c r="B33" s="343">
        <v>0.99791666666666667</v>
      </c>
      <c r="C33" s="319">
        <f t="shared" si="0"/>
        <v>42989.997916666667</v>
      </c>
      <c r="D33" s="320">
        <f t="shared" si="1"/>
        <v>254.99791666666715</v>
      </c>
      <c r="E33" s="333">
        <v>74</v>
      </c>
      <c r="F33" s="339">
        <v>54.506</v>
      </c>
      <c r="G33" s="347" t="s">
        <v>61</v>
      </c>
      <c r="H33" s="291">
        <f t="shared" si="2"/>
        <v>74.908433333333335</v>
      </c>
      <c r="I33" s="333">
        <v>139</v>
      </c>
      <c r="J33" s="339">
        <v>9.5220000000000002</v>
      </c>
      <c r="K33" s="347" t="s">
        <v>62</v>
      </c>
      <c r="L33" s="291">
        <f t="shared" si="3"/>
        <v>-139.15870000000001</v>
      </c>
      <c r="M33" s="347" t="s">
        <v>854</v>
      </c>
      <c r="N33" s="333">
        <v>21</v>
      </c>
      <c r="O33" s="331"/>
      <c r="P33" s="333"/>
      <c r="Q33" s="333"/>
      <c r="R33" s="333"/>
      <c r="S33" s="333"/>
      <c r="T33" s="333"/>
      <c r="U33" s="334"/>
      <c r="V33" s="349" t="s">
        <v>850</v>
      </c>
      <c r="W33" s="334"/>
      <c r="X33" s="334"/>
      <c r="Y33" s="334"/>
      <c r="Z33" s="334"/>
      <c r="AA33" s="334"/>
      <c r="AB33" s="334"/>
      <c r="AC33" s="336"/>
      <c r="AD33" s="334"/>
      <c r="AE33" s="334"/>
      <c r="AG33" s="333">
        <f t="shared" si="4"/>
        <v>5</v>
      </c>
    </row>
    <row r="34" spans="1:38" ht="18" customHeight="1">
      <c r="A34" s="329">
        <v>42990</v>
      </c>
      <c r="B34" s="330">
        <v>0.29909722222222224</v>
      </c>
      <c r="C34" s="319">
        <f t="shared" si="0"/>
        <v>42990.299097222225</v>
      </c>
      <c r="D34" s="320">
        <f t="shared" si="1"/>
        <v>255.2990972222251</v>
      </c>
      <c r="E34" s="333">
        <v>75</v>
      </c>
      <c r="F34" s="339">
        <v>32.212000000000003</v>
      </c>
      <c r="G34" s="347" t="s">
        <v>61</v>
      </c>
      <c r="H34" s="291">
        <f t="shared" si="2"/>
        <v>75.536866666666668</v>
      </c>
      <c r="I34" s="333">
        <v>139</v>
      </c>
      <c r="J34" s="339">
        <v>59.78</v>
      </c>
      <c r="K34" s="347" t="s">
        <v>62</v>
      </c>
      <c r="L34" s="291">
        <f t="shared" si="3"/>
        <v>-139.99633333333333</v>
      </c>
      <c r="M34" s="347" t="s">
        <v>875</v>
      </c>
      <c r="N34" s="333">
        <v>22</v>
      </c>
      <c r="O34" s="331">
        <v>1</v>
      </c>
      <c r="P34" s="347" t="s">
        <v>850</v>
      </c>
      <c r="Q34" s="333"/>
      <c r="R34" s="333"/>
      <c r="S34" s="333"/>
      <c r="T34" s="333"/>
      <c r="U34" s="334"/>
      <c r="V34" s="335"/>
      <c r="W34" s="334"/>
      <c r="X34" s="334"/>
      <c r="Y34" s="334"/>
      <c r="Z34" s="334"/>
      <c r="AA34" s="334"/>
      <c r="AB34" s="334"/>
      <c r="AC34" s="336"/>
      <c r="AD34" s="334"/>
      <c r="AE34" s="334"/>
      <c r="AF34" s="338" t="s">
        <v>880</v>
      </c>
      <c r="AG34" s="333">
        <f t="shared" si="4"/>
        <v>2</v>
      </c>
    </row>
    <row r="35" spans="1:38" ht="18" customHeight="1">
      <c r="A35" s="329">
        <v>42990</v>
      </c>
      <c r="B35" s="330">
        <v>0.47967592592592595</v>
      </c>
      <c r="C35" s="319">
        <f t="shared" si="0"/>
        <v>42990.479675925926</v>
      </c>
      <c r="D35" s="320">
        <f t="shared" si="1"/>
        <v>255.47967592592613</v>
      </c>
      <c r="E35" s="333">
        <v>76</v>
      </c>
      <c r="F35" s="339">
        <v>0.33600000000000002</v>
      </c>
      <c r="G35" s="347" t="s">
        <v>61</v>
      </c>
      <c r="H35" s="291">
        <f t="shared" si="2"/>
        <v>76.005600000000001</v>
      </c>
      <c r="I35" s="333">
        <v>139</v>
      </c>
      <c r="J35" s="339">
        <v>57.912999999999997</v>
      </c>
      <c r="K35" s="347" t="s">
        <v>62</v>
      </c>
      <c r="L35" s="291">
        <f t="shared" si="3"/>
        <v>-139.96521666666666</v>
      </c>
      <c r="M35" s="347" t="s">
        <v>876</v>
      </c>
      <c r="N35" s="333">
        <v>23</v>
      </c>
      <c r="O35" s="331"/>
      <c r="P35" s="333"/>
      <c r="Q35" s="333"/>
      <c r="R35" s="333"/>
      <c r="S35" s="333"/>
      <c r="T35" s="333"/>
      <c r="U35" s="334"/>
      <c r="V35" s="349" t="s">
        <v>850</v>
      </c>
      <c r="W35" s="334"/>
      <c r="X35" s="334"/>
      <c r="Y35" s="334"/>
      <c r="Z35" s="334"/>
      <c r="AA35" s="334"/>
      <c r="AB35" s="334"/>
      <c r="AC35" s="336"/>
      <c r="AD35" s="334"/>
      <c r="AE35" s="334"/>
      <c r="AF35" s="337"/>
      <c r="AG35" s="333">
        <f t="shared" si="4"/>
        <v>5</v>
      </c>
    </row>
    <row r="36" spans="1:38" ht="18" customHeight="1">
      <c r="A36" s="350">
        <v>42990</v>
      </c>
      <c r="B36" s="351">
        <v>0.66671296296296301</v>
      </c>
      <c r="C36" s="319">
        <f t="shared" si="0"/>
        <v>42990.666712962964</v>
      </c>
      <c r="D36" s="320">
        <f t="shared" si="1"/>
        <v>255.66671296296408</v>
      </c>
      <c r="E36" s="352">
        <v>76</v>
      </c>
      <c r="F36" s="353">
        <v>7.3140000000000001</v>
      </c>
      <c r="G36" s="354" t="s">
        <v>61</v>
      </c>
      <c r="H36" s="291">
        <f t="shared" si="2"/>
        <v>76.121899999999997</v>
      </c>
      <c r="I36" s="352">
        <v>136</v>
      </c>
      <c r="J36" s="353">
        <v>25.324999999999999</v>
      </c>
      <c r="K36" s="354" t="s">
        <v>62</v>
      </c>
      <c r="L36" s="291">
        <f t="shared" si="3"/>
        <v>-136.42208333333335</v>
      </c>
      <c r="M36" s="354" t="s">
        <v>875</v>
      </c>
      <c r="N36" s="352">
        <v>24</v>
      </c>
      <c r="O36" s="355">
        <v>1</v>
      </c>
      <c r="P36" s="354" t="s">
        <v>850</v>
      </c>
      <c r="Q36" s="352"/>
      <c r="R36" s="352"/>
      <c r="S36" s="352"/>
      <c r="T36" s="352"/>
      <c r="U36" s="356"/>
      <c r="V36" s="357"/>
      <c r="W36" s="334"/>
      <c r="X36" s="334"/>
      <c r="Y36" s="334"/>
      <c r="Z36" s="334"/>
      <c r="AA36" s="334"/>
      <c r="AB36" s="334"/>
      <c r="AC36" s="358"/>
      <c r="AD36" s="356"/>
      <c r="AE36" s="356"/>
      <c r="AF36" s="338" t="s">
        <v>881</v>
      </c>
      <c r="AG36" s="333">
        <f t="shared" si="4"/>
        <v>2</v>
      </c>
    </row>
    <row r="37" spans="1:38" ht="18" customHeight="1">
      <c r="A37" s="350">
        <v>42990</v>
      </c>
      <c r="B37" s="330">
        <v>0.81451388888888887</v>
      </c>
      <c r="C37" s="319">
        <f t="shared" si="0"/>
        <v>42990.814513888887</v>
      </c>
      <c r="D37" s="346">
        <f t="shared" si="1"/>
        <v>255.81451388888672</v>
      </c>
      <c r="E37" s="333">
        <v>76</v>
      </c>
      <c r="F37" s="339">
        <v>11.407999999999999</v>
      </c>
      <c r="G37" s="359" t="s">
        <v>61</v>
      </c>
      <c r="H37" s="291">
        <f t="shared" si="2"/>
        <v>76.190133333333335</v>
      </c>
      <c r="I37" s="333">
        <v>131</v>
      </c>
      <c r="J37" s="339">
        <v>27.431000000000001</v>
      </c>
      <c r="K37" s="347" t="s">
        <v>62</v>
      </c>
      <c r="L37" s="291">
        <f t="shared" si="3"/>
        <v>-131.45718333333335</v>
      </c>
      <c r="M37" s="347" t="s">
        <v>869</v>
      </c>
      <c r="N37" s="333">
        <v>25</v>
      </c>
      <c r="O37" s="331">
        <v>2</v>
      </c>
      <c r="P37" s="347" t="s">
        <v>850</v>
      </c>
      <c r="Q37" s="347" t="s">
        <v>850</v>
      </c>
      <c r="R37" s="347" t="s">
        <v>850</v>
      </c>
      <c r="S37" s="347" t="s">
        <v>850</v>
      </c>
      <c r="T37" s="347" t="s">
        <v>850</v>
      </c>
      <c r="U37" s="348" t="s">
        <v>850</v>
      </c>
      <c r="V37" s="335"/>
      <c r="W37" s="334"/>
      <c r="X37" s="334"/>
      <c r="Y37" s="334"/>
      <c r="Z37" s="334"/>
      <c r="AA37" s="334"/>
      <c r="AB37" s="334"/>
      <c r="AC37" s="336"/>
      <c r="AD37" s="334"/>
      <c r="AE37" s="334"/>
      <c r="AF37" s="338" t="s">
        <v>882</v>
      </c>
      <c r="AG37" s="333">
        <f t="shared" si="4"/>
        <v>2</v>
      </c>
    </row>
    <row r="38" spans="1:38" ht="18" customHeight="1">
      <c r="A38" s="350">
        <v>42990</v>
      </c>
      <c r="B38" s="360">
        <v>0.87013888888888891</v>
      </c>
      <c r="C38" s="319">
        <f t="shared" si="0"/>
        <v>42990.870138888888</v>
      </c>
      <c r="D38" s="320">
        <f t="shared" si="1"/>
        <v>255.8701388888876</v>
      </c>
      <c r="E38" s="352">
        <v>76</v>
      </c>
      <c r="F38" s="353">
        <v>12.893000000000001</v>
      </c>
      <c r="G38" s="354" t="s">
        <v>61</v>
      </c>
      <c r="H38" s="291">
        <f t="shared" si="2"/>
        <v>76.214883333333333</v>
      </c>
      <c r="I38" s="352">
        <v>133</v>
      </c>
      <c r="J38" s="353">
        <v>10.000999999999999</v>
      </c>
      <c r="K38" s="354" t="s">
        <v>62</v>
      </c>
      <c r="L38" s="291">
        <f t="shared" si="3"/>
        <v>-133.16668333333334</v>
      </c>
      <c r="M38" s="354" t="s">
        <v>854</v>
      </c>
      <c r="N38" s="352">
        <v>26</v>
      </c>
      <c r="O38" s="355"/>
      <c r="P38" s="352"/>
      <c r="Q38" s="352"/>
      <c r="R38" s="352"/>
      <c r="S38" s="352"/>
      <c r="T38" s="352"/>
      <c r="U38" s="356"/>
      <c r="V38" s="361" t="s">
        <v>850</v>
      </c>
      <c r="W38" s="356"/>
      <c r="X38" s="356"/>
      <c r="Y38" s="356"/>
      <c r="Z38" s="356"/>
      <c r="AA38" s="356"/>
      <c r="AB38" s="356"/>
      <c r="AC38" s="362"/>
      <c r="AD38" s="363"/>
      <c r="AE38" s="363"/>
      <c r="AF38" s="364"/>
      <c r="AG38" s="333">
        <f t="shared" si="4"/>
        <v>5</v>
      </c>
    </row>
    <row r="39" spans="1:38" s="333" customFormat="1" ht="16.5" customHeight="1">
      <c r="A39" s="329">
        <v>42991</v>
      </c>
      <c r="B39" s="343">
        <v>0.18124999999999999</v>
      </c>
      <c r="C39" s="319">
        <f t="shared" si="0"/>
        <v>42991.181250000001</v>
      </c>
      <c r="D39" s="320">
        <f t="shared" si="1"/>
        <v>256.18125000000146</v>
      </c>
      <c r="E39" s="333">
        <v>76</v>
      </c>
      <c r="F39" s="339">
        <v>22.273</v>
      </c>
      <c r="G39" s="347" t="s">
        <v>61</v>
      </c>
      <c r="H39" s="291">
        <f t="shared" si="2"/>
        <v>76.371216666666669</v>
      </c>
      <c r="I39" s="333">
        <v>133</v>
      </c>
      <c r="J39" s="339">
        <v>43.462000000000003</v>
      </c>
      <c r="K39" s="347" t="s">
        <v>62</v>
      </c>
      <c r="L39" s="291">
        <f t="shared" si="3"/>
        <v>-133.72436666666667</v>
      </c>
      <c r="M39" s="347" t="s">
        <v>869</v>
      </c>
      <c r="N39" s="333">
        <v>27</v>
      </c>
      <c r="O39" s="331">
        <v>3</v>
      </c>
      <c r="P39" s="347" t="s">
        <v>850</v>
      </c>
      <c r="U39" s="334"/>
      <c r="V39" s="334"/>
      <c r="W39" s="334"/>
      <c r="X39" s="334"/>
      <c r="Y39" s="334"/>
      <c r="Z39" s="334"/>
      <c r="AA39" s="334"/>
      <c r="AB39" s="334"/>
      <c r="AC39" s="334"/>
      <c r="AD39" s="334"/>
      <c r="AE39" s="334"/>
      <c r="AF39" s="337"/>
      <c r="AG39" s="333">
        <f t="shared" si="4"/>
        <v>2</v>
      </c>
      <c r="AJ39"/>
      <c r="AK39"/>
      <c r="AL39"/>
    </row>
    <row r="40" spans="1:38" s="333" customFormat="1" ht="18" customHeight="1">
      <c r="A40" s="329">
        <v>42991</v>
      </c>
      <c r="B40" s="330">
        <v>0.3127314814814815</v>
      </c>
      <c r="C40" s="319">
        <f t="shared" si="0"/>
        <v>42991.312731481485</v>
      </c>
      <c r="D40" s="320">
        <f t="shared" si="1"/>
        <v>256.31273148148466</v>
      </c>
      <c r="E40" s="333">
        <v>76</v>
      </c>
      <c r="F40" s="339">
        <v>30.937999999999999</v>
      </c>
      <c r="G40" s="365" t="s">
        <v>61</v>
      </c>
      <c r="H40" s="291">
        <f t="shared" si="2"/>
        <v>76.515633333333327</v>
      </c>
      <c r="I40" s="333">
        <v>135</v>
      </c>
      <c r="J40" s="339">
        <v>2.2029999999999998</v>
      </c>
      <c r="K40" s="347" t="s">
        <v>62</v>
      </c>
      <c r="L40" s="291">
        <f t="shared" si="3"/>
        <v>-135.03671666666668</v>
      </c>
      <c r="M40" s="347" t="s">
        <v>876</v>
      </c>
      <c r="N40" s="333">
        <v>28</v>
      </c>
      <c r="O40" s="331"/>
      <c r="P40" s="347"/>
      <c r="U40" s="334"/>
      <c r="V40" s="348" t="s">
        <v>850</v>
      </c>
      <c r="W40" s="334"/>
      <c r="X40" s="334"/>
      <c r="Y40" s="334"/>
      <c r="Z40" s="334"/>
      <c r="AA40" s="334"/>
      <c r="AB40" s="334"/>
      <c r="AC40" s="334"/>
      <c r="AD40" s="334"/>
      <c r="AE40" s="334"/>
      <c r="AF40" s="337"/>
      <c r="AG40" s="333">
        <f t="shared" si="4"/>
        <v>5</v>
      </c>
      <c r="AJ40"/>
      <c r="AK40"/>
      <c r="AL40"/>
    </row>
    <row r="41" spans="1:38" s="333" customFormat="1" ht="18" customHeight="1">
      <c r="A41" s="329">
        <v>42991</v>
      </c>
      <c r="B41" s="330">
        <v>0.52377314814814813</v>
      </c>
      <c r="C41" s="319">
        <f t="shared" si="0"/>
        <v>42991.523773148147</v>
      </c>
      <c r="D41" s="320">
        <f t="shared" si="1"/>
        <v>256.52377314814657</v>
      </c>
      <c r="E41" s="333">
        <v>76</v>
      </c>
      <c r="F41" s="339">
        <v>38.902999999999999</v>
      </c>
      <c r="G41" s="365" t="s">
        <v>61</v>
      </c>
      <c r="H41" s="291">
        <f t="shared" si="2"/>
        <v>76.648383333333328</v>
      </c>
      <c r="I41" s="333">
        <v>136</v>
      </c>
      <c r="J41" s="339">
        <v>11.866</v>
      </c>
      <c r="K41" s="347" t="s">
        <v>62</v>
      </c>
      <c r="L41" s="291">
        <f t="shared" si="3"/>
        <v>-136.19776666666667</v>
      </c>
      <c r="M41" s="347" t="s">
        <v>875</v>
      </c>
      <c r="N41" s="333">
        <v>29</v>
      </c>
      <c r="O41" s="331">
        <v>4</v>
      </c>
      <c r="P41" s="347" t="s">
        <v>850</v>
      </c>
      <c r="U41" s="334"/>
      <c r="V41" s="334"/>
      <c r="W41" s="334"/>
      <c r="X41" s="334"/>
      <c r="Y41" s="334"/>
      <c r="Z41" s="334"/>
      <c r="AA41" s="334"/>
      <c r="AB41" s="334"/>
      <c r="AC41" s="334"/>
      <c r="AD41" s="334"/>
      <c r="AE41" s="334"/>
      <c r="AF41" s="338" t="s">
        <v>883</v>
      </c>
      <c r="AG41" s="333">
        <f t="shared" si="4"/>
        <v>2</v>
      </c>
    </row>
    <row r="42" spans="1:38" s="333" customFormat="1" ht="18" customHeight="1">
      <c r="A42" s="329">
        <v>42991</v>
      </c>
      <c r="B42" s="343">
        <v>0.78194444444444444</v>
      </c>
      <c r="C42" s="319">
        <f t="shared" si="0"/>
        <v>42991.781944444447</v>
      </c>
      <c r="D42" s="346">
        <f t="shared" si="1"/>
        <v>256.78194444444671</v>
      </c>
      <c r="E42" s="333">
        <v>76</v>
      </c>
      <c r="F42" s="339">
        <v>57.36</v>
      </c>
      <c r="G42" s="347" t="s">
        <v>61</v>
      </c>
      <c r="H42" s="291">
        <f t="shared" si="2"/>
        <v>76.956000000000003</v>
      </c>
      <c r="I42" s="333">
        <v>139</v>
      </c>
      <c r="J42" s="339">
        <v>33.14</v>
      </c>
      <c r="K42" s="347" t="s">
        <v>62</v>
      </c>
      <c r="L42" s="291">
        <f t="shared" si="3"/>
        <v>-139.55233333333334</v>
      </c>
      <c r="M42" s="347" t="s">
        <v>869</v>
      </c>
      <c r="N42" s="333">
        <v>30</v>
      </c>
      <c r="O42" s="331">
        <v>5</v>
      </c>
      <c r="P42" s="347" t="s">
        <v>850</v>
      </c>
      <c r="Q42" s="347" t="s">
        <v>850</v>
      </c>
      <c r="R42" s="347" t="s">
        <v>850</v>
      </c>
      <c r="S42" s="347" t="s">
        <v>850</v>
      </c>
      <c r="T42" s="347" t="s">
        <v>850</v>
      </c>
      <c r="U42" s="347" t="s">
        <v>850</v>
      </c>
      <c r="V42" s="334"/>
      <c r="W42" s="334"/>
      <c r="X42" s="334"/>
      <c r="Y42" s="334"/>
      <c r="Z42" s="334"/>
      <c r="AA42" s="334"/>
      <c r="AB42" s="334"/>
      <c r="AC42" s="334"/>
      <c r="AD42" s="334"/>
      <c r="AE42" s="334"/>
      <c r="AF42" s="338" t="s">
        <v>884</v>
      </c>
      <c r="AG42" s="333">
        <f t="shared" si="4"/>
        <v>2</v>
      </c>
    </row>
    <row r="43" spans="1:38" s="333" customFormat="1" ht="18" customHeight="1">
      <c r="A43" s="329">
        <v>42991</v>
      </c>
      <c r="B43" s="343">
        <v>0.82013888888888886</v>
      </c>
      <c r="C43" s="319">
        <f t="shared" si="0"/>
        <v>42991.820138888892</v>
      </c>
      <c r="D43" s="320">
        <f t="shared" si="1"/>
        <v>256.82013888889196</v>
      </c>
      <c r="E43" s="333">
        <v>77</v>
      </c>
      <c r="F43" s="339">
        <v>0.01</v>
      </c>
      <c r="G43" s="347" t="s">
        <v>61</v>
      </c>
      <c r="H43" s="291">
        <f t="shared" si="2"/>
        <v>77.000166666666672</v>
      </c>
      <c r="I43" s="333">
        <v>139</v>
      </c>
      <c r="J43" s="339">
        <v>59.93</v>
      </c>
      <c r="K43" s="347" t="s">
        <v>62</v>
      </c>
      <c r="L43" s="291">
        <f t="shared" si="3"/>
        <v>-139.99883333333332</v>
      </c>
      <c r="M43" s="347" t="s">
        <v>854</v>
      </c>
      <c r="N43" s="333">
        <v>31</v>
      </c>
      <c r="O43" s="331"/>
      <c r="U43" s="334"/>
      <c r="V43" s="348" t="s">
        <v>850</v>
      </c>
      <c r="W43" s="334"/>
      <c r="X43" s="334"/>
      <c r="Y43" s="334"/>
      <c r="Z43" s="334"/>
      <c r="AA43" s="334"/>
      <c r="AB43" s="334"/>
      <c r="AC43" s="334"/>
      <c r="AD43" s="334"/>
      <c r="AE43" s="334"/>
      <c r="AF43" s="337"/>
      <c r="AG43" s="333">
        <f t="shared" si="4"/>
        <v>5</v>
      </c>
    </row>
    <row r="44" spans="1:38" s="333" customFormat="1" ht="18" customHeight="1">
      <c r="A44" s="329">
        <v>42991</v>
      </c>
      <c r="B44" s="343">
        <v>4.4444444444444446E-2</v>
      </c>
      <c r="C44" s="319">
        <f t="shared" si="0"/>
        <v>42991.044444444444</v>
      </c>
      <c r="D44" s="320">
        <f t="shared" si="1"/>
        <v>256.0444444444438</v>
      </c>
      <c r="E44" s="333">
        <v>77</v>
      </c>
      <c r="F44" s="339">
        <v>38.561</v>
      </c>
      <c r="G44" s="365" t="s">
        <v>61</v>
      </c>
      <c r="H44" s="291">
        <f t="shared" si="2"/>
        <v>77.642683333333338</v>
      </c>
      <c r="I44" s="333">
        <v>139</v>
      </c>
      <c r="J44" s="339">
        <v>57.787999999999997</v>
      </c>
      <c r="K44" s="347" t="s">
        <v>62</v>
      </c>
      <c r="L44" s="291">
        <f t="shared" si="3"/>
        <v>-139.96313333333333</v>
      </c>
      <c r="M44" s="347" t="s">
        <v>869</v>
      </c>
      <c r="N44" s="333">
        <v>32</v>
      </c>
      <c r="O44" s="331">
        <v>6</v>
      </c>
      <c r="P44" s="347" t="s">
        <v>850</v>
      </c>
      <c r="U44" s="334"/>
      <c r="V44" s="334"/>
      <c r="W44" s="334"/>
      <c r="X44" s="334"/>
      <c r="Y44" s="334"/>
      <c r="Z44" s="334"/>
      <c r="AA44" s="334"/>
      <c r="AB44" s="334"/>
      <c r="AC44" s="334"/>
      <c r="AD44" s="334"/>
      <c r="AE44" s="334"/>
      <c r="AF44" s="338" t="s">
        <v>885</v>
      </c>
      <c r="AG44" s="333">
        <f t="shared" si="4"/>
        <v>2</v>
      </c>
    </row>
    <row r="45" spans="1:38" s="333" customFormat="1">
      <c r="A45" s="329">
        <v>42991</v>
      </c>
      <c r="B45" s="343">
        <v>0.2951388888888889</v>
      </c>
      <c r="C45" s="319">
        <f t="shared" si="0"/>
        <v>42991.295138888891</v>
      </c>
      <c r="D45" s="320">
        <f t="shared" si="1"/>
        <v>256.29513888889051</v>
      </c>
      <c r="E45" s="366">
        <v>78</v>
      </c>
      <c r="F45" s="339">
        <v>9.7330000000000005</v>
      </c>
      <c r="G45" s="365" t="s">
        <v>61</v>
      </c>
      <c r="H45" s="291">
        <f t="shared" si="2"/>
        <v>78.162216666666666</v>
      </c>
      <c r="I45" s="366">
        <v>139</v>
      </c>
      <c r="J45" s="339">
        <v>51.262999999999998</v>
      </c>
      <c r="K45" s="347" t="s">
        <v>62</v>
      </c>
      <c r="L45" s="291">
        <f t="shared" si="3"/>
        <v>-139.85438333333335</v>
      </c>
      <c r="M45" s="347" t="s">
        <v>565</v>
      </c>
      <c r="N45" s="333">
        <v>33</v>
      </c>
      <c r="O45" s="331">
        <v>7</v>
      </c>
      <c r="P45" s="347" t="s">
        <v>850</v>
      </c>
      <c r="U45" s="334"/>
      <c r="V45" s="334"/>
      <c r="W45" s="334"/>
      <c r="X45" s="334"/>
      <c r="Y45" s="334"/>
      <c r="Z45" s="334"/>
      <c r="AA45" s="334"/>
      <c r="AB45" s="334"/>
      <c r="AC45" s="334"/>
      <c r="AD45" s="334"/>
      <c r="AE45" s="334"/>
      <c r="AF45" s="338" t="s">
        <v>886</v>
      </c>
      <c r="AG45" s="333">
        <f t="shared" si="4"/>
        <v>2</v>
      </c>
    </row>
    <row r="46" spans="1:38" s="333" customFormat="1">
      <c r="A46" s="329">
        <v>42992</v>
      </c>
      <c r="B46" s="343">
        <v>0.38263888888888892</v>
      </c>
      <c r="C46" s="319">
        <f t="shared" si="0"/>
        <v>42992.382638888892</v>
      </c>
      <c r="D46" s="320">
        <f t="shared" si="1"/>
        <v>257.38263888889196</v>
      </c>
      <c r="E46" s="366">
        <v>78</v>
      </c>
      <c r="F46" s="339">
        <v>25.885000000000002</v>
      </c>
      <c r="G46" s="347" t="s">
        <v>61</v>
      </c>
      <c r="H46" s="291">
        <f t="shared" si="2"/>
        <v>78.431416666666664</v>
      </c>
      <c r="I46" s="366">
        <v>139</v>
      </c>
      <c r="J46" s="339">
        <v>17.652999999999999</v>
      </c>
      <c r="K46" s="347" t="s">
        <v>62</v>
      </c>
      <c r="L46" s="291">
        <f t="shared" si="3"/>
        <v>-139.29421666666667</v>
      </c>
      <c r="M46" s="347" t="s">
        <v>567</v>
      </c>
      <c r="N46" s="333">
        <v>34</v>
      </c>
      <c r="O46" s="331">
        <v>8</v>
      </c>
      <c r="P46" s="347" t="s">
        <v>850</v>
      </c>
      <c r="U46" s="334"/>
      <c r="V46" s="334"/>
      <c r="W46" s="334"/>
      <c r="X46" s="334"/>
      <c r="Y46" s="334"/>
      <c r="Z46" s="334"/>
      <c r="AA46" s="334"/>
      <c r="AB46" s="334"/>
      <c r="AC46" s="334"/>
      <c r="AD46" s="334"/>
      <c r="AE46" s="334"/>
      <c r="AF46" s="338" t="s">
        <v>887</v>
      </c>
      <c r="AG46" s="333">
        <f t="shared" si="4"/>
        <v>2</v>
      </c>
    </row>
    <row r="47" spans="1:38" s="333" customFormat="1">
      <c r="A47" s="329">
        <v>42992</v>
      </c>
      <c r="B47" s="343">
        <v>0.46249999999999997</v>
      </c>
      <c r="C47" s="319">
        <f t="shared" si="0"/>
        <v>42992.462500000001</v>
      </c>
      <c r="D47" s="320">
        <f t="shared" si="1"/>
        <v>257.46250000000146</v>
      </c>
      <c r="E47" s="366">
        <v>78</v>
      </c>
      <c r="F47" s="339">
        <v>38.665999999999997</v>
      </c>
      <c r="G47" s="347" t="s">
        <v>61</v>
      </c>
      <c r="H47" s="291">
        <f t="shared" si="2"/>
        <v>78.644433333333339</v>
      </c>
      <c r="I47" s="366">
        <v>138</v>
      </c>
      <c r="J47" s="339">
        <v>39.673000000000002</v>
      </c>
      <c r="K47" s="347" t="s">
        <v>62</v>
      </c>
      <c r="L47" s="291">
        <f t="shared" si="3"/>
        <v>-138.66121666666666</v>
      </c>
      <c r="M47" s="347" t="s">
        <v>567</v>
      </c>
      <c r="N47" s="333">
        <v>35</v>
      </c>
      <c r="O47" s="331">
        <v>9</v>
      </c>
      <c r="P47" s="347" t="s">
        <v>850</v>
      </c>
      <c r="U47" s="334"/>
      <c r="V47" s="334"/>
      <c r="W47" s="334"/>
      <c r="X47" s="334"/>
      <c r="Y47" s="334"/>
      <c r="Z47" s="334"/>
      <c r="AA47" s="334"/>
      <c r="AB47" s="334"/>
      <c r="AC47" s="334"/>
      <c r="AD47" s="334"/>
      <c r="AE47" s="334"/>
      <c r="AF47" s="338" t="s">
        <v>888</v>
      </c>
      <c r="AG47" s="333">
        <f t="shared" si="4"/>
        <v>2</v>
      </c>
    </row>
    <row r="48" spans="1:38" s="333" customFormat="1">
      <c r="A48" s="329">
        <v>42992</v>
      </c>
      <c r="B48" s="343">
        <v>0.54305555555555551</v>
      </c>
      <c r="C48" s="319">
        <f t="shared" si="0"/>
        <v>42992.543055555558</v>
      </c>
      <c r="D48" s="320">
        <f t="shared" si="1"/>
        <v>257.54305555555766</v>
      </c>
      <c r="E48" s="366">
        <v>78</v>
      </c>
      <c r="F48" s="339">
        <v>53.119</v>
      </c>
      <c r="G48" s="365" t="s">
        <v>61</v>
      </c>
      <c r="H48" s="291">
        <f t="shared" si="2"/>
        <v>78.885316666666668</v>
      </c>
      <c r="I48" s="366">
        <v>137</v>
      </c>
      <c r="J48" s="339">
        <v>47.731999999999999</v>
      </c>
      <c r="K48" s="347" t="s">
        <v>62</v>
      </c>
      <c r="L48" s="291">
        <f t="shared" si="3"/>
        <v>-137.79553333333334</v>
      </c>
      <c r="M48" s="347" t="s">
        <v>889</v>
      </c>
      <c r="N48" s="333">
        <v>36</v>
      </c>
      <c r="O48" s="331">
        <v>10</v>
      </c>
      <c r="P48" s="347" t="s">
        <v>850</v>
      </c>
      <c r="U48" s="334"/>
      <c r="V48" s="334"/>
      <c r="W48" s="334"/>
      <c r="X48" s="334"/>
      <c r="Y48" s="334"/>
      <c r="Z48" s="334"/>
      <c r="AA48" s="334"/>
      <c r="AB48" s="334"/>
      <c r="AC48" s="334"/>
      <c r="AD48" s="334"/>
      <c r="AE48" s="334"/>
      <c r="AF48" s="338" t="s">
        <v>890</v>
      </c>
      <c r="AG48" s="333">
        <f t="shared" si="4"/>
        <v>2</v>
      </c>
    </row>
    <row r="49" spans="1:38" s="333" customFormat="1">
      <c r="A49" s="329">
        <v>42992</v>
      </c>
      <c r="B49" s="330">
        <v>0.56846064814814812</v>
      </c>
      <c r="C49" s="319">
        <f t="shared" si="0"/>
        <v>42992.568460648145</v>
      </c>
      <c r="D49" s="320">
        <f t="shared" si="1"/>
        <v>257.56846064814454</v>
      </c>
      <c r="E49" s="366">
        <v>78</v>
      </c>
      <c r="F49" s="339">
        <v>55.15</v>
      </c>
      <c r="G49" s="365" t="s">
        <v>61</v>
      </c>
      <c r="H49" s="291">
        <f t="shared" si="2"/>
        <v>78.919166666666669</v>
      </c>
      <c r="I49" s="366">
        <v>137</v>
      </c>
      <c r="J49" s="339">
        <v>45.545999999999999</v>
      </c>
      <c r="K49" s="347" t="s">
        <v>62</v>
      </c>
      <c r="L49" s="291">
        <f t="shared" si="3"/>
        <v>-137.75909999999999</v>
      </c>
      <c r="M49" s="347" t="s">
        <v>876</v>
      </c>
      <c r="N49" s="333">
        <v>37</v>
      </c>
      <c r="O49" s="331"/>
      <c r="U49" s="334"/>
      <c r="V49" s="348" t="s">
        <v>850</v>
      </c>
      <c r="W49" s="334"/>
      <c r="X49" s="334"/>
      <c r="Y49" s="334"/>
      <c r="Z49" s="334"/>
      <c r="AA49" s="334"/>
      <c r="AB49" s="334"/>
      <c r="AC49" s="334"/>
      <c r="AD49" s="334"/>
      <c r="AE49" s="334"/>
      <c r="AF49" s="337"/>
      <c r="AG49" s="333">
        <f t="shared" si="4"/>
        <v>5</v>
      </c>
    </row>
    <row r="50" spans="1:38" s="333" customFormat="1">
      <c r="A50" s="329">
        <v>42992</v>
      </c>
      <c r="B50" s="343">
        <v>0.63263888888888886</v>
      </c>
      <c r="C50" s="319">
        <f t="shared" si="0"/>
        <v>42992.632638888892</v>
      </c>
      <c r="D50" s="320">
        <f t="shared" si="1"/>
        <v>257.63263888889196</v>
      </c>
      <c r="E50" s="366">
        <v>79</v>
      </c>
      <c r="F50" s="339">
        <v>10.367000000000001</v>
      </c>
      <c r="G50" s="347" t="s">
        <v>61</v>
      </c>
      <c r="H50" s="291">
        <f t="shared" si="2"/>
        <v>79.172783333333328</v>
      </c>
      <c r="I50" s="366">
        <v>137</v>
      </c>
      <c r="J50" s="339">
        <v>34.616</v>
      </c>
      <c r="K50" s="347" t="s">
        <v>62</v>
      </c>
      <c r="L50" s="291">
        <f t="shared" si="3"/>
        <v>-137.57693333333333</v>
      </c>
      <c r="M50" s="347" t="s">
        <v>875</v>
      </c>
      <c r="N50" s="333">
        <v>38</v>
      </c>
      <c r="O50" s="331">
        <v>11</v>
      </c>
      <c r="P50" s="347" t="s">
        <v>850</v>
      </c>
      <c r="U50" s="334"/>
      <c r="V50" s="334"/>
      <c r="W50" s="334"/>
      <c r="X50" s="334"/>
      <c r="Y50" s="334"/>
      <c r="Z50" s="334"/>
      <c r="AA50" s="334"/>
      <c r="AB50" s="334"/>
      <c r="AC50" s="334"/>
      <c r="AD50" s="334"/>
      <c r="AE50" s="334"/>
      <c r="AF50" s="338" t="s">
        <v>891</v>
      </c>
      <c r="AG50" s="333">
        <f t="shared" si="4"/>
        <v>2</v>
      </c>
    </row>
    <row r="51" spans="1:38" s="333" customFormat="1">
      <c r="A51" s="329">
        <v>42992</v>
      </c>
      <c r="B51" s="343">
        <v>0.7090277777777777</v>
      </c>
      <c r="C51" s="319">
        <f t="shared" si="0"/>
        <v>42992.709027777775</v>
      </c>
      <c r="D51" s="320">
        <f t="shared" si="1"/>
        <v>257.70902777777519</v>
      </c>
      <c r="E51" s="366">
        <v>79</v>
      </c>
      <c r="F51" s="339">
        <v>21.417999999999999</v>
      </c>
      <c r="G51" s="347" t="s">
        <v>61</v>
      </c>
      <c r="H51" s="291">
        <f t="shared" si="2"/>
        <v>79.356966666666665</v>
      </c>
      <c r="I51" s="366">
        <v>136</v>
      </c>
      <c r="J51" s="339">
        <v>48.41</v>
      </c>
      <c r="K51" s="347" t="s">
        <v>62</v>
      </c>
      <c r="L51" s="291">
        <f t="shared" si="3"/>
        <v>-136.80683333333334</v>
      </c>
      <c r="M51" s="347" t="s">
        <v>875</v>
      </c>
      <c r="N51" s="333">
        <v>39</v>
      </c>
      <c r="O51" s="331">
        <v>12</v>
      </c>
      <c r="P51" s="347" t="s">
        <v>850</v>
      </c>
      <c r="U51" s="334"/>
      <c r="V51" s="334"/>
      <c r="W51" s="334"/>
      <c r="X51" s="334"/>
      <c r="Y51" s="334"/>
      <c r="Z51" s="334"/>
      <c r="AA51" s="334"/>
      <c r="AB51" s="334"/>
      <c r="AC51" s="334"/>
      <c r="AD51" s="334"/>
      <c r="AE51" s="334"/>
      <c r="AF51" s="338" t="s">
        <v>892</v>
      </c>
      <c r="AG51" s="333">
        <f t="shared" si="4"/>
        <v>2</v>
      </c>
    </row>
    <row r="52" spans="1:38" s="333" customFormat="1">
      <c r="A52" s="329">
        <v>42992</v>
      </c>
      <c r="B52" s="343">
        <v>0.81319444444444444</v>
      </c>
      <c r="C52" s="319">
        <f t="shared" si="0"/>
        <v>42992.813194444447</v>
      </c>
      <c r="D52" s="346">
        <f t="shared" si="1"/>
        <v>257.81319444444671</v>
      </c>
      <c r="E52" s="366">
        <v>79</v>
      </c>
      <c r="F52" s="339">
        <v>35.578000000000003</v>
      </c>
      <c r="G52" s="365" t="s">
        <v>61</v>
      </c>
      <c r="H52" s="291">
        <f t="shared" si="2"/>
        <v>79.592966666666669</v>
      </c>
      <c r="I52" s="366">
        <v>136</v>
      </c>
      <c r="J52" s="339">
        <v>8.65</v>
      </c>
      <c r="K52" s="347" t="s">
        <v>62</v>
      </c>
      <c r="L52" s="291">
        <f t="shared" si="3"/>
        <v>-136.14416666666668</v>
      </c>
      <c r="M52" s="347" t="s">
        <v>869</v>
      </c>
      <c r="N52" s="333">
        <v>40</v>
      </c>
      <c r="O52" s="331">
        <v>13</v>
      </c>
      <c r="P52" s="347" t="s">
        <v>850</v>
      </c>
      <c r="Q52" s="347" t="s">
        <v>850</v>
      </c>
      <c r="R52" s="347" t="s">
        <v>850</v>
      </c>
      <c r="S52" s="347" t="s">
        <v>850</v>
      </c>
      <c r="T52" s="347" t="s">
        <v>850</v>
      </c>
      <c r="U52" s="347" t="s">
        <v>850</v>
      </c>
      <c r="V52" s="334"/>
      <c r="W52" s="334"/>
      <c r="X52" s="334"/>
      <c r="Y52" s="334"/>
      <c r="Z52" s="334"/>
      <c r="AA52" s="334"/>
      <c r="AB52" s="334"/>
      <c r="AC52" s="334"/>
      <c r="AD52" s="334"/>
      <c r="AE52" s="334"/>
      <c r="AF52" s="338" t="s">
        <v>893</v>
      </c>
      <c r="AG52" s="333">
        <f t="shared" si="4"/>
        <v>2</v>
      </c>
    </row>
    <row r="53" spans="1:38" s="333" customFormat="1">
      <c r="A53" s="329">
        <v>42992</v>
      </c>
      <c r="B53" s="343">
        <v>0.88680555555555562</v>
      </c>
      <c r="C53" s="319">
        <f t="shared" si="0"/>
        <v>42992.886805555558</v>
      </c>
      <c r="D53" s="320">
        <f t="shared" si="1"/>
        <v>257.88680555555766</v>
      </c>
      <c r="E53" s="366">
        <v>79</v>
      </c>
      <c r="F53" s="339">
        <v>50.228000000000002</v>
      </c>
      <c r="G53" s="365" t="s">
        <v>61</v>
      </c>
      <c r="H53" s="291">
        <f t="shared" si="2"/>
        <v>79.837133333333327</v>
      </c>
      <c r="I53" s="366">
        <v>135</v>
      </c>
      <c r="J53" s="339">
        <v>29.314</v>
      </c>
      <c r="K53" s="347" t="s">
        <v>62</v>
      </c>
      <c r="L53" s="291">
        <f t="shared" si="3"/>
        <v>-135.48856666666666</v>
      </c>
      <c r="M53" s="347" t="s">
        <v>869</v>
      </c>
      <c r="N53" s="333">
        <v>41</v>
      </c>
      <c r="O53" s="331">
        <v>14</v>
      </c>
      <c r="P53" s="347" t="s">
        <v>850</v>
      </c>
      <c r="U53" s="334"/>
      <c r="V53" s="334"/>
      <c r="W53" s="334"/>
      <c r="X53" s="334"/>
      <c r="Y53" s="334"/>
      <c r="Z53" s="334"/>
      <c r="AA53" s="334"/>
      <c r="AB53" s="334"/>
      <c r="AC53" s="334"/>
      <c r="AD53" s="334"/>
      <c r="AE53" s="334"/>
      <c r="AF53" s="338" t="s">
        <v>894</v>
      </c>
      <c r="AG53" s="333">
        <f t="shared" si="4"/>
        <v>2</v>
      </c>
    </row>
    <row r="54" spans="1:38" s="333" customFormat="1">
      <c r="A54" s="329">
        <v>42993</v>
      </c>
      <c r="B54" s="343">
        <v>1.2499999999999999E-2</v>
      </c>
      <c r="C54" s="319">
        <f t="shared" si="0"/>
        <v>42993.012499999997</v>
      </c>
      <c r="D54" s="320">
        <f t="shared" si="1"/>
        <v>258.01249999999709</v>
      </c>
      <c r="E54" s="366">
        <v>80</v>
      </c>
      <c r="F54" s="339">
        <v>8.6760000000000002</v>
      </c>
      <c r="G54" s="347" t="s">
        <v>61</v>
      </c>
      <c r="H54" s="291">
        <f t="shared" si="2"/>
        <v>80.144599999999997</v>
      </c>
      <c r="I54" s="366">
        <v>134</v>
      </c>
      <c r="J54" s="339">
        <v>35.119999999999997</v>
      </c>
      <c r="K54" s="347" t="s">
        <v>62</v>
      </c>
      <c r="L54" s="291">
        <f t="shared" si="3"/>
        <v>-134.58533333333332</v>
      </c>
      <c r="M54" s="347" t="s">
        <v>869</v>
      </c>
      <c r="N54" s="333">
        <v>42</v>
      </c>
      <c r="O54" s="331">
        <v>15</v>
      </c>
      <c r="P54" s="347" t="s">
        <v>850</v>
      </c>
      <c r="U54" s="334"/>
      <c r="V54" s="334"/>
      <c r="W54" s="334"/>
      <c r="X54" s="334"/>
      <c r="Y54" s="334"/>
      <c r="Z54" s="334"/>
      <c r="AA54" s="334"/>
      <c r="AB54" s="334"/>
      <c r="AC54" s="334"/>
      <c r="AD54" s="334"/>
      <c r="AE54" s="334"/>
      <c r="AF54" s="337"/>
      <c r="AG54" s="333">
        <f t="shared" si="4"/>
        <v>2</v>
      </c>
    </row>
    <row r="55" spans="1:38" s="333" customFormat="1">
      <c r="A55" s="329">
        <v>42993</v>
      </c>
      <c r="B55" s="343">
        <v>0.13402777777777777</v>
      </c>
      <c r="C55" s="319">
        <f t="shared" si="0"/>
        <v>42993.134027777778</v>
      </c>
      <c r="D55" s="320">
        <f t="shared" si="1"/>
        <v>258.1340277777781</v>
      </c>
      <c r="E55" s="366">
        <v>80</v>
      </c>
      <c r="F55" s="339">
        <v>28.202000000000002</v>
      </c>
      <c r="G55" s="347" t="s">
        <v>61</v>
      </c>
      <c r="H55" s="291">
        <f t="shared" si="2"/>
        <v>80.470033333333333</v>
      </c>
      <c r="I55" s="366">
        <v>133</v>
      </c>
      <c r="J55" s="339">
        <v>36.01</v>
      </c>
      <c r="K55" s="347" t="s">
        <v>62</v>
      </c>
      <c r="L55" s="291">
        <f t="shared" si="3"/>
        <v>-133.60016666666667</v>
      </c>
      <c r="M55" s="347" t="s">
        <v>869</v>
      </c>
      <c r="N55" s="333">
        <v>43</v>
      </c>
      <c r="O55" s="331">
        <v>16</v>
      </c>
      <c r="P55" s="347" t="s">
        <v>850</v>
      </c>
      <c r="U55" s="334"/>
      <c r="V55" s="334"/>
      <c r="W55" s="334"/>
      <c r="X55" s="334"/>
      <c r="Y55" s="334"/>
      <c r="Z55" s="334"/>
      <c r="AA55" s="334"/>
      <c r="AB55" s="334"/>
      <c r="AC55" s="334"/>
      <c r="AD55" s="334"/>
      <c r="AE55" s="334"/>
      <c r="AF55" s="337"/>
      <c r="AG55" s="333">
        <f t="shared" si="4"/>
        <v>2</v>
      </c>
    </row>
    <row r="56" spans="1:38" s="333" customFormat="1">
      <c r="A56" s="329">
        <v>42993</v>
      </c>
      <c r="B56" s="343">
        <v>0.36944444444444446</v>
      </c>
      <c r="C56" s="319">
        <f t="shared" si="0"/>
        <v>42993.369444444441</v>
      </c>
      <c r="D56" s="320">
        <f t="shared" si="1"/>
        <v>258.36944444444089</v>
      </c>
      <c r="E56" s="366">
        <v>80</v>
      </c>
      <c r="F56" s="339">
        <v>57.481000000000002</v>
      </c>
      <c r="G56" s="365" t="s">
        <v>61</v>
      </c>
      <c r="H56" s="291">
        <f t="shared" si="2"/>
        <v>80.958016666666666</v>
      </c>
      <c r="I56" s="366">
        <v>132</v>
      </c>
      <c r="J56" s="339">
        <v>10.625</v>
      </c>
      <c r="K56" s="347" t="s">
        <v>62</v>
      </c>
      <c r="L56" s="291">
        <f t="shared" si="3"/>
        <v>-132.17708333333334</v>
      </c>
      <c r="M56" s="347" t="s">
        <v>875</v>
      </c>
      <c r="N56" s="333">
        <v>44</v>
      </c>
      <c r="O56" s="331">
        <v>17</v>
      </c>
      <c r="P56" s="347" t="s">
        <v>850</v>
      </c>
      <c r="U56" s="334"/>
      <c r="V56" s="334"/>
      <c r="W56" s="334"/>
      <c r="X56" s="334"/>
      <c r="Y56" s="334"/>
      <c r="Z56" s="334"/>
      <c r="AA56" s="334"/>
      <c r="AB56" s="334"/>
      <c r="AC56" s="334"/>
      <c r="AD56" s="334"/>
      <c r="AE56" s="334"/>
      <c r="AF56" s="338" t="s">
        <v>895</v>
      </c>
      <c r="AG56" s="333">
        <f t="shared" si="4"/>
        <v>2</v>
      </c>
    </row>
    <row r="57" spans="1:38" s="333" customFormat="1">
      <c r="A57" s="329">
        <v>42993</v>
      </c>
      <c r="B57" s="343">
        <v>0.88541666666666663</v>
      </c>
      <c r="C57" s="319">
        <f t="shared" si="0"/>
        <v>42993.885416666664</v>
      </c>
      <c r="D57" s="320">
        <f t="shared" si="1"/>
        <v>258.88541666666424</v>
      </c>
      <c r="E57" s="366">
        <v>80</v>
      </c>
      <c r="F57" s="367">
        <v>53.6</v>
      </c>
      <c r="G57" s="365" t="s">
        <v>61</v>
      </c>
      <c r="H57" s="291">
        <f t="shared" si="2"/>
        <v>80.893333333333331</v>
      </c>
      <c r="I57" s="366">
        <v>132</v>
      </c>
      <c r="J57" s="367">
        <v>24.36</v>
      </c>
      <c r="K57" s="368" t="s">
        <v>62</v>
      </c>
      <c r="L57" s="291">
        <f t="shared" si="3"/>
        <v>-132.40600000000001</v>
      </c>
      <c r="M57" s="368" t="s">
        <v>854</v>
      </c>
      <c r="N57" s="366">
        <v>45</v>
      </c>
      <c r="O57" s="331"/>
      <c r="U57" s="334"/>
      <c r="V57" s="334" t="s">
        <v>896</v>
      </c>
      <c r="W57" s="334"/>
      <c r="X57" s="334"/>
      <c r="Y57" s="334"/>
      <c r="Z57" s="334"/>
      <c r="AA57" s="334"/>
      <c r="AB57" s="334"/>
      <c r="AC57" s="334"/>
      <c r="AD57" s="334"/>
      <c r="AE57" s="334"/>
      <c r="AF57" s="337"/>
      <c r="AG57" s="333">
        <f t="shared" si="4"/>
        <v>5</v>
      </c>
    </row>
    <row r="58" spans="1:38" s="333" customFormat="1">
      <c r="A58" s="329">
        <v>42994</v>
      </c>
      <c r="B58" s="343">
        <v>2.361111111111111E-2</v>
      </c>
      <c r="C58" s="319">
        <f t="shared" si="0"/>
        <v>42994.023611111108</v>
      </c>
      <c r="D58" s="320">
        <f t="shared" si="1"/>
        <v>259.02361111110804</v>
      </c>
      <c r="E58" s="366">
        <v>80</v>
      </c>
      <c r="F58" s="339">
        <v>48.091000000000001</v>
      </c>
      <c r="G58" s="365" t="s">
        <v>61</v>
      </c>
      <c r="H58" s="291">
        <f t="shared" si="2"/>
        <v>80.801516666666672</v>
      </c>
      <c r="I58" s="366">
        <v>135</v>
      </c>
      <c r="J58" s="339">
        <v>16.567</v>
      </c>
      <c r="K58" s="368" t="s">
        <v>62</v>
      </c>
      <c r="L58" s="291">
        <f t="shared" si="3"/>
        <v>-135.27611666666667</v>
      </c>
      <c r="M58" s="368" t="s">
        <v>869</v>
      </c>
      <c r="N58" s="366">
        <v>46</v>
      </c>
      <c r="O58" s="331">
        <v>18</v>
      </c>
      <c r="P58" s="366" t="s">
        <v>850</v>
      </c>
      <c r="U58" s="334"/>
      <c r="V58" s="334"/>
      <c r="W58" s="334"/>
      <c r="X58" s="334"/>
      <c r="Y58" s="334"/>
      <c r="Z58" s="334"/>
      <c r="AA58" s="334"/>
      <c r="AB58" s="334"/>
      <c r="AC58" s="334"/>
      <c r="AD58" s="334"/>
      <c r="AE58" s="334"/>
      <c r="AF58" s="337" t="s">
        <v>897</v>
      </c>
      <c r="AG58" s="333">
        <f t="shared" si="4"/>
        <v>2</v>
      </c>
    </row>
    <row r="59" spans="1:38" s="333" customFormat="1">
      <c r="A59" s="329">
        <v>42994</v>
      </c>
      <c r="B59" s="343">
        <v>0.15555555555555556</v>
      </c>
      <c r="C59" s="319">
        <f t="shared" si="0"/>
        <v>42994.155555555553</v>
      </c>
      <c r="D59" s="320">
        <f t="shared" si="1"/>
        <v>259.15555555555329</v>
      </c>
      <c r="F59" s="339"/>
      <c r="G59" s="365"/>
      <c r="H59" s="291">
        <f t="shared" si="2"/>
        <v>0</v>
      </c>
      <c r="J59" s="339"/>
      <c r="L59" s="291">
        <f t="shared" si="3"/>
        <v>0</v>
      </c>
      <c r="M59" s="368" t="s">
        <v>869</v>
      </c>
      <c r="O59" s="331"/>
      <c r="U59" s="334"/>
      <c r="V59" s="334"/>
      <c r="W59" s="334"/>
      <c r="X59" s="334"/>
      <c r="Y59" s="334"/>
      <c r="Z59" s="334"/>
      <c r="AA59" s="334"/>
      <c r="AB59" s="334"/>
      <c r="AC59" s="334"/>
      <c r="AD59" s="334"/>
      <c r="AE59" s="334"/>
      <c r="AF59" s="337" t="s">
        <v>898</v>
      </c>
      <c r="AG59" s="333" t="str">
        <f t="shared" si="4"/>
        <v/>
      </c>
    </row>
    <row r="60" spans="1:38" s="333" customFormat="1">
      <c r="A60" s="329">
        <v>42994</v>
      </c>
      <c r="B60" s="343">
        <v>0.20208333333333331</v>
      </c>
      <c r="C60" s="319">
        <f t="shared" si="0"/>
        <v>42994.20208333333</v>
      </c>
      <c r="D60" s="320">
        <f t="shared" si="1"/>
        <v>259.20208333332994</v>
      </c>
      <c r="F60" s="339"/>
      <c r="G60" s="365"/>
      <c r="H60" s="291">
        <f t="shared" si="2"/>
        <v>0</v>
      </c>
      <c r="J60" s="339"/>
      <c r="L60" s="291">
        <f t="shared" si="3"/>
        <v>0</v>
      </c>
      <c r="M60" s="368" t="s">
        <v>869</v>
      </c>
      <c r="O60" s="331"/>
      <c r="U60" s="334"/>
      <c r="V60" s="334"/>
      <c r="W60" s="334"/>
      <c r="X60" s="334"/>
      <c r="Y60" s="334"/>
      <c r="Z60" s="334"/>
      <c r="AA60" s="334"/>
      <c r="AB60" s="334"/>
      <c r="AC60" s="334"/>
      <c r="AD60" s="334"/>
      <c r="AE60" s="334"/>
      <c r="AF60" s="337" t="s">
        <v>899</v>
      </c>
      <c r="AG60" s="333" t="str">
        <f t="shared" si="4"/>
        <v/>
      </c>
    </row>
    <row r="61" spans="1:38" s="333" customFormat="1">
      <c r="A61" s="329">
        <v>42994</v>
      </c>
      <c r="B61" s="343">
        <v>0.25277777777777777</v>
      </c>
      <c r="C61" s="319">
        <f t="shared" si="0"/>
        <v>42994.25277777778</v>
      </c>
      <c r="D61" s="320">
        <f t="shared" si="1"/>
        <v>259.25277777777956</v>
      </c>
      <c r="F61" s="339"/>
      <c r="G61" s="365"/>
      <c r="H61" s="291">
        <f t="shared" si="2"/>
        <v>0</v>
      </c>
      <c r="J61" s="339"/>
      <c r="L61" s="291">
        <f t="shared" si="3"/>
        <v>0</v>
      </c>
      <c r="M61" s="368" t="s">
        <v>869</v>
      </c>
      <c r="O61" s="331"/>
      <c r="U61" s="334"/>
      <c r="V61" s="334"/>
      <c r="W61" s="334"/>
      <c r="X61" s="334"/>
      <c r="Y61" s="334"/>
      <c r="Z61" s="334"/>
      <c r="AA61" s="334"/>
      <c r="AB61" s="334"/>
      <c r="AC61" s="334"/>
      <c r="AD61" s="334"/>
      <c r="AE61" s="334"/>
      <c r="AF61" s="337" t="s">
        <v>900</v>
      </c>
      <c r="AG61" s="333" t="str">
        <f t="shared" si="4"/>
        <v/>
      </c>
    </row>
    <row r="62" spans="1:38" s="333" customFormat="1">
      <c r="A62" s="329">
        <v>42994</v>
      </c>
      <c r="B62" s="343">
        <v>0.25486111111111109</v>
      </c>
      <c r="C62" s="319">
        <f t="shared" si="0"/>
        <v>42994.254861111112</v>
      </c>
      <c r="D62" s="320">
        <f t="shared" si="1"/>
        <v>259.2548611111124</v>
      </c>
      <c r="E62" s="366">
        <v>80</v>
      </c>
      <c r="F62" s="331">
        <v>39</v>
      </c>
      <c r="G62" s="365" t="s">
        <v>61</v>
      </c>
      <c r="H62" s="291">
        <f t="shared" si="2"/>
        <v>80.650000000000006</v>
      </c>
      <c r="I62" s="366">
        <v>139</v>
      </c>
      <c r="J62" s="331">
        <v>42</v>
      </c>
      <c r="K62" s="366" t="s">
        <v>62</v>
      </c>
      <c r="L62" s="291">
        <f t="shared" si="3"/>
        <v>-139.69999999999999</v>
      </c>
      <c r="M62" s="366" t="s">
        <v>869</v>
      </c>
      <c r="N62" s="366">
        <v>47</v>
      </c>
      <c r="O62" s="331">
        <v>19</v>
      </c>
      <c r="P62" s="366" t="s">
        <v>850</v>
      </c>
      <c r="U62" s="334"/>
      <c r="V62" s="334"/>
      <c r="W62" s="334"/>
      <c r="X62" s="334"/>
      <c r="Y62" s="334"/>
      <c r="Z62" s="334"/>
      <c r="AA62" s="334"/>
      <c r="AB62" s="334"/>
      <c r="AC62" s="334"/>
      <c r="AD62" s="334"/>
      <c r="AE62" s="334"/>
      <c r="AF62" s="337"/>
      <c r="AG62" s="333">
        <f t="shared" si="4"/>
        <v>2</v>
      </c>
    </row>
    <row r="63" spans="1:38">
      <c r="A63" s="329">
        <v>42994</v>
      </c>
      <c r="B63" s="330">
        <v>0.57523148148148151</v>
      </c>
      <c r="C63" s="319">
        <f t="shared" si="0"/>
        <v>42994.575231481482</v>
      </c>
      <c r="D63" s="320">
        <f t="shared" si="1"/>
        <v>259.57523148148175</v>
      </c>
      <c r="E63" s="333">
        <v>80</v>
      </c>
      <c r="F63" s="339">
        <v>35.021000000000001</v>
      </c>
      <c r="G63" s="365" t="s">
        <v>61</v>
      </c>
      <c r="H63" s="291">
        <f t="shared" si="2"/>
        <v>80.58368333333334</v>
      </c>
      <c r="I63" s="333">
        <v>140</v>
      </c>
      <c r="J63" s="339">
        <v>50.128</v>
      </c>
      <c r="K63" s="366" t="s">
        <v>62</v>
      </c>
      <c r="L63" s="291">
        <f t="shared" si="3"/>
        <v>-140.83546666666666</v>
      </c>
      <c r="M63" s="333" t="s">
        <v>875</v>
      </c>
      <c r="N63" s="366">
        <v>48</v>
      </c>
      <c r="O63" s="331">
        <v>20</v>
      </c>
      <c r="P63" s="333" t="s">
        <v>850</v>
      </c>
      <c r="Q63" s="333"/>
      <c r="R63" s="333"/>
      <c r="S63" s="333"/>
      <c r="T63" s="333"/>
      <c r="U63" s="334"/>
      <c r="V63" s="334"/>
      <c r="W63" s="334"/>
      <c r="X63" s="334"/>
      <c r="Y63" s="334"/>
      <c r="Z63" s="334"/>
      <c r="AA63" s="334"/>
      <c r="AB63" s="334"/>
      <c r="AC63" s="334"/>
      <c r="AD63" s="334"/>
      <c r="AE63" s="334"/>
      <c r="AF63" s="337"/>
      <c r="AG63" s="333">
        <f t="shared" si="4"/>
        <v>2</v>
      </c>
      <c r="AJ63" s="333"/>
      <c r="AK63" s="333"/>
      <c r="AL63" s="333"/>
    </row>
    <row r="64" spans="1:38">
      <c r="A64" s="329">
        <v>42994</v>
      </c>
      <c r="B64" s="330">
        <v>0.73402777777777783</v>
      </c>
      <c r="C64" s="319">
        <f t="shared" si="0"/>
        <v>42994.734027777777</v>
      </c>
      <c r="D64" s="320">
        <f t="shared" si="1"/>
        <v>259.73402777777665</v>
      </c>
      <c r="E64" s="333">
        <v>80</v>
      </c>
      <c r="F64" s="369">
        <v>32.61</v>
      </c>
      <c r="G64" s="365" t="s">
        <v>61</v>
      </c>
      <c r="H64" s="291">
        <f t="shared" si="2"/>
        <v>80.543499999999995</v>
      </c>
      <c r="I64" s="333">
        <v>140</v>
      </c>
      <c r="J64" s="369">
        <v>47.61</v>
      </c>
      <c r="K64" s="366" t="s">
        <v>62</v>
      </c>
      <c r="L64" s="291">
        <f t="shared" si="3"/>
        <v>-140.79349999999999</v>
      </c>
      <c r="M64" s="333" t="s">
        <v>854</v>
      </c>
      <c r="N64" s="366">
        <v>49</v>
      </c>
      <c r="O64" s="331"/>
      <c r="P64" s="333"/>
      <c r="Q64" s="333"/>
      <c r="R64" s="333"/>
      <c r="S64" s="333"/>
      <c r="T64" s="333"/>
      <c r="U64" s="334"/>
      <c r="V64" s="334" t="s">
        <v>850</v>
      </c>
      <c r="W64" s="334"/>
      <c r="X64" s="334"/>
      <c r="Y64" s="334"/>
      <c r="Z64" s="334"/>
      <c r="AA64" s="334"/>
      <c r="AB64" s="334"/>
      <c r="AC64" s="334"/>
      <c r="AD64" s="334"/>
      <c r="AE64" s="334"/>
      <c r="AF64" s="337"/>
      <c r="AG64" s="333">
        <f t="shared" si="4"/>
        <v>5</v>
      </c>
      <c r="AJ64" s="333"/>
      <c r="AK64" s="333"/>
      <c r="AL64" s="333"/>
    </row>
    <row r="65" spans="1:34">
      <c r="A65" s="329">
        <v>42994</v>
      </c>
      <c r="B65" s="330">
        <v>0.93680555555555556</v>
      </c>
      <c r="C65" s="319">
        <f t="shared" si="0"/>
        <v>42994.936805555553</v>
      </c>
      <c r="D65" s="320">
        <f t="shared" si="1"/>
        <v>259.93680555555329</v>
      </c>
      <c r="E65" s="333">
        <v>80</v>
      </c>
      <c r="F65" s="339">
        <v>18.370999999999999</v>
      </c>
      <c r="G65" s="365" t="s">
        <v>61</v>
      </c>
      <c r="H65" s="291">
        <f t="shared" si="2"/>
        <v>80.306183333333337</v>
      </c>
      <c r="I65" s="333">
        <v>141</v>
      </c>
      <c r="J65" s="339">
        <v>31.908999999999999</v>
      </c>
      <c r="K65" s="366" t="s">
        <v>62</v>
      </c>
      <c r="L65" s="291">
        <f t="shared" si="3"/>
        <v>-141.53181666666666</v>
      </c>
      <c r="M65" s="333" t="s">
        <v>869</v>
      </c>
      <c r="N65" s="366">
        <v>50</v>
      </c>
      <c r="O65" s="331">
        <v>1</v>
      </c>
      <c r="P65" s="333" t="s">
        <v>850</v>
      </c>
      <c r="Q65" s="333"/>
      <c r="R65" s="333"/>
      <c r="S65" s="333"/>
      <c r="T65" s="333"/>
      <c r="U65" s="334"/>
      <c r="V65" s="334"/>
      <c r="W65" s="334"/>
      <c r="X65" s="334"/>
      <c r="Y65" s="334"/>
      <c r="Z65" s="334"/>
      <c r="AA65" s="334"/>
      <c r="AB65" s="334"/>
      <c r="AC65" s="334"/>
      <c r="AD65" s="334"/>
      <c r="AE65" s="334"/>
      <c r="AF65" s="337" t="s">
        <v>901</v>
      </c>
      <c r="AG65" s="333">
        <f t="shared" si="4"/>
        <v>2</v>
      </c>
    </row>
    <row r="66" spans="1:34">
      <c r="A66" s="329">
        <v>42995</v>
      </c>
      <c r="B66" s="330">
        <v>0.35486111111111113</v>
      </c>
      <c r="C66" s="319">
        <f t="shared" si="0"/>
        <v>42995.354861111111</v>
      </c>
      <c r="D66" s="320">
        <f t="shared" si="1"/>
        <v>260.35486111111095</v>
      </c>
      <c r="E66" s="333">
        <v>79</v>
      </c>
      <c r="F66" s="339">
        <v>54.758000000000003</v>
      </c>
      <c r="G66" s="365" t="s">
        <v>61</v>
      </c>
      <c r="H66" s="291">
        <f t="shared" si="2"/>
        <v>79.912633333333332</v>
      </c>
      <c r="I66" s="333">
        <v>148</v>
      </c>
      <c r="J66" s="339">
        <v>25.864999999999998</v>
      </c>
      <c r="K66" s="366" t="s">
        <v>62</v>
      </c>
      <c r="L66" s="291">
        <f t="shared" si="3"/>
        <v>-148.43108333333333</v>
      </c>
      <c r="M66" s="333" t="s">
        <v>565</v>
      </c>
      <c r="N66" s="366">
        <v>51</v>
      </c>
      <c r="O66" s="331">
        <v>2</v>
      </c>
      <c r="P66" s="333" t="s">
        <v>850</v>
      </c>
      <c r="Q66" s="333"/>
      <c r="R66" s="333"/>
      <c r="S66" s="333"/>
      <c r="T66" s="333"/>
      <c r="U66" s="334"/>
      <c r="V66" s="334"/>
      <c r="W66" s="334"/>
      <c r="X66" s="334"/>
      <c r="Y66" s="334"/>
      <c r="Z66" s="334"/>
      <c r="AA66" s="334"/>
      <c r="AB66" s="334"/>
      <c r="AC66" s="334"/>
      <c r="AD66" s="334"/>
      <c r="AE66" s="334"/>
      <c r="AF66" s="337"/>
      <c r="AG66" s="333">
        <f t="shared" si="4"/>
        <v>2</v>
      </c>
    </row>
    <row r="67" spans="1:34">
      <c r="A67" s="329">
        <v>42995</v>
      </c>
      <c r="B67" s="330">
        <v>0.83333333333333337</v>
      </c>
      <c r="C67" s="319">
        <f t="shared" si="0"/>
        <v>42995.833333333336</v>
      </c>
      <c r="D67" s="370">
        <f>C67-42735</f>
        <v>260.83333333333576</v>
      </c>
      <c r="E67" s="333">
        <v>79</v>
      </c>
      <c r="F67" s="339">
        <v>39.329000000000001</v>
      </c>
      <c r="G67" s="365" t="s">
        <v>61</v>
      </c>
      <c r="H67" s="291">
        <f t="shared" si="2"/>
        <v>79.655483333333336</v>
      </c>
      <c r="I67" s="333">
        <v>149</v>
      </c>
      <c r="J67" s="339">
        <v>54.220999999999997</v>
      </c>
      <c r="K67" s="366" t="s">
        <v>62</v>
      </c>
      <c r="L67" s="291">
        <f t="shared" si="3"/>
        <v>-149.90368333333333</v>
      </c>
      <c r="M67" s="333" t="s">
        <v>869</v>
      </c>
      <c r="N67" s="366">
        <v>52</v>
      </c>
      <c r="O67" s="331">
        <v>3</v>
      </c>
      <c r="P67" s="333" t="s">
        <v>850</v>
      </c>
      <c r="Q67" s="333" t="s">
        <v>850</v>
      </c>
      <c r="R67" s="333" t="s">
        <v>850</v>
      </c>
      <c r="S67" s="333" t="s">
        <v>850</v>
      </c>
      <c r="T67" s="333" t="s">
        <v>850</v>
      </c>
      <c r="U67" s="334" t="s">
        <v>850</v>
      </c>
      <c r="V67" s="334"/>
      <c r="W67" s="334"/>
      <c r="X67" s="334"/>
      <c r="Y67" s="334"/>
      <c r="Z67" s="334"/>
      <c r="AA67" s="334"/>
      <c r="AB67" s="334"/>
      <c r="AC67" s="334"/>
      <c r="AD67" s="334"/>
      <c r="AE67" s="334"/>
      <c r="AF67" s="337" t="s">
        <v>902</v>
      </c>
      <c r="AG67" s="333">
        <f t="shared" si="4"/>
        <v>2</v>
      </c>
    </row>
    <row r="68" spans="1:34">
      <c r="A68" s="329">
        <v>42995</v>
      </c>
      <c r="B68" s="330">
        <v>0.9375</v>
      </c>
      <c r="C68" s="319">
        <f t="shared" si="0"/>
        <v>42995.9375</v>
      </c>
      <c r="D68" s="320">
        <f t="shared" si="1"/>
        <v>260.9375</v>
      </c>
      <c r="E68" s="333">
        <v>79</v>
      </c>
      <c r="F68" s="369">
        <v>6.4660000000000002</v>
      </c>
      <c r="G68" s="365" t="s">
        <v>61</v>
      </c>
      <c r="H68" s="291">
        <f t="shared" si="2"/>
        <v>79.107766666666663</v>
      </c>
      <c r="I68" s="333">
        <v>149</v>
      </c>
      <c r="J68" s="369">
        <v>55.25</v>
      </c>
      <c r="K68" s="366" t="s">
        <v>62</v>
      </c>
      <c r="L68" s="291">
        <f t="shared" si="3"/>
        <v>-149.92083333333332</v>
      </c>
      <c r="M68" s="333" t="s">
        <v>854</v>
      </c>
      <c r="N68" s="366">
        <v>53</v>
      </c>
      <c r="O68" s="331"/>
      <c r="P68" s="333"/>
      <c r="Q68" s="333"/>
      <c r="R68" s="333"/>
      <c r="S68" s="333"/>
      <c r="T68" s="333"/>
      <c r="U68" s="334"/>
      <c r="V68" s="334" t="s">
        <v>850</v>
      </c>
      <c r="W68" s="334"/>
      <c r="X68" s="334"/>
      <c r="Y68" s="334"/>
      <c r="Z68" s="334"/>
      <c r="AA68" s="334"/>
      <c r="AB68" s="334"/>
      <c r="AC68" s="334"/>
      <c r="AD68" s="334"/>
      <c r="AE68" s="334"/>
      <c r="AF68" s="337" t="s">
        <v>903</v>
      </c>
      <c r="AG68" s="333">
        <f t="shared" si="4"/>
        <v>5</v>
      </c>
    </row>
    <row r="69" spans="1:34">
      <c r="A69" s="329">
        <v>42996</v>
      </c>
      <c r="B69" s="330">
        <v>0.16041666666666668</v>
      </c>
      <c r="C69" s="319">
        <f t="shared" si="0"/>
        <v>42996.160416666666</v>
      </c>
      <c r="D69" s="320">
        <f t="shared" ref="D69:D132" si="5">C69-42735</f>
        <v>261.1604166666657</v>
      </c>
      <c r="E69" s="333">
        <v>78</v>
      </c>
      <c r="F69" s="339">
        <v>41.219000000000001</v>
      </c>
      <c r="G69" s="365" t="s">
        <v>61</v>
      </c>
      <c r="H69" s="291">
        <f t="shared" si="2"/>
        <v>78.68698333333333</v>
      </c>
      <c r="I69" s="333">
        <v>151</v>
      </c>
      <c r="J69" s="339">
        <v>27.952000000000002</v>
      </c>
      <c r="K69" s="366" t="s">
        <v>62</v>
      </c>
      <c r="L69" s="291">
        <f t="shared" si="3"/>
        <v>-151.46586666666667</v>
      </c>
      <c r="M69" s="333" t="s">
        <v>869</v>
      </c>
      <c r="N69" s="366">
        <v>54</v>
      </c>
      <c r="O69" s="331">
        <v>4</v>
      </c>
      <c r="P69" s="333" t="s">
        <v>850</v>
      </c>
      <c r="Q69" s="333"/>
      <c r="R69" s="333"/>
      <c r="S69" s="333"/>
      <c r="T69" s="333"/>
      <c r="U69" s="334"/>
      <c r="V69" s="334"/>
      <c r="W69" s="334"/>
      <c r="X69" s="334"/>
      <c r="Y69" s="334"/>
      <c r="Z69" s="334"/>
      <c r="AA69" s="334"/>
      <c r="AB69" s="334"/>
      <c r="AC69" s="334"/>
      <c r="AD69" s="334"/>
      <c r="AE69" s="334"/>
      <c r="AF69" s="337" t="s">
        <v>904</v>
      </c>
      <c r="AG69" s="333">
        <f t="shared" si="4"/>
        <v>2</v>
      </c>
    </row>
    <row r="70" spans="1:34">
      <c r="A70" s="329">
        <v>42996</v>
      </c>
      <c r="B70" s="330">
        <v>0.26180555555555557</v>
      </c>
      <c r="C70" s="319">
        <f t="shared" si="0"/>
        <v>42996.261805555558</v>
      </c>
      <c r="D70" s="320">
        <f t="shared" si="5"/>
        <v>261.26180555555766</v>
      </c>
      <c r="E70" s="333">
        <v>78</v>
      </c>
      <c r="F70" s="339">
        <v>19.190000000000001</v>
      </c>
      <c r="G70" s="365" t="s">
        <v>61</v>
      </c>
      <c r="H70" s="291">
        <f t="shared" si="2"/>
        <v>78.319833333333335</v>
      </c>
      <c r="I70" s="333">
        <v>153</v>
      </c>
      <c r="J70" s="369">
        <v>5.49</v>
      </c>
      <c r="K70" s="366" t="s">
        <v>62</v>
      </c>
      <c r="L70" s="291">
        <f t="shared" si="3"/>
        <v>-153.0915</v>
      </c>
      <c r="M70" s="333" t="s">
        <v>854</v>
      </c>
      <c r="N70" s="366">
        <v>55</v>
      </c>
      <c r="O70" s="331"/>
      <c r="P70" s="333"/>
      <c r="Q70" s="333"/>
      <c r="R70" s="333"/>
      <c r="S70" s="333"/>
      <c r="T70" s="333"/>
      <c r="U70" s="334"/>
      <c r="V70" s="334" t="s">
        <v>850</v>
      </c>
      <c r="W70" s="334"/>
      <c r="X70" s="334"/>
      <c r="Y70" s="334"/>
      <c r="Z70" s="334"/>
      <c r="AA70" s="334"/>
      <c r="AB70" s="334"/>
      <c r="AC70" s="334"/>
      <c r="AD70" s="334"/>
      <c r="AE70" s="334"/>
      <c r="AF70" s="337"/>
      <c r="AG70" s="333">
        <f t="shared" si="4"/>
        <v>5</v>
      </c>
    </row>
    <row r="71" spans="1:34">
      <c r="A71" s="329">
        <v>42996</v>
      </c>
      <c r="B71" s="330">
        <v>0.34236111111111112</v>
      </c>
      <c r="C71" s="319">
        <f t="shared" ref="C71:C135" si="6">A71+B71</f>
        <v>42996.342361111114</v>
      </c>
      <c r="D71" s="320">
        <f t="shared" si="5"/>
        <v>261.34236111111386</v>
      </c>
      <c r="E71" s="333">
        <v>78</v>
      </c>
      <c r="F71" s="339">
        <v>18.989000000000001</v>
      </c>
      <c r="G71" s="365" t="s">
        <v>61</v>
      </c>
      <c r="H71" s="291">
        <f t="shared" ref="H71:H168" si="7">E71+F71/60</f>
        <v>78.316483333333338</v>
      </c>
      <c r="I71" s="333">
        <v>153</v>
      </c>
      <c r="J71" s="339">
        <v>5.59</v>
      </c>
      <c r="K71" s="366" t="s">
        <v>62</v>
      </c>
      <c r="L71" s="291">
        <f t="shared" ref="L71:L168" si="8">-(I71+J71/60)</f>
        <v>-153.09316666666666</v>
      </c>
      <c r="M71" s="333" t="s">
        <v>565</v>
      </c>
      <c r="N71" s="366" t="s">
        <v>905</v>
      </c>
      <c r="O71" s="331"/>
      <c r="P71" s="333"/>
      <c r="Q71" s="333"/>
      <c r="R71" s="333"/>
      <c r="S71" s="333"/>
      <c r="T71" s="333"/>
      <c r="U71" s="334"/>
      <c r="V71" s="334"/>
      <c r="W71" s="334"/>
      <c r="X71" s="334"/>
      <c r="Y71" s="334"/>
      <c r="Z71" s="334"/>
      <c r="AA71" s="334"/>
      <c r="AB71" s="334"/>
      <c r="AC71" s="334">
        <v>1.8987341772151898</v>
      </c>
      <c r="AD71" s="334"/>
      <c r="AE71" s="334"/>
      <c r="AF71" s="337" t="s">
        <v>906</v>
      </c>
      <c r="AG71" s="333" t="str">
        <f t="shared" si="4"/>
        <v/>
      </c>
    </row>
    <row r="72" spans="1:34">
      <c r="A72" s="329">
        <v>42996</v>
      </c>
      <c r="B72" s="330">
        <v>0.35625000000000001</v>
      </c>
      <c r="C72" s="319">
        <f t="shared" si="6"/>
        <v>42996.356249999997</v>
      </c>
      <c r="D72" s="320">
        <f t="shared" si="5"/>
        <v>261.35624999999709</v>
      </c>
      <c r="E72" s="333">
        <v>78</v>
      </c>
      <c r="F72" s="339">
        <v>18.989000000000001</v>
      </c>
      <c r="G72" s="365" t="s">
        <v>61</v>
      </c>
      <c r="H72" s="291">
        <f t="shared" si="7"/>
        <v>78.316483333333338</v>
      </c>
      <c r="I72" s="333">
        <v>153</v>
      </c>
      <c r="J72" s="339">
        <v>5.59</v>
      </c>
      <c r="K72" s="366" t="s">
        <v>62</v>
      </c>
      <c r="L72" s="291">
        <f t="shared" si="8"/>
        <v>-153.09316666666666</v>
      </c>
      <c r="M72" s="333" t="s">
        <v>565</v>
      </c>
      <c r="N72" s="333" t="s">
        <v>905</v>
      </c>
      <c r="O72" s="331"/>
      <c r="P72" s="333"/>
      <c r="Q72" s="333"/>
      <c r="R72" s="333"/>
      <c r="S72" s="333"/>
      <c r="T72" s="333"/>
      <c r="U72" s="334"/>
      <c r="V72" s="334"/>
      <c r="W72" s="334"/>
      <c r="X72" s="334"/>
      <c r="Y72" s="334"/>
      <c r="Z72" s="334"/>
      <c r="AA72" s="334"/>
      <c r="AB72" s="334"/>
      <c r="AC72" s="334">
        <v>1.9047619047619047</v>
      </c>
      <c r="AD72" s="334"/>
      <c r="AE72" s="334"/>
      <c r="AF72" s="337" t="s">
        <v>907</v>
      </c>
      <c r="AG72" s="333" t="str">
        <f t="shared" si="4"/>
        <v/>
      </c>
    </row>
    <row r="73" spans="1:34">
      <c r="A73" s="329">
        <v>42996</v>
      </c>
      <c r="B73" s="330">
        <v>0.35625000000000001</v>
      </c>
      <c r="C73" s="319">
        <f t="shared" si="6"/>
        <v>42996.356249999997</v>
      </c>
      <c r="D73" s="320">
        <f t="shared" si="5"/>
        <v>261.35624999999709</v>
      </c>
      <c r="E73" s="333">
        <v>78</v>
      </c>
      <c r="F73" s="339">
        <v>18.989000000000001</v>
      </c>
      <c r="G73" s="365" t="s">
        <v>61</v>
      </c>
      <c r="H73" s="291">
        <f t="shared" si="7"/>
        <v>78.316483333333338</v>
      </c>
      <c r="I73" s="333">
        <v>153</v>
      </c>
      <c r="J73" s="339">
        <v>5.59</v>
      </c>
      <c r="K73" s="366" t="s">
        <v>62</v>
      </c>
      <c r="L73" s="291">
        <f t="shared" si="8"/>
        <v>-153.09316666666666</v>
      </c>
      <c r="M73" s="333" t="s">
        <v>565</v>
      </c>
      <c r="N73" s="333"/>
      <c r="O73" s="331"/>
      <c r="P73" s="333"/>
      <c r="Q73" s="333"/>
      <c r="R73" s="333"/>
      <c r="S73" s="333"/>
      <c r="T73" s="333"/>
      <c r="U73" s="334"/>
      <c r="V73" s="334"/>
      <c r="W73" s="334"/>
      <c r="X73" s="334"/>
      <c r="Y73" s="334"/>
      <c r="Z73" s="334"/>
      <c r="AA73" s="334"/>
      <c r="AB73" s="334"/>
      <c r="AC73" s="334"/>
      <c r="AD73" s="334">
        <v>18.75</v>
      </c>
      <c r="AE73" s="334"/>
      <c r="AF73" s="337" t="s">
        <v>908</v>
      </c>
      <c r="AG73" s="333" t="str">
        <f t="shared" ref="AG73:AG140" si="9">IF(COUNTA(P73)&gt;0,2,IF(COUNTA(Q73)&gt;0,3,IF(COUNTA(U73)&gt;0,4,IF(COUNTA(V73)&gt;0,5,IF(COUNTA(W73)&gt;0,6,"")))))</f>
        <v/>
      </c>
    </row>
    <row r="74" spans="1:34">
      <c r="A74" s="329">
        <v>42996</v>
      </c>
      <c r="B74" s="330">
        <v>0.35625000000000001</v>
      </c>
      <c r="C74" s="319">
        <f t="shared" si="6"/>
        <v>42996.356249999997</v>
      </c>
      <c r="D74" s="320">
        <f t="shared" si="5"/>
        <v>261.35624999999709</v>
      </c>
      <c r="E74" s="333">
        <v>78</v>
      </c>
      <c r="F74" s="339">
        <v>18.989000000000001</v>
      </c>
      <c r="G74" s="365" t="s">
        <v>61</v>
      </c>
      <c r="H74" s="291">
        <f t="shared" si="7"/>
        <v>78.316483333333338</v>
      </c>
      <c r="I74" s="333">
        <v>153</v>
      </c>
      <c r="J74" s="339">
        <v>5.59</v>
      </c>
      <c r="K74" s="366" t="s">
        <v>62</v>
      </c>
      <c r="L74" s="291">
        <f t="shared" si="8"/>
        <v>-153.09316666666666</v>
      </c>
      <c r="M74" s="333" t="s">
        <v>565</v>
      </c>
      <c r="N74" s="333"/>
      <c r="O74" s="331"/>
      <c r="P74" s="333"/>
      <c r="Q74" s="333"/>
      <c r="R74" s="333"/>
      <c r="S74" s="333"/>
      <c r="T74" s="333"/>
      <c r="U74" s="334"/>
      <c r="V74" s="334"/>
      <c r="W74" s="334"/>
      <c r="X74" s="334"/>
      <c r="Y74" s="334"/>
      <c r="Z74" s="334"/>
      <c r="AA74" s="334"/>
      <c r="AB74" s="334"/>
      <c r="AC74" s="334"/>
      <c r="AD74" s="334">
        <v>18.75</v>
      </c>
      <c r="AE74" s="334"/>
      <c r="AF74" s="337" t="s">
        <v>908</v>
      </c>
      <c r="AG74" s="333" t="str">
        <f t="shared" si="9"/>
        <v/>
      </c>
    </row>
    <row r="75" spans="1:34">
      <c r="A75" s="329">
        <v>42996</v>
      </c>
      <c r="B75" s="330">
        <v>0.36041666666666666</v>
      </c>
      <c r="C75" s="319">
        <f t="shared" si="6"/>
        <v>42996.36041666667</v>
      </c>
      <c r="D75" s="320">
        <f t="shared" si="5"/>
        <v>261.36041666667006</v>
      </c>
      <c r="E75" s="333">
        <v>78</v>
      </c>
      <c r="F75" s="339">
        <v>18.989000000000001</v>
      </c>
      <c r="G75" s="365" t="s">
        <v>61</v>
      </c>
      <c r="H75" s="291">
        <f t="shared" si="7"/>
        <v>78.316483333333338</v>
      </c>
      <c r="I75" s="333">
        <v>153</v>
      </c>
      <c r="J75" s="339">
        <v>5.59</v>
      </c>
      <c r="K75" s="366" t="s">
        <v>62</v>
      </c>
      <c r="L75" s="291">
        <f t="shared" si="8"/>
        <v>-153.09316666666666</v>
      </c>
      <c r="M75" s="333" t="s">
        <v>565</v>
      </c>
      <c r="N75" s="333"/>
      <c r="O75" s="331"/>
      <c r="P75" s="333"/>
      <c r="Q75" s="333"/>
      <c r="R75" s="333"/>
      <c r="S75" s="333"/>
      <c r="T75" s="333"/>
      <c r="U75" s="334"/>
      <c r="V75" s="334"/>
      <c r="W75" s="334"/>
      <c r="X75" s="334"/>
      <c r="Y75" s="334"/>
      <c r="Z75" s="334"/>
      <c r="AA75" s="334"/>
      <c r="AB75" s="334"/>
      <c r="AC75" s="334"/>
      <c r="AD75" s="334"/>
      <c r="AE75" s="334">
        <v>3.7735849056603774</v>
      </c>
      <c r="AF75" s="337" t="s">
        <v>909</v>
      </c>
      <c r="AG75" s="333" t="str">
        <f t="shared" si="9"/>
        <v/>
      </c>
      <c r="AH75">
        <f>10/159*60</f>
        <v>3.7735849056603774</v>
      </c>
    </row>
    <row r="76" spans="1:34">
      <c r="A76" s="329">
        <v>42996</v>
      </c>
      <c r="B76" s="330">
        <v>0.36041666666666666</v>
      </c>
      <c r="C76" s="319">
        <f t="shared" si="6"/>
        <v>42996.36041666667</v>
      </c>
      <c r="D76" s="320">
        <f t="shared" si="5"/>
        <v>261.36041666667006</v>
      </c>
      <c r="E76" s="333">
        <v>78</v>
      </c>
      <c r="F76" s="339">
        <v>18.989000000000001</v>
      </c>
      <c r="G76" s="365" t="s">
        <v>61</v>
      </c>
      <c r="H76" s="291">
        <f t="shared" si="7"/>
        <v>78.316483333333338</v>
      </c>
      <c r="I76" s="333">
        <v>153</v>
      </c>
      <c r="J76" s="339">
        <v>5.59</v>
      </c>
      <c r="K76" s="366" t="s">
        <v>62</v>
      </c>
      <c r="L76" s="291">
        <f t="shared" si="8"/>
        <v>-153.09316666666666</v>
      </c>
      <c r="M76" s="333" t="s">
        <v>565</v>
      </c>
      <c r="N76" s="333"/>
      <c r="O76" s="331"/>
      <c r="P76" s="333"/>
      <c r="Q76" s="333"/>
      <c r="R76" s="333"/>
      <c r="S76" s="333"/>
      <c r="T76" s="333"/>
      <c r="U76" s="334"/>
      <c r="V76" s="334"/>
      <c r="W76" s="334"/>
      <c r="X76" s="334"/>
      <c r="Y76" s="334"/>
      <c r="Z76" s="334"/>
      <c r="AA76" s="334"/>
      <c r="AB76" s="334"/>
      <c r="AC76" s="334"/>
      <c r="AD76" s="334"/>
      <c r="AE76" s="334">
        <v>3.75</v>
      </c>
      <c r="AF76" s="337" t="s">
        <v>910</v>
      </c>
      <c r="AG76" s="333" t="str">
        <f t="shared" si="9"/>
        <v/>
      </c>
      <c r="AH76">
        <f>10/160*60</f>
        <v>3.75</v>
      </c>
    </row>
    <row r="77" spans="1:34">
      <c r="A77" s="329">
        <v>42996</v>
      </c>
      <c r="B77" s="371">
        <v>0.9819444444444444</v>
      </c>
      <c r="C77" s="319">
        <f t="shared" si="6"/>
        <v>42996.981944444444</v>
      </c>
      <c r="D77" s="320">
        <f t="shared" si="5"/>
        <v>261.9819444444438</v>
      </c>
      <c r="E77" s="333">
        <v>78</v>
      </c>
      <c r="F77" s="339">
        <v>11.231</v>
      </c>
      <c r="G77" s="365" t="s">
        <v>61</v>
      </c>
      <c r="H77" s="291">
        <f t="shared" si="7"/>
        <v>78.187183333333337</v>
      </c>
      <c r="I77" s="333">
        <v>151</v>
      </c>
      <c r="J77" s="339">
        <v>54.643999999999998</v>
      </c>
      <c r="K77" s="366" t="s">
        <v>62</v>
      </c>
      <c r="L77" s="291">
        <f t="shared" si="8"/>
        <v>-151.91073333333333</v>
      </c>
      <c r="M77" s="333" t="s">
        <v>875</v>
      </c>
      <c r="N77" s="333">
        <v>56</v>
      </c>
      <c r="O77" s="331">
        <v>5</v>
      </c>
      <c r="P77" s="333" t="s">
        <v>850</v>
      </c>
      <c r="Q77" s="333"/>
      <c r="R77" s="333"/>
      <c r="S77" s="333"/>
      <c r="T77" s="333"/>
      <c r="U77" s="334"/>
      <c r="V77" s="334"/>
      <c r="W77" s="334"/>
      <c r="X77" s="334"/>
      <c r="Y77" s="334"/>
      <c r="Z77" s="334"/>
      <c r="AA77" s="334"/>
      <c r="AB77" s="334"/>
      <c r="AC77" s="334">
        <v>4.2857142857142856</v>
      </c>
      <c r="AD77" s="334"/>
      <c r="AE77" s="334"/>
      <c r="AF77" s="337" t="s">
        <v>911</v>
      </c>
      <c r="AG77" s="333">
        <f t="shared" si="9"/>
        <v>2</v>
      </c>
      <c r="AH77">
        <f>1/14*60</f>
        <v>4.2857142857142856</v>
      </c>
    </row>
    <row r="78" spans="1:34">
      <c r="A78" s="329">
        <v>42996</v>
      </c>
      <c r="B78" s="330">
        <v>0.4916666666666667</v>
      </c>
      <c r="C78" s="319">
        <f t="shared" si="6"/>
        <v>42996.491666666669</v>
      </c>
      <c r="D78" s="320">
        <f t="shared" si="5"/>
        <v>261.49166666666861</v>
      </c>
      <c r="E78" s="333">
        <v>78</v>
      </c>
      <c r="F78" s="339">
        <v>6.492</v>
      </c>
      <c r="G78" s="365" t="s">
        <v>61</v>
      </c>
      <c r="H78" s="291">
        <f t="shared" si="7"/>
        <v>78.108199999999997</v>
      </c>
      <c r="I78" s="333">
        <v>151</v>
      </c>
      <c r="J78" s="339">
        <v>9.8030000000000008</v>
      </c>
      <c r="K78" s="366" t="s">
        <v>62</v>
      </c>
      <c r="L78" s="291">
        <f t="shared" si="8"/>
        <v>-151.16338333333334</v>
      </c>
      <c r="M78" s="333" t="s">
        <v>565</v>
      </c>
      <c r="N78" s="333"/>
      <c r="O78" s="331"/>
      <c r="P78" s="333"/>
      <c r="Q78" s="333"/>
      <c r="R78" s="333"/>
      <c r="S78" s="333"/>
      <c r="T78" s="333"/>
      <c r="U78" s="334"/>
      <c r="V78" s="334"/>
      <c r="W78" s="334"/>
      <c r="X78" s="334"/>
      <c r="Y78" s="334"/>
      <c r="Z78" s="334"/>
      <c r="AA78" s="334"/>
      <c r="AB78" s="334"/>
      <c r="AC78" s="334">
        <v>2.0477815699658706</v>
      </c>
      <c r="AD78" s="334"/>
      <c r="AE78" s="334"/>
      <c r="AF78" s="338" t="s">
        <v>912</v>
      </c>
      <c r="AG78" s="333" t="str">
        <f t="shared" si="9"/>
        <v/>
      </c>
      <c r="AH78">
        <f>1/29.3*60</f>
        <v>2.0477815699658706</v>
      </c>
    </row>
    <row r="79" spans="1:34">
      <c r="A79" s="329">
        <v>42996</v>
      </c>
      <c r="B79" s="330">
        <v>0.5822222222222222</v>
      </c>
      <c r="C79" s="319">
        <f t="shared" si="6"/>
        <v>42996.58222222222</v>
      </c>
      <c r="D79" s="320">
        <f t="shared" si="5"/>
        <v>261.58222222221957</v>
      </c>
      <c r="E79" s="333">
        <v>78</v>
      </c>
      <c r="F79" s="339">
        <v>0.73199999999999998</v>
      </c>
      <c r="G79" s="365" t="s">
        <v>61</v>
      </c>
      <c r="H79" s="291">
        <f t="shared" si="7"/>
        <v>78.012200000000007</v>
      </c>
      <c r="I79" s="333">
        <v>150</v>
      </c>
      <c r="J79" s="339">
        <v>2.2730000000000001</v>
      </c>
      <c r="K79" s="366" t="s">
        <v>62</v>
      </c>
      <c r="L79" s="291">
        <f t="shared" si="8"/>
        <v>-150.03788333333333</v>
      </c>
      <c r="M79" s="333" t="s">
        <v>876</v>
      </c>
      <c r="N79" s="333">
        <v>57</v>
      </c>
      <c r="O79" s="331"/>
      <c r="P79" s="333"/>
      <c r="Q79" s="333"/>
      <c r="R79" s="333"/>
      <c r="S79" s="333"/>
      <c r="T79" s="333"/>
      <c r="U79" s="334"/>
      <c r="V79" s="334" t="s">
        <v>850</v>
      </c>
      <c r="W79" s="334"/>
      <c r="X79" s="334"/>
      <c r="Y79" s="334"/>
      <c r="Z79" s="334"/>
      <c r="AA79" s="334"/>
      <c r="AB79" s="334"/>
      <c r="AC79" s="334"/>
      <c r="AD79" s="334"/>
      <c r="AE79" s="334"/>
      <c r="AF79" s="337"/>
      <c r="AG79" s="333">
        <f t="shared" si="9"/>
        <v>5</v>
      </c>
    </row>
    <row r="80" spans="1:34">
      <c r="A80" s="329">
        <v>42997</v>
      </c>
      <c r="B80" s="330">
        <v>6.6377314814814806E-2</v>
      </c>
      <c r="C80" s="319">
        <f t="shared" si="6"/>
        <v>42997.066377314812</v>
      </c>
      <c r="D80" s="370">
        <f t="shared" si="5"/>
        <v>262.06637731481169</v>
      </c>
      <c r="E80" s="333">
        <v>77</v>
      </c>
      <c r="F80" s="339">
        <v>43.069000000000003</v>
      </c>
      <c r="G80" s="365" t="s">
        <v>61</v>
      </c>
      <c r="H80" s="291">
        <f t="shared" si="7"/>
        <v>77.717816666666664</v>
      </c>
      <c r="I80" s="333">
        <v>147</v>
      </c>
      <c r="J80" s="339">
        <v>6.04</v>
      </c>
      <c r="K80" s="366" t="s">
        <v>62</v>
      </c>
      <c r="L80" s="291">
        <f t="shared" si="8"/>
        <v>-147.10066666666665</v>
      </c>
      <c r="M80" s="333" t="s">
        <v>869</v>
      </c>
      <c r="N80" s="333">
        <v>58</v>
      </c>
      <c r="O80" s="331">
        <v>6</v>
      </c>
      <c r="P80" s="333" t="s">
        <v>850</v>
      </c>
      <c r="Q80" s="333" t="s">
        <v>850</v>
      </c>
      <c r="R80" s="333" t="s">
        <v>850</v>
      </c>
      <c r="S80" s="333" t="s">
        <v>850</v>
      </c>
      <c r="T80" s="333" t="s">
        <v>850</v>
      </c>
      <c r="U80" s="334" t="s">
        <v>850</v>
      </c>
      <c r="V80" s="334"/>
      <c r="W80" s="334"/>
      <c r="X80" s="334"/>
      <c r="Y80" s="334"/>
      <c r="Z80" s="334"/>
      <c r="AA80" s="334"/>
      <c r="AB80" s="334"/>
      <c r="AC80" s="334"/>
      <c r="AD80" s="334"/>
      <c r="AE80" s="334"/>
      <c r="AF80" s="337" t="s">
        <v>913</v>
      </c>
      <c r="AG80" s="333">
        <f t="shared" si="9"/>
        <v>2</v>
      </c>
    </row>
    <row r="81" spans="1:34">
      <c r="A81" s="329">
        <v>42997</v>
      </c>
      <c r="B81" s="330">
        <v>0.25347222222222221</v>
      </c>
      <c r="C81" s="319">
        <f t="shared" si="6"/>
        <v>42997.253472222219</v>
      </c>
      <c r="D81" s="320">
        <f t="shared" si="5"/>
        <v>262.25347222221899</v>
      </c>
      <c r="E81" s="333">
        <v>77</v>
      </c>
      <c r="F81" s="339">
        <v>31.238</v>
      </c>
      <c r="G81" s="365" t="s">
        <v>61</v>
      </c>
      <c r="H81" s="291">
        <f t="shared" si="7"/>
        <v>77.520633333333336</v>
      </c>
      <c r="I81" s="333">
        <v>145</v>
      </c>
      <c r="J81" s="339">
        <v>3.9889999999999999</v>
      </c>
      <c r="K81" s="366" t="s">
        <v>62</v>
      </c>
      <c r="L81" s="291">
        <f t="shared" si="8"/>
        <v>-145.06648333333334</v>
      </c>
      <c r="M81" s="333" t="s">
        <v>854</v>
      </c>
      <c r="N81" s="333">
        <v>59</v>
      </c>
      <c r="O81" s="331"/>
      <c r="P81" s="333"/>
      <c r="Q81" s="333"/>
      <c r="R81" s="333"/>
      <c r="S81" s="333"/>
      <c r="T81" s="333"/>
      <c r="U81" s="334"/>
      <c r="V81" s="334" t="s">
        <v>850</v>
      </c>
      <c r="W81" s="334"/>
      <c r="X81" s="334"/>
      <c r="Y81" s="334"/>
      <c r="Z81" s="334"/>
      <c r="AA81" s="334"/>
      <c r="AB81" s="334"/>
      <c r="AC81" s="334"/>
      <c r="AD81" s="334"/>
      <c r="AE81" s="334"/>
      <c r="AF81" s="337"/>
      <c r="AG81" s="333">
        <f t="shared" si="9"/>
        <v>5</v>
      </c>
    </row>
    <row r="82" spans="1:34">
      <c r="A82" s="329">
        <v>42997</v>
      </c>
      <c r="B82" s="330">
        <v>0.3972222222222222</v>
      </c>
      <c r="C82" s="319">
        <f t="shared" si="6"/>
        <v>42997.397222222222</v>
      </c>
      <c r="D82" s="320">
        <f t="shared" si="5"/>
        <v>262.3972222222219</v>
      </c>
      <c r="E82" s="333">
        <v>77</v>
      </c>
      <c r="F82" s="339">
        <v>47.779000000000003</v>
      </c>
      <c r="G82" s="365" t="s">
        <v>61</v>
      </c>
      <c r="H82" s="291">
        <f t="shared" si="7"/>
        <v>77.796316666666669</v>
      </c>
      <c r="I82" s="333">
        <v>147</v>
      </c>
      <c r="J82" s="339">
        <v>43.72</v>
      </c>
      <c r="K82" s="366" t="s">
        <v>62</v>
      </c>
      <c r="L82" s="291">
        <f t="shared" si="8"/>
        <v>-147.72866666666667</v>
      </c>
      <c r="M82" s="333" t="s">
        <v>875</v>
      </c>
      <c r="N82" s="333">
        <v>60</v>
      </c>
      <c r="O82" s="331">
        <v>7</v>
      </c>
      <c r="P82" s="333" t="s">
        <v>850</v>
      </c>
      <c r="Q82" s="333"/>
      <c r="R82" s="333"/>
      <c r="S82" s="333"/>
      <c r="T82" s="333"/>
      <c r="U82" s="334"/>
      <c r="V82" s="334"/>
      <c r="W82" s="334"/>
      <c r="X82" s="334"/>
      <c r="Y82" s="334"/>
      <c r="Z82" s="334"/>
      <c r="AA82" s="334"/>
      <c r="AB82" s="334"/>
      <c r="AC82" s="334"/>
      <c r="AD82" s="334"/>
      <c r="AE82" s="334"/>
      <c r="AF82" s="337" t="s">
        <v>914</v>
      </c>
      <c r="AG82" s="333">
        <f t="shared" si="9"/>
        <v>2</v>
      </c>
    </row>
    <row r="83" spans="1:34">
      <c r="A83" s="329">
        <v>42997</v>
      </c>
      <c r="B83" s="330">
        <v>0.47337962962962959</v>
      </c>
      <c r="C83" s="319">
        <f t="shared" si="6"/>
        <v>42997.473379629628</v>
      </c>
      <c r="D83" s="320">
        <f t="shared" si="5"/>
        <v>262.47337962962774</v>
      </c>
      <c r="E83" s="333">
        <v>77</v>
      </c>
      <c r="F83" s="339">
        <v>58.151000000000003</v>
      </c>
      <c r="G83" s="365" t="s">
        <v>61</v>
      </c>
      <c r="H83" s="291">
        <f t="shared" si="7"/>
        <v>77.969183333333334</v>
      </c>
      <c r="I83" s="333">
        <v>149</v>
      </c>
      <c r="J83" s="339">
        <v>36.335999999999999</v>
      </c>
      <c r="K83" s="366" t="s">
        <v>62</v>
      </c>
      <c r="L83" s="291">
        <f t="shared" si="8"/>
        <v>-149.60560000000001</v>
      </c>
      <c r="M83" s="333" t="s">
        <v>876</v>
      </c>
      <c r="N83" s="333">
        <v>61</v>
      </c>
      <c r="O83" s="331"/>
      <c r="P83" s="333"/>
      <c r="Q83" s="333"/>
      <c r="R83" s="333"/>
      <c r="S83" s="333"/>
      <c r="T83" s="333"/>
      <c r="U83" s="334"/>
      <c r="V83" s="334" t="s">
        <v>850</v>
      </c>
      <c r="W83" s="334"/>
      <c r="X83" s="334"/>
      <c r="Y83" s="334"/>
      <c r="Z83" s="334"/>
      <c r="AA83" s="334"/>
      <c r="AB83" s="334"/>
      <c r="AC83" s="334"/>
      <c r="AD83" s="334"/>
      <c r="AE83" s="334"/>
      <c r="AF83" s="337"/>
      <c r="AG83" s="333">
        <f t="shared" si="9"/>
        <v>5</v>
      </c>
    </row>
    <row r="84" spans="1:34">
      <c r="A84" s="329">
        <v>42997</v>
      </c>
      <c r="B84" s="330">
        <v>0.61168981481481477</v>
      </c>
      <c r="C84" s="319">
        <f t="shared" si="6"/>
        <v>42997.611689814818</v>
      </c>
      <c r="D84" s="320">
        <f t="shared" si="5"/>
        <v>262.61168981481751</v>
      </c>
      <c r="E84" s="333">
        <v>77</v>
      </c>
      <c r="F84" s="339">
        <v>59.728999999999999</v>
      </c>
      <c r="G84" s="365" t="s">
        <v>61</v>
      </c>
      <c r="H84" s="291">
        <f t="shared" si="7"/>
        <v>77.99548333333334</v>
      </c>
      <c r="I84" s="333">
        <v>149</v>
      </c>
      <c r="J84" s="339">
        <v>54.613</v>
      </c>
      <c r="K84" s="366" t="s">
        <v>62</v>
      </c>
      <c r="L84" s="291">
        <f t="shared" si="8"/>
        <v>-149.91021666666666</v>
      </c>
      <c r="M84" s="333" t="s">
        <v>876</v>
      </c>
      <c r="N84" s="333">
        <v>62</v>
      </c>
      <c r="O84" s="331"/>
      <c r="P84" s="333"/>
      <c r="Q84" s="333"/>
      <c r="R84" s="333"/>
      <c r="S84" s="333"/>
      <c r="T84" s="333"/>
      <c r="U84" s="334"/>
      <c r="V84" s="334" t="s">
        <v>850</v>
      </c>
      <c r="W84" s="334"/>
      <c r="X84" s="334"/>
      <c r="Y84" s="334"/>
      <c r="Z84" s="334"/>
      <c r="AA84" s="334"/>
      <c r="AB84" s="334"/>
      <c r="AC84" s="334"/>
      <c r="AD84" s="334"/>
      <c r="AE84" s="334"/>
      <c r="AF84" s="337"/>
      <c r="AG84" s="333">
        <f t="shared" si="9"/>
        <v>5</v>
      </c>
    </row>
    <row r="85" spans="1:34">
      <c r="A85" s="329">
        <v>42997</v>
      </c>
      <c r="B85" s="330">
        <v>0.8618055555555556</v>
      </c>
      <c r="C85" s="319">
        <f t="shared" si="6"/>
        <v>42997.861805555556</v>
      </c>
      <c r="D85" s="320">
        <f t="shared" si="5"/>
        <v>262.8618055555562</v>
      </c>
      <c r="E85" s="333"/>
      <c r="F85" s="339"/>
      <c r="G85" s="365"/>
      <c r="H85" s="291"/>
      <c r="I85" s="333"/>
      <c r="J85" s="339"/>
      <c r="K85" s="366"/>
      <c r="L85" s="291"/>
      <c r="M85" s="333"/>
      <c r="N85" s="333"/>
      <c r="O85" s="331"/>
      <c r="P85" s="333"/>
      <c r="Q85" s="333"/>
      <c r="R85" s="333"/>
      <c r="S85" s="333"/>
      <c r="T85" s="333"/>
      <c r="U85" s="334"/>
      <c r="V85" s="334"/>
      <c r="W85" s="334"/>
      <c r="X85" s="334"/>
      <c r="Y85" s="334"/>
      <c r="Z85" s="334"/>
      <c r="AA85" s="334"/>
      <c r="AB85" s="334"/>
      <c r="AC85" s="334">
        <v>2.14</v>
      </c>
      <c r="AD85" s="334"/>
      <c r="AE85" s="334"/>
      <c r="AF85" s="338" t="s">
        <v>915</v>
      </c>
      <c r="AG85" s="333"/>
    </row>
    <row r="86" spans="1:34">
      <c r="A86" s="329">
        <v>42997</v>
      </c>
      <c r="B86" s="330">
        <v>0.98611111111111116</v>
      </c>
      <c r="C86" s="319">
        <f t="shared" si="6"/>
        <v>42997.986111111109</v>
      </c>
      <c r="D86" s="320">
        <f t="shared" si="5"/>
        <v>262.98611111110949</v>
      </c>
      <c r="E86" s="333">
        <v>78</v>
      </c>
      <c r="F86" s="339">
        <v>1.006</v>
      </c>
      <c r="G86" s="365" t="s">
        <v>61</v>
      </c>
      <c r="H86" s="291">
        <f t="shared" si="7"/>
        <v>78.016766666666669</v>
      </c>
      <c r="I86" s="333">
        <v>149</v>
      </c>
      <c r="J86" s="339">
        <v>59.131999999999998</v>
      </c>
      <c r="K86" s="366" t="s">
        <v>62</v>
      </c>
      <c r="L86" s="291">
        <f t="shared" si="8"/>
        <v>-149.98553333333334</v>
      </c>
      <c r="M86" s="333" t="s">
        <v>854</v>
      </c>
      <c r="N86" s="333">
        <v>63</v>
      </c>
      <c r="O86" s="331"/>
      <c r="P86" s="333"/>
      <c r="Q86" s="333"/>
      <c r="R86" s="333"/>
      <c r="S86" s="333"/>
      <c r="T86" s="333"/>
      <c r="U86" s="334"/>
      <c r="V86" s="334" t="s">
        <v>850</v>
      </c>
      <c r="W86" s="334"/>
      <c r="X86" s="334"/>
      <c r="Y86" s="334"/>
      <c r="Z86" s="334"/>
      <c r="AA86" s="334"/>
      <c r="AB86" s="334"/>
      <c r="AC86" s="334"/>
      <c r="AD86" s="334"/>
      <c r="AE86" s="334"/>
      <c r="AF86" s="337"/>
      <c r="AG86" s="333">
        <f t="shared" si="9"/>
        <v>5</v>
      </c>
    </row>
    <row r="87" spans="1:34">
      <c r="A87" s="329">
        <v>42997</v>
      </c>
      <c r="B87" s="330">
        <v>1.1689814814814814E-2</v>
      </c>
      <c r="C87" s="319">
        <f t="shared" si="6"/>
        <v>42997.011689814812</v>
      </c>
      <c r="D87" s="320">
        <f t="shared" si="5"/>
        <v>262.01168981481169</v>
      </c>
      <c r="E87" s="333">
        <v>78</v>
      </c>
      <c r="F87" s="339">
        <v>0.85099999999999998</v>
      </c>
      <c r="G87" s="365" t="s">
        <v>61</v>
      </c>
      <c r="H87" s="291">
        <f t="shared" si="7"/>
        <v>78.014183333333335</v>
      </c>
      <c r="I87" s="333">
        <v>150</v>
      </c>
      <c r="J87" s="339">
        <v>9.0999999999999998E-2</v>
      </c>
      <c r="K87" s="366" t="s">
        <v>62</v>
      </c>
      <c r="L87" s="291">
        <f t="shared" si="8"/>
        <v>-150.00151666666667</v>
      </c>
      <c r="M87" s="333" t="s">
        <v>870</v>
      </c>
      <c r="N87" s="333">
        <v>64</v>
      </c>
      <c r="O87" s="331"/>
      <c r="P87" s="333"/>
      <c r="Q87" s="333"/>
      <c r="R87" s="333"/>
      <c r="S87" s="333"/>
      <c r="T87" s="333"/>
      <c r="U87" s="334"/>
      <c r="V87" s="334"/>
      <c r="W87" s="334" t="s">
        <v>850</v>
      </c>
      <c r="X87" s="334" t="s">
        <v>281</v>
      </c>
      <c r="Y87" s="334"/>
      <c r="Z87" s="334"/>
      <c r="AA87" s="334"/>
      <c r="AB87" s="334"/>
      <c r="AC87" s="334"/>
      <c r="AD87" s="334"/>
      <c r="AE87" s="334"/>
      <c r="AF87" s="338" t="s">
        <v>916</v>
      </c>
      <c r="AG87" s="333">
        <f t="shared" si="9"/>
        <v>6</v>
      </c>
    </row>
    <row r="88" spans="1:34">
      <c r="A88" s="329">
        <v>42997</v>
      </c>
      <c r="B88" s="330">
        <v>2.6736111111111113E-2</v>
      </c>
      <c r="C88" s="319">
        <f t="shared" si="6"/>
        <v>42997.026736111111</v>
      </c>
      <c r="D88" s="320">
        <f t="shared" si="5"/>
        <v>262.02673611111095</v>
      </c>
      <c r="E88" s="333">
        <v>77</v>
      </c>
      <c r="F88" s="339">
        <v>55.536000000000001</v>
      </c>
      <c r="G88" s="365" t="s">
        <v>61</v>
      </c>
      <c r="H88" s="291">
        <f t="shared" si="7"/>
        <v>77.925600000000003</v>
      </c>
      <c r="I88" s="333">
        <v>150</v>
      </c>
      <c r="J88" s="339">
        <v>2.29</v>
      </c>
      <c r="K88" s="366" t="s">
        <v>62</v>
      </c>
      <c r="L88" s="291">
        <f t="shared" si="8"/>
        <v>-150.03816666666665</v>
      </c>
      <c r="M88" s="333" t="s">
        <v>870</v>
      </c>
      <c r="N88" s="333"/>
      <c r="O88" s="331"/>
      <c r="P88" s="333"/>
      <c r="Q88" s="333"/>
      <c r="R88" s="333"/>
      <c r="S88" s="333"/>
      <c r="T88" s="333"/>
      <c r="U88" s="334"/>
      <c r="V88" s="334"/>
      <c r="W88" s="334"/>
      <c r="X88" s="334" t="s">
        <v>850</v>
      </c>
      <c r="Y88" s="334"/>
      <c r="Z88" s="334"/>
      <c r="AA88" s="334"/>
      <c r="AB88" s="372" t="s">
        <v>917</v>
      </c>
      <c r="AC88" s="334">
        <v>2.1945064189312755</v>
      </c>
      <c r="AD88" s="334"/>
      <c r="AE88" s="334"/>
      <c r="AF88" s="373" t="s">
        <v>918</v>
      </c>
      <c r="AG88" s="333" t="str">
        <f t="shared" si="9"/>
        <v/>
      </c>
      <c r="AH88">
        <f>10/(240+33.41)*60</f>
        <v>2.1945064189312755</v>
      </c>
    </row>
    <row r="89" spans="1:34">
      <c r="A89" s="329">
        <v>42998</v>
      </c>
      <c r="B89" s="330">
        <v>0.11354166666666667</v>
      </c>
      <c r="C89" s="319">
        <f t="shared" si="6"/>
        <v>42998.113541666666</v>
      </c>
      <c r="D89" s="320">
        <f t="shared" si="5"/>
        <v>263.1135416666657</v>
      </c>
      <c r="E89" s="333">
        <v>77</v>
      </c>
      <c r="F89" s="339">
        <v>24.992000000000001</v>
      </c>
      <c r="G89" s="365" t="s">
        <v>61</v>
      </c>
      <c r="H89" s="291">
        <f t="shared" si="7"/>
        <v>77.416533333333334</v>
      </c>
      <c r="I89" s="333">
        <v>150</v>
      </c>
      <c r="J89" s="339">
        <v>3.2210000000000001</v>
      </c>
      <c r="K89" s="366" t="s">
        <v>62</v>
      </c>
      <c r="L89" s="291">
        <f t="shared" si="8"/>
        <v>-150.05368333333334</v>
      </c>
      <c r="M89" s="333" t="s">
        <v>869</v>
      </c>
      <c r="N89" s="333">
        <v>65</v>
      </c>
      <c r="O89" s="331">
        <v>1</v>
      </c>
      <c r="P89" s="333" t="s">
        <v>850</v>
      </c>
      <c r="Q89" s="333"/>
      <c r="R89" s="333"/>
      <c r="S89" s="333"/>
      <c r="T89" s="333"/>
      <c r="U89" s="334"/>
      <c r="V89" s="334"/>
      <c r="W89" s="334"/>
      <c r="X89" s="334"/>
      <c r="Y89" s="334"/>
      <c r="Z89" s="334"/>
      <c r="AA89" s="334"/>
      <c r="AB89" s="334"/>
      <c r="AC89" s="334"/>
      <c r="AD89" s="334"/>
      <c r="AE89" s="334"/>
      <c r="AF89" s="337" t="s">
        <v>919</v>
      </c>
      <c r="AG89" s="333">
        <f t="shared" si="9"/>
        <v>2</v>
      </c>
    </row>
    <row r="90" spans="1:34">
      <c r="A90" s="329">
        <v>42998</v>
      </c>
      <c r="B90" s="330">
        <v>0.24652777777777779</v>
      </c>
      <c r="C90" s="319">
        <f t="shared" si="6"/>
        <v>42998.246527777781</v>
      </c>
      <c r="D90" s="320">
        <f t="shared" si="5"/>
        <v>263.24652777778101</v>
      </c>
      <c r="E90" s="333">
        <v>77</v>
      </c>
      <c r="F90" s="339">
        <v>0.5</v>
      </c>
      <c r="G90" s="365" t="s">
        <v>61</v>
      </c>
      <c r="H90" s="291">
        <f t="shared" si="7"/>
        <v>77.00833333333334</v>
      </c>
      <c r="I90" s="333">
        <v>149</v>
      </c>
      <c r="J90" s="339">
        <v>58.557000000000002</v>
      </c>
      <c r="K90" s="366" t="s">
        <v>62</v>
      </c>
      <c r="L90" s="291">
        <f t="shared" si="8"/>
        <v>-149.97595000000001</v>
      </c>
      <c r="M90" s="333" t="s">
        <v>854</v>
      </c>
      <c r="N90" s="333">
        <v>66</v>
      </c>
      <c r="O90" s="331"/>
      <c r="P90" s="333"/>
      <c r="Q90" s="333"/>
      <c r="R90" s="333"/>
      <c r="S90" s="333"/>
      <c r="T90" s="333"/>
      <c r="U90" s="334"/>
      <c r="V90" s="334" t="s">
        <v>850</v>
      </c>
      <c r="W90" s="334"/>
      <c r="X90" s="334"/>
      <c r="Y90" s="334"/>
      <c r="Z90" s="334"/>
      <c r="AA90" s="334"/>
      <c r="AB90" s="334"/>
      <c r="AC90" s="334"/>
      <c r="AD90" s="334"/>
      <c r="AE90" s="334"/>
      <c r="AF90" s="337"/>
      <c r="AG90" s="333">
        <f t="shared" si="9"/>
        <v>5</v>
      </c>
    </row>
    <row r="91" spans="1:34">
      <c r="A91" s="329">
        <v>42998</v>
      </c>
      <c r="B91" s="330">
        <v>0.49473379629629632</v>
      </c>
      <c r="C91" s="319">
        <f t="shared" si="6"/>
        <v>42998.494733796295</v>
      </c>
      <c r="D91" s="320">
        <f t="shared" si="5"/>
        <v>263.4947337962949</v>
      </c>
      <c r="E91" s="333">
        <v>75</v>
      </c>
      <c r="F91" s="339">
        <v>59.917000000000002</v>
      </c>
      <c r="G91" s="365" t="s">
        <v>61</v>
      </c>
      <c r="H91" s="291">
        <f t="shared" si="7"/>
        <v>75.998616666666663</v>
      </c>
      <c r="I91" s="333">
        <v>149</v>
      </c>
      <c r="J91" s="339">
        <v>58.643000000000001</v>
      </c>
      <c r="K91" s="366" t="s">
        <v>62</v>
      </c>
      <c r="L91" s="291">
        <f t="shared" si="8"/>
        <v>-149.97738333333334</v>
      </c>
      <c r="M91" s="333" t="s">
        <v>876</v>
      </c>
      <c r="N91" s="333">
        <v>67</v>
      </c>
      <c r="O91" s="331"/>
      <c r="P91" s="333"/>
      <c r="Q91" s="333"/>
      <c r="R91" s="333"/>
      <c r="S91" s="333"/>
      <c r="T91" s="333"/>
      <c r="U91" s="334"/>
      <c r="V91" s="334" t="s">
        <v>850</v>
      </c>
      <c r="W91" s="334"/>
      <c r="X91" s="334"/>
      <c r="Y91" s="334"/>
      <c r="Z91" s="334"/>
      <c r="AA91" s="334"/>
      <c r="AB91" s="334"/>
      <c r="AC91" s="334"/>
      <c r="AD91" s="334"/>
      <c r="AE91" s="334"/>
      <c r="AF91" s="337" t="s">
        <v>920</v>
      </c>
      <c r="AG91" s="333">
        <f t="shared" si="9"/>
        <v>5</v>
      </c>
    </row>
    <row r="92" spans="1:34">
      <c r="A92" s="329">
        <v>42998</v>
      </c>
      <c r="B92" s="330">
        <v>0.59045138888888882</v>
      </c>
      <c r="C92" s="319">
        <f t="shared" si="6"/>
        <v>42998.590451388889</v>
      </c>
      <c r="D92" s="320">
        <f t="shared" si="5"/>
        <v>263.59045138888905</v>
      </c>
      <c r="E92" s="333">
        <v>75</v>
      </c>
      <c r="F92" s="339">
        <v>56.863999999999997</v>
      </c>
      <c r="G92" s="365" t="s">
        <v>61</v>
      </c>
      <c r="H92" s="291">
        <f t="shared" si="7"/>
        <v>75.947733333333332</v>
      </c>
      <c r="I92" s="333">
        <v>149</v>
      </c>
      <c r="J92" s="339">
        <v>58.093000000000004</v>
      </c>
      <c r="K92" s="366" t="s">
        <v>62</v>
      </c>
      <c r="L92" s="291">
        <f t="shared" si="8"/>
        <v>-149.96821666666668</v>
      </c>
      <c r="M92" s="333" t="s">
        <v>876</v>
      </c>
      <c r="N92" s="333">
        <v>68</v>
      </c>
      <c r="O92" s="331"/>
      <c r="P92" s="333"/>
      <c r="Q92" s="333"/>
      <c r="R92" s="333"/>
      <c r="S92" s="333"/>
      <c r="T92" s="333"/>
      <c r="U92" s="334"/>
      <c r="V92" s="334" t="s">
        <v>850</v>
      </c>
      <c r="W92" s="334"/>
      <c r="X92" s="334"/>
      <c r="Y92" s="334"/>
      <c r="Z92" s="334"/>
      <c r="AA92" s="334"/>
      <c r="AB92" s="334"/>
      <c r="AC92" s="334"/>
      <c r="AD92" s="334"/>
      <c r="AE92" s="334"/>
      <c r="AF92" s="337" t="s">
        <v>921</v>
      </c>
      <c r="AG92" s="333">
        <f t="shared" si="9"/>
        <v>5</v>
      </c>
    </row>
    <row r="93" spans="1:34">
      <c r="A93" s="329">
        <v>42999</v>
      </c>
      <c r="B93" s="330">
        <v>6.8749999999999992E-2</v>
      </c>
      <c r="C93" s="319">
        <f t="shared" si="6"/>
        <v>42999.068749999999</v>
      </c>
      <c r="D93" s="320">
        <f t="shared" si="5"/>
        <v>264.06874999999854</v>
      </c>
      <c r="E93" s="333">
        <v>74</v>
      </c>
      <c r="F93" s="339">
        <v>24.295000000000002</v>
      </c>
      <c r="G93" s="365" t="s">
        <v>61</v>
      </c>
      <c r="H93" s="291">
        <f t="shared" si="7"/>
        <v>74.404916666666665</v>
      </c>
      <c r="I93" s="333">
        <v>149</v>
      </c>
      <c r="J93" s="339">
        <v>55.51</v>
      </c>
      <c r="K93" s="366" t="s">
        <v>62</v>
      </c>
      <c r="L93" s="291">
        <f t="shared" si="8"/>
        <v>-149.92516666666666</v>
      </c>
      <c r="M93" s="333" t="s">
        <v>869</v>
      </c>
      <c r="N93" s="333"/>
      <c r="O93" s="331"/>
      <c r="P93" s="333"/>
      <c r="Q93" s="333"/>
      <c r="R93" s="333"/>
      <c r="S93" s="333"/>
      <c r="T93" s="333"/>
      <c r="U93" s="334"/>
      <c r="V93" s="334"/>
      <c r="W93" s="334"/>
      <c r="X93" s="334"/>
      <c r="Y93" s="334"/>
      <c r="Z93" s="334"/>
      <c r="AA93" s="334"/>
      <c r="AB93" s="334"/>
      <c r="AC93" s="334"/>
      <c r="AD93" s="334"/>
      <c r="AE93" s="334"/>
      <c r="AF93" s="337" t="s">
        <v>922</v>
      </c>
      <c r="AG93" s="333" t="str">
        <f t="shared" si="9"/>
        <v/>
      </c>
    </row>
    <row r="94" spans="1:34">
      <c r="A94" s="329">
        <v>42999</v>
      </c>
      <c r="B94" s="330">
        <v>8.9583333333333334E-2</v>
      </c>
      <c r="C94" s="319">
        <f t="shared" si="6"/>
        <v>42999.089583333334</v>
      </c>
      <c r="D94" s="320">
        <f t="shared" si="5"/>
        <v>264.0895833333343</v>
      </c>
      <c r="E94" s="333">
        <v>74</v>
      </c>
      <c r="F94" s="339">
        <v>16.63</v>
      </c>
      <c r="G94" s="365" t="s">
        <v>61</v>
      </c>
      <c r="H94" s="291">
        <f t="shared" si="7"/>
        <v>74.277166666666673</v>
      </c>
      <c r="I94" s="333">
        <v>149</v>
      </c>
      <c r="J94" s="339">
        <v>56.436</v>
      </c>
      <c r="K94" s="366" t="s">
        <v>62</v>
      </c>
      <c r="L94" s="291">
        <f t="shared" si="8"/>
        <v>-149.94059999999999</v>
      </c>
      <c r="M94" s="333" t="s">
        <v>869</v>
      </c>
      <c r="N94" s="333"/>
      <c r="O94" s="331"/>
      <c r="P94" s="333"/>
      <c r="Q94" s="333"/>
      <c r="R94" s="333"/>
      <c r="S94" s="333"/>
      <c r="T94" s="333"/>
      <c r="U94" s="334"/>
      <c r="V94" s="334"/>
      <c r="W94" s="334"/>
      <c r="X94" s="334"/>
      <c r="Y94" s="334"/>
      <c r="Z94" s="334"/>
      <c r="AA94" s="334"/>
      <c r="AB94" s="334"/>
      <c r="AC94" s="334"/>
      <c r="AD94" s="334"/>
      <c r="AE94" s="334"/>
      <c r="AF94" s="337" t="s">
        <v>923</v>
      </c>
      <c r="AG94" s="333" t="str">
        <f t="shared" si="9"/>
        <v/>
      </c>
    </row>
    <row r="95" spans="1:34">
      <c r="A95" s="329">
        <v>42999</v>
      </c>
      <c r="B95" s="330">
        <v>0.10486111111111111</v>
      </c>
      <c r="C95" s="319">
        <f t="shared" si="6"/>
        <v>42999.104861111111</v>
      </c>
      <c r="D95" s="320">
        <f t="shared" si="5"/>
        <v>264.10486111111095</v>
      </c>
      <c r="E95" s="333">
        <v>74</v>
      </c>
      <c r="F95" s="339">
        <v>11.147</v>
      </c>
      <c r="G95" s="365" t="s">
        <v>61</v>
      </c>
      <c r="H95" s="291">
        <f t="shared" si="7"/>
        <v>74.185783333333333</v>
      </c>
      <c r="I95" s="333">
        <v>149</v>
      </c>
      <c r="J95" s="339">
        <v>57.719000000000001</v>
      </c>
      <c r="K95" s="366" t="s">
        <v>62</v>
      </c>
      <c r="L95" s="291">
        <f t="shared" si="8"/>
        <v>-149.96198333333334</v>
      </c>
      <c r="M95" s="333" t="s">
        <v>869</v>
      </c>
      <c r="N95" s="333">
        <v>69</v>
      </c>
      <c r="O95" s="331">
        <v>2</v>
      </c>
      <c r="P95" s="333" t="s">
        <v>850</v>
      </c>
      <c r="Q95" s="333"/>
      <c r="R95" s="333"/>
      <c r="S95" s="333"/>
      <c r="T95" s="333"/>
      <c r="U95" s="334"/>
      <c r="V95" s="334"/>
      <c r="W95" s="334"/>
      <c r="X95" s="334"/>
      <c r="Y95" s="334"/>
      <c r="Z95" s="334"/>
      <c r="AA95" s="334"/>
      <c r="AB95" s="334"/>
      <c r="AC95" s="334"/>
      <c r="AD95" s="334"/>
      <c r="AE95" s="334"/>
      <c r="AF95" s="337" t="s">
        <v>924</v>
      </c>
      <c r="AG95" s="333">
        <f t="shared" si="9"/>
        <v>2</v>
      </c>
    </row>
    <row r="96" spans="1:34">
      <c r="A96" s="329">
        <v>42999</v>
      </c>
      <c r="B96" s="330">
        <v>0.32847222222222222</v>
      </c>
      <c r="C96" s="319">
        <f t="shared" si="6"/>
        <v>42999.328472222223</v>
      </c>
      <c r="D96" s="320">
        <f t="shared" si="5"/>
        <v>264.32847222222335</v>
      </c>
      <c r="E96" s="333">
        <v>73</v>
      </c>
      <c r="F96" s="339">
        <v>34.161999999999999</v>
      </c>
      <c r="G96" s="365" t="s">
        <v>61</v>
      </c>
      <c r="H96" s="291">
        <f t="shared" si="7"/>
        <v>73.569366666666667</v>
      </c>
      <c r="I96" s="333">
        <v>150</v>
      </c>
      <c r="J96" s="339">
        <v>1.2729999999999999</v>
      </c>
      <c r="K96" s="366" t="s">
        <v>62</v>
      </c>
      <c r="L96" s="291">
        <f t="shared" si="8"/>
        <v>-150.02121666666667</v>
      </c>
      <c r="M96" s="333" t="s">
        <v>869</v>
      </c>
      <c r="N96" s="333">
        <v>70</v>
      </c>
      <c r="O96" s="331">
        <v>3</v>
      </c>
      <c r="P96" s="333" t="s">
        <v>850</v>
      </c>
      <c r="Q96" s="333"/>
      <c r="R96" s="333"/>
      <c r="S96" s="333"/>
      <c r="T96" s="333"/>
      <c r="U96" s="334"/>
      <c r="V96" s="334"/>
      <c r="W96" s="334"/>
      <c r="X96" s="334"/>
      <c r="Y96" s="334"/>
      <c r="Z96" s="334"/>
      <c r="AA96" s="334"/>
      <c r="AB96" s="334"/>
      <c r="AC96" s="334"/>
      <c r="AD96" s="334"/>
      <c r="AE96" s="334"/>
      <c r="AF96" s="337" t="s">
        <v>925</v>
      </c>
      <c r="AG96" s="333">
        <f t="shared" si="9"/>
        <v>2</v>
      </c>
    </row>
    <row r="97" spans="1:34">
      <c r="A97" s="329">
        <v>42999</v>
      </c>
      <c r="B97" s="330"/>
      <c r="C97" s="319">
        <f t="shared" si="6"/>
        <v>42999</v>
      </c>
      <c r="D97" s="320">
        <f t="shared" si="5"/>
        <v>264</v>
      </c>
      <c r="E97" s="333"/>
      <c r="F97" s="339"/>
      <c r="G97" s="365"/>
      <c r="H97" s="291">
        <f t="shared" si="7"/>
        <v>0</v>
      </c>
      <c r="I97" s="333"/>
      <c r="J97" s="339"/>
      <c r="K97" s="366"/>
      <c r="L97" s="291">
        <f t="shared" si="8"/>
        <v>0</v>
      </c>
      <c r="M97" s="333"/>
      <c r="N97" s="333"/>
      <c r="O97" s="331"/>
      <c r="P97" s="333"/>
      <c r="Q97" s="333"/>
      <c r="R97" s="333"/>
      <c r="S97" s="333"/>
      <c r="T97" s="333"/>
      <c r="U97" s="334"/>
      <c r="V97" s="334"/>
      <c r="W97" s="334"/>
      <c r="X97" s="334"/>
      <c r="Y97" s="334"/>
      <c r="Z97" s="334"/>
      <c r="AA97" s="334"/>
      <c r="AB97" s="334"/>
      <c r="AC97" s="334"/>
      <c r="AD97" s="334"/>
      <c r="AE97" s="334"/>
      <c r="AF97" s="338" t="s">
        <v>926</v>
      </c>
      <c r="AG97" s="333" t="str">
        <f t="shared" si="9"/>
        <v/>
      </c>
    </row>
    <row r="98" spans="1:34">
      <c r="A98" s="329">
        <v>42999</v>
      </c>
      <c r="B98" s="330">
        <v>0.54247685185185179</v>
      </c>
      <c r="C98" s="319">
        <f t="shared" si="6"/>
        <v>42999.54247685185</v>
      </c>
      <c r="D98" s="320">
        <f t="shared" si="5"/>
        <v>264.54247685184964</v>
      </c>
      <c r="E98" s="333">
        <v>72</v>
      </c>
      <c r="F98" s="339">
        <v>59.761000000000003</v>
      </c>
      <c r="G98" s="365" t="s">
        <v>61</v>
      </c>
      <c r="H98" s="291">
        <f t="shared" si="7"/>
        <v>72.996016666666662</v>
      </c>
      <c r="I98" s="333">
        <v>150</v>
      </c>
      <c r="J98" s="339">
        <v>0.10199999999999999</v>
      </c>
      <c r="K98" s="366" t="s">
        <v>62</v>
      </c>
      <c r="L98" s="291">
        <f t="shared" si="8"/>
        <v>-150.0017</v>
      </c>
      <c r="M98" s="333" t="s">
        <v>876</v>
      </c>
      <c r="N98" s="333">
        <v>71</v>
      </c>
      <c r="O98" s="331"/>
      <c r="P98" s="333"/>
      <c r="Q98" s="333"/>
      <c r="R98" s="333"/>
      <c r="S98" s="333"/>
      <c r="T98" s="333"/>
      <c r="U98" s="334" t="s">
        <v>850</v>
      </c>
      <c r="V98" s="334"/>
      <c r="W98" s="334"/>
      <c r="X98" s="334"/>
      <c r="Y98" s="334"/>
      <c r="Z98" s="334"/>
      <c r="AA98" s="334"/>
      <c r="AB98" s="334"/>
      <c r="AC98" s="334"/>
      <c r="AD98" s="334"/>
      <c r="AE98" s="334"/>
      <c r="AF98" s="337" t="s">
        <v>927</v>
      </c>
      <c r="AG98" s="333">
        <f t="shared" si="9"/>
        <v>4</v>
      </c>
    </row>
    <row r="99" spans="1:34">
      <c r="A99" s="329">
        <v>42999</v>
      </c>
      <c r="B99" s="330">
        <v>0.64049768518518524</v>
      </c>
      <c r="C99" s="319">
        <f t="shared" si="6"/>
        <v>42999.640497685185</v>
      </c>
      <c r="D99" s="320">
        <f t="shared" si="5"/>
        <v>264.64049768518453</v>
      </c>
      <c r="E99" s="333">
        <v>72</v>
      </c>
      <c r="F99" s="339">
        <v>25.3</v>
      </c>
      <c r="G99" s="365" t="s">
        <v>61</v>
      </c>
      <c r="H99" s="291">
        <f t="shared" si="7"/>
        <v>72.421666666666667</v>
      </c>
      <c r="I99" s="333">
        <v>150</v>
      </c>
      <c r="J99" s="339">
        <v>2.5489999999999999</v>
      </c>
      <c r="K99" s="366" t="s">
        <v>62</v>
      </c>
      <c r="L99" s="291">
        <f t="shared" si="8"/>
        <v>-150.04248333333334</v>
      </c>
      <c r="M99" s="333" t="s">
        <v>875</v>
      </c>
      <c r="N99" s="333">
        <v>72</v>
      </c>
      <c r="O99" s="331">
        <v>4</v>
      </c>
      <c r="P99" s="333" t="s">
        <v>850</v>
      </c>
      <c r="Q99" s="333"/>
      <c r="R99" s="333"/>
      <c r="S99" s="333"/>
      <c r="T99" s="333"/>
      <c r="U99" s="334"/>
      <c r="V99" s="334"/>
      <c r="W99" s="334"/>
      <c r="X99" s="334"/>
      <c r="Y99" s="334"/>
      <c r="Z99" s="334"/>
      <c r="AA99" s="334"/>
      <c r="AB99" s="334"/>
      <c r="AC99" s="334"/>
      <c r="AD99" s="334"/>
      <c r="AE99" s="334"/>
      <c r="AF99" s="337" t="s">
        <v>928</v>
      </c>
      <c r="AG99" s="333">
        <f t="shared" si="9"/>
        <v>2</v>
      </c>
    </row>
    <row r="100" spans="1:34">
      <c r="A100" s="329">
        <v>42999</v>
      </c>
      <c r="B100" s="330">
        <v>0.79379629629629633</v>
      </c>
      <c r="C100" s="319">
        <f t="shared" si="6"/>
        <v>42999.793796296297</v>
      </c>
      <c r="D100" s="320">
        <f t="shared" si="5"/>
        <v>264.79379629629693</v>
      </c>
      <c r="E100" s="333">
        <v>71</v>
      </c>
      <c r="F100" s="339">
        <v>57.322000000000003</v>
      </c>
      <c r="G100" s="365" t="s">
        <v>61</v>
      </c>
      <c r="H100" s="291">
        <f t="shared" si="7"/>
        <v>71.955366666666663</v>
      </c>
      <c r="I100" s="333">
        <v>150</v>
      </c>
      <c r="J100" s="339">
        <v>17.597999999999999</v>
      </c>
      <c r="K100" s="366" t="s">
        <v>62</v>
      </c>
      <c r="L100" s="291">
        <f t="shared" si="8"/>
        <v>-150.29329999999999</v>
      </c>
      <c r="M100" s="333" t="s">
        <v>876</v>
      </c>
      <c r="N100" s="333">
        <v>73</v>
      </c>
      <c r="O100" s="331"/>
      <c r="P100" s="333"/>
      <c r="Q100" s="333"/>
      <c r="R100" s="333"/>
      <c r="S100" s="333"/>
      <c r="T100" s="333"/>
      <c r="U100" s="334" t="s">
        <v>850</v>
      </c>
      <c r="V100" s="334"/>
      <c r="W100" s="334"/>
      <c r="X100" s="334"/>
      <c r="Y100" s="334"/>
      <c r="Z100" s="334"/>
      <c r="AA100" s="334"/>
      <c r="AB100" s="334"/>
      <c r="AC100" s="334"/>
      <c r="AD100" s="334"/>
      <c r="AE100" s="334"/>
      <c r="AF100" s="338" t="s">
        <v>929</v>
      </c>
      <c r="AG100" s="333">
        <f t="shared" si="9"/>
        <v>4</v>
      </c>
    </row>
    <row r="101" spans="1:34">
      <c r="A101" s="329">
        <v>42999</v>
      </c>
      <c r="B101" s="330">
        <v>0.81805555555555554</v>
      </c>
      <c r="C101" s="319">
        <f t="shared" si="6"/>
        <v>42999.818055555559</v>
      </c>
      <c r="D101" s="320">
        <f t="shared" si="5"/>
        <v>264.81805555555911</v>
      </c>
      <c r="E101" s="333">
        <v>71</v>
      </c>
      <c r="F101" s="339">
        <v>57.109000000000002</v>
      </c>
      <c r="G101" s="365" t="s">
        <v>61</v>
      </c>
      <c r="H101" s="291">
        <f t="shared" si="7"/>
        <v>71.951816666666673</v>
      </c>
      <c r="I101" s="333">
        <v>150</v>
      </c>
      <c r="J101" s="339">
        <v>18.940999999999999</v>
      </c>
      <c r="K101" s="366" t="s">
        <v>62</v>
      </c>
      <c r="L101" s="291">
        <f t="shared" si="8"/>
        <v>-150.31568333333334</v>
      </c>
      <c r="M101" s="333" t="s">
        <v>854</v>
      </c>
      <c r="N101" s="333">
        <v>74</v>
      </c>
      <c r="O101" s="331"/>
      <c r="P101" s="333"/>
      <c r="Q101" s="333"/>
      <c r="R101" s="333"/>
      <c r="S101" s="333"/>
      <c r="T101" s="333"/>
      <c r="U101" s="334" t="s">
        <v>850</v>
      </c>
      <c r="V101" s="334"/>
      <c r="W101" s="334"/>
      <c r="X101" s="334"/>
      <c r="Y101" s="334"/>
      <c r="Z101" s="334"/>
      <c r="AA101" s="334"/>
      <c r="AB101" s="334"/>
      <c r="AC101" s="334"/>
      <c r="AD101" s="334"/>
      <c r="AE101" s="334"/>
      <c r="AF101" s="337"/>
      <c r="AG101" s="333">
        <f t="shared" si="9"/>
        <v>4</v>
      </c>
    </row>
    <row r="102" spans="1:34">
      <c r="A102" s="329">
        <v>42999</v>
      </c>
      <c r="B102" s="330">
        <v>0.86041666666666661</v>
      </c>
      <c r="C102" s="319">
        <f t="shared" si="6"/>
        <v>42999.86041666667</v>
      </c>
      <c r="D102" s="370">
        <f t="shared" si="5"/>
        <v>264.86041666667006</v>
      </c>
      <c r="E102" s="333">
        <v>71</v>
      </c>
      <c r="F102" s="339">
        <v>46.914000000000001</v>
      </c>
      <c r="G102" s="365" t="s">
        <v>61</v>
      </c>
      <c r="H102" s="291">
        <f t="shared" si="7"/>
        <v>71.781899999999993</v>
      </c>
      <c r="I102" s="333">
        <v>150</v>
      </c>
      <c r="J102" s="369">
        <v>52.73</v>
      </c>
      <c r="K102" s="366" t="s">
        <v>62</v>
      </c>
      <c r="L102" s="291">
        <f t="shared" si="8"/>
        <v>-150.87883333333335</v>
      </c>
      <c r="M102" s="333" t="s">
        <v>869</v>
      </c>
      <c r="N102" s="333">
        <v>75</v>
      </c>
      <c r="O102" s="331">
        <v>5</v>
      </c>
      <c r="P102" s="333" t="s">
        <v>850</v>
      </c>
      <c r="Q102" s="333" t="s">
        <v>850</v>
      </c>
      <c r="R102" s="333" t="s">
        <v>850</v>
      </c>
      <c r="S102" s="333" t="s">
        <v>850</v>
      </c>
      <c r="T102" s="333" t="s">
        <v>850</v>
      </c>
      <c r="U102" s="334" t="s">
        <v>850</v>
      </c>
      <c r="V102" s="334"/>
      <c r="W102" s="334"/>
      <c r="X102" s="334"/>
      <c r="Y102" s="334"/>
      <c r="Z102" s="334"/>
      <c r="AA102" s="334"/>
      <c r="AB102" s="334"/>
      <c r="AC102" s="334"/>
      <c r="AD102" s="334"/>
      <c r="AE102" s="334"/>
      <c r="AF102" s="338" t="s">
        <v>930</v>
      </c>
      <c r="AG102" s="333">
        <f t="shared" si="9"/>
        <v>2</v>
      </c>
    </row>
    <row r="103" spans="1:34">
      <c r="A103" s="329">
        <v>43000</v>
      </c>
      <c r="B103" s="330">
        <v>0.55925925925925923</v>
      </c>
      <c r="C103" s="319">
        <f t="shared" si="6"/>
        <v>43000.559259259258</v>
      </c>
      <c r="D103" s="320">
        <f t="shared" si="5"/>
        <v>265.5592592592584</v>
      </c>
      <c r="E103" s="333">
        <v>71</v>
      </c>
      <c r="F103" s="339">
        <v>21.829000000000001</v>
      </c>
      <c r="G103" s="365" t="s">
        <v>61</v>
      </c>
      <c r="H103" s="291">
        <f t="shared" si="7"/>
        <v>71.363816666666665</v>
      </c>
      <c r="I103" s="333">
        <v>152</v>
      </c>
      <c r="J103" s="339">
        <v>6.1580000000000004</v>
      </c>
      <c r="K103" s="366" t="s">
        <v>62</v>
      </c>
      <c r="L103" s="291">
        <f t="shared" si="8"/>
        <v>-152.10263333333333</v>
      </c>
      <c r="M103" s="333" t="s">
        <v>870</v>
      </c>
      <c r="N103" s="333">
        <v>76</v>
      </c>
      <c r="O103" s="331"/>
      <c r="P103" s="333"/>
      <c r="Q103" s="333"/>
      <c r="R103" s="333"/>
      <c r="S103" s="333"/>
      <c r="T103" s="333"/>
      <c r="U103" s="334"/>
      <c r="V103" s="334"/>
      <c r="W103" s="334" t="s">
        <v>850</v>
      </c>
      <c r="X103" s="334" t="s">
        <v>850</v>
      </c>
      <c r="Y103" s="334" t="s">
        <v>281</v>
      </c>
      <c r="Z103" s="334"/>
      <c r="AA103" s="334"/>
      <c r="AB103" s="334"/>
      <c r="AC103">
        <f>5/(120+20.28)*60</f>
        <v>2.1385799828913603</v>
      </c>
      <c r="AD103" s="334"/>
      <c r="AE103" s="334"/>
      <c r="AF103" s="373" t="s">
        <v>931</v>
      </c>
      <c r="AG103" s="333">
        <f t="shared" si="9"/>
        <v>6</v>
      </c>
      <c r="AH103">
        <f>5/(120+20.28)*60</f>
        <v>2.1385799828913603</v>
      </c>
    </row>
    <row r="104" spans="1:34">
      <c r="A104" s="329">
        <v>43000</v>
      </c>
      <c r="B104" s="330">
        <v>0.5763773148148148</v>
      </c>
      <c r="C104" s="319">
        <f t="shared" si="6"/>
        <v>43000.576377314814</v>
      </c>
      <c r="D104" s="320">
        <f t="shared" si="5"/>
        <v>265.57637731481373</v>
      </c>
      <c r="E104" s="333">
        <v>71</v>
      </c>
      <c r="F104" s="339">
        <v>21.87</v>
      </c>
      <c r="G104" s="365" t="s">
        <v>61</v>
      </c>
      <c r="H104" s="291">
        <f t="shared" si="7"/>
        <v>71.364500000000007</v>
      </c>
      <c r="I104" s="333">
        <v>152</v>
      </c>
      <c r="J104" s="339">
        <v>25.956</v>
      </c>
      <c r="K104" s="366" t="s">
        <v>62</v>
      </c>
      <c r="L104" s="291">
        <f t="shared" si="8"/>
        <v>-152.43260000000001</v>
      </c>
      <c r="M104" s="333" t="s">
        <v>870</v>
      </c>
      <c r="N104" s="333">
        <v>76</v>
      </c>
      <c r="O104" s="331"/>
      <c r="P104" s="333"/>
      <c r="Q104" s="333"/>
      <c r="R104" s="333"/>
      <c r="S104" s="333"/>
      <c r="T104" s="333"/>
      <c r="U104" s="334"/>
      <c r="V104" s="334"/>
      <c r="W104" s="334"/>
      <c r="X104" s="334"/>
      <c r="Y104" s="334"/>
      <c r="Z104" s="334"/>
      <c r="AA104" s="334"/>
      <c r="AB104" s="334"/>
      <c r="AC104" s="334"/>
      <c r="AD104" s="334"/>
      <c r="AE104" s="334"/>
      <c r="AF104" s="338" t="s">
        <v>53</v>
      </c>
      <c r="AG104" s="333" t="str">
        <f t="shared" si="9"/>
        <v/>
      </c>
    </row>
    <row r="105" spans="1:34">
      <c r="A105" s="329">
        <v>43000</v>
      </c>
      <c r="B105" s="330">
        <v>0.68431712962962965</v>
      </c>
      <c r="C105" s="319">
        <f t="shared" si="6"/>
        <v>43000.684317129628</v>
      </c>
      <c r="D105" s="320">
        <f t="shared" si="5"/>
        <v>265.68431712962774</v>
      </c>
      <c r="E105" s="333">
        <v>71</v>
      </c>
      <c r="F105" s="339">
        <v>34.79</v>
      </c>
      <c r="G105" s="365" t="s">
        <v>61</v>
      </c>
      <c r="H105" s="291">
        <f t="shared" si="7"/>
        <v>71.57983333333334</v>
      </c>
      <c r="I105" s="333">
        <v>154</v>
      </c>
      <c r="J105" s="339">
        <v>21.911999999999999</v>
      </c>
      <c r="K105" s="366" t="s">
        <v>62</v>
      </c>
      <c r="L105" s="291">
        <f t="shared" si="8"/>
        <v>-154.36519999999999</v>
      </c>
      <c r="M105" s="333" t="s">
        <v>875</v>
      </c>
      <c r="N105" s="333">
        <v>77</v>
      </c>
      <c r="O105" s="331">
        <v>6</v>
      </c>
      <c r="P105" s="333" t="s">
        <v>850</v>
      </c>
      <c r="Q105" s="333"/>
      <c r="R105" s="333"/>
      <c r="S105" s="333"/>
      <c r="T105" s="333"/>
      <c r="U105" s="334"/>
      <c r="V105" s="334"/>
      <c r="W105" s="334"/>
      <c r="X105" s="334"/>
      <c r="Y105" s="334"/>
      <c r="Z105" s="334"/>
      <c r="AA105" s="334"/>
      <c r="AB105" s="334"/>
      <c r="AC105" s="334"/>
      <c r="AD105" s="334"/>
      <c r="AE105" s="334"/>
      <c r="AF105" s="338" t="s">
        <v>932</v>
      </c>
      <c r="AG105" s="333">
        <f t="shared" si="9"/>
        <v>2</v>
      </c>
    </row>
    <row r="106" spans="1:34">
      <c r="A106" s="329">
        <v>43000</v>
      </c>
      <c r="B106" s="330">
        <v>0.85069444444444453</v>
      </c>
      <c r="C106" s="319">
        <f t="shared" si="6"/>
        <v>43000.850694444445</v>
      </c>
      <c r="D106" s="370">
        <f t="shared" si="5"/>
        <v>265.85069444444525</v>
      </c>
      <c r="E106" s="333">
        <v>71</v>
      </c>
      <c r="F106" s="339">
        <v>24.053999999999998</v>
      </c>
      <c r="G106" s="365" t="s">
        <v>61</v>
      </c>
      <c r="H106" s="291">
        <f t="shared" si="7"/>
        <v>71.400899999999993</v>
      </c>
      <c r="I106" s="333">
        <v>156</v>
      </c>
      <c r="J106" s="339">
        <v>44.707000000000001</v>
      </c>
      <c r="K106" s="366" t="s">
        <v>62</v>
      </c>
      <c r="L106" s="291">
        <f t="shared" si="8"/>
        <v>-156.74511666666666</v>
      </c>
      <c r="M106" s="347" t="s">
        <v>869</v>
      </c>
      <c r="N106" s="333">
        <v>78</v>
      </c>
      <c r="O106" s="331">
        <v>7</v>
      </c>
      <c r="P106" s="347" t="s">
        <v>850</v>
      </c>
      <c r="Q106" s="347" t="s">
        <v>850</v>
      </c>
      <c r="R106" s="347" t="s">
        <v>850</v>
      </c>
      <c r="S106" s="347" t="s">
        <v>850</v>
      </c>
      <c r="T106" s="347" t="s">
        <v>850</v>
      </c>
      <c r="U106" s="348" t="s">
        <v>850</v>
      </c>
      <c r="V106" s="334"/>
      <c r="W106" s="334"/>
      <c r="X106" s="334"/>
      <c r="Y106" s="334"/>
      <c r="Z106" s="334"/>
      <c r="AA106" s="334"/>
      <c r="AB106" s="334"/>
      <c r="AC106" s="334"/>
      <c r="AD106" s="334"/>
      <c r="AE106" s="334"/>
      <c r="AF106" s="338" t="s">
        <v>933</v>
      </c>
      <c r="AG106" s="333">
        <f t="shared" si="9"/>
        <v>2</v>
      </c>
    </row>
    <row r="107" spans="1:34">
      <c r="A107" s="329">
        <v>43001</v>
      </c>
      <c r="B107" s="330">
        <v>0.10694444444444444</v>
      </c>
      <c r="C107" s="319">
        <f t="shared" si="6"/>
        <v>43001.106944444444</v>
      </c>
      <c r="D107" s="320">
        <f t="shared" si="5"/>
        <v>266.1069444444438</v>
      </c>
      <c r="E107" s="333">
        <v>72</v>
      </c>
      <c r="F107" s="339">
        <v>3.2879999999999998</v>
      </c>
      <c r="G107" s="365" t="s">
        <v>61</v>
      </c>
      <c r="H107" s="291">
        <f t="shared" si="7"/>
        <v>72.0548</v>
      </c>
      <c r="I107" s="333">
        <v>156</v>
      </c>
      <c r="J107" s="339">
        <v>29.629000000000001</v>
      </c>
      <c r="K107" s="366" t="s">
        <v>62</v>
      </c>
      <c r="L107" s="291">
        <f t="shared" si="8"/>
        <v>-156.49381666666667</v>
      </c>
      <c r="M107" s="347" t="s">
        <v>869</v>
      </c>
      <c r="N107" s="333">
        <v>79</v>
      </c>
      <c r="O107" s="331">
        <v>8</v>
      </c>
      <c r="P107" s="347" t="s">
        <v>850</v>
      </c>
      <c r="Q107" s="333"/>
      <c r="R107" s="333"/>
      <c r="S107" s="333"/>
      <c r="T107" s="333"/>
      <c r="U107" s="334"/>
      <c r="V107" s="334"/>
      <c r="W107" s="334"/>
      <c r="X107" s="334"/>
      <c r="Y107" s="334"/>
      <c r="Z107" s="334"/>
      <c r="AA107" s="334"/>
      <c r="AB107" s="334"/>
      <c r="AC107" s="334"/>
      <c r="AD107" s="334"/>
      <c r="AE107" s="334"/>
      <c r="AF107" s="338" t="s">
        <v>934</v>
      </c>
      <c r="AG107" s="333">
        <f t="shared" si="9"/>
        <v>2</v>
      </c>
    </row>
    <row r="108" spans="1:34">
      <c r="A108" s="329">
        <v>43001</v>
      </c>
      <c r="B108" s="330">
        <v>0.38472222222222219</v>
      </c>
      <c r="C108" s="319">
        <f t="shared" si="6"/>
        <v>43001.384722222225</v>
      </c>
      <c r="D108" s="320">
        <f t="shared" si="5"/>
        <v>266.38472222222481</v>
      </c>
      <c r="E108" s="333">
        <v>73</v>
      </c>
      <c r="F108" s="339">
        <v>13.176</v>
      </c>
      <c r="G108" s="365" t="s">
        <v>61</v>
      </c>
      <c r="H108" s="291">
        <f t="shared" si="7"/>
        <v>73.2196</v>
      </c>
      <c r="I108" s="333">
        <v>155</v>
      </c>
      <c r="J108" s="339">
        <v>36.83</v>
      </c>
      <c r="K108" s="366" t="s">
        <v>62</v>
      </c>
      <c r="L108" s="291">
        <f t="shared" si="8"/>
        <v>-155.61383333333333</v>
      </c>
      <c r="M108" s="347" t="s">
        <v>565</v>
      </c>
      <c r="N108" s="333">
        <v>80</v>
      </c>
      <c r="O108" s="331">
        <v>9</v>
      </c>
      <c r="P108" s="347" t="s">
        <v>935</v>
      </c>
      <c r="Q108" s="333"/>
      <c r="R108" s="333"/>
      <c r="S108" s="333"/>
      <c r="T108" s="333"/>
      <c r="U108" s="334"/>
      <c r="V108" s="334"/>
      <c r="W108" s="334"/>
      <c r="X108" s="334"/>
      <c r="Y108" s="334"/>
      <c r="Z108" s="334"/>
      <c r="AA108" s="334"/>
      <c r="AB108" s="334"/>
      <c r="AC108" s="334"/>
      <c r="AD108" s="334"/>
      <c r="AE108" s="334"/>
      <c r="AF108" s="338" t="s">
        <v>936</v>
      </c>
      <c r="AG108" s="333">
        <f t="shared" si="9"/>
        <v>2</v>
      </c>
    </row>
    <row r="109" spans="1:34">
      <c r="A109" s="329">
        <v>43001</v>
      </c>
      <c r="B109" s="330">
        <v>0.55034722222222221</v>
      </c>
      <c r="C109" s="319">
        <f t="shared" si="6"/>
        <v>43001.550347222219</v>
      </c>
      <c r="D109" s="320">
        <f t="shared" si="5"/>
        <v>266.55034722221899</v>
      </c>
      <c r="E109" s="333">
        <v>73</v>
      </c>
      <c r="F109" s="339">
        <v>59.874000000000002</v>
      </c>
      <c r="G109" s="365" t="s">
        <v>61</v>
      </c>
      <c r="H109" s="291">
        <f t="shared" si="7"/>
        <v>73.997900000000001</v>
      </c>
      <c r="I109" s="333">
        <v>155</v>
      </c>
      <c r="J109" s="339">
        <v>1.2589999999999999</v>
      </c>
      <c r="K109" s="366" t="s">
        <v>62</v>
      </c>
      <c r="L109" s="291">
        <f t="shared" si="8"/>
        <v>-155.02098333333333</v>
      </c>
      <c r="M109" s="347" t="s">
        <v>876</v>
      </c>
      <c r="N109" s="333">
        <v>81</v>
      </c>
      <c r="O109" s="331"/>
      <c r="P109" s="333"/>
      <c r="Q109" s="333"/>
      <c r="R109" s="333"/>
      <c r="S109" s="333"/>
      <c r="T109" s="333"/>
      <c r="U109" s="334"/>
      <c r="V109" s="348" t="s">
        <v>850</v>
      </c>
      <c r="W109" s="334"/>
      <c r="X109" s="334"/>
      <c r="Y109" s="334"/>
      <c r="Z109" s="334"/>
      <c r="AA109" s="334"/>
      <c r="AB109" s="334"/>
      <c r="AC109" s="334"/>
      <c r="AD109" s="334"/>
      <c r="AE109" s="334"/>
      <c r="AF109" s="338" t="s">
        <v>937</v>
      </c>
      <c r="AG109" s="333">
        <f t="shared" si="9"/>
        <v>5</v>
      </c>
    </row>
    <row r="110" spans="1:34">
      <c r="A110" s="329">
        <v>43001</v>
      </c>
      <c r="B110" s="330">
        <v>0.76787037037037031</v>
      </c>
      <c r="C110" s="319">
        <f t="shared" si="6"/>
        <v>43001.767870370371</v>
      </c>
      <c r="D110" s="320">
        <f t="shared" si="5"/>
        <v>266.76787037037138</v>
      </c>
      <c r="E110" s="333">
        <v>74</v>
      </c>
      <c r="F110" s="339">
        <v>23.927</v>
      </c>
      <c r="G110" s="365" t="s">
        <v>61</v>
      </c>
      <c r="H110" s="291">
        <f t="shared" si="7"/>
        <v>74.398783333333327</v>
      </c>
      <c r="I110" s="333">
        <v>152</v>
      </c>
      <c r="J110" s="339">
        <v>48.738999999999997</v>
      </c>
      <c r="K110" s="366" t="s">
        <v>62</v>
      </c>
      <c r="L110" s="291">
        <f t="shared" si="8"/>
        <v>-152.81231666666667</v>
      </c>
      <c r="M110" s="347" t="s">
        <v>875</v>
      </c>
      <c r="N110" s="333">
        <v>82</v>
      </c>
      <c r="O110" s="331">
        <v>10</v>
      </c>
      <c r="P110" s="347" t="s">
        <v>850</v>
      </c>
      <c r="Q110" s="333"/>
      <c r="R110" s="333"/>
      <c r="S110" s="333"/>
      <c r="T110" s="333"/>
      <c r="U110" s="334"/>
      <c r="V110" s="334"/>
      <c r="W110" s="334"/>
      <c r="X110" s="334"/>
      <c r="Y110" s="334"/>
      <c r="Z110" s="334"/>
      <c r="AA110" s="334"/>
      <c r="AB110" s="334"/>
      <c r="AC110" s="334"/>
      <c r="AD110" s="334"/>
      <c r="AE110" s="334"/>
      <c r="AF110" s="338" t="s">
        <v>938</v>
      </c>
      <c r="AG110" s="333">
        <f t="shared" si="9"/>
        <v>2</v>
      </c>
    </row>
    <row r="111" spans="1:34">
      <c r="A111" s="329">
        <v>43002</v>
      </c>
      <c r="B111" s="330">
        <v>1.3888888888888889E-3</v>
      </c>
      <c r="C111" s="319">
        <f t="shared" si="6"/>
        <v>43002.001388888886</v>
      </c>
      <c r="D111" s="320">
        <f t="shared" si="5"/>
        <v>267.00138888888614</v>
      </c>
      <c r="E111" s="333">
        <v>74</v>
      </c>
      <c r="F111" s="339">
        <v>56.05</v>
      </c>
      <c r="G111" s="365" t="s">
        <v>61</v>
      </c>
      <c r="H111" s="291">
        <f t="shared" si="7"/>
        <v>74.93416666666667</v>
      </c>
      <c r="I111" s="333">
        <v>152</v>
      </c>
      <c r="J111" s="339">
        <v>49.537999999999997</v>
      </c>
      <c r="K111" s="366" t="s">
        <v>62</v>
      </c>
      <c r="L111" s="291">
        <f t="shared" si="8"/>
        <v>-152.82563333333334</v>
      </c>
      <c r="M111" s="347" t="s">
        <v>869</v>
      </c>
      <c r="N111" s="333">
        <v>83</v>
      </c>
      <c r="O111" s="331">
        <v>11</v>
      </c>
      <c r="P111" s="347" t="s">
        <v>850</v>
      </c>
      <c r="Q111" s="347" t="s">
        <v>850</v>
      </c>
      <c r="R111" s="347" t="s">
        <v>850</v>
      </c>
      <c r="S111" s="347" t="s">
        <v>850</v>
      </c>
      <c r="T111" s="347" t="s">
        <v>850</v>
      </c>
      <c r="U111" s="348" t="s">
        <v>850</v>
      </c>
      <c r="V111" s="334"/>
      <c r="W111" s="334"/>
      <c r="X111" s="334"/>
      <c r="Y111" s="334"/>
      <c r="Z111" s="334"/>
      <c r="AA111" s="334"/>
      <c r="AB111" s="334"/>
      <c r="AC111" s="334"/>
      <c r="AD111" s="334"/>
      <c r="AE111" s="334"/>
      <c r="AF111" s="338" t="s">
        <v>939</v>
      </c>
      <c r="AG111" s="333">
        <f t="shared" si="9"/>
        <v>2</v>
      </c>
    </row>
    <row r="112" spans="1:34">
      <c r="A112" s="329">
        <v>43002</v>
      </c>
      <c r="B112" s="330">
        <v>0.10208333333333335</v>
      </c>
      <c r="C112" s="319">
        <f t="shared" si="6"/>
        <v>43002.102083333331</v>
      </c>
      <c r="D112" s="320">
        <f t="shared" si="5"/>
        <v>267.10208333333139</v>
      </c>
      <c r="E112" s="333">
        <v>75</v>
      </c>
      <c r="F112" s="339">
        <v>18.088000000000001</v>
      </c>
      <c r="G112" s="365" t="s">
        <v>61</v>
      </c>
      <c r="H112" s="291">
        <f t="shared" si="7"/>
        <v>75.30146666666667</v>
      </c>
      <c r="I112" s="333">
        <v>153</v>
      </c>
      <c r="J112" s="339">
        <v>17.539000000000001</v>
      </c>
      <c r="K112" s="366" t="s">
        <v>62</v>
      </c>
      <c r="L112" s="291">
        <f t="shared" si="8"/>
        <v>-153.29231666666666</v>
      </c>
      <c r="M112" s="347" t="s">
        <v>854</v>
      </c>
      <c r="N112" s="333">
        <v>84</v>
      </c>
      <c r="O112" s="331"/>
      <c r="P112" s="333"/>
      <c r="Q112" s="333"/>
      <c r="R112" s="333"/>
      <c r="S112" s="333"/>
      <c r="T112" s="333"/>
      <c r="U112" s="334"/>
      <c r="V112" s="348" t="s">
        <v>850</v>
      </c>
      <c r="W112" s="334"/>
      <c r="X112" s="334"/>
      <c r="Y112" s="334"/>
      <c r="Z112" s="334"/>
      <c r="AA112" s="334"/>
      <c r="AB112" s="334"/>
      <c r="AC112" s="334"/>
      <c r="AD112" s="334"/>
      <c r="AE112" s="334"/>
      <c r="AF112" s="337"/>
      <c r="AG112" s="333">
        <f t="shared" si="9"/>
        <v>5</v>
      </c>
    </row>
    <row r="113" spans="1:34" ht="15.6">
      <c r="A113" s="329">
        <v>43002</v>
      </c>
      <c r="B113" s="330">
        <v>0.19444444444444445</v>
      </c>
      <c r="C113" s="319">
        <f t="shared" si="6"/>
        <v>43002.194444444445</v>
      </c>
      <c r="D113" s="320">
        <f t="shared" si="5"/>
        <v>267.19444444444525</v>
      </c>
      <c r="E113" s="333">
        <v>78</v>
      </c>
      <c r="F113" s="339">
        <v>18.318999999999999</v>
      </c>
      <c r="G113" s="365" t="s">
        <v>61</v>
      </c>
      <c r="H113" s="291">
        <f t="shared" si="7"/>
        <v>78.30531666666667</v>
      </c>
      <c r="I113" s="333">
        <v>153</v>
      </c>
      <c r="J113" s="339">
        <v>16.222999999999999</v>
      </c>
      <c r="K113" s="366" t="s">
        <v>62</v>
      </c>
      <c r="L113" s="291">
        <f t="shared" si="8"/>
        <v>-153.27038333333334</v>
      </c>
      <c r="M113" s="347" t="s">
        <v>940</v>
      </c>
      <c r="N113" s="333">
        <v>85</v>
      </c>
      <c r="O113" s="331"/>
      <c r="P113" s="333"/>
      <c r="Q113" s="333"/>
      <c r="R113" s="333"/>
      <c r="S113" s="333"/>
      <c r="T113" s="333"/>
      <c r="U113" s="334"/>
      <c r="V113" s="334"/>
      <c r="W113" s="334"/>
      <c r="X113" s="334"/>
      <c r="Y113" s="334"/>
      <c r="Z113" s="334"/>
      <c r="AA113" s="334"/>
      <c r="AB113" s="334"/>
      <c r="AC113" s="334"/>
      <c r="AD113" s="334"/>
      <c r="AE113" s="334"/>
      <c r="AF113" s="338" t="s">
        <v>941</v>
      </c>
      <c r="AG113" s="333" t="str">
        <f t="shared" si="9"/>
        <v/>
      </c>
    </row>
    <row r="114" spans="1:34">
      <c r="A114" s="329">
        <v>43002</v>
      </c>
      <c r="B114" s="330">
        <v>0.28819444444444448</v>
      </c>
      <c r="C114" s="319">
        <f t="shared" si="6"/>
        <v>43002.288194444445</v>
      </c>
      <c r="D114" s="320">
        <f t="shared" si="5"/>
        <v>267.28819444444525</v>
      </c>
      <c r="E114" s="333">
        <v>75</v>
      </c>
      <c r="F114" s="339">
        <v>8.1189999999999998</v>
      </c>
      <c r="G114" s="365" t="s">
        <v>61</v>
      </c>
      <c r="H114" s="291">
        <f t="shared" si="7"/>
        <v>75.135316666666668</v>
      </c>
      <c r="I114" s="333">
        <v>151</v>
      </c>
      <c r="J114" s="339">
        <v>28.895</v>
      </c>
      <c r="K114" s="366" t="s">
        <v>62</v>
      </c>
      <c r="L114" s="291">
        <f t="shared" si="8"/>
        <v>-151.48158333333333</v>
      </c>
      <c r="M114" s="347" t="s">
        <v>869</v>
      </c>
      <c r="N114" s="333">
        <v>86</v>
      </c>
      <c r="O114" s="331">
        <v>12</v>
      </c>
      <c r="P114" s="347" t="s">
        <v>850</v>
      </c>
      <c r="Q114" s="333"/>
      <c r="R114" s="333"/>
      <c r="S114" s="333"/>
      <c r="T114" s="333"/>
      <c r="U114" s="334"/>
      <c r="V114" s="334"/>
      <c r="W114" s="334"/>
      <c r="X114" s="334"/>
      <c r="Y114" s="334"/>
      <c r="Z114" s="334"/>
      <c r="AA114" s="334"/>
      <c r="AB114" s="334"/>
      <c r="AC114" s="334"/>
      <c r="AD114" s="334"/>
      <c r="AE114" s="334"/>
      <c r="AF114" s="338" t="s">
        <v>942</v>
      </c>
      <c r="AG114" s="333">
        <f t="shared" si="9"/>
        <v>2</v>
      </c>
    </row>
    <row r="115" spans="1:34">
      <c r="A115" s="329">
        <v>43002</v>
      </c>
      <c r="B115" s="330">
        <v>0.4680555555555555</v>
      </c>
      <c r="C115" s="319">
        <f t="shared" si="6"/>
        <v>43002.468055555553</v>
      </c>
      <c r="D115" s="320">
        <f t="shared" si="5"/>
        <v>267.46805555555329</v>
      </c>
      <c r="E115" s="333">
        <v>74</v>
      </c>
      <c r="F115" s="339">
        <v>59.981000000000002</v>
      </c>
      <c r="G115" s="365" t="s">
        <v>61</v>
      </c>
      <c r="H115" s="291">
        <f t="shared" si="7"/>
        <v>74.999683333333337</v>
      </c>
      <c r="I115" s="333">
        <v>149</v>
      </c>
      <c r="J115" s="339">
        <v>59.415999999999997</v>
      </c>
      <c r="K115" s="366" t="s">
        <v>62</v>
      </c>
      <c r="L115" s="291">
        <f t="shared" si="8"/>
        <v>-149.99026666666666</v>
      </c>
      <c r="M115" s="347" t="s">
        <v>565</v>
      </c>
      <c r="N115" s="333"/>
      <c r="O115" s="331"/>
      <c r="P115" s="333"/>
      <c r="Q115" s="333"/>
      <c r="R115" s="333"/>
      <c r="S115" s="333"/>
      <c r="T115" s="333"/>
      <c r="U115" s="334"/>
      <c r="V115" s="334"/>
      <c r="W115" s="334"/>
      <c r="X115" s="334"/>
      <c r="Y115" s="334"/>
      <c r="Z115" s="334"/>
      <c r="AA115" s="334"/>
      <c r="AB115" s="334"/>
      <c r="AC115" s="334"/>
      <c r="AD115" s="334"/>
      <c r="AE115" s="334"/>
      <c r="AF115" s="338" t="s">
        <v>943</v>
      </c>
      <c r="AG115" s="333" t="str">
        <f t="shared" si="9"/>
        <v/>
      </c>
    </row>
    <row r="116" spans="1:34">
      <c r="A116" s="329">
        <v>43002</v>
      </c>
      <c r="B116" s="330"/>
      <c r="C116" s="319">
        <f t="shared" si="6"/>
        <v>43002</v>
      </c>
      <c r="D116" s="320">
        <f t="shared" si="5"/>
        <v>267</v>
      </c>
      <c r="E116" s="333"/>
      <c r="F116" s="339"/>
      <c r="G116" s="365" t="s">
        <v>61</v>
      </c>
      <c r="H116" s="291">
        <f t="shared" si="7"/>
        <v>0</v>
      </c>
      <c r="I116" s="333"/>
      <c r="J116" s="339"/>
      <c r="K116" s="366" t="s">
        <v>62</v>
      </c>
      <c r="L116" s="291">
        <f t="shared" si="8"/>
        <v>0</v>
      </c>
      <c r="M116" s="333"/>
      <c r="N116" s="333"/>
      <c r="O116" s="331"/>
      <c r="P116" s="333"/>
      <c r="Q116" s="333"/>
      <c r="R116" s="333"/>
      <c r="S116" s="333"/>
      <c r="T116" s="333"/>
      <c r="U116" s="334"/>
      <c r="V116" s="348" t="s">
        <v>850</v>
      </c>
      <c r="W116" s="334"/>
      <c r="X116" s="334"/>
      <c r="Y116" s="334"/>
      <c r="Z116" s="334"/>
      <c r="AA116" s="334"/>
      <c r="AB116" s="334"/>
      <c r="AC116" s="334"/>
      <c r="AD116" s="334"/>
      <c r="AE116" s="334"/>
      <c r="AF116" s="337"/>
      <c r="AG116" s="333">
        <f t="shared" si="9"/>
        <v>5</v>
      </c>
    </row>
    <row r="117" spans="1:34">
      <c r="A117" s="329">
        <v>43002</v>
      </c>
      <c r="B117" s="330">
        <v>0.96637731481481481</v>
      </c>
      <c r="C117" s="319">
        <f t="shared" si="6"/>
        <v>43002.966377314813</v>
      </c>
      <c r="D117" s="320">
        <f t="shared" si="5"/>
        <v>267.96637731481314</v>
      </c>
      <c r="E117" s="333">
        <v>75</v>
      </c>
      <c r="F117" s="339">
        <v>1.1559999999999999</v>
      </c>
      <c r="G117" s="365" t="s">
        <v>61</v>
      </c>
      <c r="H117" s="291">
        <f t="shared" si="7"/>
        <v>75.019266666666667</v>
      </c>
      <c r="I117" s="333">
        <v>150</v>
      </c>
      <c r="J117" s="339">
        <v>4.6870000000000003</v>
      </c>
      <c r="K117" s="366" t="s">
        <v>62</v>
      </c>
      <c r="L117" s="291">
        <f t="shared" si="8"/>
        <v>-150.07811666666666</v>
      </c>
      <c r="M117" s="333"/>
      <c r="N117" s="333">
        <v>87</v>
      </c>
      <c r="O117" s="331"/>
      <c r="P117" s="333"/>
      <c r="Q117" s="333"/>
      <c r="R117" s="333"/>
      <c r="S117" s="333"/>
      <c r="T117" s="333"/>
      <c r="U117" s="334"/>
      <c r="V117" s="334"/>
      <c r="W117" s="348" t="s">
        <v>850</v>
      </c>
      <c r="X117" s="348" t="s">
        <v>850</v>
      </c>
      <c r="Y117" s="334"/>
      <c r="Z117" s="334"/>
      <c r="AA117" s="334"/>
      <c r="AB117" s="374" t="s">
        <v>944</v>
      </c>
      <c r="AC117" s="375">
        <v>2.0612889927167792</v>
      </c>
      <c r="AD117" s="334"/>
      <c r="AE117" s="334"/>
      <c r="AF117" s="373" t="s">
        <v>945</v>
      </c>
      <c r="AG117" s="333">
        <f t="shared" si="9"/>
        <v>6</v>
      </c>
      <c r="AH117">
        <f>5/(120+25.54)*60</f>
        <v>2.0612889927167792</v>
      </c>
    </row>
    <row r="118" spans="1:34">
      <c r="A118" s="329">
        <v>43002</v>
      </c>
      <c r="B118" s="330">
        <v>0.98136574074074068</v>
      </c>
      <c r="C118" s="319">
        <f t="shared" si="6"/>
        <v>43002.981365740743</v>
      </c>
      <c r="D118" s="320">
        <f t="shared" si="5"/>
        <v>267.98136574074306</v>
      </c>
      <c r="E118" s="333">
        <v>75</v>
      </c>
      <c r="F118" s="339">
        <v>1.708</v>
      </c>
      <c r="G118" s="365" t="s">
        <v>61</v>
      </c>
      <c r="H118" s="291">
        <f t="shared" si="7"/>
        <v>75.028466666666674</v>
      </c>
      <c r="I118" s="333">
        <v>149</v>
      </c>
      <c r="J118" s="339">
        <v>43.764000000000003</v>
      </c>
      <c r="K118" s="366" t="s">
        <v>62</v>
      </c>
      <c r="L118" s="291">
        <f t="shared" si="8"/>
        <v>-149.7294</v>
      </c>
      <c r="M118" s="333"/>
      <c r="N118" s="333">
        <v>87</v>
      </c>
      <c r="O118" s="331"/>
      <c r="P118" s="333"/>
      <c r="Q118" s="333"/>
      <c r="R118" s="333"/>
      <c r="S118" s="333"/>
      <c r="T118" s="333"/>
      <c r="U118" s="334"/>
      <c r="V118" s="334"/>
      <c r="W118" s="334"/>
      <c r="X118" s="334"/>
      <c r="Y118" s="334"/>
      <c r="Z118" s="334"/>
      <c r="AA118" s="334"/>
      <c r="AB118" s="334"/>
      <c r="AC118" s="334"/>
      <c r="AD118" s="334"/>
      <c r="AE118" s="334"/>
      <c r="AF118" s="338" t="s">
        <v>53</v>
      </c>
      <c r="AG118" s="333" t="str">
        <f t="shared" si="9"/>
        <v/>
      </c>
    </row>
    <row r="119" spans="1:34">
      <c r="A119" s="329">
        <v>43003</v>
      </c>
      <c r="B119" s="330">
        <v>5.6250000000000001E-2</v>
      </c>
      <c r="C119" s="319">
        <f t="shared" si="6"/>
        <v>43003.056250000001</v>
      </c>
      <c r="D119" s="320">
        <f t="shared" si="5"/>
        <v>268.05625000000146</v>
      </c>
      <c r="E119" s="333">
        <v>75</v>
      </c>
      <c r="F119" s="339">
        <v>12.35</v>
      </c>
      <c r="G119" s="365" t="s">
        <v>61</v>
      </c>
      <c r="H119" s="291">
        <f t="shared" si="7"/>
        <v>75.205833333333331</v>
      </c>
      <c r="I119" s="333">
        <v>148</v>
      </c>
      <c r="J119" s="369">
        <v>1.75</v>
      </c>
      <c r="K119" s="366" t="s">
        <v>62</v>
      </c>
      <c r="L119" s="291">
        <f t="shared" si="8"/>
        <v>-148.02916666666667</v>
      </c>
      <c r="M119" s="347" t="s">
        <v>854</v>
      </c>
      <c r="N119" s="333">
        <v>88</v>
      </c>
      <c r="O119" s="331"/>
      <c r="P119" s="333"/>
      <c r="Q119" s="333"/>
      <c r="R119" s="333"/>
      <c r="S119" s="333"/>
      <c r="T119" s="333"/>
      <c r="U119" s="334"/>
      <c r="V119" s="348" t="s">
        <v>850</v>
      </c>
      <c r="W119" s="334"/>
      <c r="X119" s="334"/>
      <c r="Y119" s="334"/>
      <c r="Z119" s="334"/>
      <c r="AA119" s="334"/>
      <c r="AB119" s="334"/>
      <c r="AC119" s="334"/>
      <c r="AD119" s="334"/>
      <c r="AE119" s="334"/>
      <c r="AF119" s="337"/>
      <c r="AG119" s="333">
        <f t="shared" si="9"/>
        <v>5</v>
      </c>
    </row>
    <row r="120" spans="1:34">
      <c r="A120" s="329">
        <v>43003</v>
      </c>
      <c r="B120" s="330">
        <v>6.458333333333334E-2</v>
      </c>
      <c r="C120" s="319">
        <f t="shared" si="6"/>
        <v>43003.064583333333</v>
      </c>
      <c r="D120" s="320">
        <f t="shared" si="5"/>
        <v>268.06458333333285</v>
      </c>
      <c r="E120" s="333">
        <v>75</v>
      </c>
      <c r="F120" s="339">
        <v>13.54</v>
      </c>
      <c r="G120" s="365" t="s">
        <v>61</v>
      </c>
      <c r="H120" s="291">
        <f t="shared" si="7"/>
        <v>75.225666666666669</v>
      </c>
      <c r="I120" s="333">
        <v>148</v>
      </c>
      <c r="J120" s="339">
        <v>7.8230000000000004</v>
      </c>
      <c r="K120" s="366" t="s">
        <v>62</v>
      </c>
      <c r="L120" s="291">
        <f t="shared" si="8"/>
        <v>-148.13038333333333</v>
      </c>
      <c r="M120" s="347" t="s">
        <v>869</v>
      </c>
      <c r="N120" s="333">
        <v>89</v>
      </c>
      <c r="O120" s="331">
        <v>1</v>
      </c>
      <c r="P120" s="347" t="s">
        <v>850</v>
      </c>
      <c r="Q120" s="333"/>
      <c r="R120" s="333"/>
      <c r="S120" s="333"/>
      <c r="T120" s="333"/>
      <c r="U120" s="334"/>
      <c r="V120" s="334"/>
      <c r="W120" s="334"/>
      <c r="X120" s="334"/>
      <c r="Y120" s="334"/>
      <c r="Z120" s="334"/>
      <c r="AA120" s="334"/>
      <c r="AB120" s="334"/>
      <c r="AC120" s="334"/>
      <c r="AD120" s="334"/>
      <c r="AE120" s="334"/>
      <c r="AF120" s="338" t="s">
        <v>946</v>
      </c>
      <c r="AG120" s="333">
        <f t="shared" si="9"/>
        <v>2</v>
      </c>
    </row>
    <row r="121" spans="1:34">
      <c r="A121" s="329">
        <v>43003</v>
      </c>
      <c r="B121" s="330">
        <v>0.27638888888888885</v>
      </c>
      <c r="C121" s="319">
        <f t="shared" si="6"/>
        <v>43003.276388888888</v>
      </c>
      <c r="D121" s="320">
        <f t="shared" si="5"/>
        <v>268.2763888888876</v>
      </c>
      <c r="E121" s="333">
        <v>75</v>
      </c>
      <c r="F121" s="339">
        <v>34.090000000000003</v>
      </c>
      <c r="G121" s="365" t="s">
        <v>61</v>
      </c>
      <c r="H121" s="291">
        <f t="shared" si="7"/>
        <v>75.56816666666667</v>
      </c>
      <c r="I121" s="333">
        <v>144</v>
      </c>
      <c r="J121" s="369">
        <v>5.9610000000000003</v>
      </c>
      <c r="K121" s="366" t="s">
        <v>62</v>
      </c>
      <c r="L121" s="291">
        <f t="shared" si="8"/>
        <v>-144.09934999999999</v>
      </c>
      <c r="M121" s="347" t="s">
        <v>854</v>
      </c>
      <c r="N121" s="333">
        <v>90</v>
      </c>
      <c r="O121" s="331"/>
      <c r="P121" s="333"/>
      <c r="Q121" s="333"/>
      <c r="R121" s="333"/>
      <c r="S121" s="333"/>
      <c r="T121" s="333"/>
      <c r="U121" s="334"/>
      <c r="V121" s="348" t="s">
        <v>850</v>
      </c>
      <c r="W121" s="334"/>
      <c r="X121" s="334"/>
      <c r="Y121" s="334"/>
      <c r="Z121" s="334"/>
      <c r="AA121" s="334"/>
      <c r="AB121" s="334"/>
      <c r="AC121" s="334"/>
      <c r="AD121" s="334"/>
      <c r="AE121" s="334"/>
      <c r="AF121" s="338" t="s">
        <v>947</v>
      </c>
      <c r="AG121" s="333">
        <f t="shared" si="9"/>
        <v>5</v>
      </c>
    </row>
    <row r="122" spans="1:34">
      <c r="A122" s="329">
        <v>43003</v>
      </c>
      <c r="B122" s="330">
        <v>0.41875000000000001</v>
      </c>
      <c r="C122" s="319">
        <f t="shared" si="6"/>
        <v>43003.418749999997</v>
      </c>
      <c r="D122" s="320">
        <f t="shared" si="5"/>
        <v>268.41874999999709</v>
      </c>
      <c r="E122" s="333">
        <v>75</v>
      </c>
      <c r="F122" s="339">
        <v>11.1</v>
      </c>
      <c r="G122" s="365" t="s">
        <v>61</v>
      </c>
      <c r="H122" s="291">
        <f t="shared" si="7"/>
        <v>75.185000000000002</v>
      </c>
      <c r="I122" s="333">
        <v>143</v>
      </c>
      <c r="J122" s="339">
        <v>42.99</v>
      </c>
      <c r="K122" s="366" t="s">
        <v>62</v>
      </c>
      <c r="L122" s="291">
        <f t="shared" si="8"/>
        <v>-143.7165</v>
      </c>
      <c r="M122" s="347" t="s">
        <v>875</v>
      </c>
      <c r="N122" s="333">
        <v>91</v>
      </c>
      <c r="O122" s="331">
        <v>2</v>
      </c>
      <c r="P122" s="347" t="s">
        <v>850</v>
      </c>
      <c r="Q122" s="333"/>
      <c r="R122" s="333"/>
      <c r="S122" s="333"/>
      <c r="T122" s="333"/>
      <c r="U122" s="334"/>
      <c r="V122" s="334"/>
      <c r="W122" s="334"/>
      <c r="X122" s="334"/>
      <c r="Y122" s="334"/>
      <c r="Z122" s="334"/>
      <c r="AA122" s="334"/>
      <c r="AB122" s="334"/>
      <c r="AC122" s="334"/>
      <c r="AD122" s="334"/>
      <c r="AE122" s="334"/>
      <c r="AF122" s="338" t="s">
        <v>948</v>
      </c>
      <c r="AG122" s="333">
        <f t="shared" si="9"/>
        <v>2</v>
      </c>
    </row>
    <row r="123" spans="1:34">
      <c r="A123" s="329">
        <v>43003</v>
      </c>
      <c r="B123" s="330">
        <v>0.52615740740740746</v>
      </c>
      <c r="C123" s="319">
        <f t="shared" si="6"/>
        <v>43003.52615740741</v>
      </c>
      <c r="D123" s="320">
        <f t="shared" si="5"/>
        <v>268.52615740741021</v>
      </c>
      <c r="E123" s="333">
        <v>74</v>
      </c>
      <c r="F123" s="339">
        <v>41.2</v>
      </c>
      <c r="G123" s="365" t="s">
        <v>61</v>
      </c>
      <c r="H123" s="291">
        <f t="shared" si="7"/>
        <v>74.686666666666667</v>
      </c>
      <c r="I123" s="333">
        <v>142</v>
      </c>
      <c r="J123" s="339">
        <v>6.1239999999999997</v>
      </c>
      <c r="K123" s="366" t="s">
        <v>62</v>
      </c>
      <c r="L123" s="291">
        <f t="shared" si="8"/>
        <v>-142.10206666666667</v>
      </c>
      <c r="M123" s="347" t="s">
        <v>876</v>
      </c>
      <c r="N123" s="333">
        <v>92</v>
      </c>
      <c r="O123" s="331"/>
      <c r="P123" s="333"/>
      <c r="Q123" s="333"/>
      <c r="R123" s="333"/>
      <c r="S123" s="333"/>
      <c r="T123" s="333"/>
      <c r="U123" s="334"/>
      <c r="V123" s="348" t="s">
        <v>850</v>
      </c>
      <c r="W123" s="334"/>
      <c r="X123" s="334"/>
      <c r="Y123" s="334"/>
      <c r="Z123" s="334"/>
      <c r="AA123" s="334"/>
      <c r="AB123" s="334"/>
      <c r="AC123" s="334"/>
      <c r="AD123" s="334"/>
      <c r="AE123" s="334"/>
      <c r="AF123" s="337"/>
      <c r="AG123" s="333">
        <f t="shared" si="9"/>
        <v>5</v>
      </c>
    </row>
    <row r="124" spans="1:34">
      <c r="A124" s="329">
        <v>43003</v>
      </c>
      <c r="B124" s="330">
        <v>0.55682870370370374</v>
      </c>
      <c r="C124" s="319">
        <f t="shared" si="6"/>
        <v>43003.556828703702</v>
      </c>
      <c r="D124" s="320">
        <f t="shared" si="5"/>
        <v>268.55682870370219</v>
      </c>
      <c r="E124" s="333">
        <v>74</v>
      </c>
      <c r="F124" s="339">
        <v>32.444000000000003</v>
      </c>
      <c r="G124" s="365" t="s">
        <v>61</v>
      </c>
      <c r="H124" s="291">
        <f t="shared" si="7"/>
        <v>74.540733333333336</v>
      </c>
      <c r="I124" s="333">
        <v>141</v>
      </c>
      <c r="J124" s="339">
        <v>39.472999999999999</v>
      </c>
      <c r="K124" s="366" t="s">
        <v>62</v>
      </c>
      <c r="L124" s="291">
        <f t="shared" si="8"/>
        <v>-141.65788333333333</v>
      </c>
      <c r="M124" s="347" t="s">
        <v>875</v>
      </c>
      <c r="N124" s="333">
        <v>93</v>
      </c>
      <c r="O124" s="331">
        <v>3</v>
      </c>
      <c r="P124" s="347" t="s">
        <v>850</v>
      </c>
      <c r="Q124" s="333"/>
      <c r="R124" s="333"/>
      <c r="S124" s="333"/>
      <c r="T124" s="333"/>
      <c r="U124" s="334"/>
      <c r="V124" s="334"/>
      <c r="W124" s="334"/>
      <c r="X124" s="334"/>
      <c r="Y124" s="334"/>
      <c r="Z124" s="334"/>
      <c r="AA124" s="334"/>
      <c r="AB124" s="334"/>
      <c r="AC124" s="334"/>
      <c r="AD124" s="334"/>
      <c r="AE124" s="334"/>
      <c r="AF124" s="338" t="s">
        <v>949</v>
      </c>
      <c r="AG124" s="333">
        <f t="shared" si="9"/>
        <v>2</v>
      </c>
    </row>
    <row r="125" spans="1:34">
      <c r="A125" s="329">
        <v>43003</v>
      </c>
      <c r="B125" s="330">
        <v>0.8950231481481481</v>
      </c>
      <c r="C125" s="319">
        <f t="shared" si="6"/>
        <v>43003.89502314815</v>
      </c>
      <c r="D125" s="320">
        <f t="shared" si="5"/>
        <v>268.89502314815036</v>
      </c>
      <c r="E125" s="333">
        <v>73</v>
      </c>
      <c r="F125" s="339">
        <v>58.258000000000003</v>
      </c>
      <c r="G125" s="365" t="s">
        <v>61</v>
      </c>
      <c r="H125" s="291">
        <f t="shared" si="7"/>
        <v>73.970966666666669</v>
      </c>
      <c r="I125" s="333">
        <v>139</v>
      </c>
      <c r="J125" s="339">
        <v>57.720999999999997</v>
      </c>
      <c r="K125" s="366" t="s">
        <v>62</v>
      </c>
      <c r="L125" s="291">
        <f t="shared" si="8"/>
        <v>-139.96201666666667</v>
      </c>
      <c r="M125" s="347" t="s">
        <v>870</v>
      </c>
      <c r="N125" s="333">
        <v>94</v>
      </c>
      <c r="O125" s="331"/>
      <c r="P125" s="333"/>
      <c r="Q125" s="333"/>
      <c r="R125" s="333"/>
      <c r="S125" s="333"/>
      <c r="T125" s="333"/>
      <c r="U125" s="334"/>
      <c r="V125" s="334"/>
      <c r="W125" s="348" t="s">
        <v>850</v>
      </c>
      <c r="X125" s="348" t="s">
        <v>850</v>
      </c>
      <c r="Y125" s="334"/>
      <c r="Z125" s="334"/>
      <c r="AA125" s="334"/>
      <c r="AB125" s="374" t="s">
        <v>950</v>
      </c>
      <c r="AC125" s="375">
        <v>2.0570488206253428</v>
      </c>
      <c r="AD125" s="334"/>
      <c r="AE125" s="334"/>
      <c r="AF125" s="337" t="s">
        <v>951</v>
      </c>
      <c r="AG125" s="333">
        <f t="shared" si="9"/>
        <v>6</v>
      </c>
      <c r="AH125">
        <f>5/(120+25.84)*60</f>
        <v>2.0570488206253428</v>
      </c>
    </row>
    <row r="126" spans="1:34">
      <c r="A126" s="329">
        <v>43003</v>
      </c>
      <c r="B126" s="330">
        <v>0.91030092592592593</v>
      </c>
      <c r="C126" s="319">
        <f t="shared" si="6"/>
        <v>43003.910300925927</v>
      </c>
      <c r="D126" s="320">
        <f t="shared" si="5"/>
        <v>268.910300925927</v>
      </c>
      <c r="E126" s="333">
        <v>73</v>
      </c>
      <c r="F126" s="339">
        <v>54.277999999999999</v>
      </c>
      <c r="G126" s="365" t="s">
        <v>61</v>
      </c>
      <c r="H126" s="291">
        <f t="shared" si="7"/>
        <v>73.904633333333337</v>
      </c>
      <c r="I126" s="333">
        <v>139</v>
      </c>
      <c r="J126" s="339">
        <v>57.939</v>
      </c>
      <c r="K126" s="366" t="s">
        <v>62</v>
      </c>
      <c r="L126" s="291">
        <f t="shared" si="8"/>
        <v>-139.96565000000001</v>
      </c>
      <c r="M126" s="347" t="s">
        <v>870</v>
      </c>
      <c r="N126" s="333">
        <v>94</v>
      </c>
      <c r="O126" s="331"/>
      <c r="P126" s="333"/>
      <c r="Q126" s="333"/>
      <c r="R126" s="333"/>
      <c r="S126" s="333"/>
      <c r="T126" s="333"/>
      <c r="U126" s="334"/>
      <c r="V126" s="334"/>
      <c r="W126" s="334"/>
      <c r="X126" s="334"/>
      <c r="Y126" s="334"/>
      <c r="Z126" s="334"/>
      <c r="AA126" s="334"/>
      <c r="AB126" s="334"/>
      <c r="AC126" s="334"/>
      <c r="AD126" s="334"/>
      <c r="AE126" s="334"/>
      <c r="AF126" s="337"/>
      <c r="AG126" s="333" t="str">
        <f t="shared" si="9"/>
        <v/>
      </c>
    </row>
    <row r="127" spans="1:34">
      <c r="A127" s="329">
        <v>43003</v>
      </c>
      <c r="B127" s="330">
        <v>0.95347222222222217</v>
      </c>
      <c r="C127" s="319">
        <f t="shared" si="6"/>
        <v>43003.953472222223</v>
      </c>
      <c r="D127" s="320">
        <f t="shared" si="5"/>
        <v>268.95347222222335</v>
      </c>
      <c r="E127" s="333">
        <v>73</v>
      </c>
      <c r="F127" s="339">
        <v>39.356000000000002</v>
      </c>
      <c r="G127" s="365" t="s">
        <v>61</v>
      </c>
      <c r="H127" s="291">
        <f t="shared" si="7"/>
        <v>73.655933333333337</v>
      </c>
      <c r="I127" s="333">
        <v>139</v>
      </c>
      <c r="J127" s="339">
        <v>58.942</v>
      </c>
      <c r="K127" s="366" t="s">
        <v>62</v>
      </c>
      <c r="L127" s="291">
        <f t="shared" si="8"/>
        <v>-139.98236666666668</v>
      </c>
      <c r="M127" s="347" t="s">
        <v>869</v>
      </c>
      <c r="N127" s="333">
        <v>95</v>
      </c>
      <c r="O127" s="331">
        <v>4</v>
      </c>
      <c r="P127" s="347" t="s">
        <v>850</v>
      </c>
      <c r="Q127" s="333"/>
      <c r="R127" s="333"/>
      <c r="S127" s="333"/>
      <c r="T127" s="333"/>
      <c r="U127" s="334"/>
      <c r="V127" s="334"/>
      <c r="W127" s="334"/>
      <c r="X127" s="334"/>
      <c r="Y127" s="334"/>
      <c r="Z127" s="334"/>
      <c r="AA127" s="334"/>
      <c r="AB127" s="334"/>
      <c r="AC127" s="334"/>
      <c r="AD127" s="334"/>
      <c r="AE127" s="334"/>
      <c r="AF127" s="338" t="s">
        <v>952</v>
      </c>
      <c r="AG127" s="333">
        <f t="shared" si="9"/>
        <v>2</v>
      </c>
    </row>
    <row r="128" spans="1:34" ht="15.6">
      <c r="A128" s="329">
        <v>43004</v>
      </c>
      <c r="B128" s="330">
        <v>0.1875</v>
      </c>
      <c r="C128" s="319">
        <f t="shared" si="6"/>
        <v>43004.1875</v>
      </c>
      <c r="D128" s="320">
        <f t="shared" si="5"/>
        <v>269.1875</v>
      </c>
      <c r="E128" s="333">
        <v>72</v>
      </c>
      <c r="F128" s="339">
        <v>59.527000000000001</v>
      </c>
      <c r="G128" s="365" t="s">
        <v>61</v>
      </c>
      <c r="H128" s="332">
        <f t="shared" si="7"/>
        <v>72.992116666666661</v>
      </c>
      <c r="I128" s="333">
        <v>140</v>
      </c>
      <c r="J128" s="339">
        <v>1.3129999999999999</v>
      </c>
      <c r="K128" s="366" t="s">
        <v>62</v>
      </c>
      <c r="L128" s="332">
        <f t="shared" si="8"/>
        <v>-140.02188333333334</v>
      </c>
      <c r="M128" s="347" t="s">
        <v>940</v>
      </c>
      <c r="N128" s="333">
        <v>96</v>
      </c>
      <c r="O128" s="331"/>
      <c r="P128" s="333"/>
      <c r="Q128" s="333"/>
      <c r="R128" s="333"/>
      <c r="S128" s="333"/>
      <c r="T128" s="333"/>
      <c r="U128" s="334"/>
      <c r="V128" s="334"/>
      <c r="W128" s="334"/>
      <c r="X128" s="334"/>
      <c r="Y128" s="334"/>
      <c r="Z128" s="334"/>
      <c r="AA128" s="334"/>
      <c r="AB128" s="334"/>
      <c r="AC128" s="334"/>
      <c r="AD128" s="334"/>
      <c r="AE128" s="334"/>
      <c r="AF128" s="338" t="s">
        <v>953</v>
      </c>
      <c r="AG128" s="333" t="str">
        <f t="shared" si="9"/>
        <v/>
      </c>
    </row>
    <row r="129" spans="1:33">
      <c r="A129" s="329">
        <v>43004</v>
      </c>
      <c r="B129" s="330">
        <v>0.26319444444444445</v>
      </c>
      <c r="C129" s="319">
        <f t="shared" si="6"/>
        <v>43004.263194444444</v>
      </c>
      <c r="D129" s="370">
        <f t="shared" si="5"/>
        <v>269.2631944444438</v>
      </c>
      <c r="E129" s="333">
        <v>73</v>
      </c>
      <c r="F129" s="339">
        <v>14.198</v>
      </c>
      <c r="G129" s="365" t="s">
        <v>61</v>
      </c>
      <c r="H129" s="332">
        <f t="shared" si="7"/>
        <v>73.23663333333333</v>
      </c>
      <c r="I129" s="333">
        <v>138</v>
      </c>
      <c r="J129" s="339">
        <v>57.628999999999998</v>
      </c>
      <c r="K129" s="366" t="s">
        <v>62</v>
      </c>
      <c r="L129" s="332">
        <f t="shared" si="8"/>
        <v>-138.96048333333334</v>
      </c>
      <c r="M129" s="347" t="s">
        <v>869</v>
      </c>
      <c r="N129" s="333">
        <v>97</v>
      </c>
      <c r="O129" s="331">
        <v>5</v>
      </c>
      <c r="P129" s="347" t="s">
        <v>850</v>
      </c>
      <c r="Q129" s="347" t="s">
        <v>850</v>
      </c>
      <c r="R129" s="347" t="s">
        <v>850</v>
      </c>
      <c r="S129" s="347" t="s">
        <v>850</v>
      </c>
      <c r="T129" s="347" t="s">
        <v>850</v>
      </c>
      <c r="U129" s="348" t="s">
        <v>850</v>
      </c>
      <c r="V129" s="334"/>
      <c r="W129" s="334"/>
      <c r="X129" s="334"/>
      <c r="Y129" s="334"/>
      <c r="Z129" s="334"/>
      <c r="AA129" s="334"/>
      <c r="AB129" s="334"/>
      <c r="AC129" s="334"/>
      <c r="AD129" s="334"/>
      <c r="AE129" s="334"/>
      <c r="AF129" s="338" t="s">
        <v>954</v>
      </c>
      <c r="AG129" s="333">
        <f t="shared" si="9"/>
        <v>2</v>
      </c>
    </row>
    <row r="130" spans="1:33">
      <c r="A130" s="329">
        <v>43004</v>
      </c>
      <c r="B130" s="330">
        <v>0.41312499999999996</v>
      </c>
      <c r="C130" s="319">
        <f t="shared" si="6"/>
        <v>43004.413124999999</v>
      </c>
      <c r="D130" s="320">
        <f t="shared" si="5"/>
        <v>269.41312499999913</v>
      </c>
      <c r="E130" s="333">
        <v>73</v>
      </c>
      <c r="F130" s="339">
        <v>26.734999999999999</v>
      </c>
      <c r="G130" s="365" t="s">
        <v>61</v>
      </c>
      <c r="H130" s="332">
        <f t="shared" si="7"/>
        <v>73.445583333333332</v>
      </c>
      <c r="I130" s="333">
        <v>138</v>
      </c>
      <c r="J130" s="339">
        <v>1.123</v>
      </c>
      <c r="K130" s="366" t="s">
        <v>62</v>
      </c>
      <c r="L130" s="332">
        <f t="shared" si="8"/>
        <v>-138.01871666666668</v>
      </c>
      <c r="M130" s="347" t="s">
        <v>876</v>
      </c>
      <c r="N130" s="333">
        <v>98</v>
      </c>
      <c r="O130" s="331"/>
      <c r="P130" s="333"/>
      <c r="Q130" s="333"/>
      <c r="R130" s="333"/>
      <c r="S130" s="333"/>
      <c r="T130" s="333"/>
      <c r="U130" s="334"/>
      <c r="V130" s="348" t="s">
        <v>850</v>
      </c>
      <c r="W130" s="334"/>
      <c r="X130" s="334"/>
      <c r="Y130" s="334"/>
      <c r="Z130" s="334"/>
      <c r="AA130" s="334"/>
      <c r="AB130" s="334"/>
      <c r="AC130" s="334"/>
      <c r="AD130" s="334"/>
      <c r="AE130" s="334"/>
      <c r="AF130" s="338" t="s">
        <v>152</v>
      </c>
      <c r="AG130" s="333">
        <f t="shared" si="9"/>
        <v>5</v>
      </c>
    </row>
    <row r="131" spans="1:33">
      <c r="A131" s="329">
        <v>43004</v>
      </c>
      <c r="B131" s="330">
        <v>0.42188657407407404</v>
      </c>
      <c r="C131" s="319">
        <f t="shared" si="6"/>
        <v>43004.421886574077</v>
      </c>
      <c r="D131" s="320">
        <f t="shared" si="5"/>
        <v>269.42188657407678</v>
      </c>
      <c r="E131" s="333">
        <v>73</v>
      </c>
      <c r="F131" s="339">
        <v>27.390999999999998</v>
      </c>
      <c r="G131" s="365" t="s">
        <v>61</v>
      </c>
      <c r="H131" s="332">
        <f t="shared" si="7"/>
        <v>73.456516666666673</v>
      </c>
      <c r="I131" s="333">
        <v>138</v>
      </c>
      <c r="J131" s="339">
        <v>1.726</v>
      </c>
      <c r="K131" s="366" t="s">
        <v>62</v>
      </c>
      <c r="L131" s="332">
        <f t="shared" si="8"/>
        <v>-138.02876666666666</v>
      </c>
      <c r="M131" s="347" t="s">
        <v>876</v>
      </c>
      <c r="N131" s="333">
        <v>99</v>
      </c>
      <c r="O131" s="331"/>
      <c r="P131" s="333"/>
      <c r="Q131" s="333"/>
      <c r="R131" s="333"/>
      <c r="S131" s="333"/>
      <c r="T131" s="333"/>
      <c r="U131" s="334"/>
      <c r="V131" s="348" t="s">
        <v>850</v>
      </c>
      <c r="W131" s="334"/>
      <c r="X131" s="334"/>
      <c r="Y131" s="334"/>
      <c r="Z131" s="334"/>
      <c r="AA131" s="334"/>
      <c r="AB131" s="334"/>
      <c r="AC131" s="334"/>
      <c r="AD131" s="334"/>
      <c r="AE131" s="334"/>
      <c r="AF131" s="338" t="s">
        <v>955</v>
      </c>
      <c r="AG131" s="333">
        <f t="shared" si="9"/>
        <v>5</v>
      </c>
    </row>
    <row r="132" spans="1:33">
      <c r="A132" s="329">
        <v>43004</v>
      </c>
      <c r="B132" s="330">
        <v>0.56763888888888892</v>
      </c>
      <c r="C132" s="319">
        <f t="shared" si="6"/>
        <v>43004.56763888889</v>
      </c>
      <c r="D132" s="320">
        <f t="shared" si="5"/>
        <v>269.56763888888963</v>
      </c>
      <c r="E132" s="333">
        <v>73</v>
      </c>
      <c r="F132" s="339">
        <v>58.588000000000001</v>
      </c>
      <c r="G132" s="365" t="s">
        <v>61</v>
      </c>
      <c r="H132" s="332">
        <f t="shared" si="7"/>
        <v>73.976466666666667</v>
      </c>
      <c r="I132" s="333">
        <v>139</v>
      </c>
      <c r="J132" s="339">
        <v>53.58</v>
      </c>
      <c r="K132" s="366" t="s">
        <v>62</v>
      </c>
      <c r="L132" s="332">
        <f t="shared" si="8"/>
        <v>-139.893</v>
      </c>
      <c r="M132" s="347" t="s">
        <v>875</v>
      </c>
      <c r="N132" s="333">
        <v>100</v>
      </c>
      <c r="O132" s="331">
        <v>6</v>
      </c>
      <c r="P132" s="347" t="s">
        <v>850</v>
      </c>
      <c r="Q132" s="333"/>
      <c r="R132" s="333"/>
      <c r="S132" s="333"/>
      <c r="T132" s="333"/>
      <c r="U132" s="334"/>
      <c r="V132" s="334"/>
      <c r="W132" s="334"/>
      <c r="X132" s="334"/>
      <c r="Y132" s="334"/>
      <c r="Z132" s="334"/>
      <c r="AA132" s="334"/>
      <c r="AB132" s="334"/>
      <c r="AC132" s="334"/>
      <c r="AD132" s="334"/>
      <c r="AE132" s="334"/>
      <c r="AF132" s="338" t="s">
        <v>956</v>
      </c>
      <c r="AG132" s="333">
        <f t="shared" si="9"/>
        <v>2</v>
      </c>
    </row>
    <row r="133" spans="1:33">
      <c r="A133" s="329">
        <v>43004</v>
      </c>
      <c r="B133" s="330">
        <v>0.84310185185185194</v>
      </c>
      <c r="C133" s="319">
        <f t="shared" si="6"/>
        <v>43004.843101851853</v>
      </c>
      <c r="D133" s="320">
        <f t="shared" ref="D133:D185" si="10">C133-42735</f>
        <v>269.84310185185313</v>
      </c>
      <c r="E133" s="333">
        <v>74</v>
      </c>
      <c r="F133" s="339">
        <v>13.298</v>
      </c>
      <c r="G133" s="365" t="s">
        <v>61</v>
      </c>
      <c r="H133" s="332">
        <f t="shared" si="7"/>
        <v>74.22163333333333</v>
      </c>
      <c r="I133" s="333">
        <v>142</v>
      </c>
      <c r="J133" s="339">
        <v>26.152000000000001</v>
      </c>
      <c r="K133" s="366" t="s">
        <v>62</v>
      </c>
      <c r="L133" s="332">
        <f t="shared" si="8"/>
        <v>-142.43586666666667</v>
      </c>
      <c r="M133" s="347" t="s">
        <v>869</v>
      </c>
      <c r="N133" s="333">
        <v>101</v>
      </c>
      <c r="O133" s="331">
        <v>7</v>
      </c>
      <c r="P133" s="347" t="s">
        <v>850</v>
      </c>
      <c r="Q133" s="347" t="s">
        <v>850</v>
      </c>
      <c r="R133" s="347" t="s">
        <v>850</v>
      </c>
      <c r="S133" s="347" t="s">
        <v>850</v>
      </c>
      <c r="T133" s="347" t="s">
        <v>850</v>
      </c>
      <c r="U133" s="348" t="s">
        <v>850</v>
      </c>
      <c r="V133" s="334"/>
      <c r="W133" s="334"/>
      <c r="X133" s="334"/>
      <c r="Y133" s="334"/>
      <c r="Z133" s="334"/>
      <c r="AA133" s="334"/>
      <c r="AB133" s="334"/>
      <c r="AC133" s="334"/>
      <c r="AD133" s="334"/>
      <c r="AE133" s="334"/>
      <c r="AF133" s="338" t="s">
        <v>957</v>
      </c>
      <c r="AG133" s="333">
        <f t="shared" si="9"/>
        <v>2</v>
      </c>
    </row>
    <row r="134" spans="1:33">
      <c r="A134" s="329">
        <v>43005</v>
      </c>
      <c r="B134" s="330">
        <v>2.8472222222222222E-2</v>
      </c>
      <c r="C134" s="319">
        <f t="shared" si="6"/>
        <v>43005.02847222222</v>
      </c>
      <c r="D134" s="320">
        <f t="shared" si="10"/>
        <v>270.02847222222044</v>
      </c>
      <c r="E134" s="333">
        <v>74</v>
      </c>
      <c r="F134" s="339">
        <v>31.071999999999999</v>
      </c>
      <c r="G134" s="365" t="s">
        <v>61</v>
      </c>
      <c r="H134" s="332">
        <f t="shared" si="7"/>
        <v>74.517866666666663</v>
      </c>
      <c r="I134" s="333">
        <v>145</v>
      </c>
      <c r="J134" s="339">
        <v>8.4740000000000002</v>
      </c>
      <c r="K134" s="366" t="s">
        <v>62</v>
      </c>
      <c r="L134" s="332">
        <f t="shared" si="8"/>
        <v>-145.14123333333333</v>
      </c>
      <c r="M134" s="347" t="s">
        <v>869</v>
      </c>
      <c r="N134" s="333">
        <v>102</v>
      </c>
      <c r="O134" s="331">
        <v>8</v>
      </c>
      <c r="P134" s="347" t="s">
        <v>850</v>
      </c>
      <c r="Q134" s="333"/>
      <c r="R134" s="333"/>
      <c r="S134" s="333"/>
      <c r="T134" s="333"/>
      <c r="U134" s="334"/>
      <c r="V134" s="334"/>
      <c r="W134" s="334"/>
      <c r="X134" s="334"/>
      <c r="Y134" s="334"/>
      <c r="Z134" s="334"/>
      <c r="AA134" s="334"/>
      <c r="AB134" s="334"/>
      <c r="AC134" s="334"/>
      <c r="AD134" s="334"/>
      <c r="AE134" s="334"/>
      <c r="AF134" s="338" t="s">
        <v>958</v>
      </c>
      <c r="AG134" s="333">
        <f t="shared" si="9"/>
        <v>2</v>
      </c>
    </row>
    <row r="135" spans="1:33">
      <c r="A135" s="329">
        <v>43005</v>
      </c>
      <c r="B135" s="330">
        <v>0.22569444444444445</v>
      </c>
      <c r="C135" s="319">
        <f t="shared" si="6"/>
        <v>43005.225694444445</v>
      </c>
      <c r="D135" s="320">
        <f t="shared" si="10"/>
        <v>270.22569444444525</v>
      </c>
      <c r="E135" s="333">
        <v>74</v>
      </c>
      <c r="F135" s="339">
        <v>41.219000000000001</v>
      </c>
      <c r="G135" s="365" t="s">
        <v>61</v>
      </c>
      <c r="H135" s="332">
        <f t="shared" si="7"/>
        <v>74.68698333333333</v>
      </c>
      <c r="I135" s="333">
        <v>146</v>
      </c>
      <c r="J135" s="339">
        <v>39.348999999999997</v>
      </c>
      <c r="K135" s="366" t="s">
        <v>62</v>
      </c>
      <c r="L135" s="332">
        <f t="shared" si="8"/>
        <v>-146.65581666666668</v>
      </c>
      <c r="M135" s="347" t="s">
        <v>854</v>
      </c>
      <c r="N135" s="333">
        <v>103</v>
      </c>
      <c r="O135" s="331"/>
      <c r="P135" s="333"/>
      <c r="Q135" s="333"/>
      <c r="R135" s="333"/>
      <c r="S135" s="333"/>
      <c r="T135" s="333"/>
      <c r="U135" s="334"/>
      <c r="V135" s="348" t="s">
        <v>850</v>
      </c>
      <c r="W135" s="334"/>
      <c r="X135" s="334"/>
      <c r="Y135" s="334"/>
      <c r="Z135" s="334"/>
      <c r="AA135" s="334"/>
      <c r="AB135" s="334"/>
      <c r="AC135" s="334"/>
      <c r="AD135" s="334"/>
      <c r="AE135" s="334"/>
      <c r="AF135" s="376"/>
      <c r="AG135" s="333">
        <f t="shared" si="9"/>
        <v>5</v>
      </c>
    </row>
    <row r="136" spans="1:33">
      <c r="A136" s="329">
        <v>43005</v>
      </c>
      <c r="B136" s="330">
        <v>0.49756944444444445</v>
      </c>
      <c r="C136" s="319">
        <f t="shared" ref="C136:C204" si="11">A136+B136</f>
        <v>43005.497569444444</v>
      </c>
      <c r="D136" s="320">
        <f t="shared" si="10"/>
        <v>270.4975694444438</v>
      </c>
      <c r="E136" s="333">
        <v>74</v>
      </c>
      <c r="F136" s="339">
        <v>17.716999999999999</v>
      </c>
      <c r="G136" s="365" t="s">
        <v>61</v>
      </c>
      <c r="H136" s="332">
        <f t="shared" si="7"/>
        <v>74.29528333333333</v>
      </c>
      <c r="I136" s="333">
        <v>143</v>
      </c>
      <c r="J136" s="339">
        <v>18.436</v>
      </c>
      <c r="K136" s="366" t="s">
        <v>62</v>
      </c>
      <c r="L136" s="332">
        <f t="shared" si="8"/>
        <v>-143.30726666666666</v>
      </c>
      <c r="M136" s="347" t="s">
        <v>876</v>
      </c>
      <c r="N136" s="333">
        <v>104</v>
      </c>
      <c r="O136" s="331"/>
      <c r="P136" s="333"/>
      <c r="Q136" s="333"/>
      <c r="R136" s="333"/>
      <c r="S136" s="333"/>
      <c r="T136" s="333"/>
      <c r="U136" s="334"/>
      <c r="V136" s="348" t="s">
        <v>850</v>
      </c>
      <c r="W136" s="334"/>
      <c r="X136" s="334"/>
      <c r="Y136" s="334"/>
      <c r="Z136" s="334"/>
      <c r="AA136" s="334"/>
      <c r="AB136" s="334"/>
      <c r="AC136" s="334"/>
      <c r="AD136" s="334"/>
      <c r="AE136" s="334"/>
      <c r="AF136" s="377" t="s">
        <v>959</v>
      </c>
      <c r="AG136" s="333">
        <f t="shared" si="9"/>
        <v>5</v>
      </c>
    </row>
    <row r="137" spans="1:33">
      <c r="A137" s="329">
        <v>43005</v>
      </c>
      <c r="B137" s="330">
        <v>0.72268518518518521</v>
      </c>
      <c r="C137" s="319">
        <f t="shared" si="11"/>
        <v>43005.722685185188</v>
      </c>
      <c r="D137" s="320">
        <f t="shared" si="10"/>
        <v>270.72268518518831</v>
      </c>
      <c r="E137" s="333">
        <v>74</v>
      </c>
      <c r="F137" s="339">
        <v>1.2829999999999999</v>
      </c>
      <c r="G137" s="365" t="s">
        <v>61</v>
      </c>
      <c r="H137" s="332">
        <f t="shared" si="7"/>
        <v>74.021383333333333</v>
      </c>
      <c r="I137" s="333">
        <v>140</v>
      </c>
      <c r="J137" s="339">
        <v>23.164000000000001</v>
      </c>
      <c r="K137" s="366" t="s">
        <v>62</v>
      </c>
      <c r="L137" s="332">
        <f t="shared" si="8"/>
        <v>-140.38606666666666</v>
      </c>
      <c r="M137" s="347" t="s">
        <v>876</v>
      </c>
      <c r="N137" s="333">
        <v>105</v>
      </c>
      <c r="O137" s="331"/>
      <c r="P137" s="333"/>
      <c r="Q137" s="333"/>
      <c r="R137" s="333"/>
      <c r="S137" s="333"/>
      <c r="T137" s="333"/>
      <c r="U137" s="334"/>
      <c r="V137" s="348" t="s">
        <v>850</v>
      </c>
      <c r="W137" s="334"/>
      <c r="X137" s="334"/>
      <c r="Y137" s="334"/>
      <c r="Z137" s="334"/>
      <c r="AA137" s="334"/>
      <c r="AB137" s="334"/>
      <c r="AC137" s="334"/>
      <c r="AD137" s="334"/>
      <c r="AE137" s="334"/>
      <c r="AF137" s="376"/>
      <c r="AG137" s="333">
        <f t="shared" si="9"/>
        <v>5</v>
      </c>
    </row>
    <row r="138" spans="1:33">
      <c r="A138" s="329">
        <v>43005</v>
      </c>
      <c r="B138" s="330">
        <v>0.90277777777777779</v>
      </c>
      <c r="C138" s="319">
        <f t="shared" si="11"/>
        <v>43005.902777777781</v>
      </c>
      <c r="D138" s="320">
        <f t="shared" si="10"/>
        <v>270.90277777778101</v>
      </c>
      <c r="E138" s="333"/>
      <c r="F138" s="339"/>
      <c r="G138" s="365"/>
      <c r="H138" s="332"/>
      <c r="I138" s="333"/>
      <c r="J138" s="339"/>
      <c r="K138" s="366"/>
      <c r="L138" s="332"/>
      <c r="M138" s="347"/>
      <c r="N138" s="333"/>
      <c r="O138" s="331"/>
      <c r="P138" s="333"/>
      <c r="Q138" s="333"/>
      <c r="R138" s="333"/>
      <c r="S138" s="333"/>
      <c r="T138" s="333"/>
      <c r="U138" s="334"/>
      <c r="V138" s="348"/>
      <c r="W138" s="334"/>
      <c r="X138" s="334"/>
      <c r="Y138" s="334"/>
      <c r="Z138" s="334"/>
      <c r="AA138" s="334"/>
      <c r="AB138" s="334"/>
      <c r="AC138" s="334">
        <v>2</v>
      </c>
      <c r="AD138" s="334"/>
      <c r="AE138" s="334"/>
      <c r="AF138" s="377" t="s">
        <v>960</v>
      </c>
      <c r="AG138" s="333"/>
    </row>
    <row r="139" spans="1:33">
      <c r="A139" s="329">
        <v>43006</v>
      </c>
      <c r="B139" s="330">
        <v>0.18680555555555556</v>
      </c>
      <c r="C139" s="319">
        <f t="shared" si="11"/>
        <v>43006.186805555553</v>
      </c>
      <c r="D139" s="320">
        <f t="shared" si="10"/>
        <v>271.18680555555329</v>
      </c>
      <c r="E139" s="333">
        <v>74</v>
      </c>
      <c r="F139" s="369">
        <v>0.32800000000000001</v>
      </c>
      <c r="G139" s="365" t="s">
        <v>61</v>
      </c>
      <c r="H139" s="332">
        <f t="shared" si="7"/>
        <v>74.005466666666663</v>
      </c>
      <c r="I139" s="333">
        <v>139</v>
      </c>
      <c r="J139" s="369">
        <v>58.390999999999998</v>
      </c>
      <c r="K139" s="366" t="s">
        <v>62</v>
      </c>
      <c r="L139" s="332">
        <f t="shared" si="8"/>
        <v>-139.97318333333334</v>
      </c>
      <c r="M139" s="347" t="s">
        <v>854</v>
      </c>
      <c r="N139" s="333">
        <v>106</v>
      </c>
      <c r="O139" s="331"/>
      <c r="P139" s="333"/>
      <c r="Q139" s="333"/>
      <c r="R139" s="333"/>
      <c r="S139" s="333"/>
      <c r="T139" s="333"/>
      <c r="U139" s="334"/>
      <c r="V139" s="348" t="s">
        <v>850</v>
      </c>
      <c r="W139" s="334"/>
      <c r="X139" s="334"/>
      <c r="Y139" s="334"/>
      <c r="Z139" s="334"/>
      <c r="AA139" s="334"/>
      <c r="AB139" s="334"/>
      <c r="AC139" s="334"/>
      <c r="AD139" s="334"/>
      <c r="AE139" s="334"/>
      <c r="AF139" s="377" t="s">
        <v>961</v>
      </c>
      <c r="AG139" s="366">
        <f t="shared" si="9"/>
        <v>5</v>
      </c>
    </row>
    <row r="140" spans="1:33">
      <c r="A140" s="329">
        <v>43006</v>
      </c>
      <c r="B140" s="330">
        <v>0.32841435185185186</v>
      </c>
      <c r="C140" s="319">
        <f t="shared" si="11"/>
        <v>43006.328414351854</v>
      </c>
      <c r="D140" s="320">
        <f t="shared" si="10"/>
        <v>271.32841435185401</v>
      </c>
      <c r="E140" s="333">
        <v>73</v>
      </c>
      <c r="F140" s="339">
        <v>44.585999999999999</v>
      </c>
      <c r="G140" s="365" t="s">
        <v>61</v>
      </c>
      <c r="H140" s="332">
        <f t="shared" si="7"/>
        <v>73.743099999999998</v>
      </c>
      <c r="I140" s="333">
        <v>141</v>
      </c>
      <c r="J140" s="339">
        <v>20.161999999999999</v>
      </c>
      <c r="K140" s="366" t="s">
        <v>62</v>
      </c>
      <c r="L140" s="332">
        <f t="shared" si="8"/>
        <v>-141.33603333333335</v>
      </c>
      <c r="M140" s="347" t="s">
        <v>869</v>
      </c>
      <c r="N140" s="333">
        <v>107</v>
      </c>
      <c r="O140" s="331">
        <v>1</v>
      </c>
      <c r="P140" s="347" t="s">
        <v>850</v>
      </c>
      <c r="Q140" s="333"/>
      <c r="R140" s="333"/>
      <c r="S140" s="333"/>
      <c r="T140" s="333"/>
      <c r="U140" s="334"/>
      <c r="V140" s="334"/>
      <c r="W140" s="334"/>
      <c r="X140" s="334"/>
      <c r="Y140" s="334"/>
      <c r="Z140" s="334"/>
      <c r="AA140" s="334"/>
      <c r="AB140" s="334"/>
      <c r="AC140" s="334"/>
      <c r="AD140" s="334"/>
      <c r="AE140" s="334"/>
      <c r="AF140" s="377" t="s">
        <v>962</v>
      </c>
      <c r="AG140" s="366">
        <f t="shared" si="9"/>
        <v>2</v>
      </c>
    </row>
    <row r="141" spans="1:33">
      <c r="A141" s="329">
        <v>43006</v>
      </c>
      <c r="B141" s="330">
        <v>0.457974537037037</v>
      </c>
      <c r="C141" s="319">
        <f t="shared" si="11"/>
        <v>43006.457974537036</v>
      </c>
      <c r="D141" s="320">
        <f t="shared" si="10"/>
        <v>271.45797453703562</v>
      </c>
      <c r="E141" s="333">
        <v>73</v>
      </c>
      <c r="F141" s="339">
        <v>37.198999999999998</v>
      </c>
      <c r="G141" s="365" t="s">
        <v>61</v>
      </c>
      <c r="H141" s="332">
        <f t="shared" si="7"/>
        <v>73.619983333333337</v>
      </c>
      <c r="I141" s="333">
        <v>143</v>
      </c>
      <c r="J141" s="339">
        <v>46.289000000000001</v>
      </c>
      <c r="K141" s="366" t="s">
        <v>62</v>
      </c>
      <c r="L141" s="332">
        <f t="shared" si="8"/>
        <v>-143.77148333333332</v>
      </c>
      <c r="M141" s="347" t="s">
        <v>875</v>
      </c>
      <c r="N141" s="333">
        <v>108</v>
      </c>
      <c r="O141" s="331">
        <v>2</v>
      </c>
      <c r="P141" s="347" t="s">
        <v>850</v>
      </c>
      <c r="Q141" s="333"/>
      <c r="R141" s="333"/>
      <c r="S141" s="333"/>
      <c r="T141" s="333"/>
      <c r="U141" s="334"/>
      <c r="V141" s="334"/>
      <c r="W141" s="334"/>
      <c r="X141" s="334"/>
      <c r="Y141" s="334"/>
      <c r="Z141" s="334"/>
      <c r="AA141" s="334"/>
      <c r="AB141" s="334"/>
      <c r="AC141" s="334"/>
      <c r="AD141" s="334"/>
      <c r="AE141" s="334"/>
      <c r="AF141" s="377" t="s">
        <v>963</v>
      </c>
      <c r="AG141" s="366">
        <f t="shared" ref="AG141:AG208" si="12">IF(COUNTA(P141)&gt;0,2,IF(COUNTA(Q141)&gt;0,3,IF(COUNTA(U141)&gt;0,4,IF(COUNTA(V141)&gt;0,5,IF(COUNTA(W141)&gt;0,6,"")))))</f>
        <v>2</v>
      </c>
    </row>
    <row r="142" spans="1:33">
      <c r="A142" s="329">
        <v>43006</v>
      </c>
      <c r="B142" s="330">
        <v>0.55034722222222221</v>
      </c>
      <c r="C142" s="319">
        <f t="shared" si="11"/>
        <v>43006.550347222219</v>
      </c>
      <c r="D142" s="320">
        <f t="shared" si="10"/>
        <v>271.55034722221899</v>
      </c>
      <c r="E142" s="333">
        <v>73</v>
      </c>
      <c r="F142" s="339">
        <v>40.472000000000001</v>
      </c>
      <c r="G142" s="365" t="s">
        <v>61</v>
      </c>
      <c r="H142" s="332">
        <f t="shared" si="7"/>
        <v>73.674533333333329</v>
      </c>
      <c r="I142" s="333">
        <v>145</v>
      </c>
      <c r="J142" s="339">
        <v>45.712000000000003</v>
      </c>
      <c r="K142" s="366" t="s">
        <v>62</v>
      </c>
      <c r="L142" s="332">
        <f t="shared" si="8"/>
        <v>-145.76186666666666</v>
      </c>
      <c r="M142" s="347" t="s">
        <v>876</v>
      </c>
      <c r="N142" s="333">
        <v>109</v>
      </c>
      <c r="O142" s="331"/>
      <c r="P142" s="333"/>
      <c r="Q142" s="333"/>
      <c r="R142" s="333"/>
      <c r="S142" s="333"/>
      <c r="T142" s="333"/>
      <c r="U142" s="334"/>
      <c r="V142" s="348" t="s">
        <v>850</v>
      </c>
      <c r="W142" s="334"/>
      <c r="X142" s="334"/>
      <c r="Y142" s="334"/>
      <c r="Z142" s="334"/>
      <c r="AA142" s="334"/>
      <c r="AB142" s="334"/>
      <c r="AC142" s="334"/>
      <c r="AD142" s="334"/>
      <c r="AE142" s="334"/>
      <c r="AF142" s="376"/>
      <c r="AG142" s="366">
        <f t="shared" si="12"/>
        <v>5</v>
      </c>
    </row>
    <row r="143" spans="1:33">
      <c r="A143" s="329">
        <v>43006</v>
      </c>
      <c r="B143" s="330">
        <v>0.5839699074074074</v>
      </c>
      <c r="C143" s="319">
        <f t="shared" si="11"/>
        <v>43006.583969907406</v>
      </c>
      <c r="D143" s="320">
        <f t="shared" si="10"/>
        <v>271.58396990740584</v>
      </c>
      <c r="E143" s="333">
        <v>73</v>
      </c>
      <c r="F143" s="339">
        <v>41.694000000000003</v>
      </c>
      <c r="G143" s="365" t="s">
        <v>61</v>
      </c>
      <c r="H143" s="332">
        <f t="shared" si="7"/>
        <v>73.694900000000004</v>
      </c>
      <c r="I143" s="333">
        <v>146</v>
      </c>
      <c r="J143" s="339">
        <v>28.068999999999999</v>
      </c>
      <c r="K143" s="366" t="s">
        <v>62</v>
      </c>
      <c r="L143" s="332">
        <f t="shared" si="8"/>
        <v>-146.46781666666666</v>
      </c>
      <c r="M143" s="347" t="s">
        <v>875</v>
      </c>
      <c r="N143" s="333">
        <v>110</v>
      </c>
      <c r="O143" s="331">
        <v>3</v>
      </c>
      <c r="P143" s="347" t="s">
        <v>850</v>
      </c>
      <c r="Q143" s="333"/>
      <c r="R143" s="333"/>
      <c r="S143" s="333"/>
      <c r="T143" s="333"/>
      <c r="U143" s="334"/>
      <c r="V143" s="334"/>
      <c r="W143" s="334"/>
      <c r="X143" s="334"/>
      <c r="Y143" s="334"/>
      <c r="Z143" s="334"/>
      <c r="AA143" s="334"/>
      <c r="AB143" s="334"/>
      <c r="AC143" s="334"/>
      <c r="AD143" s="334"/>
      <c r="AE143" s="334"/>
      <c r="AF143" s="377" t="s">
        <v>964</v>
      </c>
      <c r="AG143" s="366">
        <f t="shared" si="12"/>
        <v>2</v>
      </c>
    </row>
    <row r="144" spans="1:33">
      <c r="A144" s="329">
        <v>43006</v>
      </c>
      <c r="B144" s="330">
        <v>0.70190972222222225</v>
      </c>
      <c r="C144" s="319">
        <f t="shared" si="11"/>
        <v>43006.701909722222</v>
      </c>
      <c r="D144" s="320">
        <f t="shared" si="10"/>
        <v>271.7019097222219</v>
      </c>
      <c r="E144" s="333">
        <v>73</v>
      </c>
      <c r="F144" s="339">
        <v>11.167999999999999</v>
      </c>
      <c r="G144" s="365" t="s">
        <v>61</v>
      </c>
      <c r="H144" s="332">
        <f t="shared" si="7"/>
        <v>73.186133333333331</v>
      </c>
      <c r="I144" s="333">
        <v>145</v>
      </c>
      <c r="J144" s="339">
        <v>44.701999999999998</v>
      </c>
      <c r="K144" s="366" t="s">
        <v>62</v>
      </c>
      <c r="L144" s="332">
        <f t="shared" si="8"/>
        <v>-145.74503333333334</v>
      </c>
      <c r="M144" s="347" t="s">
        <v>875</v>
      </c>
      <c r="N144" s="333">
        <v>111</v>
      </c>
      <c r="O144" s="331">
        <v>4</v>
      </c>
      <c r="P144" s="347" t="s">
        <v>850</v>
      </c>
      <c r="Q144" s="333"/>
      <c r="R144" s="333"/>
      <c r="S144" s="333"/>
      <c r="T144" s="333"/>
      <c r="U144" s="334"/>
      <c r="V144" s="334"/>
      <c r="W144" s="334"/>
      <c r="X144" s="334"/>
      <c r="Y144" s="334"/>
      <c r="Z144" s="334"/>
      <c r="AA144" s="334"/>
      <c r="AB144" s="334"/>
      <c r="AC144" s="334"/>
      <c r="AD144" s="334"/>
      <c r="AE144" s="334"/>
      <c r="AF144" s="377" t="s">
        <v>965</v>
      </c>
      <c r="AG144" s="366">
        <f t="shared" si="12"/>
        <v>2</v>
      </c>
    </row>
    <row r="145" spans="1:34">
      <c r="A145" s="329">
        <v>43006</v>
      </c>
      <c r="B145" s="330">
        <v>0.9277777777777777</v>
      </c>
      <c r="C145" s="319">
        <f t="shared" si="11"/>
        <v>43006.927777777775</v>
      </c>
      <c r="D145" s="320">
        <f t="shared" si="10"/>
        <v>271.92777777777519</v>
      </c>
      <c r="E145" s="333">
        <v>72</v>
      </c>
      <c r="F145" s="339">
        <v>36.197000000000003</v>
      </c>
      <c r="G145" s="365" t="s">
        <v>61</v>
      </c>
      <c r="H145" s="332">
        <f t="shared" si="7"/>
        <v>72.603283333333337</v>
      </c>
      <c r="I145" s="333">
        <v>144</v>
      </c>
      <c r="J145" s="339">
        <v>42.05</v>
      </c>
      <c r="K145" s="366" t="s">
        <v>62</v>
      </c>
      <c r="L145" s="332">
        <f t="shared" si="8"/>
        <v>-144.70083333333332</v>
      </c>
      <c r="M145" s="347" t="s">
        <v>854</v>
      </c>
      <c r="N145" s="333">
        <v>112</v>
      </c>
      <c r="O145" s="331"/>
      <c r="P145" s="333"/>
      <c r="Q145" s="333"/>
      <c r="R145" s="333"/>
      <c r="S145" s="333"/>
      <c r="T145" s="333"/>
      <c r="U145" s="334"/>
      <c r="V145" s="348" t="s">
        <v>850</v>
      </c>
      <c r="W145" s="334"/>
      <c r="X145" s="334"/>
      <c r="Y145" s="334"/>
      <c r="Z145" s="334"/>
      <c r="AA145" s="334"/>
      <c r="AB145" s="334"/>
      <c r="AC145" s="334"/>
      <c r="AD145" s="334"/>
      <c r="AE145" s="334"/>
      <c r="AF145" s="377" t="s">
        <v>966</v>
      </c>
      <c r="AG145" s="366">
        <f t="shared" si="12"/>
        <v>5</v>
      </c>
    </row>
    <row r="146" spans="1:34">
      <c r="A146" s="329">
        <v>43006</v>
      </c>
      <c r="B146" s="330">
        <v>0.97430555555555554</v>
      </c>
      <c r="C146" s="319">
        <f t="shared" si="11"/>
        <v>43006.974305555559</v>
      </c>
      <c r="D146" s="320">
        <f t="shared" si="10"/>
        <v>271.97430555555911</v>
      </c>
      <c r="E146" s="333">
        <v>72</v>
      </c>
      <c r="F146" s="339">
        <v>36.107999999999997</v>
      </c>
      <c r="G146" s="365" t="s">
        <v>61</v>
      </c>
      <c r="H146" s="332">
        <f t="shared" si="7"/>
        <v>72.601799999999997</v>
      </c>
      <c r="I146" s="333">
        <v>144</v>
      </c>
      <c r="J146" s="339">
        <v>41.451999999999998</v>
      </c>
      <c r="K146" s="366" t="s">
        <v>62</v>
      </c>
      <c r="L146" s="332">
        <f t="shared" si="8"/>
        <v>-144.69086666666666</v>
      </c>
      <c r="M146" s="347" t="s">
        <v>940</v>
      </c>
      <c r="N146" s="333">
        <v>113</v>
      </c>
      <c r="O146" s="331"/>
      <c r="P146" s="333"/>
      <c r="Q146" s="333"/>
      <c r="R146" s="333"/>
      <c r="S146" s="333"/>
      <c r="T146" s="333"/>
      <c r="U146" s="334"/>
      <c r="V146" s="334"/>
      <c r="W146" s="334"/>
      <c r="X146" s="334"/>
      <c r="Y146" s="334"/>
      <c r="Z146" s="334"/>
      <c r="AA146" s="334"/>
      <c r="AB146" s="334"/>
      <c r="AC146" s="334"/>
      <c r="AD146" s="334"/>
      <c r="AE146" s="334"/>
      <c r="AF146" s="377" t="s">
        <v>967</v>
      </c>
      <c r="AG146" s="366" t="str">
        <f t="shared" si="12"/>
        <v/>
      </c>
    </row>
    <row r="147" spans="1:34">
      <c r="A147" s="329">
        <v>43007</v>
      </c>
      <c r="B147" s="330">
        <v>3.5185185185185187E-2</v>
      </c>
      <c r="C147" s="319">
        <f t="shared" si="11"/>
        <v>43007.035185185188</v>
      </c>
      <c r="D147" s="320">
        <f t="shared" si="10"/>
        <v>272.03518518518831</v>
      </c>
      <c r="E147" s="333">
        <v>72</v>
      </c>
      <c r="F147" s="339">
        <v>35.341999999999999</v>
      </c>
      <c r="G147" s="365" t="s">
        <v>61</v>
      </c>
      <c r="H147" s="332">
        <f t="shared" si="7"/>
        <v>72.589033333333333</v>
      </c>
      <c r="I147" s="333">
        <v>144</v>
      </c>
      <c r="J147" s="339">
        <v>40.078000000000003</v>
      </c>
      <c r="K147" s="366" t="s">
        <v>62</v>
      </c>
      <c r="L147" s="332">
        <f t="shared" si="8"/>
        <v>-144.66796666666667</v>
      </c>
      <c r="M147" s="347" t="s">
        <v>870</v>
      </c>
      <c r="N147" s="333">
        <v>114</v>
      </c>
      <c r="O147" s="331"/>
      <c r="P147" s="333"/>
      <c r="Q147" s="333"/>
      <c r="R147" s="333"/>
      <c r="S147" s="333"/>
      <c r="T147" s="333"/>
      <c r="U147" s="334"/>
      <c r="V147" s="334"/>
      <c r="W147" s="348" t="s">
        <v>850</v>
      </c>
      <c r="X147" s="348" t="s">
        <v>850</v>
      </c>
      <c r="Y147" s="334"/>
      <c r="Z147" s="334"/>
      <c r="AA147" s="334"/>
      <c r="AB147" s="374" t="s">
        <v>968</v>
      </c>
      <c r="AC147" s="378">
        <v>2.14255106413369</v>
      </c>
      <c r="AD147" s="334"/>
      <c r="AE147" s="334"/>
      <c r="AF147" s="376" t="s">
        <v>969</v>
      </c>
      <c r="AG147" s="366">
        <f t="shared" si="12"/>
        <v>6</v>
      </c>
      <c r="AH147">
        <f>5/(120+20.02)*60</f>
        <v>2.1425510641336949</v>
      </c>
    </row>
    <row r="148" spans="1:34">
      <c r="A148" s="329">
        <v>43007</v>
      </c>
      <c r="B148" s="330">
        <v>4.988425925925926E-2</v>
      </c>
      <c r="C148" s="319">
        <f t="shared" si="11"/>
        <v>43007.049884259257</v>
      </c>
      <c r="D148" s="320">
        <f t="shared" si="10"/>
        <v>272.04988425925694</v>
      </c>
      <c r="E148" s="333">
        <v>72</v>
      </c>
      <c r="F148" s="339">
        <v>32.206000000000003</v>
      </c>
      <c r="G148" s="365" t="s">
        <v>61</v>
      </c>
      <c r="H148" s="332">
        <f t="shared" si="7"/>
        <v>72.536766666666665</v>
      </c>
      <c r="I148" s="333">
        <v>144</v>
      </c>
      <c r="J148" s="339">
        <v>54.551000000000002</v>
      </c>
      <c r="K148" s="366" t="s">
        <v>62</v>
      </c>
      <c r="L148" s="332">
        <f t="shared" si="8"/>
        <v>-144.90918333333335</v>
      </c>
      <c r="M148" s="347" t="s">
        <v>870</v>
      </c>
      <c r="N148" s="333">
        <v>114</v>
      </c>
      <c r="O148" s="331"/>
      <c r="P148" s="333"/>
      <c r="Q148" s="333"/>
      <c r="R148" s="333"/>
      <c r="S148" s="333"/>
      <c r="T148" s="333"/>
      <c r="U148" s="334"/>
      <c r="V148" s="334"/>
      <c r="W148" s="334"/>
      <c r="X148" s="334"/>
      <c r="Y148" s="334"/>
      <c r="Z148" s="334"/>
      <c r="AA148" s="334"/>
      <c r="AB148" s="334"/>
      <c r="AC148" s="334"/>
      <c r="AD148" s="334"/>
      <c r="AE148" s="334"/>
      <c r="AF148" s="376"/>
      <c r="AG148" s="366" t="str">
        <f t="shared" si="12"/>
        <v/>
      </c>
    </row>
    <row r="149" spans="1:34">
      <c r="A149" s="329">
        <v>43007</v>
      </c>
      <c r="B149" s="330">
        <v>0.11012731481481482</v>
      </c>
      <c r="C149" s="319">
        <f t="shared" si="11"/>
        <v>43007.110127314816</v>
      </c>
      <c r="D149" s="320">
        <f t="shared" si="10"/>
        <v>272.11012731481605</v>
      </c>
      <c r="E149" s="333">
        <v>72</v>
      </c>
      <c r="F149" s="339">
        <v>17.478000000000002</v>
      </c>
      <c r="G149" s="365" t="s">
        <v>61</v>
      </c>
      <c r="H149" s="332">
        <f t="shared" si="7"/>
        <v>72.291300000000007</v>
      </c>
      <c r="I149" s="333">
        <v>145</v>
      </c>
      <c r="J149" s="339">
        <v>52.682000000000002</v>
      </c>
      <c r="K149" s="366" t="s">
        <v>62</v>
      </c>
      <c r="L149" s="332">
        <f t="shared" si="8"/>
        <v>-145.87803333333332</v>
      </c>
      <c r="M149" s="347" t="s">
        <v>869</v>
      </c>
      <c r="N149" s="333">
        <v>115</v>
      </c>
      <c r="O149" s="331">
        <v>5</v>
      </c>
      <c r="P149" s="347" t="s">
        <v>850</v>
      </c>
      <c r="Q149" s="333"/>
      <c r="R149" s="333"/>
      <c r="S149" s="333"/>
      <c r="T149" s="333"/>
      <c r="U149" s="334"/>
      <c r="V149" s="334"/>
      <c r="W149" s="334"/>
      <c r="X149" s="334"/>
      <c r="Y149" s="334"/>
      <c r="Z149" s="334"/>
      <c r="AA149" s="334"/>
      <c r="AB149" s="334"/>
      <c r="AC149" s="334"/>
      <c r="AD149" s="334"/>
      <c r="AE149" s="334"/>
      <c r="AF149" s="377" t="s">
        <v>970</v>
      </c>
      <c r="AG149" s="366">
        <f t="shared" si="12"/>
        <v>2</v>
      </c>
    </row>
    <row r="150" spans="1:34">
      <c r="A150" s="329">
        <v>43007</v>
      </c>
      <c r="B150" s="330">
        <v>0.27210648148148148</v>
      </c>
      <c r="C150" s="319">
        <f t="shared" si="11"/>
        <v>43007.272106481483</v>
      </c>
      <c r="D150" s="320">
        <f t="shared" si="10"/>
        <v>272.27210648148321</v>
      </c>
      <c r="E150" s="333">
        <v>71</v>
      </c>
      <c r="F150" s="339">
        <v>50.106000000000002</v>
      </c>
      <c r="G150" s="365" t="s">
        <v>61</v>
      </c>
      <c r="H150" s="332">
        <f t="shared" si="7"/>
        <v>71.835099999999997</v>
      </c>
      <c r="I150" s="333">
        <v>146</v>
      </c>
      <c r="J150" s="339">
        <v>8</v>
      </c>
      <c r="K150" s="366" t="s">
        <v>62</v>
      </c>
      <c r="L150" s="332">
        <f t="shared" si="8"/>
        <v>-146.13333333333333</v>
      </c>
      <c r="M150" s="347" t="s">
        <v>854</v>
      </c>
      <c r="N150" s="333">
        <v>116</v>
      </c>
      <c r="O150" s="331"/>
      <c r="P150" s="333"/>
      <c r="Q150" s="333"/>
      <c r="R150" s="333"/>
      <c r="S150" s="333"/>
      <c r="T150" s="333"/>
      <c r="U150" s="334"/>
      <c r="V150" s="348" t="s">
        <v>850</v>
      </c>
      <c r="W150" s="334"/>
      <c r="X150" s="334"/>
      <c r="Y150" s="334"/>
      <c r="Z150" s="334"/>
      <c r="AA150" s="334"/>
      <c r="AB150" s="334"/>
      <c r="AC150" s="334"/>
      <c r="AD150" s="334"/>
      <c r="AE150" s="334"/>
      <c r="AF150" s="376"/>
      <c r="AG150" s="366">
        <f t="shared" si="12"/>
        <v>5</v>
      </c>
    </row>
    <row r="151" spans="1:34">
      <c r="A151" s="329">
        <v>43007</v>
      </c>
      <c r="B151" s="330">
        <v>0.27957175925925926</v>
      </c>
      <c r="C151" s="319">
        <f t="shared" si="11"/>
        <v>43007.27957175926</v>
      </c>
      <c r="D151" s="320">
        <f t="shared" si="10"/>
        <v>272.27957175925985</v>
      </c>
      <c r="E151" s="333">
        <v>71</v>
      </c>
      <c r="F151" s="339">
        <v>49.465000000000003</v>
      </c>
      <c r="G151" s="365" t="s">
        <v>61</v>
      </c>
      <c r="H151" s="332">
        <f t="shared" si="7"/>
        <v>71.824416666666664</v>
      </c>
      <c r="I151" s="333">
        <v>145</v>
      </c>
      <c r="J151" s="333">
        <v>59.698</v>
      </c>
      <c r="K151" s="366" t="s">
        <v>62</v>
      </c>
      <c r="L151" s="332">
        <f t="shared" si="8"/>
        <v>-145.99496666666667</v>
      </c>
      <c r="M151" s="347" t="s">
        <v>869</v>
      </c>
      <c r="N151" s="333">
        <v>117</v>
      </c>
      <c r="O151" s="331">
        <v>6</v>
      </c>
      <c r="P151" s="347" t="s">
        <v>850</v>
      </c>
      <c r="Q151" s="333"/>
      <c r="R151" s="333"/>
      <c r="S151" s="333"/>
      <c r="T151" s="333"/>
      <c r="U151" s="334"/>
      <c r="V151" s="334"/>
      <c r="W151" s="334"/>
      <c r="X151" s="334"/>
      <c r="Y151" s="334"/>
      <c r="Z151" s="334"/>
      <c r="AA151" s="334"/>
      <c r="AB151" s="334"/>
      <c r="AC151" s="334"/>
      <c r="AD151" s="334"/>
      <c r="AE151" s="334"/>
      <c r="AF151" s="377" t="s">
        <v>971</v>
      </c>
      <c r="AG151" s="366">
        <f t="shared" si="12"/>
        <v>2</v>
      </c>
    </row>
    <row r="152" spans="1:34">
      <c r="A152" s="329">
        <v>43007</v>
      </c>
      <c r="B152" s="330">
        <v>0.5463541666666667</v>
      </c>
      <c r="C152" s="319">
        <f t="shared" si="11"/>
        <v>43007.546354166669</v>
      </c>
      <c r="D152" s="320">
        <f t="shared" si="10"/>
        <v>272.54635416666861</v>
      </c>
      <c r="E152" s="333">
        <v>72</v>
      </c>
      <c r="F152" s="339">
        <v>8.3659999999999997</v>
      </c>
      <c r="G152" s="365" t="s">
        <v>61</v>
      </c>
      <c r="H152" s="332">
        <f t="shared" si="7"/>
        <v>72.139433333333329</v>
      </c>
      <c r="I152" s="333">
        <v>142</v>
      </c>
      <c r="J152" s="333">
        <v>28.661999999999999</v>
      </c>
      <c r="K152" s="366" t="s">
        <v>62</v>
      </c>
      <c r="L152" s="332">
        <f t="shared" si="8"/>
        <v>-142.4777</v>
      </c>
      <c r="M152" s="347" t="s">
        <v>565</v>
      </c>
      <c r="N152" s="333">
        <v>118</v>
      </c>
      <c r="O152" s="331">
        <v>7</v>
      </c>
      <c r="P152" s="347" t="s">
        <v>850</v>
      </c>
      <c r="Q152" s="333"/>
      <c r="R152" s="333"/>
      <c r="S152" s="333"/>
      <c r="T152" s="333"/>
      <c r="U152" s="334"/>
      <c r="V152" s="334"/>
      <c r="W152" s="334"/>
      <c r="X152" s="334"/>
      <c r="Y152" s="334"/>
      <c r="Z152" s="334"/>
      <c r="AA152" s="334"/>
      <c r="AB152" s="334"/>
      <c r="AC152" s="334"/>
      <c r="AD152" s="334"/>
      <c r="AE152" s="334"/>
      <c r="AF152" s="377" t="s">
        <v>972</v>
      </c>
      <c r="AG152" s="366">
        <f t="shared" si="12"/>
        <v>2</v>
      </c>
    </row>
    <row r="153" spans="1:34">
      <c r="A153" s="329">
        <v>43007</v>
      </c>
      <c r="B153" s="330">
        <v>0.73564814814814816</v>
      </c>
      <c r="C153" s="319">
        <f t="shared" si="11"/>
        <v>43007.735648148147</v>
      </c>
      <c r="D153" s="320">
        <f t="shared" si="10"/>
        <v>272.73564814814745</v>
      </c>
      <c r="E153" s="333">
        <v>72</v>
      </c>
      <c r="F153" s="339">
        <v>30.797000000000001</v>
      </c>
      <c r="G153" s="365" t="s">
        <v>61</v>
      </c>
      <c r="H153" s="332">
        <f t="shared" si="7"/>
        <v>72.513283333333334</v>
      </c>
      <c r="I153" s="333">
        <v>140</v>
      </c>
      <c r="J153" s="333">
        <v>5.2160000000000002</v>
      </c>
      <c r="K153" s="366" t="s">
        <v>62</v>
      </c>
      <c r="L153" s="332">
        <f t="shared" si="8"/>
        <v>-140.08693333333332</v>
      </c>
      <c r="M153" s="347" t="s">
        <v>565</v>
      </c>
      <c r="N153" s="333">
        <v>119</v>
      </c>
      <c r="O153" s="331">
        <v>8</v>
      </c>
      <c r="P153" s="347" t="s">
        <v>850</v>
      </c>
      <c r="Q153" s="333"/>
      <c r="R153" s="333"/>
      <c r="S153" s="333"/>
      <c r="T153" s="333"/>
      <c r="U153" s="334"/>
      <c r="V153" s="334"/>
      <c r="W153" s="334"/>
      <c r="X153" s="334"/>
      <c r="Y153" s="334"/>
      <c r="Z153" s="334"/>
      <c r="AA153" s="334"/>
      <c r="AB153" s="334"/>
      <c r="AC153" s="334"/>
      <c r="AD153" s="334"/>
      <c r="AE153" s="334"/>
      <c r="AF153" s="377" t="s">
        <v>973</v>
      </c>
      <c r="AG153" s="366">
        <f t="shared" si="12"/>
        <v>2</v>
      </c>
    </row>
    <row r="154" spans="1:34">
      <c r="A154" s="329">
        <v>43007</v>
      </c>
      <c r="B154" s="330">
        <v>0.86944444444444446</v>
      </c>
      <c r="C154" s="319">
        <f t="shared" si="11"/>
        <v>43007.869444444441</v>
      </c>
      <c r="D154" s="320">
        <f t="shared" si="10"/>
        <v>272.86944444444089</v>
      </c>
      <c r="E154" s="333">
        <v>72</v>
      </c>
      <c r="F154" s="339">
        <v>0.68600000000000005</v>
      </c>
      <c r="G154" s="365" t="s">
        <v>61</v>
      </c>
      <c r="H154" s="332">
        <f t="shared" si="7"/>
        <v>72.011433333333329</v>
      </c>
      <c r="I154" s="333">
        <v>139</v>
      </c>
      <c r="J154" s="333">
        <v>57.874000000000002</v>
      </c>
      <c r="K154" s="366" t="s">
        <v>62</v>
      </c>
      <c r="L154" s="332">
        <f t="shared" si="8"/>
        <v>-139.96456666666666</v>
      </c>
      <c r="M154" s="347" t="s">
        <v>854</v>
      </c>
      <c r="N154" s="333">
        <v>120</v>
      </c>
      <c r="O154" s="331"/>
      <c r="P154" s="333"/>
      <c r="Q154" s="333"/>
      <c r="R154" s="333"/>
      <c r="S154" s="333"/>
      <c r="T154" s="333"/>
      <c r="U154" s="334"/>
      <c r="V154" s="348" t="s">
        <v>850</v>
      </c>
      <c r="W154" s="334"/>
      <c r="X154" s="334"/>
      <c r="Y154" s="334"/>
      <c r="Z154" s="334"/>
      <c r="AA154" s="334"/>
      <c r="AB154" s="334"/>
      <c r="AC154" s="334"/>
      <c r="AD154" s="334"/>
      <c r="AE154" s="334"/>
      <c r="AF154" s="376"/>
      <c r="AG154" s="366">
        <f t="shared" si="12"/>
        <v>5</v>
      </c>
    </row>
    <row r="155" spans="1:34" ht="15.6">
      <c r="A155" s="329">
        <v>43007</v>
      </c>
      <c r="B155" s="330">
        <v>0.9291666666666667</v>
      </c>
      <c r="C155" s="319">
        <f t="shared" si="11"/>
        <v>43007.929166666669</v>
      </c>
      <c r="D155" s="320">
        <f t="shared" si="10"/>
        <v>272.92916666666861</v>
      </c>
      <c r="E155" s="333">
        <v>72</v>
      </c>
      <c r="F155" s="339">
        <v>0.88400000000000001</v>
      </c>
      <c r="G155" s="365" t="s">
        <v>61</v>
      </c>
      <c r="H155" s="332">
        <f t="shared" si="7"/>
        <v>72.014733333333339</v>
      </c>
      <c r="I155" s="333">
        <v>139</v>
      </c>
      <c r="J155" s="333">
        <v>57.02</v>
      </c>
      <c r="K155" s="366" t="s">
        <v>62</v>
      </c>
      <c r="L155" s="332">
        <f t="shared" si="8"/>
        <v>-139.95033333333333</v>
      </c>
      <c r="M155" s="347" t="s">
        <v>940</v>
      </c>
      <c r="N155" s="333">
        <v>121</v>
      </c>
      <c r="O155" s="331"/>
      <c r="P155" s="333"/>
      <c r="Q155" s="333"/>
      <c r="R155" s="333"/>
      <c r="S155" s="333"/>
      <c r="T155" s="333"/>
      <c r="U155" s="334"/>
      <c r="V155" s="334"/>
      <c r="W155" s="334"/>
      <c r="X155" s="334"/>
      <c r="Y155" s="334"/>
      <c r="Z155" s="334"/>
      <c r="AA155" s="334"/>
      <c r="AB155" s="334"/>
      <c r="AC155" s="334"/>
      <c r="AD155" s="334"/>
      <c r="AE155" s="334"/>
      <c r="AF155" s="377" t="s">
        <v>974</v>
      </c>
      <c r="AG155" s="366" t="str">
        <f t="shared" si="12"/>
        <v/>
      </c>
    </row>
    <row r="156" spans="1:34">
      <c r="A156" s="329">
        <v>43008</v>
      </c>
      <c r="B156" s="330">
        <v>0.50752314814814814</v>
      </c>
      <c r="C156" s="319">
        <f t="shared" si="11"/>
        <v>43008.507523148146</v>
      </c>
      <c r="D156" s="320">
        <f t="shared" si="10"/>
        <v>273.50752314814599</v>
      </c>
      <c r="E156" s="333">
        <v>70</v>
      </c>
      <c r="F156" s="339">
        <v>49.624000000000002</v>
      </c>
      <c r="G156" s="365" t="s">
        <v>61</v>
      </c>
      <c r="H156" s="332">
        <f t="shared" si="7"/>
        <v>70.827066666666667</v>
      </c>
      <c r="I156" s="333">
        <v>139</v>
      </c>
      <c r="J156" s="333">
        <v>59.152000000000001</v>
      </c>
      <c r="K156" s="366" t="s">
        <v>62</v>
      </c>
      <c r="L156" s="332">
        <f t="shared" si="8"/>
        <v>-139.98586666666668</v>
      </c>
      <c r="M156" s="347" t="s">
        <v>875</v>
      </c>
      <c r="N156" s="333">
        <v>122</v>
      </c>
      <c r="O156" s="331">
        <v>9</v>
      </c>
      <c r="P156" s="347" t="s">
        <v>850</v>
      </c>
      <c r="Q156" s="333"/>
      <c r="R156" s="333"/>
      <c r="S156" s="333"/>
      <c r="T156" s="333"/>
      <c r="U156" s="334"/>
      <c r="V156" s="334"/>
      <c r="W156" s="334"/>
      <c r="X156" s="334"/>
      <c r="Y156" s="334"/>
      <c r="Z156" s="334"/>
      <c r="AA156" s="334"/>
      <c r="AB156" s="334"/>
      <c r="AC156" s="334"/>
      <c r="AD156" s="334"/>
      <c r="AE156" s="334"/>
      <c r="AF156" s="377" t="s">
        <v>975</v>
      </c>
      <c r="AG156" s="366">
        <f t="shared" si="12"/>
        <v>2</v>
      </c>
    </row>
    <row r="157" spans="1:34">
      <c r="A157" s="329">
        <v>43008</v>
      </c>
      <c r="B157" s="330">
        <v>0.6640625</v>
      </c>
      <c r="C157" s="319">
        <f t="shared" si="11"/>
        <v>43008.6640625</v>
      </c>
      <c r="D157" s="320">
        <f t="shared" si="10"/>
        <v>273.6640625</v>
      </c>
      <c r="E157" s="333">
        <v>70</v>
      </c>
      <c r="F157" s="339">
        <v>23.350999999999999</v>
      </c>
      <c r="G157" s="365" t="s">
        <v>61</v>
      </c>
      <c r="H157" s="332">
        <f t="shared" si="7"/>
        <v>70.389183333333335</v>
      </c>
      <c r="I157" s="333">
        <v>139</v>
      </c>
      <c r="J157" s="333">
        <v>56.161999999999999</v>
      </c>
      <c r="K157" s="366" t="s">
        <v>62</v>
      </c>
      <c r="L157" s="332">
        <f t="shared" si="8"/>
        <v>-139.93603333333334</v>
      </c>
      <c r="M157" s="347" t="s">
        <v>875</v>
      </c>
      <c r="N157" s="333">
        <v>123</v>
      </c>
      <c r="O157" s="331">
        <v>10</v>
      </c>
      <c r="P157" s="347" t="s">
        <v>850</v>
      </c>
      <c r="Q157" s="333"/>
      <c r="R157" s="333"/>
      <c r="S157" s="333"/>
      <c r="T157" s="333"/>
      <c r="U157" s="334"/>
      <c r="V157" s="334"/>
      <c r="W157" s="334"/>
      <c r="X157" s="334"/>
      <c r="Y157" s="334"/>
      <c r="Z157" s="334"/>
      <c r="AA157" s="379"/>
      <c r="AB157" s="334"/>
      <c r="AC157" s="334"/>
      <c r="AD157" s="334"/>
      <c r="AE157" s="334"/>
      <c r="AF157" s="377" t="s">
        <v>976</v>
      </c>
      <c r="AG157" s="366">
        <f t="shared" si="12"/>
        <v>2</v>
      </c>
    </row>
    <row r="158" spans="1:34">
      <c r="A158" s="329">
        <v>43008</v>
      </c>
      <c r="B158" s="330">
        <v>0.69236111111111109</v>
      </c>
      <c r="C158" s="319">
        <f t="shared" si="11"/>
        <v>43008.692361111112</v>
      </c>
      <c r="D158" s="320">
        <f t="shared" si="10"/>
        <v>273.6923611111124</v>
      </c>
      <c r="E158" s="333">
        <v>70</v>
      </c>
      <c r="F158" s="339">
        <v>12.894</v>
      </c>
      <c r="G158" s="365" t="s">
        <v>61</v>
      </c>
      <c r="H158" s="332">
        <f t="shared" si="7"/>
        <v>70.2149</v>
      </c>
      <c r="I158" s="333">
        <v>139</v>
      </c>
      <c r="J158" s="333">
        <v>59.601999999999997</v>
      </c>
      <c r="K158" s="366" t="s">
        <v>62</v>
      </c>
      <c r="L158" s="332">
        <f t="shared" si="8"/>
        <v>-139.99336666666667</v>
      </c>
      <c r="M158" s="347" t="s">
        <v>565</v>
      </c>
      <c r="N158" s="333">
        <v>124</v>
      </c>
      <c r="O158" s="331">
        <v>11</v>
      </c>
      <c r="P158" s="347" t="s">
        <v>850</v>
      </c>
      <c r="Q158" s="333"/>
      <c r="R158" s="333"/>
      <c r="S158" s="333"/>
      <c r="T158" s="333"/>
      <c r="U158" s="334"/>
      <c r="V158" s="334"/>
      <c r="W158" s="334"/>
      <c r="X158" s="334"/>
      <c r="Y158" s="334"/>
      <c r="Z158" s="334"/>
      <c r="AA158" s="379"/>
      <c r="AB158" s="334"/>
      <c r="AC158" s="334"/>
      <c r="AD158" s="334"/>
      <c r="AE158" s="334"/>
      <c r="AF158" s="377" t="s">
        <v>977</v>
      </c>
      <c r="AG158" s="366">
        <f t="shared" si="12"/>
        <v>2</v>
      </c>
    </row>
    <row r="159" spans="1:34">
      <c r="A159" s="329">
        <v>43008</v>
      </c>
      <c r="B159" s="330">
        <v>0.71151620370370372</v>
      </c>
      <c r="C159" s="319">
        <f t="shared" si="11"/>
        <v>43008.711516203701</v>
      </c>
      <c r="D159" s="320">
        <f t="shared" si="10"/>
        <v>273.71151620370074</v>
      </c>
      <c r="E159" s="333">
        <v>70</v>
      </c>
      <c r="F159" s="339">
        <v>6.0170000000000003</v>
      </c>
      <c r="G159" s="365" t="s">
        <v>61</v>
      </c>
      <c r="H159" s="332">
        <f t="shared" si="7"/>
        <v>70.100283333333337</v>
      </c>
      <c r="I159" s="333">
        <v>139</v>
      </c>
      <c r="J159" s="333">
        <v>58.81</v>
      </c>
      <c r="K159" s="366" t="s">
        <v>62</v>
      </c>
      <c r="L159" s="332">
        <f t="shared" si="8"/>
        <v>-139.98016666666666</v>
      </c>
      <c r="M159" s="347" t="s">
        <v>870</v>
      </c>
      <c r="N159" s="333">
        <v>125</v>
      </c>
      <c r="O159" s="331"/>
      <c r="P159" s="333"/>
      <c r="Q159" s="333"/>
      <c r="R159" s="333"/>
      <c r="S159" s="333"/>
      <c r="T159" s="333"/>
      <c r="U159" s="334"/>
      <c r="V159" s="334"/>
      <c r="W159" s="348" t="s">
        <v>850</v>
      </c>
      <c r="X159" s="348" t="s">
        <v>850</v>
      </c>
      <c r="Y159" s="334"/>
      <c r="Z159" s="334"/>
      <c r="AA159" s="380" t="s">
        <v>978</v>
      </c>
      <c r="AB159" s="381" t="s">
        <v>979</v>
      </c>
      <c r="AC159" s="348">
        <v>2.1596717298970556</v>
      </c>
      <c r="AD159" s="334"/>
      <c r="AE159" s="334"/>
      <c r="AF159" s="377" t="s">
        <v>980</v>
      </c>
      <c r="AG159" s="366">
        <f t="shared" si="12"/>
        <v>6</v>
      </c>
      <c r="AH159">
        <f>5/(120+18.91)*60</f>
        <v>2.1596717298970556</v>
      </c>
    </row>
    <row r="160" spans="1:34">
      <c r="A160" s="329">
        <v>43008</v>
      </c>
      <c r="B160" s="330">
        <v>0.7255787037037037</v>
      </c>
      <c r="C160" s="319">
        <f t="shared" si="11"/>
        <v>43008.725578703707</v>
      </c>
      <c r="D160" s="320">
        <f t="shared" si="10"/>
        <v>273.72557870370656</v>
      </c>
      <c r="E160" s="333">
        <v>70</v>
      </c>
      <c r="F160" s="339">
        <v>1.125</v>
      </c>
      <c r="G160" s="365" t="s">
        <v>61</v>
      </c>
      <c r="H160" s="332">
        <f t="shared" si="7"/>
        <v>70.018749999999997</v>
      </c>
      <c r="I160" s="333">
        <v>139</v>
      </c>
      <c r="J160" s="333">
        <v>58.792000000000002</v>
      </c>
      <c r="K160" s="366" t="s">
        <v>62</v>
      </c>
      <c r="L160" s="332">
        <f t="shared" si="8"/>
        <v>-139.97986666666668</v>
      </c>
      <c r="M160" s="347" t="s">
        <v>870</v>
      </c>
      <c r="N160" s="333">
        <v>125</v>
      </c>
      <c r="O160" s="331"/>
      <c r="P160" s="333"/>
      <c r="Q160" s="333"/>
      <c r="R160" s="333"/>
      <c r="S160" s="333"/>
      <c r="T160" s="333"/>
      <c r="U160" s="334"/>
      <c r="V160" s="334"/>
      <c r="W160" s="334"/>
      <c r="X160" s="334"/>
      <c r="Y160" s="334"/>
      <c r="Z160" s="334"/>
      <c r="AA160" s="379"/>
      <c r="AB160" s="334"/>
      <c r="AC160" s="334"/>
      <c r="AD160" s="334"/>
      <c r="AE160" s="334"/>
      <c r="AF160" s="377" t="s">
        <v>53</v>
      </c>
      <c r="AG160" s="366" t="str">
        <f t="shared" si="12"/>
        <v/>
      </c>
    </row>
    <row r="161" spans="1:36">
      <c r="A161" s="329">
        <v>43008</v>
      </c>
      <c r="B161" s="330">
        <v>0.89594907407407398</v>
      </c>
      <c r="C161" s="319">
        <f t="shared" si="11"/>
        <v>43008.895949074074</v>
      </c>
      <c r="D161" s="320">
        <f t="shared" si="10"/>
        <v>273.89594907407445</v>
      </c>
      <c r="E161" s="333">
        <v>70</v>
      </c>
      <c r="F161" s="339">
        <v>23.553999999999998</v>
      </c>
      <c r="G161" s="365" t="s">
        <v>61</v>
      </c>
      <c r="H161" s="332">
        <f t="shared" si="7"/>
        <v>70.392566666666667</v>
      </c>
      <c r="I161" s="333">
        <v>138</v>
      </c>
      <c r="J161" s="333">
        <v>1.756</v>
      </c>
      <c r="K161" s="366" t="s">
        <v>62</v>
      </c>
      <c r="L161" s="332">
        <f t="shared" si="8"/>
        <v>-138.02926666666667</v>
      </c>
      <c r="M161" s="347" t="s">
        <v>869</v>
      </c>
      <c r="N161" s="333">
        <v>126</v>
      </c>
      <c r="O161" s="331">
        <v>1</v>
      </c>
      <c r="P161" s="347" t="s">
        <v>850</v>
      </c>
      <c r="Q161" s="333"/>
      <c r="R161" s="333"/>
      <c r="S161" s="333"/>
      <c r="T161" s="333"/>
      <c r="U161" s="334"/>
      <c r="V161" s="334"/>
      <c r="W161" s="334"/>
      <c r="X161" s="334"/>
      <c r="Y161" s="334"/>
      <c r="Z161" s="334"/>
      <c r="AA161" s="379"/>
      <c r="AB161" s="334"/>
      <c r="AC161" s="334"/>
      <c r="AD161" s="334"/>
      <c r="AE161" s="334"/>
      <c r="AF161" s="377" t="s">
        <v>981</v>
      </c>
      <c r="AG161" s="366">
        <f t="shared" si="12"/>
        <v>2</v>
      </c>
    </row>
    <row r="162" spans="1:36">
      <c r="A162" s="329">
        <v>43008</v>
      </c>
      <c r="B162" s="330">
        <v>0.8979166666666667</v>
      </c>
      <c r="C162" s="319">
        <f t="shared" si="11"/>
        <v>43008.897916666669</v>
      </c>
      <c r="D162" s="320">
        <f t="shared" si="10"/>
        <v>273.89791666666861</v>
      </c>
      <c r="E162" s="333"/>
      <c r="F162" s="339"/>
      <c r="G162" s="365"/>
      <c r="H162" s="332"/>
      <c r="I162" s="333"/>
      <c r="J162" s="333"/>
      <c r="K162" s="366"/>
      <c r="L162" s="332"/>
      <c r="M162" s="347"/>
      <c r="N162" s="333"/>
      <c r="O162" s="331"/>
      <c r="P162" s="347"/>
      <c r="Q162" s="333"/>
      <c r="R162" s="333"/>
      <c r="S162" s="333"/>
      <c r="T162" s="333"/>
      <c r="U162" s="334"/>
      <c r="V162" s="334"/>
      <c r="W162" s="334"/>
      <c r="X162" s="334"/>
      <c r="Y162" s="334"/>
      <c r="Z162" s="334"/>
      <c r="AA162" s="379"/>
      <c r="AB162" s="334"/>
      <c r="AC162" s="334">
        <v>2</v>
      </c>
      <c r="AD162" s="334"/>
      <c r="AE162" s="334"/>
      <c r="AF162" s="377" t="s">
        <v>982</v>
      </c>
      <c r="AG162" s="366"/>
    </row>
    <row r="163" spans="1:36">
      <c r="A163" s="329">
        <v>43009</v>
      </c>
      <c r="B163" s="330">
        <v>0.48958333333333331</v>
      </c>
      <c r="C163" s="319">
        <f t="shared" si="11"/>
        <v>43009.489583333336</v>
      </c>
      <c r="D163" s="320">
        <f t="shared" si="10"/>
        <v>274.48958333333576</v>
      </c>
      <c r="E163" s="333">
        <v>70</v>
      </c>
      <c r="F163" s="339">
        <v>59.825000000000003</v>
      </c>
      <c r="G163" s="365" t="s">
        <v>61</v>
      </c>
      <c r="H163" s="332">
        <f t="shared" si="7"/>
        <v>70.997083333333336</v>
      </c>
      <c r="I163" s="333">
        <v>128</v>
      </c>
      <c r="J163" s="333">
        <v>11.25</v>
      </c>
      <c r="K163" s="366" t="s">
        <v>62</v>
      </c>
      <c r="L163" s="332">
        <f t="shared" si="8"/>
        <v>-128.1875</v>
      </c>
      <c r="M163" s="347" t="s">
        <v>565</v>
      </c>
      <c r="N163" s="333">
        <v>127</v>
      </c>
      <c r="O163" s="331"/>
      <c r="P163" s="347" t="s">
        <v>850</v>
      </c>
      <c r="Q163" s="333"/>
      <c r="R163" s="333"/>
      <c r="S163" s="333"/>
      <c r="T163" s="333"/>
      <c r="U163" s="334"/>
      <c r="V163" s="334"/>
      <c r="W163" s="334"/>
      <c r="X163" s="334"/>
      <c r="Y163" s="334"/>
      <c r="Z163" s="334"/>
      <c r="AA163" s="379"/>
      <c r="AB163" s="334"/>
      <c r="AC163" s="334"/>
      <c r="AD163" s="334"/>
      <c r="AE163" s="334"/>
      <c r="AF163" s="377" t="s">
        <v>983</v>
      </c>
      <c r="AG163" s="366">
        <f t="shared" si="12"/>
        <v>2</v>
      </c>
    </row>
    <row r="164" spans="1:36">
      <c r="A164" s="329">
        <v>43009</v>
      </c>
      <c r="B164" s="330">
        <v>0.77413194444444444</v>
      </c>
      <c r="C164" s="319">
        <f t="shared" si="11"/>
        <v>43009.774131944447</v>
      </c>
      <c r="D164" s="320">
        <f t="shared" si="10"/>
        <v>274.77413194444671</v>
      </c>
      <c r="E164" s="333">
        <v>70</v>
      </c>
      <c r="F164" s="339">
        <v>34.081000000000003</v>
      </c>
      <c r="G164" s="365" t="s">
        <v>61</v>
      </c>
      <c r="H164" s="332">
        <f t="shared" si="7"/>
        <v>70.568016666666665</v>
      </c>
      <c r="I164" s="333">
        <v>123</v>
      </c>
      <c r="J164" s="339">
        <v>7.6920000000000002</v>
      </c>
      <c r="K164" s="366" t="s">
        <v>62</v>
      </c>
      <c r="L164" s="332">
        <f t="shared" si="8"/>
        <v>-123.12820000000001</v>
      </c>
      <c r="M164" s="347" t="s">
        <v>876</v>
      </c>
      <c r="N164" s="333">
        <v>128</v>
      </c>
      <c r="O164" s="331"/>
      <c r="P164" s="333"/>
      <c r="Q164" s="333"/>
      <c r="R164" s="333"/>
      <c r="S164" s="333"/>
      <c r="T164" s="333"/>
      <c r="U164" s="334"/>
      <c r="V164" s="348" t="s">
        <v>281</v>
      </c>
      <c r="W164" s="334"/>
      <c r="X164" s="334"/>
      <c r="Y164" s="334"/>
      <c r="Z164" s="334"/>
      <c r="AA164" s="379"/>
      <c r="AB164" s="334"/>
      <c r="AC164" s="334"/>
      <c r="AD164" s="334"/>
      <c r="AE164" s="334"/>
      <c r="AF164" s="377" t="s">
        <v>984</v>
      </c>
      <c r="AG164" s="366">
        <f t="shared" si="12"/>
        <v>5</v>
      </c>
    </row>
    <row r="165" spans="1:36">
      <c r="A165" s="329">
        <v>43009</v>
      </c>
      <c r="B165" s="330">
        <v>0.86788194444444444</v>
      </c>
      <c r="C165" s="319">
        <f t="shared" si="11"/>
        <v>43009.867881944447</v>
      </c>
      <c r="D165" s="320">
        <f t="shared" si="10"/>
        <v>274.86788194444671</v>
      </c>
      <c r="E165" s="333">
        <v>70</v>
      </c>
      <c r="F165" s="339">
        <v>32.484999999999999</v>
      </c>
      <c r="G165" s="365" t="s">
        <v>61</v>
      </c>
      <c r="H165" s="332">
        <f t="shared" si="7"/>
        <v>70.541416666666663</v>
      </c>
      <c r="I165" s="333">
        <v>122</v>
      </c>
      <c r="J165" s="339">
        <v>52.552</v>
      </c>
      <c r="K165" s="366" t="s">
        <v>62</v>
      </c>
      <c r="L165" s="332">
        <f t="shared" si="8"/>
        <v>-122.87586666666667</v>
      </c>
      <c r="M165" s="347" t="s">
        <v>876</v>
      </c>
      <c r="N165" s="333">
        <v>129</v>
      </c>
      <c r="O165" s="331"/>
      <c r="P165" s="333"/>
      <c r="Q165" s="333"/>
      <c r="R165" s="333"/>
      <c r="S165" s="333"/>
      <c r="T165" s="333"/>
      <c r="U165" s="334"/>
      <c r="V165" s="334"/>
      <c r="W165" s="334"/>
      <c r="X165" s="334"/>
      <c r="Y165" s="334"/>
      <c r="Z165" s="334"/>
      <c r="AA165" s="379"/>
      <c r="AB165" s="334"/>
      <c r="AC165" s="334"/>
      <c r="AD165" s="334"/>
      <c r="AE165" s="334"/>
      <c r="AF165" s="377" t="s">
        <v>985</v>
      </c>
      <c r="AG165" s="366" t="str">
        <f t="shared" si="12"/>
        <v/>
      </c>
    </row>
    <row r="166" spans="1:36">
      <c r="A166" s="329">
        <v>43009</v>
      </c>
      <c r="B166" s="330">
        <v>0.8534722222222223</v>
      </c>
      <c r="C166" s="319">
        <f t="shared" si="11"/>
        <v>43009.853472222225</v>
      </c>
      <c r="D166" s="320">
        <f t="shared" si="10"/>
        <v>274.85347222222481</v>
      </c>
      <c r="E166" s="333">
        <v>70</v>
      </c>
      <c r="F166" s="339">
        <v>32.542999999999999</v>
      </c>
      <c r="G166" s="365" t="s">
        <v>61</v>
      </c>
      <c r="H166" s="332">
        <f t="shared" si="7"/>
        <v>70.542383333333333</v>
      </c>
      <c r="I166" s="333">
        <v>122</v>
      </c>
      <c r="J166" s="339">
        <v>53.164999999999999</v>
      </c>
      <c r="K166" s="366" t="s">
        <v>62</v>
      </c>
      <c r="L166" s="332">
        <f t="shared" si="8"/>
        <v>-122.88608333333333</v>
      </c>
      <c r="M166" s="347" t="s">
        <v>565</v>
      </c>
      <c r="N166" s="333"/>
      <c r="O166" s="331"/>
      <c r="P166" s="333"/>
      <c r="Q166" s="333"/>
      <c r="R166" s="333"/>
      <c r="S166" s="333"/>
      <c r="T166" s="333"/>
      <c r="U166" s="334"/>
      <c r="V166" s="334"/>
      <c r="W166" s="334"/>
      <c r="X166" s="334"/>
      <c r="Y166" s="334"/>
      <c r="Z166" s="334"/>
      <c r="AA166" s="379"/>
      <c r="AB166" s="334"/>
      <c r="AC166" s="348">
        <v>2.1276595744680851</v>
      </c>
      <c r="AD166" s="348">
        <v>17.647058823529413</v>
      </c>
      <c r="AE166" s="348">
        <v>3.229278794402584</v>
      </c>
      <c r="AF166" s="377" t="s">
        <v>986</v>
      </c>
      <c r="AG166" s="366" t="str">
        <f t="shared" si="12"/>
        <v/>
      </c>
      <c r="AH166">
        <f>1/28.2*60</f>
        <v>2.1276595744680851</v>
      </c>
      <c r="AI166">
        <f>1/3.4*60</f>
        <v>17.647058823529413</v>
      </c>
    </row>
    <row r="167" spans="1:36">
      <c r="A167" s="329">
        <v>43009</v>
      </c>
      <c r="B167" s="330">
        <v>0.8534722222222223</v>
      </c>
      <c r="C167" s="319">
        <f>A167+B167</f>
        <v>43009.853472222225</v>
      </c>
      <c r="D167" s="320">
        <f t="shared" si="10"/>
        <v>274.85347222222481</v>
      </c>
      <c r="E167" s="333">
        <v>70</v>
      </c>
      <c r="F167" s="339">
        <v>32.542999999999999</v>
      </c>
      <c r="G167" s="365" t="s">
        <v>61</v>
      </c>
      <c r="H167" s="332">
        <f>E167+F167/60</f>
        <v>70.542383333333333</v>
      </c>
      <c r="I167" s="333">
        <v>122</v>
      </c>
      <c r="J167" s="339">
        <v>53.164999999999999</v>
      </c>
      <c r="K167" s="366" t="s">
        <v>62</v>
      </c>
      <c r="L167" s="332">
        <f>-(I167+J167/60)</f>
        <v>-122.88608333333333</v>
      </c>
      <c r="M167" s="347" t="s">
        <v>565</v>
      </c>
      <c r="N167" s="333"/>
      <c r="O167" s="331"/>
      <c r="P167" s="333"/>
      <c r="Q167" s="333"/>
      <c r="R167" s="333"/>
      <c r="S167" s="333"/>
      <c r="T167" s="333"/>
      <c r="U167" s="334"/>
      <c r="V167" s="334"/>
      <c r="W167" s="334"/>
      <c r="X167" s="334"/>
      <c r="Y167" s="334"/>
      <c r="Z167" s="334"/>
      <c r="AA167" s="379"/>
      <c r="AB167" s="334"/>
      <c r="AC167" s="348">
        <v>2.1276595744680851</v>
      </c>
      <c r="AD167" s="348">
        <v>17.804154302670621</v>
      </c>
      <c r="AE167" s="348">
        <v>3.2206119162640903</v>
      </c>
      <c r="AF167" s="377"/>
      <c r="AG167" s="366"/>
      <c r="AH167">
        <f>1/28.2*60</f>
        <v>2.1276595744680851</v>
      </c>
      <c r="AI167">
        <f>1/3.37*60</f>
        <v>17.804154302670621</v>
      </c>
    </row>
    <row r="168" spans="1:36">
      <c r="A168" s="329">
        <v>43009</v>
      </c>
      <c r="B168" s="330">
        <v>0.8833333333333333</v>
      </c>
      <c r="C168" s="319">
        <f t="shared" si="11"/>
        <v>43009.883333333331</v>
      </c>
      <c r="D168" s="320">
        <f t="shared" si="10"/>
        <v>274.88333333333139</v>
      </c>
      <c r="E168" s="347" t="s">
        <v>177</v>
      </c>
      <c r="F168" s="339"/>
      <c r="G168" s="365" t="s">
        <v>61</v>
      </c>
      <c r="H168" s="332" t="e">
        <f t="shared" si="7"/>
        <v>#VALUE!</v>
      </c>
      <c r="I168" s="333"/>
      <c r="J168" s="339"/>
      <c r="K168" s="366" t="s">
        <v>62</v>
      </c>
      <c r="L168" s="332">
        <f t="shared" si="8"/>
        <v>0</v>
      </c>
      <c r="M168" s="347" t="s">
        <v>565</v>
      </c>
      <c r="N168" s="333"/>
      <c r="O168" s="331"/>
      <c r="P168" s="333"/>
      <c r="Q168" s="333"/>
      <c r="R168" s="333"/>
      <c r="S168" s="333"/>
      <c r="T168" s="333"/>
      <c r="U168" s="334"/>
      <c r="V168" s="334"/>
      <c r="W168" s="334"/>
      <c r="X168" s="334"/>
      <c r="Y168" s="334"/>
      <c r="Z168" s="334"/>
      <c r="AA168" s="379"/>
      <c r="AB168" s="334"/>
      <c r="AC168" s="334"/>
      <c r="AD168" s="334"/>
      <c r="AE168" s="334"/>
      <c r="AF168" s="377" t="s">
        <v>987</v>
      </c>
      <c r="AG168" s="366" t="str">
        <f t="shared" si="12"/>
        <v/>
      </c>
      <c r="AJ168">
        <f>1/18.58*60</f>
        <v>3.229278794402584</v>
      </c>
    </row>
    <row r="169" spans="1:36">
      <c r="A169" s="329">
        <v>43009</v>
      </c>
      <c r="B169" s="330">
        <v>0.91666666666666663</v>
      </c>
      <c r="C169" s="319">
        <f t="shared" si="11"/>
        <v>43009.916666666664</v>
      </c>
      <c r="D169" s="320">
        <f t="shared" si="10"/>
        <v>274.91666666666424</v>
      </c>
      <c r="E169" s="347"/>
      <c r="F169" s="339"/>
      <c r="G169" s="365"/>
      <c r="H169" s="332"/>
      <c r="I169" s="333"/>
      <c r="J169" s="339"/>
      <c r="K169" s="366"/>
      <c r="L169" s="332"/>
      <c r="M169" s="347"/>
      <c r="N169" s="333"/>
      <c r="O169" s="331"/>
      <c r="P169" s="333"/>
      <c r="Q169" s="333"/>
      <c r="R169" s="333"/>
      <c r="S169" s="333"/>
      <c r="T169" s="333"/>
      <c r="U169" s="334"/>
      <c r="V169" s="334"/>
      <c r="W169" s="334"/>
      <c r="X169" s="334"/>
      <c r="Y169" s="334"/>
      <c r="Z169" s="334"/>
      <c r="AA169" s="379"/>
      <c r="AB169" s="334"/>
      <c r="AC169" s="334">
        <v>5.1724137931034484</v>
      </c>
      <c r="AD169" s="334"/>
      <c r="AE169" s="334"/>
      <c r="AF169" s="377" t="s">
        <v>988</v>
      </c>
      <c r="AG169" s="366"/>
      <c r="AH169">
        <f>5/(58)*60</f>
        <v>5.1724137931034484</v>
      </c>
      <c r="AJ169">
        <f>1/18.63*60</f>
        <v>3.2206119162640903</v>
      </c>
    </row>
    <row r="170" spans="1:36">
      <c r="A170" s="329">
        <v>43009</v>
      </c>
      <c r="B170" s="330">
        <v>0.92737268518518512</v>
      </c>
      <c r="C170" s="319">
        <f t="shared" si="11"/>
        <v>43009.927372685182</v>
      </c>
      <c r="D170" s="320">
        <f t="shared" si="10"/>
        <v>274.92737268518249</v>
      </c>
      <c r="E170" s="333">
        <v>70</v>
      </c>
      <c r="F170" s="339">
        <v>32.575000000000003</v>
      </c>
      <c r="G170" s="365" t="s">
        <v>61</v>
      </c>
      <c r="H170" s="332">
        <f t="shared" ref="H170:H185" si="13">E170+F170/60</f>
        <v>70.54291666666667</v>
      </c>
      <c r="I170" s="333">
        <v>122</v>
      </c>
      <c r="J170" s="339">
        <v>53.177</v>
      </c>
      <c r="K170" s="366" t="s">
        <v>62</v>
      </c>
      <c r="L170" s="332">
        <f t="shared" ref="L170:L185" si="14">-(I170+J170/60)</f>
        <v>-122.88628333333334</v>
      </c>
      <c r="M170" s="347" t="s">
        <v>870</v>
      </c>
      <c r="N170" s="333">
        <v>130</v>
      </c>
      <c r="O170" s="331"/>
      <c r="P170" s="333"/>
      <c r="Q170" s="333"/>
      <c r="R170" s="333"/>
      <c r="S170" s="333"/>
      <c r="T170" s="333"/>
      <c r="U170" s="334"/>
      <c r="V170" s="334"/>
      <c r="W170" s="348" t="s">
        <v>281</v>
      </c>
      <c r="X170" s="348" t="s">
        <v>281</v>
      </c>
      <c r="Y170" s="334"/>
      <c r="Z170" s="334"/>
      <c r="AA170" s="380" t="s">
        <v>989</v>
      </c>
      <c r="AB170" s="334"/>
      <c r="AC170" s="348">
        <v>5.1247010591048854</v>
      </c>
      <c r="AD170" s="334"/>
      <c r="AE170" s="334"/>
      <c r="AF170" s="377" t="s">
        <v>990</v>
      </c>
      <c r="AG170" s="366">
        <f t="shared" si="12"/>
        <v>6</v>
      </c>
      <c r="AH170">
        <f>5/(58.54)*60</f>
        <v>5.1247010591048854</v>
      </c>
    </row>
    <row r="171" spans="1:36">
      <c r="A171" s="329">
        <v>43009</v>
      </c>
      <c r="B171" s="330">
        <v>0.94247685185185182</v>
      </c>
      <c r="C171" s="319">
        <f t="shared" si="11"/>
        <v>43009.942476851851</v>
      </c>
      <c r="D171" s="320">
        <f t="shared" si="10"/>
        <v>274.9424768518511</v>
      </c>
      <c r="E171" s="333">
        <v>70</v>
      </c>
      <c r="F171" s="339">
        <v>29.914000000000001</v>
      </c>
      <c r="G171" s="365" t="s">
        <v>61</v>
      </c>
      <c r="H171" s="332">
        <f t="shared" si="13"/>
        <v>70.498566666666662</v>
      </c>
      <c r="I171" s="333">
        <v>122</v>
      </c>
      <c r="J171" s="339">
        <v>39.192999999999998</v>
      </c>
      <c r="K171" s="366" t="s">
        <v>62</v>
      </c>
      <c r="L171" s="332">
        <f t="shared" si="14"/>
        <v>-122.65321666666667</v>
      </c>
      <c r="M171" s="347" t="s">
        <v>870</v>
      </c>
      <c r="N171" s="333"/>
      <c r="O171" s="331"/>
      <c r="P171" s="333"/>
      <c r="Q171" s="333"/>
      <c r="R171" s="333"/>
      <c r="S171" s="333"/>
      <c r="T171" s="333"/>
      <c r="U171" s="334"/>
      <c r="V171" s="334"/>
      <c r="W171" s="334"/>
      <c r="X171" s="334"/>
      <c r="Y171" s="334"/>
      <c r="Z171" s="334"/>
      <c r="AA171" s="379"/>
      <c r="AB171" s="334"/>
      <c r="AC171" s="334"/>
      <c r="AD171" s="334"/>
      <c r="AE171" s="334"/>
      <c r="AF171" s="377" t="s">
        <v>991</v>
      </c>
      <c r="AG171" s="366" t="str">
        <f t="shared" si="12"/>
        <v/>
      </c>
    </row>
    <row r="172" spans="1:36">
      <c r="A172" s="329">
        <v>43009</v>
      </c>
      <c r="B172" s="330">
        <v>0.98888888888888893</v>
      </c>
      <c r="C172" s="319">
        <f t="shared" si="11"/>
        <v>43009.988888888889</v>
      </c>
      <c r="D172" s="320">
        <f t="shared" si="10"/>
        <v>274.98888888888905</v>
      </c>
      <c r="E172" s="333"/>
      <c r="F172" s="339"/>
      <c r="G172" s="365"/>
      <c r="H172" s="332"/>
      <c r="I172" s="333"/>
      <c r="J172" s="339"/>
      <c r="K172" s="366"/>
      <c r="L172" s="332"/>
      <c r="M172" s="347"/>
      <c r="N172" s="333"/>
      <c r="O172" s="331"/>
      <c r="P172" s="333"/>
      <c r="Q172" s="333"/>
      <c r="R172" s="333"/>
      <c r="S172" s="333"/>
      <c r="T172" s="333"/>
      <c r="U172" s="334"/>
      <c r="V172" s="334"/>
      <c r="W172" s="334"/>
      <c r="X172" s="334"/>
      <c r="Y172" s="334"/>
      <c r="Z172" s="334"/>
      <c r="AA172" s="334"/>
      <c r="AB172" s="334"/>
      <c r="AC172" s="334">
        <v>2.1818181818181817</v>
      </c>
      <c r="AD172" s="334"/>
      <c r="AE172" s="334"/>
      <c r="AF172" s="377" t="s">
        <v>992</v>
      </c>
      <c r="AG172" s="366"/>
      <c r="AH172">
        <f>10/275*60</f>
        <v>2.1818181818181817</v>
      </c>
    </row>
    <row r="173" spans="1:36">
      <c r="A173" s="329">
        <v>43010</v>
      </c>
      <c r="B173" s="330">
        <v>0.10694444444444444</v>
      </c>
      <c r="C173" s="319">
        <f t="shared" si="11"/>
        <v>43010.106944444444</v>
      </c>
      <c r="D173" s="320">
        <f t="shared" si="10"/>
        <v>275.1069444444438</v>
      </c>
      <c r="E173" s="333">
        <v>70</v>
      </c>
      <c r="F173" s="339">
        <v>0.68200000000000005</v>
      </c>
      <c r="G173" s="365" t="s">
        <v>61</v>
      </c>
      <c r="H173" s="332">
        <f t="shared" si="13"/>
        <v>70.01136666666666</v>
      </c>
      <c r="I173" s="333">
        <v>120</v>
      </c>
      <c r="J173" s="339">
        <v>12.749000000000001</v>
      </c>
      <c r="K173" s="366" t="s">
        <v>62</v>
      </c>
      <c r="L173" s="332">
        <f t="shared" si="14"/>
        <v>-120.21248333333334</v>
      </c>
      <c r="M173" s="347" t="s">
        <v>869</v>
      </c>
      <c r="N173" s="333">
        <v>131</v>
      </c>
      <c r="O173" s="331"/>
      <c r="P173" s="333"/>
      <c r="Q173" s="333"/>
      <c r="R173" s="333"/>
      <c r="S173" s="333"/>
      <c r="T173" s="333"/>
      <c r="U173" s="334"/>
      <c r="V173" s="334"/>
      <c r="W173" s="334"/>
      <c r="X173" s="334"/>
      <c r="Y173" s="334"/>
      <c r="Z173" s="334"/>
      <c r="AA173" s="334"/>
      <c r="AB173" s="334"/>
      <c r="AC173" s="334"/>
      <c r="AD173" s="334"/>
      <c r="AE173" s="334"/>
      <c r="AF173" s="376"/>
      <c r="AG173" s="366" t="str">
        <f t="shared" si="12"/>
        <v/>
      </c>
    </row>
    <row r="174" spans="1:36">
      <c r="A174" s="329">
        <v>43010</v>
      </c>
      <c r="B174" s="330">
        <v>0.69444444444444453</v>
      </c>
      <c r="C174" s="319">
        <f t="shared" si="11"/>
        <v>43010.694444444445</v>
      </c>
      <c r="D174" s="320">
        <f t="shared" si="10"/>
        <v>275.69444444444525</v>
      </c>
      <c r="E174" s="333">
        <v>68</v>
      </c>
      <c r="F174" s="339">
        <v>6.3620000000000001</v>
      </c>
      <c r="G174" s="365" t="s">
        <v>61</v>
      </c>
      <c r="H174" s="332">
        <f t="shared" si="13"/>
        <v>68.106033333333329</v>
      </c>
      <c r="I174" s="333">
        <v>114</v>
      </c>
      <c r="J174" s="339">
        <v>13.157999999999999</v>
      </c>
      <c r="K174" s="366" t="s">
        <v>62</v>
      </c>
      <c r="L174" s="332">
        <f t="shared" si="14"/>
        <v>-114.2193</v>
      </c>
      <c r="M174" s="347" t="s">
        <v>869</v>
      </c>
      <c r="N174" s="333">
        <v>132</v>
      </c>
      <c r="O174" s="331">
        <v>1</v>
      </c>
      <c r="P174" s="347" t="s">
        <v>281</v>
      </c>
      <c r="Q174" s="347" t="s">
        <v>281</v>
      </c>
      <c r="R174" s="347" t="s">
        <v>281</v>
      </c>
      <c r="S174" s="333"/>
      <c r="T174" s="333"/>
      <c r="U174" s="334"/>
      <c r="V174" s="334"/>
      <c r="W174" s="334"/>
      <c r="X174" s="334"/>
      <c r="Y174" s="334"/>
      <c r="Z174" s="334"/>
      <c r="AA174" s="334"/>
      <c r="AB174" s="334"/>
      <c r="AC174" s="334"/>
      <c r="AD174" s="334"/>
      <c r="AE174" s="334"/>
      <c r="AF174" s="377" t="s">
        <v>993</v>
      </c>
      <c r="AG174" s="366">
        <f t="shared" si="12"/>
        <v>2</v>
      </c>
    </row>
    <row r="175" spans="1:36">
      <c r="A175" s="329">
        <v>43015</v>
      </c>
      <c r="B175" s="330">
        <v>0.91111111111111109</v>
      </c>
      <c r="C175" s="319">
        <f t="shared" si="11"/>
        <v>43015.911111111112</v>
      </c>
      <c r="D175" s="320">
        <f t="shared" si="10"/>
        <v>280.9111111111124</v>
      </c>
      <c r="E175" s="333">
        <v>68</v>
      </c>
      <c r="F175" s="339">
        <v>40.65</v>
      </c>
      <c r="G175" s="365" t="s">
        <v>61</v>
      </c>
      <c r="H175" s="332">
        <f t="shared" si="13"/>
        <v>68.677499999999995</v>
      </c>
      <c r="I175" s="333">
        <v>103</v>
      </c>
      <c r="J175" s="339">
        <v>41.08</v>
      </c>
      <c r="K175" s="366" t="s">
        <v>62</v>
      </c>
      <c r="L175" s="332">
        <f t="shared" si="14"/>
        <v>-103.68466666666667</v>
      </c>
      <c r="M175" s="347" t="s">
        <v>994</v>
      </c>
      <c r="N175" s="333">
        <v>133</v>
      </c>
      <c r="O175" s="331">
        <v>1</v>
      </c>
      <c r="P175" s="347" t="s">
        <v>281</v>
      </c>
      <c r="Q175" s="347" t="s">
        <v>281</v>
      </c>
      <c r="R175" s="347" t="s">
        <v>281</v>
      </c>
      <c r="S175" s="333"/>
      <c r="T175" s="333"/>
      <c r="U175" s="334"/>
      <c r="V175" s="334"/>
      <c r="W175" s="334"/>
      <c r="X175" s="334"/>
      <c r="Y175" s="334"/>
      <c r="Z175" s="334"/>
      <c r="AA175" s="334"/>
      <c r="AB175" s="334"/>
      <c r="AC175" s="334"/>
      <c r="AD175" s="334"/>
      <c r="AE175" s="334"/>
      <c r="AF175" s="377" t="s">
        <v>995</v>
      </c>
      <c r="AG175" s="366">
        <f t="shared" si="12"/>
        <v>2</v>
      </c>
    </row>
    <row r="176" spans="1:36" s="390" customFormat="1">
      <c r="A176" s="382">
        <v>43016</v>
      </c>
      <c r="B176" s="383">
        <v>0.17291666666666669</v>
      </c>
      <c r="C176" s="384">
        <f t="shared" si="11"/>
        <v>43016.17291666667</v>
      </c>
      <c r="D176" s="346">
        <f t="shared" si="10"/>
        <v>281.17291666667006</v>
      </c>
      <c r="E176" s="366">
        <v>69</v>
      </c>
      <c r="F176" s="385">
        <v>4.67</v>
      </c>
      <c r="G176" s="365" t="s">
        <v>61</v>
      </c>
      <c r="H176" s="386">
        <f t="shared" si="13"/>
        <v>69.077833333333331</v>
      </c>
      <c r="I176" s="366">
        <v>101</v>
      </c>
      <c r="J176" s="385">
        <v>11.73</v>
      </c>
      <c r="K176" s="366" t="s">
        <v>62</v>
      </c>
      <c r="L176" s="386">
        <f t="shared" si="14"/>
        <v>-101.1955</v>
      </c>
      <c r="M176" s="365" t="s">
        <v>994</v>
      </c>
      <c r="N176" s="366">
        <v>134</v>
      </c>
      <c r="O176" s="387">
        <v>2</v>
      </c>
      <c r="P176" s="365" t="s">
        <v>281</v>
      </c>
      <c r="Q176" s="365" t="s">
        <v>281</v>
      </c>
      <c r="R176" s="365" t="s">
        <v>281</v>
      </c>
      <c r="S176" s="366"/>
      <c r="T176" s="366"/>
      <c r="U176" s="388"/>
      <c r="V176" s="388"/>
      <c r="W176" s="388"/>
      <c r="X176" s="388"/>
      <c r="Y176" s="388"/>
      <c r="Z176" s="388"/>
      <c r="AA176" s="388"/>
      <c r="AB176" s="388"/>
      <c r="AC176" s="388"/>
      <c r="AD176" s="388"/>
      <c r="AE176" s="388"/>
      <c r="AF176" s="389" t="s">
        <v>996</v>
      </c>
      <c r="AG176" s="366">
        <f t="shared" si="12"/>
        <v>2</v>
      </c>
    </row>
    <row r="177" spans="1:33" s="390" customFormat="1">
      <c r="A177" s="382">
        <v>43016</v>
      </c>
      <c r="B177" s="391">
        <v>0.55138888888888882</v>
      </c>
      <c r="C177" s="384">
        <f t="shared" si="11"/>
        <v>43016.551388888889</v>
      </c>
      <c r="D177" s="346">
        <f t="shared" si="10"/>
        <v>281.55138888888905</v>
      </c>
      <c r="E177" s="366">
        <v>69</v>
      </c>
      <c r="F177" s="385">
        <v>5.75</v>
      </c>
      <c r="G177" s="365" t="s">
        <v>61</v>
      </c>
      <c r="H177" s="386">
        <f t="shared" si="13"/>
        <v>69.095833333333331</v>
      </c>
      <c r="I177" s="366">
        <v>101</v>
      </c>
      <c r="J177" s="385">
        <v>8.15</v>
      </c>
      <c r="K177" s="366" t="s">
        <v>62</v>
      </c>
      <c r="L177" s="386">
        <f t="shared" si="14"/>
        <v>-101.13583333333334</v>
      </c>
      <c r="M177" s="365" t="s">
        <v>997</v>
      </c>
      <c r="N177" s="366">
        <v>135</v>
      </c>
      <c r="O177" s="387">
        <v>3</v>
      </c>
      <c r="P177" s="365" t="s">
        <v>281</v>
      </c>
      <c r="Q177" s="365" t="s">
        <v>281</v>
      </c>
      <c r="R177" s="365" t="s">
        <v>281</v>
      </c>
      <c r="S177" s="366"/>
      <c r="T177" s="366"/>
      <c r="U177" s="388"/>
      <c r="V177" s="388"/>
      <c r="W177" s="388"/>
      <c r="X177" s="388"/>
      <c r="Y177" s="388"/>
      <c r="Z177" s="388"/>
      <c r="AA177" s="388"/>
      <c r="AB177" s="388"/>
      <c r="AC177" s="388"/>
      <c r="AD177" s="388"/>
      <c r="AE177" s="388"/>
      <c r="AF177" s="389" t="s">
        <v>998</v>
      </c>
      <c r="AG177" s="366">
        <f t="shared" si="12"/>
        <v>2</v>
      </c>
    </row>
    <row r="178" spans="1:33">
      <c r="A178" s="329">
        <v>43016</v>
      </c>
      <c r="B178" s="330">
        <v>0.87777777777777777</v>
      </c>
      <c r="C178" s="319">
        <f t="shared" si="11"/>
        <v>43016.87777777778</v>
      </c>
      <c r="D178" s="320">
        <f t="shared" si="10"/>
        <v>281.87777777777956</v>
      </c>
      <c r="E178" s="333">
        <v>69</v>
      </c>
      <c r="F178" s="339">
        <v>34.700000000000003</v>
      </c>
      <c r="G178" s="365" t="s">
        <v>61</v>
      </c>
      <c r="H178" s="332">
        <f t="shared" si="13"/>
        <v>69.578333333333333</v>
      </c>
      <c r="I178" s="333">
        <v>99</v>
      </c>
      <c r="J178" s="339">
        <v>48.54</v>
      </c>
      <c r="K178" s="366" t="s">
        <v>62</v>
      </c>
      <c r="L178" s="332">
        <f t="shared" si="14"/>
        <v>-99.808999999999997</v>
      </c>
      <c r="M178" s="347" t="s">
        <v>994</v>
      </c>
      <c r="N178" s="333">
        <v>136</v>
      </c>
      <c r="O178" s="331">
        <v>4</v>
      </c>
      <c r="P178" s="347" t="s">
        <v>281</v>
      </c>
      <c r="Q178" s="347" t="s">
        <v>281</v>
      </c>
      <c r="R178" s="347" t="s">
        <v>281</v>
      </c>
      <c r="S178" s="333"/>
      <c r="T178" s="333"/>
      <c r="U178" s="334"/>
      <c r="V178" s="334"/>
      <c r="W178" s="334"/>
      <c r="X178" s="334"/>
      <c r="Y178" s="334"/>
      <c r="Z178" s="334"/>
      <c r="AA178" s="334"/>
      <c r="AB178" s="334"/>
      <c r="AC178" s="334"/>
      <c r="AD178" s="334"/>
      <c r="AE178" s="334"/>
      <c r="AF178" s="377" t="s">
        <v>999</v>
      </c>
      <c r="AG178" s="366">
        <f t="shared" si="12"/>
        <v>2</v>
      </c>
    </row>
    <row r="179" spans="1:33">
      <c r="A179" s="329">
        <v>43017</v>
      </c>
      <c r="B179" s="330">
        <v>0.24305555555555555</v>
      </c>
      <c r="C179" s="319">
        <f t="shared" si="11"/>
        <v>43017.243055555555</v>
      </c>
      <c r="D179" s="320">
        <f t="shared" si="10"/>
        <v>282.24305555555475</v>
      </c>
      <c r="E179" s="333">
        <v>70</v>
      </c>
      <c r="F179" s="339">
        <v>14.25</v>
      </c>
      <c r="G179" s="365" t="s">
        <v>61</v>
      </c>
      <c r="H179" s="332">
        <f t="shared" si="13"/>
        <v>70.237499999999997</v>
      </c>
      <c r="I179" s="333">
        <v>99</v>
      </c>
      <c r="J179" s="339">
        <v>17.75</v>
      </c>
      <c r="K179" s="366" t="s">
        <v>62</v>
      </c>
      <c r="L179" s="332">
        <f t="shared" si="14"/>
        <v>-99.295833333333334</v>
      </c>
      <c r="M179" s="347" t="s">
        <v>994</v>
      </c>
      <c r="N179" s="333">
        <v>137</v>
      </c>
      <c r="O179" s="331">
        <v>5</v>
      </c>
      <c r="P179" s="347" t="s">
        <v>281</v>
      </c>
      <c r="Q179" s="347" t="s">
        <v>281</v>
      </c>
      <c r="R179" s="347" t="s">
        <v>281</v>
      </c>
      <c r="S179" s="333"/>
      <c r="T179" s="333"/>
      <c r="U179" s="334"/>
      <c r="V179" s="334"/>
      <c r="W179" s="334"/>
      <c r="X179" s="334"/>
      <c r="Y179" s="334"/>
      <c r="Z179" s="334"/>
      <c r="AA179" s="334"/>
      <c r="AB179" s="334"/>
      <c r="AC179" s="334"/>
      <c r="AD179" s="334"/>
      <c r="AE179" s="334"/>
      <c r="AF179" s="377" t="s">
        <v>1000</v>
      </c>
      <c r="AG179" s="366">
        <f t="shared" si="12"/>
        <v>2</v>
      </c>
    </row>
    <row r="180" spans="1:33">
      <c r="A180" s="329">
        <v>43017</v>
      </c>
      <c r="B180" s="330">
        <v>0.3979166666666667</v>
      </c>
      <c r="C180" s="319">
        <f t="shared" si="11"/>
        <v>43017.397916666669</v>
      </c>
      <c r="D180" s="320">
        <f t="shared" si="10"/>
        <v>282.39791666666861</v>
      </c>
      <c r="E180" s="333">
        <v>71</v>
      </c>
      <c r="F180" s="339">
        <v>7.59</v>
      </c>
      <c r="G180" s="365" t="s">
        <v>61</v>
      </c>
      <c r="H180" s="332">
        <f t="shared" si="13"/>
        <v>71.126499999999993</v>
      </c>
      <c r="I180" s="333">
        <v>97</v>
      </c>
      <c r="J180" s="339">
        <v>45.1</v>
      </c>
      <c r="K180" s="366" t="s">
        <v>62</v>
      </c>
      <c r="L180" s="332">
        <f t="shared" si="14"/>
        <v>-97.751666666666665</v>
      </c>
      <c r="M180" s="347" t="s">
        <v>997</v>
      </c>
      <c r="N180" s="333">
        <v>138</v>
      </c>
      <c r="O180" s="331">
        <v>6</v>
      </c>
      <c r="P180" s="347" t="s">
        <v>281</v>
      </c>
      <c r="Q180" s="347" t="s">
        <v>281</v>
      </c>
      <c r="R180" s="347" t="s">
        <v>281</v>
      </c>
      <c r="S180" s="333"/>
      <c r="T180" s="333"/>
      <c r="U180" s="334"/>
      <c r="V180" s="334"/>
      <c r="W180" s="334"/>
      <c r="X180" s="334"/>
      <c r="Y180" s="334"/>
      <c r="Z180" s="334"/>
      <c r="AA180" s="334"/>
      <c r="AB180" s="334"/>
      <c r="AC180" s="334"/>
      <c r="AD180" s="334"/>
      <c r="AE180" s="334"/>
      <c r="AF180" s="377" t="s">
        <v>1001</v>
      </c>
      <c r="AG180" s="366">
        <f t="shared" si="12"/>
        <v>2</v>
      </c>
    </row>
    <row r="181" spans="1:33">
      <c r="A181" s="329">
        <v>43018</v>
      </c>
      <c r="B181" s="330">
        <v>0.13402777777777777</v>
      </c>
      <c r="C181" s="319">
        <f t="shared" si="11"/>
        <v>43018.134027777778</v>
      </c>
      <c r="D181" s="320">
        <f t="shared" si="10"/>
        <v>283.1340277777781</v>
      </c>
      <c r="E181" s="333">
        <v>71</v>
      </c>
      <c r="F181" s="339">
        <v>57.55</v>
      </c>
      <c r="G181" s="365" t="s">
        <v>61</v>
      </c>
      <c r="H181" s="332">
        <f t="shared" si="13"/>
        <v>71.959166666666661</v>
      </c>
      <c r="I181" s="333">
        <v>93</v>
      </c>
      <c r="J181" s="339">
        <v>36.409999999999997</v>
      </c>
      <c r="K181" s="366" t="s">
        <v>62</v>
      </c>
      <c r="L181" s="332">
        <f t="shared" si="14"/>
        <v>-93.606833333333327</v>
      </c>
      <c r="M181" s="347" t="s">
        <v>997</v>
      </c>
      <c r="N181" s="333">
        <v>139</v>
      </c>
      <c r="O181" s="331">
        <v>7</v>
      </c>
      <c r="P181" s="347" t="s">
        <v>281</v>
      </c>
      <c r="Q181" s="347" t="s">
        <v>281</v>
      </c>
      <c r="R181" s="347" t="s">
        <v>281</v>
      </c>
      <c r="S181" s="333"/>
      <c r="T181" s="333"/>
      <c r="U181" s="334"/>
      <c r="V181" s="334"/>
      <c r="W181" s="334"/>
      <c r="X181" s="334"/>
      <c r="Y181" s="334"/>
      <c r="Z181" s="334"/>
      <c r="AA181" s="334"/>
      <c r="AB181" s="334"/>
      <c r="AC181" s="334"/>
      <c r="AD181" s="334"/>
      <c r="AE181" s="334"/>
      <c r="AF181" s="377" t="s">
        <v>1002</v>
      </c>
      <c r="AG181" s="366">
        <f t="shared" si="12"/>
        <v>2</v>
      </c>
    </row>
    <row r="182" spans="1:33">
      <c r="A182" s="329">
        <v>43018</v>
      </c>
      <c r="B182" s="330">
        <v>0.54097222222222219</v>
      </c>
      <c r="C182" s="319">
        <f t="shared" si="11"/>
        <v>43018.540972222225</v>
      </c>
      <c r="D182" s="320">
        <f t="shared" si="10"/>
        <v>283.54097222222481</v>
      </c>
      <c r="E182" s="333">
        <v>72</v>
      </c>
      <c r="F182" s="339">
        <v>36.43</v>
      </c>
      <c r="G182" s="365" t="s">
        <v>61</v>
      </c>
      <c r="H182" s="332">
        <f t="shared" si="13"/>
        <v>72.607166666666672</v>
      </c>
      <c r="I182" s="333">
        <v>90</v>
      </c>
      <c r="J182" s="339">
        <v>28.01</v>
      </c>
      <c r="K182" s="366" t="s">
        <v>62</v>
      </c>
      <c r="L182" s="332">
        <f t="shared" si="14"/>
        <v>-90.466833333333327</v>
      </c>
      <c r="M182" s="347" t="s">
        <v>997</v>
      </c>
      <c r="N182" s="333">
        <v>140</v>
      </c>
      <c r="O182" s="331">
        <v>8</v>
      </c>
      <c r="P182" s="347" t="s">
        <v>281</v>
      </c>
      <c r="Q182" s="347" t="s">
        <v>281</v>
      </c>
      <c r="R182" s="347" t="s">
        <v>281</v>
      </c>
      <c r="S182" s="333"/>
      <c r="T182" s="333"/>
      <c r="U182" s="334"/>
      <c r="V182" s="334"/>
      <c r="W182" s="334"/>
      <c r="X182" s="334"/>
      <c r="Y182" s="334"/>
      <c r="Z182" s="334"/>
      <c r="AA182" s="334"/>
      <c r="AB182" s="334"/>
      <c r="AC182" s="334"/>
      <c r="AD182" s="334"/>
      <c r="AE182" s="334"/>
      <c r="AF182" s="377" t="s">
        <v>1003</v>
      </c>
      <c r="AG182" s="366">
        <f t="shared" si="12"/>
        <v>2</v>
      </c>
    </row>
    <row r="183" spans="1:33">
      <c r="A183" s="329">
        <v>43018</v>
      </c>
      <c r="B183" s="330">
        <v>0.87916666666666676</v>
      </c>
      <c r="C183" s="319">
        <f t="shared" si="11"/>
        <v>43018.879166666666</v>
      </c>
      <c r="D183" s="320">
        <f t="shared" si="10"/>
        <v>283.8791666666657</v>
      </c>
      <c r="E183" s="333">
        <v>73</v>
      </c>
      <c r="F183" s="339">
        <v>36.049999999999997</v>
      </c>
      <c r="G183" s="365" t="s">
        <v>61</v>
      </c>
      <c r="H183" s="332">
        <f t="shared" si="13"/>
        <v>73.600833333333327</v>
      </c>
      <c r="I183" s="333">
        <v>89</v>
      </c>
      <c r="J183" s="339">
        <v>0.34</v>
      </c>
      <c r="K183" s="366" t="s">
        <v>62</v>
      </c>
      <c r="L183" s="332">
        <f t="shared" si="14"/>
        <v>-89.00566666666667</v>
      </c>
      <c r="M183" s="347" t="s">
        <v>994</v>
      </c>
      <c r="N183" s="333">
        <v>141</v>
      </c>
      <c r="O183" s="331">
        <v>9</v>
      </c>
      <c r="P183" s="347" t="s">
        <v>281</v>
      </c>
      <c r="Q183" s="347" t="s">
        <v>281</v>
      </c>
      <c r="R183" s="347" t="s">
        <v>281</v>
      </c>
      <c r="S183" s="333"/>
      <c r="T183" s="333"/>
      <c r="U183" s="334"/>
      <c r="V183" s="334"/>
      <c r="W183" s="334"/>
      <c r="X183" s="334"/>
      <c r="Y183" s="334"/>
      <c r="Z183" s="334"/>
      <c r="AA183" s="334"/>
      <c r="AB183" s="334"/>
      <c r="AC183" s="334"/>
      <c r="AD183" s="334"/>
      <c r="AE183" s="334"/>
      <c r="AF183" s="377" t="s">
        <v>1004</v>
      </c>
      <c r="AG183" s="366">
        <f t="shared" si="12"/>
        <v>2</v>
      </c>
    </row>
    <row r="184" spans="1:33">
      <c r="A184" s="329">
        <v>43019</v>
      </c>
      <c r="B184" s="330">
        <v>0.21527777777777779</v>
      </c>
      <c r="C184" s="319">
        <f t="shared" si="11"/>
        <v>43019.215277777781</v>
      </c>
      <c r="D184" s="320">
        <f t="shared" si="10"/>
        <v>284.21527777778101</v>
      </c>
      <c r="E184" s="333">
        <v>73</v>
      </c>
      <c r="F184" s="339">
        <v>58.35</v>
      </c>
      <c r="G184" s="365" t="s">
        <v>61</v>
      </c>
      <c r="H184" s="332">
        <f t="shared" si="13"/>
        <v>73.972499999999997</v>
      </c>
      <c r="I184" s="333">
        <v>86</v>
      </c>
      <c r="J184" s="339">
        <v>16.87</v>
      </c>
      <c r="K184" s="366" t="s">
        <v>62</v>
      </c>
      <c r="L184" s="332">
        <f t="shared" si="14"/>
        <v>-86.281166666666664</v>
      </c>
      <c r="M184" s="347" t="s">
        <v>1005</v>
      </c>
      <c r="N184" s="333">
        <v>142</v>
      </c>
      <c r="O184" s="331">
        <v>10</v>
      </c>
      <c r="P184" s="347" t="s">
        <v>281</v>
      </c>
      <c r="Q184" s="347" t="s">
        <v>281</v>
      </c>
      <c r="R184" s="347" t="s">
        <v>281</v>
      </c>
      <c r="S184" s="333"/>
      <c r="T184" s="333"/>
      <c r="U184" s="334"/>
      <c r="V184" s="334"/>
      <c r="W184" s="334"/>
      <c r="X184" s="334"/>
      <c r="Y184" s="334"/>
      <c r="Z184" s="334"/>
      <c r="AA184" s="334"/>
      <c r="AB184" s="334"/>
      <c r="AC184" s="334"/>
      <c r="AD184" s="334"/>
      <c r="AE184" s="334"/>
      <c r="AF184" s="377" t="s">
        <v>1006</v>
      </c>
      <c r="AG184" s="366">
        <f t="shared" si="12"/>
        <v>2</v>
      </c>
    </row>
    <row r="185" spans="1:33">
      <c r="A185" s="329">
        <v>43019</v>
      </c>
      <c r="B185" s="330">
        <v>0.5444444444444444</v>
      </c>
      <c r="C185" s="319">
        <f t="shared" si="11"/>
        <v>43019.544444444444</v>
      </c>
      <c r="D185" s="320">
        <f t="shared" si="10"/>
        <v>284.5444444444438</v>
      </c>
      <c r="E185" s="333">
        <v>73</v>
      </c>
      <c r="F185" s="339">
        <v>51.97</v>
      </c>
      <c r="G185" s="365" t="s">
        <v>61</v>
      </c>
      <c r="H185" s="332">
        <f t="shared" si="13"/>
        <v>73.866166666666672</v>
      </c>
      <c r="I185" s="333">
        <v>82</v>
      </c>
      <c r="J185" s="339">
        <v>26.26</v>
      </c>
      <c r="K185" s="366" t="s">
        <v>62</v>
      </c>
      <c r="L185" s="332">
        <f t="shared" si="14"/>
        <v>-82.437666666666672</v>
      </c>
      <c r="M185" s="347" t="s">
        <v>1007</v>
      </c>
      <c r="N185" s="333">
        <v>143</v>
      </c>
      <c r="O185" s="331">
        <v>1</v>
      </c>
      <c r="P185" s="347" t="s">
        <v>281</v>
      </c>
      <c r="Q185" s="347" t="s">
        <v>281</v>
      </c>
      <c r="R185" s="347" t="s">
        <v>281</v>
      </c>
      <c r="S185" s="333"/>
      <c r="T185" s="333"/>
      <c r="U185" s="334"/>
      <c r="V185" s="334"/>
      <c r="W185" s="334"/>
      <c r="X185" s="334"/>
      <c r="Y185" s="334"/>
      <c r="Z185" s="334"/>
      <c r="AA185" s="334"/>
      <c r="AB185" s="334"/>
      <c r="AC185" s="334"/>
      <c r="AD185" s="334"/>
      <c r="AE185" s="334"/>
      <c r="AF185" s="377" t="s">
        <v>1008</v>
      </c>
      <c r="AG185" s="366">
        <f t="shared" si="12"/>
        <v>2</v>
      </c>
    </row>
    <row r="186" spans="1:33">
      <c r="A186" s="329"/>
      <c r="B186" s="330"/>
      <c r="C186" s="319">
        <f t="shared" si="11"/>
        <v>0</v>
      </c>
      <c r="D186" s="320"/>
      <c r="E186" s="333"/>
      <c r="F186" s="339"/>
      <c r="G186" s="365" t="s">
        <v>61</v>
      </c>
      <c r="H186" s="332"/>
      <c r="I186" s="333"/>
      <c r="J186" s="339"/>
      <c r="K186" s="366" t="s">
        <v>62</v>
      </c>
      <c r="L186" s="332"/>
      <c r="M186" s="333"/>
      <c r="N186" s="333"/>
      <c r="O186" s="331"/>
      <c r="P186" s="333"/>
      <c r="Q186" s="333"/>
      <c r="R186" s="333"/>
      <c r="S186" s="333"/>
      <c r="T186" s="333"/>
      <c r="U186" s="334"/>
      <c r="V186" s="334"/>
      <c r="W186" s="334"/>
      <c r="X186" s="334"/>
      <c r="Y186" s="334"/>
      <c r="Z186" s="334"/>
      <c r="AA186" s="334"/>
      <c r="AB186" s="334"/>
      <c r="AC186" s="334"/>
      <c r="AD186" s="334"/>
      <c r="AE186" s="334"/>
      <c r="AF186" s="376"/>
      <c r="AG186" s="366" t="str">
        <f t="shared" si="12"/>
        <v/>
      </c>
    </row>
    <row r="187" spans="1:33">
      <c r="A187" s="329"/>
      <c r="B187" s="330"/>
      <c r="C187" s="319">
        <f t="shared" si="11"/>
        <v>0</v>
      </c>
      <c r="D187" s="320"/>
      <c r="E187" s="333"/>
      <c r="F187" s="339"/>
      <c r="G187" s="365" t="s">
        <v>61</v>
      </c>
      <c r="H187" s="332"/>
      <c r="I187" s="333"/>
      <c r="J187" s="339"/>
      <c r="K187" s="366" t="s">
        <v>62</v>
      </c>
      <c r="L187" s="332"/>
      <c r="M187" s="333"/>
      <c r="N187" s="333"/>
      <c r="O187" s="331"/>
      <c r="P187" s="333"/>
      <c r="Q187" s="333"/>
      <c r="R187" s="333"/>
      <c r="S187" s="333"/>
      <c r="T187" s="333"/>
      <c r="U187" s="334"/>
      <c r="V187" s="334"/>
      <c r="W187" s="334"/>
      <c r="X187" s="334"/>
      <c r="Y187" s="334"/>
      <c r="Z187" s="334"/>
      <c r="AA187" s="334"/>
      <c r="AB187" s="334"/>
      <c r="AC187" s="334"/>
      <c r="AD187" s="334"/>
      <c r="AE187" s="334"/>
      <c r="AF187" s="376"/>
      <c r="AG187" s="366" t="str">
        <f t="shared" si="12"/>
        <v/>
      </c>
    </row>
    <row r="188" spans="1:33">
      <c r="A188" s="329"/>
      <c r="B188" s="330"/>
      <c r="C188" s="319">
        <f t="shared" si="11"/>
        <v>0</v>
      </c>
      <c r="D188" s="320"/>
      <c r="E188" s="333"/>
      <c r="F188" s="339"/>
      <c r="G188" s="365" t="s">
        <v>61</v>
      </c>
      <c r="H188" s="332"/>
      <c r="I188" s="333"/>
      <c r="J188" s="339"/>
      <c r="K188" s="366" t="s">
        <v>62</v>
      </c>
      <c r="L188" s="332"/>
      <c r="M188" s="333"/>
      <c r="N188" s="333"/>
      <c r="O188" s="331"/>
      <c r="P188" s="333"/>
      <c r="Q188" s="333"/>
      <c r="R188" s="333"/>
      <c r="S188" s="333"/>
      <c r="T188" s="333"/>
      <c r="U188" s="334"/>
      <c r="V188" s="334"/>
      <c r="W188" s="334"/>
      <c r="X188" s="334"/>
      <c r="Y188" s="334"/>
      <c r="Z188" s="334"/>
      <c r="AA188" s="334"/>
      <c r="AB188" s="334"/>
      <c r="AC188" s="334"/>
      <c r="AD188" s="334"/>
      <c r="AE188" s="334"/>
      <c r="AF188" s="376"/>
      <c r="AG188" s="366" t="str">
        <f t="shared" si="12"/>
        <v/>
      </c>
    </row>
    <row r="189" spans="1:33">
      <c r="A189" s="329"/>
      <c r="B189" s="330"/>
      <c r="C189" s="319">
        <f t="shared" si="11"/>
        <v>0</v>
      </c>
      <c r="D189" s="320"/>
      <c r="E189" s="333"/>
      <c r="F189" s="339"/>
      <c r="G189" s="365" t="s">
        <v>61</v>
      </c>
      <c r="H189" s="332"/>
      <c r="I189" s="333"/>
      <c r="J189" s="339"/>
      <c r="K189" s="366" t="s">
        <v>62</v>
      </c>
      <c r="L189" s="332"/>
      <c r="M189" s="333"/>
      <c r="N189" s="333"/>
      <c r="O189" s="331"/>
      <c r="P189" s="333"/>
      <c r="Q189" s="333"/>
      <c r="R189" s="333"/>
      <c r="S189" s="333"/>
      <c r="T189" s="333"/>
      <c r="U189" s="334"/>
      <c r="V189" s="334"/>
      <c r="W189" s="334"/>
      <c r="X189" s="334"/>
      <c r="Y189" s="334"/>
      <c r="Z189" s="334"/>
      <c r="AA189" s="334"/>
      <c r="AB189" s="334"/>
      <c r="AC189" s="334"/>
      <c r="AD189" s="334"/>
      <c r="AE189" s="334"/>
      <c r="AF189" s="376"/>
      <c r="AG189" s="366" t="str">
        <f t="shared" si="12"/>
        <v/>
      </c>
    </row>
    <row r="190" spans="1:33">
      <c r="A190" s="329"/>
      <c r="B190" s="330"/>
      <c r="C190" s="319">
        <f t="shared" si="11"/>
        <v>0</v>
      </c>
      <c r="D190" s="320"/>
      <c r="E190" s="333"/>
      <c r="F190" s="339"/>
      <c r="G190" s="365" t="s">
        <v>61</v>
      </c>
      <c r="H190" s="332"/>
      <c r="I190" s="333"/>
      <c r="J190" s="339"/>
      <c r="K190" s="366" t="s">
        <v>62</v>
      </c>
      <c r="L190" s="332"/>
      <c r="M190" s="333"/>
      <c r="N190" s="333"/>
      <c r="O190" s="331"/>
      <c r="P190" s="333"/>
      <c r="Q190" s="333"/>
      <c r="R190" s="333"/>
      <c r="S190" s="333"/>
      <c r="T190" s="333"/>
      <c r="U190" s="334"/>
      <c r="V190" s="334"/>
      <c r="W190" s="334"/>
      <c r="X190" s="334"/>
      <c r="Y190" s="334"/>
      <c r="Z190" s="334"/>
      <c r="AA190" s="334"/>
      <c r="AB190" s="334"/>
      <c r="AC190" s="334"/>
      <c r="AD190" s="334"/>
      <c r="AE190" s="334"/>
      <c r="AF190" s="376"/>
      <c r="AG190" s="366" t="str">
        <f t="shared" si="12"/>
        <v/>
      </c>
    </row>
    <row r="191" spans="1:33">
      <c r="A191" s="329"/>
      <c r="B191" s="330"/>
      <c r="C191" s="319">
        <f t="shared" si="11"/>
        <v>0</v>
      </c>
      <c r="D191" s="320"/>
      <c r="E191" s="333"/>
      <c r="F191" s="339"/>
      <c r="G191" s="365" t="s">
        <v>61</v>
      </c>
      <c r="H191" s="332"/>
      <c r="I191" s="333"/>
      <c r="J191" s="339"/>
      <c r="K191" s="366" t="s">
        <v>62</v>
      </c>
      <c r="L191" s="332"/>
      <c r="M191" s="333"/>
      <c r="N191" s="333"/>
      <c r="O191" s="331"/>
      <c r="P191" s="333"/>
      <c r="Q191" s="333"/>
      <c r="R191" s="333"/>
      <c r="S191" s="333"/>
      <c r="T191" s="333"/>
      <c r="U191" s="334"/>
      <c r="V191" s="334"/>
      <c r="W191" s="334"/>
      <c r="X191" s="334"/>
      <c r="Y191" s="334"/>
      <c r="Z191" s="334"/>
      <c r="AA191" s="334"/>
      <c r="AB191" s="334"/>
      <c r="AC191" s="334"/>
      <c r="AD191" s="334"/>
      <c r="AE191" s="334"/>
      <c r="AF191" s="376"/>
      <c r="AG191" s="366" t="str">
        <f t="shared" si="12"/>
        <v/>
      </c>
    </row>
    <row r="192" spans="1:33">
      <c r="A192" s="329"/>
      <c r="B192" s="330"/>
      <c r="C192" s="319">
        <f t="shared" si="11"/>
        <v>0</v>
      </c>
      <c r="D192" s="320"/>
      <c r="E192" s="333"/>
      <c r="F192" s="339"/>
      <c r="G192" s="365" t="s">
        <v>61</v>
      </c>
      <c r="H192" s="332"/>
      <c r="I192" s="333"/>
      <c r="J192" s="339"/>
      <c r="K192" s="366" t="s">
        <v>62</v>
      </c>
      <c r="L192" s="332"/>
      <c r="M192" s="333"/>
      <c r="N192" s="333"/>
      <c r="O192" s="331"/>
      <c r="P192" s="333"/>
      <c r="Q192" s="333"/>
      <c r="R192" s="333"/>
      <c r="S192" s="333"/>
      <c r="T192" s="333"/>
      <c r="U192" s="334"/>
      <c r="V192" s="334"/>
      <c r="W192" s="334"/>
      <c r="X192" s="334"/>
      <c r="Y192" s="334"/>
      <c r="Z192" s="334"/>
      <c r="AA192" s="334"/>
      <c r="AB192" s="334"/>
      <c r="AC192" s="334"/>
      <c r="AD192" s="334"/>
      <c r="AE192" s="334"/>
      <c r="AF192" s="376"/>
      <c r="AG192" s="366" t="str">
        <f t="shared" si="12"/>
        <v/>
      </c>
    </row>
    <row r="193" spans="1:33">
      <c r="A193" s="329"/>
      <c r="B193" s="330"/>
      <c r="C193" s="319">
        <f t="shared" si="11"/>
        <v>0</v>
      </c>
      <c r="D193" s="320"/>
      <c r="E193" s="333"/>
      <c r="F193" s="339"/>
      <c r="G193" s="365" t="s">
        <v>61</v>
      </c>
      <c r="H193" s="332"/>
      <c r="I193" s="333"/>
      <c r="J193" s="339"/>
      <c r="K193" s="366" t="s">
        <v>62</v>
      </c>
      <c r="L193" s="332"/>
      <c r="M193" s="333"/>
      <c r="N193" s="333"/>
      <c r="O193" s="331"/>
      <c r="P193" s="333"/>
      <c r="Q193" s="333"/>
      <c r="R193" s="333"/>
      <c r="S193" s="333"/>
      <c r="T193" s="333"/>
      <c r="U193" s="334"/>
      <c r="V193" s="334"/>
      <c r="W193" s="334"/>
      <c r="X193" s="334"/>
      <c r="Y193" s="334"/>
      <c r="Z193" s="334"/>
      <c r="AA193" s="334"/>
      <c r="AB193" s="334"/>
      <c r="AC193" s="334"/>
      <c r="AD193" s="334"/>
      <c r="AE193" s="334"/>
      <c r="AF193" s="376"/>
      <c r="AG193" s="366" t="str">
        <f t="shared" si="12"/>
        <v/>
      </c>
    </row>
    <row r="194" spans="1:33">
      <c r="A194" s="329"/>
      <c r="B194" s="330"/>
      <c r="C194" s="319">
        <f t="shared" si="11"/>
        <v>0</v>
      </c>
      <c r="D194" s="320"/>
      <c r="E194" s="333"/>
      <c r="F194" s="339"/>
      <c r="G194" s="365" t="s">
        <v>61</v>
      </c>
      <c r="H194" s="332"/>
      <c r="I194" s="333"/>
      <c r="J194" s="339"/>
      <c r="K194" s="366" t="s">
        <v>62</v>
      </c>
      <c r="L194" s="332"/>
      <c r="M194" s="333"/>
      <c r="N194" s="333"/>
      <c r="O194" s="331"/>
      <c r="P194" s="333"/>
      <c r="Q194" s="333"/>
      <c r="R194" s="333"/>
      <c r="S194" s="333"/>
      <c r="T194" s="333"/>
      <c r="U194" s="334"/>
      <c r="V194" s="334"/>
      <c r="W194" s="334"/>
      <c r="X194" s="334"/>
      <c r="Y194" s="334"/>
      <c r="Z194" s="334"/>
      <c r="AA194" s="334"/>
      <c r="AB194" s="334"/>
      <c r="AC194" s="334"/>
      <c r="AD194" s="334"/>
      <c r="AE194" s="334"/>
      <c r="AF194" s="376"/>
      <c r="AG194" s="366" t="str">
        <f t="shared" si="12"/>
        <v/>
      </c>
    </row>
    <row r="195" spans="1:33">
      <c r="A195" s="329"/>
      <c r="B195" s="330"/>
      <c r="C195" s="319">
        <f t="shared" si="11"/>
        <v>0</v>
      </c>
      <c r="D195" s="320"/>
      <c r="E195" s="333"/>
      <c r="F195" s="339"/>
      <c r="G195" s="365" t="s">
        <v>61</v>
      </c>
      <c r="H195" s="332"/>
      <c r="I195" s="333"/>
      <c r="J195" s="339"/>
      <c r="K195" s="366" t="s">
        <v>62</v>
      </c>
      <c r="L195" s="332"/>
      <c r="M195" s="333"/>
      <c r="N195" s="333"/>
      <c r="O195" s="331"/>
      <c r="P195" s="333"/>
      <c r="Q195" s="333"/>
      <c r="R195" s="333"/>
      <c r="S195" s="333"/>
      <c r="T195" s="333"/>
      <c r="U195" s="334"/>
      <c r="V195" s="334"/>
      <c r="W195" s="334"/>
      <c r="X195" s="334"/>
      <c r="Y195" s="334"/>
      <c r="Z195" s="334"/>
      <c r="AA195" s="334"/>
      <c r="AB195" s="334"/>
      <c r="AC195" s="334"/>
      <c r="AD195" s="334"/>
      <c r="AE195" s="334"/>
      <c r="AF195" s="376"/>
      <c r="AG195" s="366" t="str">
        <f t="shared" si="12"/>
        <v/>
      </c>
    </row>
    <row r="196" spans="1:33">
      <c r="A196" s="329"/>
      <c r="B196" s="330"/>
      <c r="C196" s="319">
        <f t="shared" si="11"/>
        <v>0</v>
      </c>
      <c r="D196" s="320"/>
      <c r="E196" s="333"/>
      <c r="F196" s="339"/>
      <c r="G196" s="365" t="s">
        <v>61</v>
      </c>
      <c r="H196" s="332"/>
      <c r="I196" s="333"/>
      <c r="J196" s="339"/>
      <c r="K196" s="366" t="s">
        <v>62</v>
      </c>
      <c r="L196" s="332"/>
      <c r="M196" s="333"/>
      <c r="N196" s="333"/>
      <c r="O196" s="331"/>
      <c r="P196" s="333"/>
      <c r="Q196" s="333"/>
      <c r="R196" s="333"/>
      <c r="S196" s="333"/>
      <c r="T196" s="333"/>
      <c r="U196" s="334"/>
      <c r="V196" s="334"/>
      <c r="W196" s="334"/>
      <c r="X196" s="334"/>
      <c r="Y196" s="334"/>
      <c r="Z196" s="334"/>
      <c r="AA196" s="334"/>
      <c r="AB196" s="334"/>
      <c r="AC196" s="334"/>
      <c r="AD196" s="334"/>
      <c r="AE196" s="334"/>
      <c r="AF196" s="376"/>
      <c r="AG196" s="366" t="str">
        <f t="shared" si="12"/>
        <v/>
      </c>
    </row>
    <row r="197" spans="1:33">
      <c r="A197" s="329"/>
      <c r="B197" s="330"/>
      <c r="C197" s="319">
        <f t="shared" si="11"/>
        <v>0</v>
      </c>
      <c r="D197" s="320"/>
      <c r="E197" s="333"/>
      <c r="F197" s="339"/>
      <c r="G197" s="365" t="s">
        <v>61</v>
      </c>
      <c r="H197" s="332"/>
      <c r="I197" s="333"/>
      <c r="J197" s="339"/>
      <c r="K197" s="366" t="s">
        <v>62</v>
      </c>
      <c r="L197" s="332"/>
      <c r="M197" s="333"/>
      <c r="N197" s="333"/>
      <c r="O197" s="331"/>
      <c r="P197" s="333"/>
      <c r="Q197" s="333"/>
      <c r="R197" s="333"/>
      <c r="S197" s="333"/>
      <c r="T197" s="333"/>
      <c r="U197" s="334"/>
      <c r="V197" s="334"/>
      <c r="W197" s="334"/>
      <c r="X197" s="334"/>
      <c r="Y197" s="334"/>
      <c r="Z197" s="334"/>
      <c r="AA197" s="334"/>
      <c r="AB197" s="334"/>
      <c r="AC197" s="334"/>
      <c r="AD197" s="334"/>
      <c r="AE197" s="334"/>
      <c r="AF197" s="376"/>
      <c r="AG197" s="366" t="str">
        <f t="shared" si="12"/>
        <v/>
      </c>
    </row>
    <row r="198" spans="1:33">
      <c r="A198" s="329"/>
      <c r="B198" s="330"/>
      <c r="C198" s="319">
        <f t="shared" si="11"/>
        <v>0</v>
      </c>
      <c r="D198" s="320"/>
      <c r="E198" s="333"/>
      <c r="F198" s="339"/>
      <c r="G198" s="365" t="s">
        <v>61</v>
      </c>
      <c r="H198" s="332"/>
      <c r="I198" s="333"/>
      <c r="J198" s="339"/>
      <c r="K198" s="366" t="s">
        <v>62</v>
      </c>
      <c r="L198" s="332"/>
      <c r="M198" s="333"/>
      <c r="N198" s="333"/>
      <c r="O198" s="331"/>
      <c r="P198" s="333"/>
      <c r="Q198" s="333"/>
      <c r="R198" s="333"/>
      <c r="S198" s="333"/>
      <c r="T198" s="333"/>
      <c r="U198" s="334"/>
      <c r="V198" s="334"/>
      <c r="W198" s="334"/>
      <c r="X198" s="334"/>
      <c r="Y198" s="334"/>
      <c r="Z198" s="334"/>
      <c r="AA198" s="334"/>
      <c r="AB198" s="334"/>
      <c r="AC198" s="334"/>
      <c r="AD198" s="334"/>
      <c r="AE198" s="334"/>
      <c r="AF198" s="376"/>
      <c r="AG198" s="366" t="str">
        <f t="shared" si="12"/>
        <v/>
      </c>
    </row>
    <row r="199" spans="1:33">
      <c r="A199" s="329"/>
      <c r="B199" s="330"/>
      <c r="C199" s="319">
        <f t="shared" si="11"/>
        <v>0</v>
      </c>
      <c r="D199" s="320"/>
      <c r="E199" s="333"/>
      <c r="F199" s="339"/>
      <c r="G199" s="365" t="s">
        <v>61</v>
      </c>
      <c r="H199" s="332"/>
      <c r="I199" s="333"/>
      <c r="J199" s="339"/>
      <c r="K199" s="366" t="s">
        <v>62</v>
      </c>
      <c r="L199" s="332"/>
      <c r="M199" s="333"/>
      <c r="N199" s="333"/>
      <c r="O199" s="331"/>
      <c r="P199" s="333"/>
      <c r="Q199" s="333"/>
      <c r="R199" s="333"/>
      <c r="S199" s="333"/>
      <c r="T199" s="333"/>
      <c r="U199" s="334"/>
      <c r="V199" s="334"/>
      <c r="W199" s="334"/>
      <c r="X199" s="334"/>
      <c r="Y199" s="334"/>
      <c r="Z199" s="334"/>
      <c r="AA199" s="334"/>
      <c r="AB199" s="334"/>
      <c r="AC199" s="334"/>
      <c r="AD199" s="334"/>
      <c r="AE199" s="334"/>
      <c r="AF199" s="376"/>
      <c r="AG199" s="366" t="str">
        <f t="shared" si="12"/>
        <v/>
      </c>
    </row>
    <row r="200" spans="1:33">
      <c r="A200" s="329"/>
      <c r="B200" s="330"/>
      <c r="C200" s="319">
        <f t="shared" si="11"/>
        <v>0</v>
      </c>
      <c r="D200" s="320"/>
      <c r="E200" s="333"/>
      <c r="F200" s="339"/>
      <c r="G200" s="365" t="s">
        <v>61</v>
      </c>
      <c r="H200" s="332"/>
      <c r="I200" s="333"/>
      <c r="J200" s="339"/>
      <c r="K200" s="366" t="s">
        <v>62</v>
      </c>
      <c r="L200" s="332"/>
      <c r="M200" s="333"/>
      <c r="N200" s="333"/>
      <c r="O200" s="331"/>
      <c r="P200" s="333"/>
      <c r="Q200" s="333"/>
      <c r="R200" s="333"/>
      <c r="S200" s="333"/>
      <c r="T200" s="333"/>
      <c r="U200" s="334"/>
      <c r="V200" s="334"/>
      <c r="W200" s="334"/>
      <c r="X200" s="334"/>
      <c r="Y200" s="334"/>
      <c r="Z200" s="334"/>
      <c r="AA200" s="334"/>
      <c r="AB200" s="334"/>
      <c r="AC200" s="334"/>
      <c r="AD200" s="334"/>
      <c r="AE200" s="334"/>
      <c r="AF200" s="376"/>
      <c r="AG200" s="366" t="str">
        <f t="shared" si="12"/>
        <v/>
      </c>
    </row>
    <row r="201" spans="1:33">
      <c r="A201" s="329"/>
      <c r="B201" s="330"/>
      <c r="C201" s="319">
        <f t="shared" si="11"/>
        <v>0</v>
      </c>
      <c r="D201" s="320"/>
      <c r="E201" s="333"/>
      <c r="F201" s="339"/>
      <c r="G201" s="365" t="s">
        <v>61</v>
      </c>
      <c r="H201" s="332"/>
      <c r="I201" s="333"/>
      <c r="J201" s="339"/>
      <c r="K201" s="366" t="s">
        <v>62</v>
      </c>
      <c r="L201" s="332"/>
      <c r="M201" s="333"/>
      <c r="N201" s="333"/>
      <c r="O201" s="331"/>
      <c r="P201" s="333"/>
      <c r="Q201" s="333"/>
      <c r="R201" s="333"/>
      <c r="S201" s="333"/>
      <c r="T201" s="333"/>
      <c r="U201" s="334"/>
      <c r="V201" s="334"/>
      <c r="W201" s="334"/>
      <c r="X201" s="334"/>
      <c r="Y201" s="334"/>
      <c r="Z201" s="334"/>
      <c r="AA201" s="334"/>
      <c r="AB201" s="334"/>
      <c r="AC201" s="334"/>
      <c r="AD201" s="334"/>
      <c r="AE201" s="334"/>
      <c r="AF201" s="376"/>
      <c r="AG201" s="366" t="str">
        <f t="shared" si="12"/>
        <v/>
      </c>
    </row>
    <row r="202" spans="1:33">
      <c r="A202" s="329"/>
      <c r="B202" s="330"/>
      <c r="C202" s="319">
        <f t="shared" si="11"/>
        <v>0</v>
      </c>
      <c r="D202" s="320"/>
      <c r="E202" s="333"/>
      <c r="F202" s="339"/>
      <c r="G202" s="365" t="s">
        <v>61</v>
      </c>
      <c r="H202" s="332"/>
      <c r="I202" s="333"/>
      <c r="J202" s="339"/>
      <c r="K202" s="366" t="s">
        <v>62</v>
      </c>
      <c r="L202" s="332"/>
      <c r="M202" s="333"/>
      <c r="N202" s="333"/>
      <c r="O202" s="331"/>
      <c r="P202" s="333"/>
      <c r="Q202" s="333"/>
      <c r="R202" s="333"/>
      <c r="S202" s="333"/>
      <c r="T202" s="333"/>
      <c r="U202" s="334"/>
      <c r="V202" s="334"/>
      <c r="W202" s="334"/>
      <c r="X202" s="334"/>
      <c r="Y202" s="334"/>
      <c r="Z202" s="334"/>
      <c r="AA202" s="334"/>
      <c r="AB202" s="334"/>
      <c r="AC202" s="334"/>
      <c r="AD202" s="334"/>
      <c r="AE202" s="334"/>
      <c r="AF202" s="376"/>
      <c r="AG202" s="366" t="str">
        <f t="shared" si="12"/>
        <v/>
      </c>
    </row>
    <row r="203" spans="1:33">
      <c r="A203" s="329"/>
      <c r="B203" s="330"/>
      <c r="C203" s="319">
        <f t="shared" si="11"/>
        <v>0</v>
      </c>
      <c r="D203" s="320"/>
      <c r="E203" s="333"/>
      <c r="F203" s="339"/>
      <c r="G203" s="365" t="s">
        <v>61</v>
      </c>
      <c r="H203" s="332"/>
      <c r="I203" s="333"/>
      <c r="J203" s="339"/>
      <c r="K203" s="366" t="s">
        <v>62</v>
      </c>
      <c r="L203" s="332"/>
      <c r="M203" s="333"/>
      <c r="N203" s="333"/>
      <c r="O203" s="331"/>
      <c r="P203" s="333"/>
      <c r="Q203" s="333"/>
      <c r="R203" s="333"/>
      <c r="S203" s="333"/>
      <c r="T203" s="333"/>
      <c r="U203" s="334"/>
      <c r="V203" s="334"/>
      <c r="W203" s="334"/>
      <c r="X203" s="334"/>
      <c r="Y203" s="334"/>
      <c r="Z203" s="334"/>
      <c r="AA203" s="334"/>
      <c r="AB203" s="334"/>
      <c r="AC203" s="334"/>
      <c r="AD203" s="334"/>
      <c r="AE203" s="334"/>
      <c r="AF203" s="376"/>
      <c r="AG203" s="366" t="str">
        <f t="shared" si="12"/>
        <v/>
      </c>
    </row>
    <row r="204" spans="1:33">
      <c r="A204" s="329"/>
      <c r="B204" s="330"/>
      <c r="C204" s="319">
        <f t="shared" si="11"/>
        <v>0</v>
      </c>
      <c r="D204" s="320"/>
      <c r="E204" s="333"/>
      <c r="F204" s="339"/>
      <c r="G204" s="365" t="s">
        <v>61</v>
      </c>
      <c r="H204" s="332"/>
      <c r="I204" s="333"/>
      <c r="J204" s="339"/>
      <c r="K204" s="366" t="s">
        <v>62</v>
      </c>
      <c r="L204" s="332"/>
      <c r="M204" s="333"/>
      <c r="N204" s="333"/>
      <c r="O204" s="331"/>
      <c r="P204" s="333"/>
      <c r="Q204" s="333"/>
      <c r="R204" s="333"/>
      <c r="S204" s="333"/>
      <c r="T204" s="333"/>
      <c r="U204" s="334"/>
      <c r="V204" s="334"/>
      <c r="W204" s="334"/>
      <c r="X204" s="334"/>
      <c r="Y204" s="334"/>
      <c r="Z204" s="334"/>
      <c r="AA204" s="334"/>
      <c r="AB204" s="334"/>
      <c r="AC204" s="334"/>
      <c r="AD204" s="334"/>
      <c r="AE204" s="334"/>
      <c r="AF204" s="376"/>
      <c r="AG204" s="366" t="str">
        <f t="shared" si="12"/>
        <v/>
      </c>
    </row>
    <row r="205" spans="1:33">
      <c r="A205" s="329"/>
      <c r="B205" s="330"/>
      <c r="C205" s="319">
        <f t="shared" ref="C205:C241" si="15">A205+B205</f>
        <v>0</v>
      </c>
      <c r="D205" s="320"/>
      <c r="E205" s="333"/>
      <c r="F205" s="339"/>
      <c r="G205" s="365" t="s">
        <v>61</v>
      </c>
      <c r="H205" s="332"/>
      <c r="I205" s="333"/>
      <c r="J205" s="339"/>
      <c r="K205" s="366" t="s">
        <v>62</v>
      </c>
      <c r="L205" s="332"/>
      <c r="M205" s="333"/>
      <c r="N205" s="333"/>
      <c r="O205" s="331"/>
      <c r="P205" s="333"/>
      <c r="Q205" s="333"/>
      <c r="R205" s="333"/>
      <c r="S205" s="333"/>
      <c r="T205" s="333"/>
      <c r="U205" s="334"/>
      <c r="V205" s="334"/>
      <c r="W205" s="334"/>
      <c r="X205" s="334"/>
      <c r="Y205" s="334"/>
      <c r="Z205" s="334"/>
      <c r="AA205" s="334"/>
      <c r="AB205" s="334"/>
      <c r="AC205" s="334"/>
      <c r="AD205" s="334"/>
      <c r="AE205" s="334"/>
      <c r="AF205" s="376"/>
      <c r="AG205" s="366" t="str">
        <f t="shared" si="12"/>
        <v/>
      </c>
    </row>
    <row r="206" spans="1:33">
      <c r="A206" s="329"/>
      <c r="B206" s="330"/>
      <c r="C206" s="319">
        <f t="shared" si="15"/>
        <v>0</v>
      </c>
      <c r="D206" s="320"/>
      <c r="E206" s="333"/>
      <c r="F206" s="339"/>
      <c r="G206" s="365" t="s">
        <v>61</v>
      </c>
      <c r="H206" s="332"/>
      <c r="I206" s="333"/>
      <c r="J206" s="339"/>
      <c r="K206" s="366" t="s">
        <v>62</v>
      </c>
      <c r="L206" s="332"/>
      <c r="M206" s="333"/>
      <c r="N206" s="333"/>
      <c r="O206" s="331"/>
      <c r="P206" s="333"/>
      <c r="Q206" s="333"/>
      <c r="R206" s="333"/>
      <c r="S206" s="333"/>
      <c r="T206" s="333"/>
      <c r="U206" s="334"/>
      <c r="V206" s="334"/>
      <c r="W206" s="334"/>
      <c r="X206" s="334"/>
      <c r="Y206" s="334"/>
      <c r="Z206" s="334"/>
      <c r="AA206" s="334"/>
      <c r="AB206" s="334"/>
      <c r="AC206" s="334"/>
      <c r="AD206" s="334"/>
      <c r="AE206" s="334"/>
      <c r="AF206" s="376"/>
      <c r="AG206" s="366" t="str">
        <f t="shared" si="12"/>
        <v/>
      </c>
    </row>
    <row r="207" spans="1:33">
      <c r="A207" s="329"/>
      <c r="B207" s="330"/>
      <c r="C207" s="319">
        <f t="shared" si="15"/>
        <v>0</v>
      </c>
      <c r="D207" s="320"/>
      <c r="E207" s="333"/>
      <c r="F207" s="339"/>
      <c r="G207" s="365" t="s">
        <v>61</v>
      </c>
      <c r="H207" s="332"/>
      <c r="I207" s="333"/>
      <c r="J207" s="339"/>
      <c r="K207" s="366" t="s">
        <v>62</v>
      </c>
      <c r="L207" s="332"/>
      <c r="M207" s="333"/>
      <c r="N207" s="333"/>
      <c r="O207" s="331"/>
      <c r="P207" s="333"/>
      <c r="Q207" s="333"/>
      <c r="R207" s="333"/>
      <c r="S207" s="333"/>
      <c r="T207" s="333"/>
      <c r="U207" s="334"/>
      <c r="V207" s="334"/>
      <c r="W207" s="334"/>
      <c r="X207" s="334"/>
      <c r="Y207" s="334"/>
      <c r="Z207" s="334"/>
      <c r="AA207" s="334"/>
      <c r="AB207" s="334"/>
      <c r="AC207" s="334"/>
      <c r="AD207" s="334"/>
      <c r="AE207" s="334"/>
      <c r="AF207" s="376"/>
      <c r="AG207" s="366" t="str">
        <f t="shared" si="12"/>
        <v/>
      </c>
    </row>
    <row r="208" spans="1:33">
      <c r="A208" s="329"/>
      <c r="B208" s="330"/>
      <c r="C208" s="319">
        <f t="shared" si="15"/>
        <v>0</v>
      </c>
      <c r="D208" s="320"/>
      <c r="E208" s="333"/>
      <c r="F208" s="339"/>
      <c r="G208" s="365" t="s">
        <v>61</v>
      </c>
      <c r="H208" s="332"/>
      <c r="I208" s="333"/>
      <c r="J208" s="339"/>
      <c r="K208" s="366" t="s">
        <v>62</v>
      </c>
      <c r="L208" s="332"/>
      <c r="M208" s="333"/>
      <c r="N208" s="333"/>
      <c r="O208" s="331"/>
      <c r="P208" s="333"/>
      <c r="Q208" s="333"/>
      <c r="R208" s="333"/>
      <c r="S208" s="333"/>
      <c r="T208" s="333"/>
      <c r="U208" s="334"/>
      <c r="V208" s="334"/>
      <c r="W208" s="334"/>
      <c r="X208" s="334"/>
      <c r="Y208" s="334"/>
      <c r="Z208" s="334"/>
      <c r="AA208" s="334"/>
      <c r="AB208" s="334"/>
      <c r="AC208" s="334"/>
      <c r="AD208" s="334"/>
      <c r="AE208" s="334"/>
      <c r="AF208" s="376"/>
      <c r="AG208" s="366" t="str">
        <f t="shared" si="12"/>
        <v/>
      </c>
    </row>
    <row r="209" spans="1:33">
      <c r="A209" s="329"/>
      <c r="B209" s="330"/>
      <c r="C209" s="319">
        <f t="shared" si="15"/>
        <v>0</v>
      </c>
      <c r="D209" s="320"/>
      <c r="E209" s="333"/>
      <c r="F209" s="339"/>
      <c r="G209" s="365" t="s">
        <v>61</v>
      </c>
      <c r="H209" s="332"/>
      <c r="I209" s="333"/>
      <c r="J209" s="339"/>
      <c r="K209" s="366" t="s">
        <v>62</v>
      </c>
      <c r="L209" s="332"/>
      <c r="M209" s="333"/>
      <c r="N209" s="333"/>
      <c r="O209" s="331"/>
      <c r="P209" s="333"/>
      <c r="Q209" s="333"/>
      <c r="R209" s="333"/>
      <c r="S209" s="333"/>
      <c r="T209" s="333"/>
      <c r="U209" s="334"/>
      <c r="V209" s="334"/>
      <c r="W209" s="334"/>
      <c r="X209" s="334"/>
      <c r="Y209" s="334"/>
      <c r="Z209" s="334"/>
      <c r="AA209" s="334"/>
      <c r="AB209" s="334"/>
      <c r="AC209" s="334"/>
      <c r="AD209" s="334"/>
      <c r="AE209" s="334"/>
      <c r="AF209" s="376"/>
      <c r="AG209" s="366" t="str">
        <f t="shared" ref="AG209:AG216" si="16">IF(COUNTA(P209)&gt;0,2,IF(COUNTA(Q209)&gt;0,3,IF(COUNTA(U209)&gt;0,4,IF(COUNTA(V209)&gt;0,5,IF(COUNTA(W209)&gt;0,6,"")))))</f>
        <v/>
      </c>
    </row>
    <row r="210" spans="1:33">
      <c r="A210" s="329"/>
      <c r="B210" s="330"/>
      <c r="C210" s="319">
        <f t="shared" si="15"/>
        <v>0</v>
      </c>
      <c r="D210" s="320"/>
      <c r="E210" s="333"/>
      <c r="F210" s="339"/>
      <c r="G210" s="365" t="s">
        <v>61</v>
      </c>
      <c r="H210" s="332"/>
      <c r="I210" s="333"/>
      <c r="J210" s="339"/>
      <c r="K210" s="366" t="s">
        <v>62</v>
      </c>
      <c r="L210" s="332"/>
      <c r="M210" s="333"/>
      <c r="N210" s="333"/>
      <c r="O210" s="331"/>
      <c r="P210" s="333"/>
      <c r="Q210" s="333"/>
      <c r="R210" s="333"/>
      <c r="S210" s="333"/>
      <c r="T210" s="333"/>
      <c r="U210" s="334"/>
      <c r="V210" s="334"/>
      <c r="W210" s="334"/>
      <c r="X210" s="334"/>
      <c r="Y210" s="334"/>
      <c r="Z210" s="334"/>
      <c r="AA210" s="334"/>
      <c r="AB210" s="334"/>
      <c r="AC210" s="334"/>
      <c r="AD210" s="334"/>
      <c r="AE210" s="334"/>
      <c r="AF210" s="376"/>
      <c r="AG210" s="366" t="str">
        <f t="shared" si="16"/>
        <v/>
      </c>
    </row>
    <row r="211" spans="1:33">
      <c r="A211" s="329"/>
      <c r="B211" s="330"/>
      <c r="C211" s="319">
        <f t="shared" si="15"/>
        <v>0</v>
      </c>
      <c r="D211" s="320"/>
      <c r="E211" s="333"/>
      <c r="F211" s="339"/>
      <c r="G211" s="365" t="s">
        <v>61</v>
      </c>
      <c r="H211" s="332"/>
      <c r="I211" s="333"/>
      <c r="J211" s="339"/>
      <c r="K211" s="366" t="s">
        <v>62</v>
      </c>
      <c r="L211" s="332"/>
      <c r="M211" s="333"/>
      <c r="N211" s="333"/>
      <c r="O211" s="331"/>
      <c r="P211" s="333"/>
      <c r="Q211" s="333"/>
      <c r="R211" s="333"/>
      <c r="S211" s="333"/>
      <c r="T211" s="333"/>
      <c r="U211" s="334"/>
      <c r="V211" s="334"/>
      <c r="W211" s="334"/>
      <c r="X211" s="334"/>
      <c r="Y211" s="334"/>
      <c r="Z211" s="334"/>
      <c r="AA211" s="334"/>
      <c r="AB211" s="334"/>
      <c r="AC211" s="334"/>
      <c r="AD211" s="334"/>
      <c r="AE211" s="334"/>
      <c r="AF211" s="376"/>
      <c r="AG211" s="366" t="str">
        <f t="shared" si="16"/>
        <v/>
      </c>
    </row>
    <row r="212" spans="1:33">
      <c r="A212" s="329"/>
      <c r="B212" s="330"/>
      <c r="C212" s="319">
        <f t="shared" si="15"/>
        <v>0</v>
      </c>
      <c r="D212" s="320"/>
      <c r="E212" s="333"/>
      <c r="F212" s="339"/>
      <c r="G212" s="365" t="s">
        <v>61</v>
      </c>
      <c r="H212" s="332"/>
      <c r="I212" s="333"/>
      <c r="J212" s="339"/>
      <c r="K212" s="366" t="s">
        <v>62</v>
      </c>
      <c r="L212" s="332"/>
      <c r="M212" s="333"/>
      <c r="N212" s="333"/>
      <c r="O212" s="331"/>
      <c r="P212" s="333"/>
      <c r="Q212" s="333"/>
      <c r="R212" s="333"/>
      <c r="S212" s="333"/>
      <c r="T212" s="333"/>
      <c r="U212" s="334"/>
      <c r="V212" s="334"/>
      <c r="W212" s="334"/>
      <c r="X212" s="334"/>
      <c r="Y212" s="334"/>
      <c r="Z212" s="334"/>
      <c r="AA212" s="334"/>
      <c r="AB212" s="334"/>
      <c r="AC212" s="334"/>
      <c r="AD212" s="334"/>
      <c r="AE212" s="334"/>
      <c r="AF212" s="376"/>
      <c r="AG212" s="366" t="str">
        <f t="shared" si="16"/>
        <v/>
      </c>
    </row>
    <row r="213" spans="1:33">
      <c r="A213" s="329"/>
      <c r="B213" s="330"/>
      <c r="C213" s="319">
        <f t="shared" si="15"/>
        <v>0</v>
      </c>
      <c r="D213" s="320"/>
      <c r="E213" s="333"/>
      <c r="F213" s="339"/>
      <c r="G213" s="365" t="s">
        <v>61</v>
      </c>
      <c r="H213" s="332"/>
      <c r="I213" s="333"/>
      <c r="J213" s="339"/>
      <c r="K213" s="366" t="s">
        <v>62</v>
      </c>
      <c r="L213" s="332"/>
      <c r="M213" s="333"/>
      <c r="N213" s="333"/>
      <c r="O213" s="331"/>
      <c r="P213" s="333"/>
      <c r="Q213" s="333"/>
      <c r="R213" s="333"/>
      <c r="S213" s="333"/>
      <c r="T213" s="333"/>
      <c r="U213" s="334"/>
      <c r="V213" s="334"/>
      <c r="W213" s="334"/>
      <c r="X213" s="334"/>
      <c r="Y213" s="334"/>
      <c r="Z213" s="334"/>
      <c r="AA213" s="334"/>
      <c r="AB213" s="334"/>
      <c r="AC213" s="334"/>
      <c r="AD213" s="334"/>
      <c r="AE213" s="334"/>
      <c r="AF213" s="376"/>
      <c r="AG213" s="366" t="str">
        <f t="shared" si="16"/>
        <v/>
      </c>
    </row>
    <row r="214" spans="1:33">
      <c r="A214" s="329"/>
      <c r="B214" s="330"/>
      <c r="C214" s="319">
        <f t="shared" si="15"/>
        <v>0</v>
      </c>
      <c r="D214" s="320"/>
      <c r="E214" s="333"/>
      <c r="F214" s="339"/>
      <c r="G214" s="365" t="s">
        <v>61</v>
      </c>
      <c r="H214" s="332"/>
      <c r="I214" s="333"/>
      <c r="J214" s="339"/>
      <c r="K214" s="366" t="s">
        <v>62</v>
      </c>
      <c r="L214" s="332"/>
      <c r="M214" s="333"/>
      <c r="N214" s="333"/>
      <c r="O214" s="331"/>
      <c r="P214" s="333"/>
      <c r="Q214" s="333"/>
      <c r="R214" s="333"/>
      <c r="S214" s="333"/>
      <c r="T214" s="333"/>
      <c r="U214" s="334"/>
      <c r="V214" s="334"/>
      <c r="W214" s="334"/>
      <c r="X214" s="334"/>
      <c r="Y214" s="334"/>
      <c r="Z214" s="334"/>
      <c r="AA214" s="334"/>
      <c r="AB214" s="334"/>
      <c r="AC214" s="334"/>
      <c r="AD214" s="334"/>
      <c r="AE214" s="334"/>
      <c r="AF214" s="376"/>
      <c r="AG214" s="366" t="str">
        <f t="shared" si="16"/>
        <v/>
      </c>
    </row>
    <row r="215" spans="1:33">
      <c r="A215" s="329"/>
      <c r="B215" s="330"/>
      <c r="C215" s="319">
        <f t="shared" si="15"/>
        <v>0</v>
      </c>
      <c r="D215" s="320"/>
      <c r="E215" s="333"/>
      <c r="F215" s="339"/>
      <c r="G215" s="365" t="s">
        <v>61</v>
      </c>
      <c r="H215" s="332"/>
      <c r="I215" s="333"/>
      <c r="J215" s="339"/>
      <c r="K215" s="366" t="s">
        <v>62</v>
      </c>
      <c r="L215" s="332"/>
      <c r="M215" s="333"/>
      <c r="N215" s="333"/>
      <c r="O215" s="331"/>
      <c r="P215" s="333"/>
      <c r="Q215" s="333"/>
      <c r="R215" s="333"/>
      <c r="S215" s="333"/>
      <c r="T215" s="333"/>
      <c r="U215" s="334"/>
      <c r="V215" s="334"/>
      <c r="W215" s="334"/>
      <c r="X215" s="334"/>
      <c r="Y215" s="334"/>
      <c r="Z215" s="334"/>
      <c r="AA215" s="334"/>
      <c r="AB215" s="334"/>
      <c r="AC215" s="334"/>
      <c r="AD215" s="334"/>
      <c r="AE215" s="334"/>
      <c r="AF215" s="376"/>
      <c r="AG215" s="366" t="str">
        <f t="shared" si="16"/>
        <v/>
      </c>
    </row>
    <row r="216" spans="1:33">
      <c r="A216" s="329"/>
      <c r="B216" s="330"/>
      <c r="C216" s="319">
        <f t="shared" si="15"/>
        <v>0</v>
      </c>
      <c r="D216" s="320"/>
      <c r="E216" s="333"/>
      <c r="F216" s="339"/>
      <c r="G216" s="365" t="s">
        <v>61</v>
      </c>
      <c r="H216" s="332"/>
      <c r="I216" s="333"/>
      <c r="J216" s="339"/>
      <c r="K216" s="366" t="s">
        <v>62</v>
      </c>
      <c r="L216" s="332"/>
      <c r="M216" s="333"/>
      <c r="N216" s="333"/>
      <c r="O216" s="331"/>
      <c r="P216" s="333"/>
      <c r="Q216" s="333"/>
      <c r="R216" s="333"/>
      <c r="S216" s="333"/>
      <c r="T216" s="333"/>
      <c r="U216" s="334"/>
      <c r="V216" s="334"/>
      <c r="W216" s="334"/>
      <c r="X216" s="334"/>
      <c r="Y216" s="334"/>
      <c r="Z216" s="334"/>
      <c r="AA216" s="334"/>
      <c r="AB216" s="334"/>
      <c r="AC216" s="334"/>
      <c r="AD216" s="334"/>
      <c r="AE216" s="334"/>
      <c r="AF216" s="376"/>
      <c r="AG216" s="366" t="str">
        <f t="shared" si="16"/>
        <v/>
      </c>
    </row>
    <row r="217" spans="1:33">
      <c r="A217" s="329"/>
      <c r="B217" s="330"/>
      <c r="C217" s="319">
        <f t="shared" si="15"/>
        <v>0</v>
      </c>
      <c r="D217" s="320"/>
      <c r="E217" s="333"/>
      <c r="F217" s="339"/>
      <c r="G217" s="365" t="s">
        <v>61</v>
      </c>
      <c r="H217" s="332"/>
      <c r="I217" s="333"/>
      <c r="J217" s="339"/>
      <c r="K217" s="366" t="s">
        <v>62</v>
      </c>
      <c r="L217" s="332"/>
      <c r="M217" s="333"/>
      <c r="N217" s="333"/>
      <c r="O217" s="331"/>
      <c r="P217" s="333"/>
      <c r="Q217" s="333"/>
      <c r="R217" s="333"/>
      <c r="S217" s="333"/>
      <c r="T217" s="333"/>
      <c r="U217" s="334"/>
      <c r="V217" s="334"/>
      <c r="W217" s="334"/>
      <c r="X217" s="334"/>
      <c r="Y217" s="334"/>
      <c r="Z217" s="334"/>
      <c r="AA217" s="334"/>
      <c r="AB217" s="334"/>
      <c r="AC217" s="334"/>
      <c r="AD217" s="334"/>
      <c r="AE217" s="334"/>
      <c r="AF217" s="376"/>
    </row>
    <row r="218" spans="1:33">
      <c r="A218" s="329"/>
      <c r="B218" s="330"/>
      <c r="C218" s="319">
        <f t="shared" si="15"/>
        <v>0</v>
      </c>
      <c r="D218" s="320"/>
      <c r="E218" s="333"/>
      <c r="F218" s="339"/>
      <c r="G218" s="365" t="s">
        <v>61</v>
      </c>
      <c r="H218" s="332"/>
      <c r="I218" s="333"/>
      <c r="J218" s="339"/>
      <c r="K218" s="366" t="s">
        <v>62</v>
      </c>
      <c r="L218" s="332"/>
      <c r="M218" s="333"/>
      <c r="N218" s="333"/>
      <c r="O218" s="331"/>
      <c r="P218" s="333"/>
      <c r="Q218" s="333"/>
      <c r="R218" s="333"/>
      <c r="S218" s="333"/>
      <c r="T218" s="333"/>
      <c r="U218" s="334"/>
      <c r="V218" s="334"/>
      <c r="W218" s="334"/>
      <c r="X218" s="334"/>
      <c r="Y218" s="334"/>
      <c r="Z218" s="334"/>
      <c r="AA218" s="334"/>
      <c r="AB218" s="334"/>
      <c r="AC218" s="334"/>
      <c r="AD218" s="334"/>
      <c r="AE218" s="334"/>
      <c r="AF218" s="376"/>
    </row>
    <row r="219" spans="1:33">
      <c r="A219" s="329"/>
      <c r="B219" s="330"/>
      <c r="C219" s="319">
        <f t="shared" si="15"/>
        <v>0</v>
      </c>
      <c r="D219" s="320"/>
      <c r="E219" s="333"/>
      <c r="F219" s="339"/>
      <c r="G219" s="365" t="s">
        <v>61</v>
      </c>
      <c r="H219" s="332"/>
      <c r="I219" s="333"/>
      <c r="J219" s="339"/>
      <c r="K219" s="366" t="s">
        <v>62</v>
      </c>
      <c r="L219" s="332"/>
      <c r="M219" s="333"/>
      <c r="N219" s="333"/>
      <c r="O219" s="331"/>
      <c r="P219" s="333"/>
      <c r="Q219" s="333"/>
      <c r="R219" s="333"/>
      <c r="S219" s="333"/>
      <c r="T219" s="333"/>
      <c r="U219" s="334"/>
      <c r="V219" s="334"/>
      <c r="W219" s="334"/>
      <c r="X219" s="334"/>
      <c r="Y219" s="334"/>
      <c r="Z219" s="334"/>
      <c r="AA219" s="334"/>
      <c r="AB219" s="334"/>
      <c r="AC219" s="334"/>
      <c r="AD219" s="334"/>
      <c r="AE219" s="334"/>
      <c r="AF219" s="376"/>
    </row>
    <row r="220" spans="1:33">
      <c r="A220" s="329"/>
      <c r="B220" s="330"/>
      <c r="C220" s="319">
        <f t="shared" si="15"/>
        <v>0</v>
      </c>
      <c r="D220" s="320"/>
      <c r="E220" s="333"/>
      <c r="F220" s="339"/>
      <c r="G220" s="365" t="s">
        <v>61</v>
      </c>
      <c r="H220" s="332"/>
      <c r="I220" s="333"/>
      <c r="J220" s="339"/>
      <c r="K220" s="366" t="s">
        <v>62</v>
      </c>
      <c r="L220" s="332"/>
      <c r="M220" s="333"/>
      <c r="N220" s="333"/>
      <c r="O220" s="331"/>
      <c r="P220" s="333"/>
      <c r="Q220" s="333"/>
      <c r="R220" s="333"/>
      <c r="S220" s="333"/>
      <c r="T220" s="333"/>
      <c r="U220" s="334"/>
      <c r="V220" s="334"/>
      <c r="W220" s="334"/>
      <c r="X220" s="334"/>
      <c r="Y220" s="334"/>
      <c r="Z220" s="334"/>
      <c r="AA220" s="334"/>
      <c r="AB220" s="334"/>
      <c r="AC220" s="334"/>
      <c r="AD220" s="334"/>
      <c r="AE220" s="334"/>
      <c r="AF220" s="376"/>
    </row>
    <row r="221" spans="1:33">
      <c r="A221" s="329"/>
      <c r="B221" s="330"/>
      <c r="C221" s="319">
        <f t="shared" si="15"/>
        <v>0</v>
      </c>
      <c r="D221" s="320"/>
      <c r="E221" s="333"/>
      <c r="F221" s="339"/>
      <c r="G221" s="365" t="s">
        <v>61</v>
      </c>
      <c r="H221" s="332"/>
      <c r="I221" s="333"/>
      <c r="J221" s="339"/>
      <c r="K221" s="366" t="s">
        <v>62</v>
      </c>
      <c r="L221" s="332"/>
      <c r="M221" s="333"/>
      <c r="N221" s="333"/>
      <c r="O221" s="331"/>
      <c r="P221" s="333"/>
      <c r="Q221" s="333"/>
      <c r="R221" s="333"/>
      <c r="S221" s="333"/>
      <c r="T221" s="333"/>
      <c r="U221" s="334"/>
      <c r="V221" s="334"/>
      <c r="W221" s="334"/>
      <c r="X221" s="334"/>
      <c r="Y221" s="334"/>
      <c r="Z221" s="334"/>
      <c r="AA221" s="334"/>
      <c r="AB221" s="334"/>
      <c r="AC221" s="334"/>
      <c r="AD221" s="334"/>
      <c r="AE221" s="334"/>
      <c r="AF221" s="376"/>
    </row>
    <row r="222" spans="1:33">
      <c r="A222" s="329"/>
      <c r="B222" s="330"/>
      <c r="C222" s="319">
        <f t="shared" si="15"/>
        <v>0</v>
      </c>
      <c r="D222" s="320"/>
      <c r="E222" s="333"/>
      <c r="F222" s="339"/>
      <c r="G222" s="365" t="s">
        <v>61</v>
      </c>
      <c r="H222" s="332"/>
      <c r="I222" s="333"/>
      <c r="J222" s="339"/>
      <c r="K222" s="366" t="s">
        <v>62</v>
      </c>
      <c r="L222" s="332"/>
      <c r="M222" s="333"/>
      <c r="N222" s="333"/>
      <c r="O222" s="331"/>
      <c r="P222" s="333"/>
      <c r="Q222" s="333"/>
      <c r="R222" s="333"/>
      <c r="S222" s="333"/>
      <c r="T222" s="333"/>
      <c r="U222" s="334"/>
      <c r="V222" s="334"/>
      <c r="W222" s="334"/>
      <c r="X222" s="334"/>
      <c r="Y222" s="334"/>
      <c r="Z222" s="334"/>
      <c r="AA222" s="334"/>
      <c r="AB222" s="334"/>
      <c r="AC222" s="334"/>
      <c r="AD222" s="334"/>
      <c r="AE222" s="334"/>
      <c r="AF222" s="376"/>
    </row>
    <row r="223" spans="1:33">
      <c r="A223" s="329"/>
      <c r="B223" s="330"/>
      <c r="C223" s="319">
        <f t="shared" si="15"/>
        <v>0</v>
      </c>
      <c r="D223" s="320"/>
      <c r="E223" s="333"/>
      <c r="F223" s="339"/>
      <c r="G223" s="365" t="s">
        <v>61</v>
      </c>
      <c r="H223" s="332"/>
      <c r="I223" s="333"/>
      <c r="J223" s="339"/>
      <c r="K223" s="366" t="s">
        <v>62</v>
      </c>
      <c r="L223" s="332"/>
      <c r="M223" s="333"/>
      <c r="N223" s="333"/>
      <c r="O223" s="331"/>
      <c r="P223" s="333"/>
      <c r="Q223" s="333"/>
      <c r="R223" s="333"/>
      <c r="S223" s="333"/>
      <c r="T223" s="333"/>
      <c r="U223" s="334"/>
      <c r="V223" s="334"/>
      <c r="W223" s="334"/>
      <c r="X223" s="334"/>
      <c r="Y223" s="334"/>
      <c r="Z223" s="334"/>
      <c r="AA223" s="334"/>
      <c r="AB223" s="334"/>
      <c r="AC223" s="334"/>
      <c r="AD223" s="334"/>
      <c r="AE223" s="334"/>
      <c r="AF223" s="376"/>
    </row>
    <row r="224" spans="1:33">
      <c r="A224" s="329"/>
      <c r="B224" s="330"/>
      <c r="C224" s="319">
        <f t="shared" si="15"/>
        <v>0</v>
      </c>
      <c r="D224" s="320"/>
      <c r="E224" s="333"/>
      <c r="F224" s="339"/>
      <c r="G224" s="365" t="s">
        <v>61</v>
      </c>
      <c r="H224" s="332"/>
      <c r="I224" s="333"/>
      <c r="J224" s="339"/>
      <c r="K224" s="366" t="s">
        <v>62</v>
      </c>
      <c r="L224" s="332"/>
      <c r="M224" s="333"/>
      <c r="N224" s="333"/>
      <c r="O224" s="331"/>
      <c r="P224" s="333"/>
      <c r="Q224" s="333"/>
      <c r="R224" s="333"/>
      <c r="S224" s="333"/>
      <c r="T224" s="333"/>
      <c r="U224" s="334"/>
      <c r="V224" s="334"/>
      <c r="W224" s="334"/>
      <c r="X224" s="334"/>
      <c r="Y224" s="334"/>
      <c r="Z224" s="334"/>
      <c r="AA224" s="334"/>
      <c r="AB224" s="334"/>
      <c r="AC224" s="334"/>
      <c r="AD224" s="334"/>
      <c r="AE224" s="334"/>
      <c r="AF224" s="376"/>
    </row>
    <row r="225" spans="1:32">
      <c r="A225" s="329"/>
      <c r="B225" s="330"/>
      <c r="C225" s="319">
        <f t="shared" si="15"/>
        <v>0</v>
      </c>
      <c r="D225" s="320"/>
      <c r="E225" s="333"/>
      <c r="F225" s="339"/>
      <c r="G225" s="365" t="s">
        <v>61</v>
      </c>
      <c r="H225" s="332"/>
      <c r="I225" s="333"/>
      <c r="J225" s="339"/>
      <c r="K225" s="366" t="s">
        <v>62</v>
      </c>
      <c r="L225" s="332"/>
      <c r="M225" s="333"/>
      <c r="N225" s="333"/>
      <c r="O225" s="331"/>
      <c r="P225" s="333"/>
      <c r="Q225" s="333"/>
      <c r="R225" s="333"/>
      <c r="S225" s="333"/>
      <c r="T225" s="333"/>
      <c r="U225" s="334"/>
      <c r="V225" s="334"/>
      <c r="W225" s="334"/>
      <c r="X225" s="334"/>
      <c r="Y225" s="334"/>
      <c r="Z225" s="334"/>
      <c r="AA225" s="334"/>
      <c r="AB225" s="334"/>
      <c r="AC225" s="334"/>
      <c r="AD225" s="334"/>
      <c r="AE225" s="334"/>
      <c r="AF225" s="376"/>
    </row>
    <row r="226" spans="1:32">
      <c r="A226" s="329"/>
      <c r="B226" s="330"/>
      <c r="C226" s="319">
        <f t="shared" si="15"/>
        <v>0</v>
      </c>
      <c r="D226" s="320"/>
      <c r="E226" s="333"/>
      <c r="F226" s="339"/>
      <c r="G226" s="365" t="s">
        <v>61</v>
      </c>
      <c r="H226" s="332"/>
      <c r="I226" s="333"/>
      <c r="J226" s="339"/>
      <c r="K226" s="366" t="s">
        <v>62</v>
      </c>
      <c r="L226" s="332"/>
      <c r="M226" s="333"/>
      <c r="N226" s="333"/>
      <c r="O226" s="331"/>
      <c r="P226" s="333"/>
      <c r="Q226" s="333"/>
      <c r="R226" s="333"/>
      <c r="S226" s="333"/>
      <c r="T226" s="333"/>
      <c r="U226" s="334"/>
      <c r="V226" s="334"/>
      <c r="W226" s="334"/>
      <c r="X226" s="334"/>
      <c r="Y226" s="334"/>
      <c r="Z226" s="334"/>
      <c r="AA226" s="334"/>
      <c r="AB226" s="334"/>
      <c r="AC226" s="334"/>
      <c r="AD226" s="334"/>
      <c r="AE226" s="334"/>
      <c r="AF226" s="376"/>
    </row>
    <row r="227" spans="1:32">
      <c r="A227" s="329"/>
      <c r="B227" s="330"/>
      <c r="C227" s="319">
        <f t="shared" si="15"/>
        <v>0</v>
      </c>
      <c r="D227" s="320"/>
      <c r="E227" s="333"/>
      <c r="F227" s="339"/>
      <c r="G227" s="365" t="s">
        <v>61</v>
      </c>
      <c r="H227" s="332"/>
      <c r="I227" s="333"/>
      <c r="J227" s="339"/>
      <c r="K227" s="366" t="s">
        <v>62</v>
      </c>
      <c r="L227" s="332"/>
      <c r="M227" s="333"/>
      <c r="N227" s="333"/>
      <c r="O227" s="331"/>
      <c r="P227" s="333"/>
      <c r="Q227" s="333"/>
      <c r="R227" s="333"/>
      <c r="S227" s="333"/>
      <c r="T227" s="333"/>
      <c r="U227" s="334"/>
      <c r="V227" s="334"/>
      <c r="W227" s="334"/>
      <c r="X227" s="334"/>
      <c r="Y227" s="334"/>
      <c r="Z227" s="334"/>
      <c r="AA227" s="334"/>
      <c r="AB227" s="334"/>
      <c r="AC227" s="334"/>
      <c r="AD227" s="334"/>
      <c r="AE227" s="334"/>
      <c r="AF227" s="376"/>
    </row>
    <row r="228" spans="1:32">
      <c r="A228" s="329"/>
      <c r="B228" s="330"/>
      <c r="C228" s="319">
        <f t="shared" si="15"/>
        <v>0</v>
      </c>
      <c r="D228" s="320"/>
      <c r="E228" s="333"/>
      <c r="F228" s="339"/>
      <c r="G228" s="365" t="s">
        <v>61</v>
      </c>
      <c r="H228" s="332"/>
      <c r="I228" s="333"/>
      <c r="J228" s="339"/>
      <c r="K228" s="366" t="s">
        <v>62</v>
      </c>
      <c r="L228" s="332"/>
      <c r="M228" s="333"/>
      <c r="N228" s="333"/>
      <c r="O228" s="331"/>
      <c r="P228" s="333"/>
      <c r="Q228" s="333"/>
      <c r="R228" s="333"/>
      <c r="S228" s="333"/>
      <c r="T228" s="333"/>
      <c r="U228" s="334"/>
      <c r="V228" s="334"/>
      <c r="W228" s="334"/>
      <c r="X228" s="334"/>
      <c r="Y228" s="334"/>
      <c r="Z228" s="334"/>
      <c r="AA228" s="334"/>
      <c r="AB228" s="334"/>
      <c r="AC228" s="334"/>
      <c r="AD228" s="334"/>
      <c r="AE228" s="334"/>
      <c r="AF228" s="376"/>
    </row>
    <row r="229" spans="1:32">
      <c r="A229" s="329"/>
      <c r="B229" s="330"/>
      <c r="C229" s="319">
        <f t="shared" si="15"/>
        <v>0</v>
      </c>
      <c r="D229" s="320"/>
      <c r="E229" s="333"/>
      <c r="F229" s="339"/>
      <c r="G229" s="365" t="s">
        <v>61</v>
      </c>
      <c r="H229" s="332"/>
      <c r="I229" s="333"/>
      <c r="J229" s="339"/>
      <c r="K229" s="366" t="s">
        <v>62</v>
      </c>
      <c r="L229" s="332"/>
      <c r="M229" s="333"/>
      <c r="N229" s="333"/>
      <c r="O229" s="331"/>
      <c r="P229" s="333"/>
      <c r="Q229" s="333"/>
      <c r="R229" s="333"/>
      <c r="S229" s="333"/>
      <c r="T229" s="333"/>
      <c r="U229" s="334"/>
      <c r="V229" s="334"/>
      <c r="W229" s="334"/>
      <c r="X229" s="334"/>
      <c r="Y229" s="334"/>
      <c r="Z229" s="334"/>
      <c r="AA229" s="334"/>
      <c r="AB229" s="334"/>
      <c r="AC229" s="334"/>
      <c r="AD229" s="334"/>
      <c r="AE229" s="334"/>
      <c r="AF229" s="376"/>
    </row>
    <row r="230" spans="1:32">
      <c r="A230" s="329"/>
      <c r="B230" s="330"/>
      <c r="C230" s="319">
        <f t="shared" si="15"/>
        <v>0</v>
      </c>
      <c r="D230" s="320"/>
      <c r="E230" s="333"/>
      <c r="F230" s="339"/>
      <c r="G230" s="365" t="s">
        <v>61</v>
      </c>
      <c r="H230" s="332"/>
      <c r="I230" s="333"/>
      <c r="J230" s="339"/>
      <c r="K230" s="366" t="s">
        <v>62</v>
      </c>
      <c r="L230" s="332"/>
      <c r="M230" s="333"/>
      <c r="N230" s="333"/>
      <c r="O230" s="331"/>
      <c r="P230" s="333"/>
      <c r="Q230" s="333"/>
      <c r="R230" s="333"/>
      <c r="S230" s="333"/>
      <c r="T230" s="333"/>
      <c r="U230" s="334"/>
      <c r="V230" s="334"/>
      <c r="W230" s="334"/>
      <c r="X230" s="334"/>
      <c r="Y230" s="334"/>
      <c r="Z230" s="334"/>
      <c r="AA230" s="334"/>
      <c r="AB230" s="334"/>
      <c r="AC230" s="334"/>
      <c r="AD230" s="334"/>
      <c r="AE230" s="334"/>
      <c r="AF230" s="376"/>
    </row>
    <row r="231" spans="1:32">
      <c r="A231" s="329"/>
      <c r="B231" s="330"/>
      <c r="C231" s="319">
        <f t="shared" si="15"/>
        <v>0</v>
      </c>
      <c r="D231" s="320"/>
      <c r="E231" s="333"/>
      <c r="F231" s="339"/>
      <c r="G231" s="365" t="s">
        <v>61</v>
      </c>
      <c r="H231" s="332"/>
      <c r="I231" s="333"/>
      <c r="J231" s="339"/>
      <c r="K231" s="366" t="s">
        <v>62</v>
      </c>
      <c r="L231" s="332"/>
      <c r="M231" s="333"/>
      <c r="N231" s="333"/>
      <c r="O231" s="331"/>
      <c r="P231" s="333"/>
      <c r="Q231" s="333"/>
      <c r="R231" s="333"/>
      <c r="S231" s="333"/>
      <c r="T231" s="333"/>
      <c r="U231" s="334"/>
      <c r="V231" s="334"/>
      <c r="W231" s="334"/>
      <c r="X231" s="334"/>
      <c r="Y231" s="334"/>
      <c r="Z231" s="334"/>
      <c r="AA231" s="334"/>
      <c r="AB231" s="334"/>
      <c r="AC231" s="334"/>
      <c r="AD231" s="334"/>
      <c r="AE231" s="334"/>
      <c r="AF231" s="376"/>
    </row>
    <row r="232" spans="1:32">
      <c r="A232" s="329"/>
      <c r="B232" s="330"/>
      <c r="C232" s="319">
        <f t="shared" si="15"/>
        <v>0</v>
      </c>
      <c r="D232" s="320"/>
      <c r="E232" s="333"/>
      <c r="F232" s="339"/>
      <c r="G232" s="365" t="s">
        <v>61</v>
      </c>
      <c r="H232" s="332"/>
      <c r="I232" s="333"/>
      <c r="J232" s="339"/>
      <c r="K232" s="366" t="s">
        <v>62</v>
      </c>
      <c r="L232" s="332"/>
      <c r="M232" s="333"/>
      <c r="N232" s="333"/>
      <c r="O232" s="331"/>
      <c r="P232" s="333"/>
      <c r="Q232" s="333"/>
      <c r="R232" s="333"/>
      <c r="S232" s="333"/>
      <c r="T232" s="333"/>
      <c r="U232" s="334"/>
      <c r="V232" s="334"/>
      <c r="W232" s="334"/>
      <c r="X232" s="334"/>
      <c r="Y232" s="334"/>
      <c r="Z232" s="334"/>
      <c r="AA232" s="334"/>
      <c r="AB232" s="334"/>
      <c r="AC232" s="334"/>
      <c r="AD232" s="334"/>
      <c r="AE232" s="334"/>
      <c r="AF232" s="376"/>
    </row>
    <row r="233" spans="1:32">
      <c r="A233" s="329"/>
      <c r="B233" s="330"/>
      <c r="C233" s="319">
        <f t="shared" si="15"/>
        <v>0</v>
      </c>
      <c r="D233" s="320"/>
      <c r="E233" s="333"/>
      <c r="F233" s="339"/>
      <c r="G233" s="365" t="s">
        <v>61</v>
      </c>
      <c r="H233" s="332"/>
      <c r="I233" s="333"/>
      <c r="J233" s="339"/>
      <c r="K233" s="366" t="s">
        <v>62</v>
      </c>
      <c r="L233" s="332"/>
      <c r="M233" s="333"/>
      <c r="N233" s="333"/>
      <c r="O233" s="331"/>
      <c r="P233" s="333"/>
      <c r="Q233" s="333"/>
      <c r="R233" s="333"/>
      <c r="S233" s="333"/>
      <c r="T233" s="333"/>
      <c r="U233" s="334"/>
      <c r="V233" s="334"/>
      <c r="W233" s="334"/>
      <c r="X233" s="334"/>
      <c r="Y233" s="334"/>
      <c r="Z233" s="334"/>
      <c r="AA233" s="334"/>
      <c r="AB233" s="334"/>
      <c r="AC233" s="334"/>
      <c r="AD233" s="334"/>
      <c r="AE233" s="334"/>
      <c r="AF233" s="376"/>
    </row>
    <row r="234" spans="1:32">
      <c r="A234" s="329"/>
      <c r="B234" s="330"/>
      <c r="C234" s="319">
        <f t="shared" si="15"/>
        <v>0</v>
      </c>
      <c r="D234" s="320"/>
      <c r="E234" s="333"/>
      <c r="F234" s="339"/>
      <c r="G234" s="365" t="s">
        <v>61</v>
      </c>
      <c r="H234" s="332"/>
      <c r="I234" s="333"/>
      <c r="J234" s="339"/>
      <c r="K234" s="366" t="s">
        <v>62</v>
      </c>
      <c r="L234" s="332"/>
      <c r="M234" s="333"/>
      <c r="N234" s="333"/>
      <c r="O234" s="331"/>
      <c r="P234" s="333"/>
      <c r="Q234" s="333"/>
      <c r="R234" s="333"/>
      <c r="S234" s="333"/>
      <c r="T234" s="333"/>
      <c r="U234" s="334"/>
      <c r="V234" s="334"/>
      <c r="W234" s="334"/>
      <c r="X234" s="334"/>
      <c r="Y234" s="334"/>
      <c r="Z234" s="334"/>
      <c r="AA234" s="334"/>
      <c r="AB234" s="334"/>
      <c r="AC234" s="334"/>
      <c r="AD234" s="334"/>
      <c r="AE234" s="334"/>
      <c r="AF234" s="376"/>
    </row>
    <row r="235" spans="1:32">
      <c r="A235" s="329"/>
      <c r="B235" s="330"/>
      <c r="C235" s="319">
        <f t="shared" si="15"/>
        <v>0</v>
      </c>
      <c r="D235" s="320"/>
      <c r="E235" s="333"/>
      <c r="F235" s="339"/>
      <c r="G235" s="365" t="s">
        <v>61</v>
      </c>
      <c r="H235" s="332"/>
      <c r="I235" s="333"/>
      <c r="J235" s="339"/>
      <c r="K235" s="366" t="s">
        <v>62</v>
      </c>
      <c r="L235" s="332"/>
      <c r="M235" s="333"/>
      <c r="N235" s="333"/>
      <c r="O235" s="331"/>
      <c r="P235" s="333"/>
      <c r="Q235" s="333"/>
      <c r="R235" s="333"/>
      <c r="S235" s="333"/>
      <c r="T235" s="333"/>
      <c r="U235" s="334"/>
      <c r="V235" s="334"/>
      <c r="W235" s="334"/>
      <c r="X235" s="334"/>
      <c r="Y235" s="334"/>
      <c r="Z235" s="334"/>
      <c r="AA235" s="334"/>
      <c r="AB235" s="334"/>
      <c r="AC235" s="334"/>
      <c r="AD235" s="334"/>
      <c r="AE235" s="334"/>
      <c r="AF235" s="376"/>
    </row>
    <row r="236" spans="1:32">
      <c r="A236" s="333"/>
      <c r="B236" s="330"/>
      <c r="C236" s="319">
        <f t="shared" si="15"/>
        <v>0</v>
      </c>
      <c r="D236" s="320"/>
      <c r="E236" s="333"/>
      <c r="F236" s="339"/>
      <c r="G236" s="365" t="s">
        <v>61</v>
      </c>
      <c r="H236" s="332"/>
      <c r="I236" s="333"/>
      <c r="J236" s="339"/>
      <c r="K236" s="366" t="s">
        <v>62</v>
      </c>
      <c r="L236" s="332"/>
      <c r="M236" s="333"/>
      <c r="N236" s="333"/>
      <c r="O236" s="331"/>
      <c r="P236" s="333"/>
      <c r="Q236" s="333"/>
      <c r="R236" s="333"/>
      <c r="S236" s="333"/>
      <c r="T236" s="333"/>
      <c r="U236" s="334"/>
      <c r="V236" s="334"/>
      <c r="W236" s="334"/>
      <c r="X236" s="334"/>
      <c r="Y236" s="334"/>
      <c r="Z236" s="334"/>
      <c r="AA236" s="334"/>
      <c r="AB236" s="334"/>
      <c r="AC236" s="334"/>
      <c r="AD236" s="334"/>
      <c r="AE236" s="334"/>
      <c r="AF236" s="376"/>
    </row>
    <row r="237" spans="1:32">
      <c r="A237" s="333"/>
      <c r="B237" s="330"/>
      <c r="C237" s="319">
        <f t="shared" si="15"/>
        <v>0</v>
      </c>
      <c r="D237" s="320"/>
      <c r="E237" s="333"/>
      <c r="F237" s="339"/>
      <c r="G237" s="365" t="s">
        <v>61</v>
      </c>
      <c r="H237" s="332"/>
      <c r="I237" s="333"/>
      <c r="J237" s="339"/>
      <c r="K237" s="366" t="s">
        <v>62</v>
      </c>
      <c r="L237" s="332"/>
      <c r="M237" s="333"/>
      <c r="N237" s="333"/>
      <c r="O237" s="331"/>
      <c r="P237" s="333"/>
      <c r="Q237" s="333"/>
      <c r="R237" s="333"/>
      <c r="S237" s="333"/>
      <c r="T237" s="333"/>
      <c r="U237" s="334"/>
      <c r="V237" s="334"/>
      <c r="W237" s="334"/>
      <c r="X237" s="334"/>
      <c r="Y237" s="334"/>
      <c r="Z237" s="334"/>
      <c r="AA237" s="334"/>
      <c r="AB237" s="334"/>
      <c r="AC237" s="334"/>
      <c r="AD237" s="334"/>
      <c r="AE237" s="334"/>
      <c r="AF237" s="376"/>
    </row>
    <row r="238" spans="1:32">
      <c r="A238" s="333"/>
      <c r="B238" s="330"/>
      <c r="C238" s="319">
        <f t="shared" si="15"/>
        <v>0</v>
      </c>
      <c r="D238" s="320"/>
      <c r="E238" s="333"/>
      <c r="F238" s="339"/>
      <c r="G238" s="365" t="s">
        <v>61</v>
      </c>
      <c r="H238" s="332"/>
      <c r="I238" s="333"/>
      <c r="J238" s="339"/>
      <c r="K238" s="366" t="s">
        <v>62</v>
      </c>
      <c r="L238" s="332"/>
      <c r="M238" s="333"/>
      <c r="N238" s="333"/>
      <c r="O238" s="331"/>
      <c r="P238" s="333"/>
      <c r="Q238" s="333"/>
      <c r="R238" s="333"/>
      <c r="S238" s="333"/>
      <c r="T238" s="333"/>
      <c r="U238" s="334"/>
      <c r="V238" s="334"/>
      <c r="W238" s="334"/>
      <c r="X238" s="334"/>
      <c r="Y238" s="334"/>
      <c r="Z238" s="334"/>
      <c r="AA238" s="334"/>
      <c r="AB238" s="334"/>
      <c r="AC238" s="334"/>
      <c r="AD238" s="334"/>
      <c r="AE238" s="334"/>
      <c r="AF238" s="376"/>
    </row>
    <row r="239" spans="1:32">
      <c r="A239" s="333"/>
      <c r="B239" s="330"/>
      <c r="C239" s="319">
        <f t="shared" si="15"/>
        <v>0</v>
      </c>
      <c r="D239" s="320"/>
      <c r="E239" s="333"/>
      <c r="F239" s="339"/>
      <c r="G239" s="365" t="s">
        <v>61</v>
      </c>
      <c r="H239" s="332"/>
      <c r="I239" s="333"/>
      <c r="J239" s="339"/>
      <c r="K239" s="366" t="s">
        <v>62</v>
      </c>
      <c r="L239" s="332"/>
      <c r="M239" s="333"/>
      <c r="N239" s="333"/>
      <c r="O239" s="331"/>
      <c r="P239" s="333"/>
      <c r="Q239" s="333"/>
      <c r="R239" s="333"/>
      <c r="S239" s="333"/>
      <c r="T239" s="333"/>
      <c r="U239" s="334"/>
      <c r="V239" s="334"/>
      <c r="W239" s="334"/>
      <c r="X239" s="334"/>
      <c r="Y239" s="334"/>
      <c r="Z239" s="334"/>
      <c r="AA239" s="334"/>
      <c r="AB239" s="334"/>
      <c r="AC239" s="334"/>
      <c r="AD239" s="334"/>
      <c r="AE239" s="334"/>
      <c r="AF239" s="376"/>
    </row>
    <row r="240" spans="1:32">
      <c r="A240" s="333"/>
      <c r="B240" s="330"/>
      <c r="C240" s="319">
        <f t="shared" si="15"/>
        <v>0</v>
      </c>
      <c r="D240" s="320"/>
      <c r="E240" s="333"/>
      <c r="F240" s="339"/>
      <c r="G240" s="365" t="s">
        <v>61</v>
      </c>
      <c r="H240" s="332"/>
      <c r="I240" s="333"/>
      <c r="J240" s="339"/>
      <c r="K240" s="366" t="s">
        <v>62</v>
      </c>
      <c r="L240" s="332"/>
      <c r="M240" s="333"/>
      <c r="N240" s="333"/>
      <c r="O240" s="331"/>
      <c r="P240" s="333"/>
      <c r="Q240" s="333"/>
      <c r="R240" s="333"/>
      <c r="S240" s="333"/>
      <c r="T240" s="333"/>
      <c r="U240" s="334"/>
      <c r="V240" s="334"/>
      <c r="W240" s="334"/>
      <c r="X240" s="334"/>
      <c r="Y240" s="334"/>
      <c r="Z240" s="334"/>
      <c r="AA240" s="334"/>
      <c r="AB240" s="334"/>
      <c r="AC240" s="334"/>
      <c r="AD240" s="334"/>
      <c r="AE240" s="334"/>
      <c r="AF240" s="376"/>
    </row>
    <row r="241" spans="1:32">
      <c r="A241" s="333"/>
      <c r="B241" s="330"/>
      <c r="C241" s="319">
        <f t="shared" si="15"/>
        <v>0</v>
      </c>
      <c r="D241" s="320"/>
      <c r="E241" s="333"/>
      <c r="F241" s="339"/>
      <c r="G241" s="365" t="s">
        <v>61</v>
      </c>
      <c r="H241" s="332"/>
      <c r="I241" s="333"/>
      <c r="J241" s="339"/>
      <c r="K241" s="366" t="s">
        <v>62</v>
      </c>
      <c r="L241" s="332"/>
      <c r="M241" s="333"/>
      <c r="N241" s="333"/>
      <c r="O241" s="331"/>
      <c r="P241" s="333"/>
      <c r="Q241" s="333"/>
      <c r="R241" s="333"/>
      <c r="S241" s="333"/>
      <c r="T241" s="333"/>
      <c r="U241" s="334"/>
      <c r="V241" s="334"/>
      <c r="W241" s="334"/>
      <c r="X241" s="334"/>
      <c r="Y241" s="334"/>
      <c r="Z241" s="334"/>
      <c r="AA241" s="334"/>
      <c r="AB241" s="334"/>
      <c r="AC241" s="334"/>
      <c r="AD241" s="334"/>
      <c r="AE241" s="334"/>
      <c r="AF241" s="376"/>
    </row>
    <row r="242" spans="1:32">
      <c r="A242" s="333"/>
      <c r="B242" s="330"/>
      <c r="C242" s="392"/>
      <c r="D242" s="393"/>
      <c r="E242" s="333"/>
      <c r="F242" s="339"/>
      <c r="G242" s="333"/>
      <c r="H242" s="332"/>
      <c r="I242" s="333"/>
      <c r="J242" s="339"/>
      <c r="K242" s="333"/>
      <c r="L242" s="332"/>
      <c r="M242" s="333"/>
      <c r="N242" s="333"/>
      <c r="O242" s="331"/>
      <c r="P242" s="333"/>
      <c r="Q242" s="333"/>
      <c r="R242" s="333"/>
      <c r="S242" s="333"/>
      <c r="T242" s="333"/>
      <c r="U242" s="334"/>
      <c r="V242" s="334"/>
      <c r="W242" s="334"/>
      <c r="X242" s="334"/>
      <c r="Y242" s="334"/>
      <c r="Z242" s="334"/>
      <c r="AA242" s="334"/>
      <c r="AB242" s="334"/>
      <c r="AC242" s="334"/>
      <c r="AD242" s="334"/>
      <c r="AE242" s="334"/>
      <c r="AF242" s="376"/>
    </row>
    <row r="243" spans="1:32">
      <c r="A243" s="333"/>
      <c r="B243" s="330"/>
      <c r="C243" s="392"/>
      <c r="D243" s="393"/>
      <c r="E243" s="333"/>
      <c r="F243" s="339"/>
      <c r="G243" s="333"/>
      <c r="H243" s="332"/>
      <c r="I243" s="333"/>
      <c r="J243" s="339"/>
      <c r="K243" s="333"/>
      <c r="L243" s="332"/>
      <c r="M243" s="333"/>
      <c r="N243" s="333"/>
      <c r="O243" s="331"/>
      <c r="P243" s="333"/>
      <c r="Q243" s="333"/>
      <c r="R243" s="333"/>
      <c r="S243" s="333"/>
      <c r="T243" s="333"/>
      <c r="U243" s="334"/>
      <c r="V243" s="334"/>
      <c r="W243" s="334"/>
      <c r="X243" s="334"/>
      <c r="Y243" s="334"/>
      <c r="Z243" s="334"/>
      <c r="AA243" s="334"/>
      <c r="AB243" s="334"/>
      <c r="AC243" s="334"/>
      <c r="AD243" s="334"/>
      <c r="AE243" s="334"/>
      <c r="AF243" s="376"/>
    </row>
    <row r="244" spans="1:32">
      <c r="A244" s="333"/>
      <c r="B244" s="330"/>
      <c r="C244" s="392"/>
      <c r="D244" s="393"/>
      <c r="E244" s="333"/>
      <c r="F244" s="339"/>
      <c r="G244" s="333"/>
      <c r="H244" s="332"/>
      <c r="I244" s="333"/>
      <c r="J244" s="339"/>
      <c r="K244" s="333"/>
      <c r="L244" s="332"/>
      <c r="M244" s="333"/>
      <c r="N244" s="333"/>
      <c r="O244" s="331"/>
      <c r="P244" s="333"/>
      <c r="Q244" s="333"/>
      <c r="R244" s="333"/>
      <c r="S244" s="333"/>
      <c r="T244" s="333"/>
      <c r="U244" s="334"/>
      <c r="V244" s="334"/>
      <c r="W244" s="334"/>
      <c r="X244" s="334"/>
      <c r="Y244" s="334"/>
      <c r="Z244" s="334"/>
      <c r="AA244" s="334"/>
      <c r="AB244" s="334"/>
      <c r="AC244" s="334"/>
      <c r="AD244" s="334"/>
      <c r="AE244" s="334"/>
      <c r="AF244" s="376"/>
    </row>
    <row r="245" spans="1:32">
      <c r="A245" s="333"/>
      <c r="B245" s="330"/>
      <c r="C245" s="392"/>
      <c r="D245" s="393"/>
      <c r="E245" s="333"/>
      <c r="F245" s="339"/>
      <c r="G245" s="333"/>
      <c r="H245" s="332"/>
      <c r="I245" s="333"/>
      <c r="J245" s="339"/>
      <c r="K245" s="333"/>
      <c r="L245" s="332"/>
      <c r="M245" s="333"/>
      <c r="N245" s="333"/>
      <c r="O245" s="331"/>
      <c r="P245" s="333"/>
      <c r="Q245" s="333"/>
      <c r="R245" s="333"/>
      <c r="S245" s="333"/>
      <c r="T245" s="333"/>
      <c r="U245" s="334"/>
      <c r="V245" s="334"/>
      <c r="W245" s="334"/>
      <c r="X245" s="334"/>
      <c r="Y245" s="334"/>
      <c r="Z245" s="334"/>
      <c r="AA245" s="334"/>
      <c r="AB245" s="334"/>
      <c r="AC245" s="334"/>
      <c r="AD245" s="334"/>
      <c r="AE245" s="334"/>
      <c r="AF245" s="376"/>
    </row>
    <row r="246" spans="1:32">
      <c r="A246" s="333"/>
      <c r="B246" s="330"/>
      <c r="C246" s="392"/>
      <c r="D246" s="393"/>
      <c r="E246" s="333"/>
      <c r="F246" s="339"/>
      <c r="G246" s="333"/>
      <c r="H246" s="332"/>
      <c r="I246" s="333"/>
      <c r="J246" s="339"/>
      <c r="K246" s="333"/>
      <c r="L246" s="332"/>
      <c r="M246" s="333"/>
      <c r="N246" s="333"/>
      <c r="O246" s="331"/>
      <c r="P246" s="333"/>
      <c r="Q246" s="333"/>
      <c r="R246" s="333"/>
      <c r="S246" s="333"/>
      <c r="T246" s="333"/>
      <c r="U246" s="334"/>
      <c r="V246" s="334"/>
      <c r="W246" s="334"/>
      <c r="X246" s="334"/>
      <c r="Y246" s="334"/>
      <c r="Z246" s="334"/>
      <c r="AA246" s="334"/>
      <c r="AB246" s="334"/>
      <c r="AC246" s="334"/>
      <c r="AD246" s="334"/>
      <c r="AE246" s="334"/>
      <c r="AF246" s="376"/>
    </row>
    <row r="247" spans="1:32">
      <c r="A247" s="333"/>
      <c r="B247" s="330"/>
      <c r="C247" s="392"/>
      <c r="D247" s="393"/>
      <c r="E247" s="333"/>
      <c r="F247" s="339"/>
      <c r="G247" s="333"/>
      <c r="H247" s="332"/>
      <c r="I247" s="333"/>
      <c r="J247" s="339"/>
      <c r="K247" s="333"/>
      <c r="L247" s="332"/>
      <c r="M247" s="333"/>
      <c r="N247" s="333"/>
      <c r="O247" s="331"/>
      <c r="P247" s="333"/>
      <c r="Q247" s="333"/>
      <c r="R247" s="333"/>
      <c r="S247" s="333"/>
      <c r="T247" s="333"/>
      <c r="U247" s="334"/>
      <c r="V247" s="334"/>
      <c r="W247" s="334"/>
      <c r="X247" s="334"/>
      <c r="Y247" s="334"/>
      <c r="Z247" s="334"/>
      <c r="AA247" s="334"/>
      <c r="AB247" s="334"/>
      <c r="AC247" s="334"/>
      <c r="AD247" s="334"/>
      <c r="AE247" s="334"/>
      <c r="AF247" s="376"/>
    </row>
    <row r="248" spans="1:32">
      <c r="A248" s="333"/>
      <c r="B248" s="330"/>
      <c r="C248" s="392"/>
      <c r="D248" s="393"/>
      <c r="E248" s="333"/>
      <c r="F248" s="339"/>
      <c r="G248" s="333"/>
      <c r="H248" s="332"/>
      <c r="I248" s="333"/>
      <c r="J248" s="339"/>
      <c r="K248" s="333"/>
      <c r="L248" s="332"/>
      <c r="M248" s="333"/>
      <c r="N248" s="333"/>
      <c r="O248" s="331"/>
      <c r="P248" s="333"/>
      <c r="Q248" s="333"/>
      <c r="R248" s="333"/>
      <c r="S248" s="333"/>
      <c r="T248" s="333"/>
      <c r="U248" s="334"/>
      <c r="V248" s="334"/>
      <c r="W248" s="334"/>
      <c r="X248" s="334"/>
      <c r="Y248" s="334"/>
      <c r="Z248" s="334"/>
      <c r="AA248" s="334"/>
      <c r="AB248" s="334"/>
      <c r="AC248" s="334"/>
      <c r="AD248" s="334"/>
      <c r="AE248" s="334"/>
      <c r="AF248" s="376"/>
    </row>
    <row r="249" spans="1:32">
      <c r="A249" s="333"/>
      <c r="B249" s="330"/>
      <c r="C249" s="392"/>
      <c r="D249" s="393"/>
      <c r="E249" s="333"/>
      <c r="F249" s="339"/>
      <c r="G249" s="333"/>
      <c r="H249" s="332"/>
      <c r="I249" s="333"/>
      <c r="J249" s="339"/>
      <c r="K249" s="333"/>
      <c r="L249" s="332"/>
      <c r="M249" s="333"/>
      <c r="N249" s="333"/>
      <c r="O249" s="331"/>
      <c r="P249" s="333"/>
      <c r="Q249" s="333"/>
      <c r="R249" s="333"/>
      <c r="S249" s="333"/>
      <c r="T249" s="333"/>
      <c r="U249" s="334"/>
      <c r="V249" s="334"/>
      <c r="W249" s="334"/>
      <c r="X249" s="334"/>
      <c r="Y249" s="334"/>
      <c r="Z249" s="334"/>
      <c r="AA249" s="334"/>
      <c r="AB249" s="334"/>
      <c r="AC249" s="334"/>
      <c r="AD249" s="334"/>
      <c r="AE249" s="334"/>
      <c r="AF249" s="376"/>
    </row>
    <row r="250" spans="1:32">
      <c r="A250" s="333"/>
      <c r="B250" s="330"/>
      <c r="C250" s="392"/>
      <c r="D250" s="393"/>
      <c r="E250" s="333"/>
      <c r="F250" s="339"/>
      <c r="G250" s="333"/>
      <c r="H250" s="332"/>
      <c r="I250" s="333"/>
      <c r="J250" s="339"/>
      <c r="K250" s="333"/>
      <c r="L250" s="332"/>
      <c r="M250" s="333"/>
      <c r="N250" s="333"/>
      <c r="O250" s="331"/>
      <c r="P250" s="333"/>
      <c r="Q250" s="333"/>
      <c r="R250" s="333"/>
      <c r="S250" s="333"/>
      <c r="T250" s="333"/>
      <c r="U250" s="334"/>
      <c r="V250" s="334"/>
      <c r="W250" s="334"/>
      <c r="X250" s="334"/>
      <c r="Y250" s="334"/>
      <c r="Z250" s="334"/>
      <c r="AA250" s="334"/>
      <c r="AB250" s="334"/>
      <c r="AC250" s="334"/>
      <c r="AD250" s="334"/>
      <c r="AE250" s="334"/>
      <c r="AF250" s="376"/>
    </row>
    <row r="251" spans="1:32">
      <c r="A251" s="333"/>
      <c r="B251" s="330"/>
      <c r="C251" s="392"/>
      <c r="D251" s="393"/>
      <c r="E251" s="333"/>
      <c r="F251" s="339"/>
      <c r="G251" s="333"/>
      <c r="H251" s="332"/>
      <c r="I251" s="333"/>
      <c r="J251" s="339"/>
      <c r="K251" s="333"/>
      <c r="L251" s="332"/>
      <c r="M251" s="333"/>
      <c r="N251" s="333"/>
      <c r="O251" s="331"/>
      <c r="P251" s="333"/>
      <c r="Q251" s="333"/>
      <c r="R251" s="333"/>
      <c r="S251" s="333"/>
      <c r="T251" s="333"/>
      <c r="U251" s="334"/>
      <c r="V251" s="334"/>
      <c r="W251" s="334"/>
      <c r="X251" s="334"/>
      <c r="Y251" s="334"/>
      <c r="Z251" s="334"/>
      <c r="AA251" s="334"/>
      <c r="AB251" s="334"/>
      <c r="AC251" s="334"/>
      <c r="AD251" s="334"/>
      <c r="AE251" s="334"/>
      <c r="AF251" s="376"/>
    </row>
    <row r="252" spans="1:32">
      <c r="A252" s="333"/>
      <c r="B252" s="330"/>
      <c r="C252" s="392"/>
      <c r="D252" s="393"/>
      <c r="E252" s="333"/>
      <c r="F252" s="339"/>
      <c r="G252" s="333"/>
      <c r="H252" s="332"/>
      <c r="I252" s="333"/>
      <c r="J252" s="339"/>
      <c r="K252" s="333"/>
      <c r="L252" s="332"/>
      <c r="M252" s="333"/>
      <c r="N252" s="333"/>
      <c r="O252" s="331"/>
      <c r="P252" s="333"/>
      <c r="Q252" s="333"/>
      <c r="R252" s="333"/>
      <c r="S252" s="333"/>
      <c r="T252" s="333"/>
      <c r="U252" s="334"/>
      <c r="V252" s="334"/>
      <c r="W252" s="334"/>
      <c r="X252" s="334"/>
      <c r="Y252" s="334"/>
      <c r="Z252" s="334"/>
      <c r="AA252" s="334"/>
      <c r="AB252" s="334"/>
      <c r="AC252" s="334"/>
      <c r="AD252" s="334"/>
      <c r="AE252" s="334"/>
      <c r="AF252" s="376"/>
    </row>
    <row r="253" spans="1:32">
      <c r="A253" s="333"/>
      <c r="B253" s="330"/>
      <c r="C253" s="392"/>
      <c r="D253" s="393"/>
      <c r="E253" s="333"/>
      <c r="F253" s="339"/>
      <c r="G253" s="333"/>
      <c r="H253" s="332"/>
      <c r="I253" s="333"/>
      <c r="J253" s="339"/>
      <c r="K253" s="333"/>
      <c r="L253" s="332"/>
      <c r="M253" s="333"/>
      <c r="N253" s="333"/>
      <c r="O253" s="331"/>
      <c r="P253" s="333"/>
      <c r="Q253" s="333"/>
      <c r="R253" s="333"/>
      <c r="S253" s="333"/>
      <c r="T253" s="333"/>
      <c r="U253" s="334"/>
      <c r="V253" s="334"/>
      <c r="W253" s="334"/>
      <c r="X253" s="334"/>
      <c r="Y253" s="334"/>
      <c r="Z253" s="334"/>
      <c r="AA253" s="334"/>
      <c r="AB253" s="334"/>
      <c r="AC253" s="334"/>
      <c r="AD253" s="334"/>
      <c r="AE253" s="334"/>
      <c r="AF253" s="376"/>
    </row>
    <row r="254" spans="1:32">
      <c r="A254" s="333"/>
      <c r="B254" s="330"/>
      <c r="C254" s="392"/>
      <c r="D254" s="393"/>
      <c r="E254" s="333"/>
      <c r="F254" s="339"/>
      <c r="G254" s="333"/>
      <c r="H254" s="332"/>
      <c r="I254" s="333"/>
      <c r="J254" s="339"/>
      <c r="K254" s="333"/>
      <c r="L254" s="332"/>
      <c r="M254" s="333"/>
      <c r="N254" s="333"/>
      <c r="O254" s="331"/>
      <c r="P254" s="333"/>
      <c r="Q254" s="333"/>
      <c r="R254" s="333"/>
      <c r="S254" s="333"/>
      <c r="T254" s="333"/>
      <c r="U254" s="334"/>
      <c r="V254" s="334"/>
      <c r="W254" s="334"/>
      <c r="X254" s="334"/>
      <c r="Y254" s="334"/>
      <c r="Z254" s="334"/>
      <c r="AA254" s="334"/>
      <c r="AB254" s="334"/>
      <c r="AC254" s="334"/>
      <c r="AD254" s="334"/>
      <c r="AE254" s="334"/>
      <c r="AF254" s="376"/>
    </row>
    <row r="255" spans="1:32">
      <c r="A255" s="333"/>
      <c r="B255" s="330"/>
      <c r="C255" s="392"/>
      <c r="D255" s="393"/>
      <c r="E255" s="333"/>
      <c r="F255" s="339"/>
      <c r="G255" s="333"/>
      <c r="H255" s="332"/>
      <c r="I255" s="333"/>
      <c r="J255" s="339"/>
      <c r="K255" s="333"/>
      <c r="L255" s="332"/>
      <c r="M255" s="333"/>
      <c r="N255" s="333"/>
      <c r="O255" s="331"/>
      <c r="P255" s="333"/>
      <c r="Q255" s="333"/>
      <c r="R255" s="333"/>
      <c r="S255" s="333"/>
      <c r="T255" s="333"/>
      <c r="U255" s="334"/>
      <c r="V255" s="334"/>
      <c r="W255" s="334"/>
      <c r="X255" s="334"/>
      <c r="Y255" s="334"/>
      <c r="Z255" s="334"/>
      <c r="AA255" s="334"/>
      <c r="AB255" s="334"/>
      <c r="AC255" s="334"/>
      <c r="AD255" s="334"/>
      <c r="AE255" s="334"/>
      <c r="AF255" s="376"/>
    </row>
    <row r="256" spans="1:32">
      <c r="A256" s="333"/>
      <c r="B256" s="330"/>
      <c r="C256" s="392"/>
      <c r="D256" s="393"/>
      <c r="E256" s="333"/>
      <c r="F256" s="339"/>
      <c r="G256" s="333"/>
      <c r="H256" s="332"/>
      <c r="I256" s="333"/>
      <c r="J256" s="339"/>
      <c r="K256" s="333"/>
      <c r="L256" s="332"/>
      <c r="M256" s="333"/>
      <c r="N256" s="333"/>
      <c r="O256" s="331"/>
      <c r="P256" s="333"/>
      <c r="Q256" s="333"/>
      <c r="R256" s="333"/>
      <c r="S256" s="333"/>
      <c r="T256" s="333"/>
      <c r="U256" s="334"/>
      <c r="V256" s="334"/>
      <c r="W256" s="334"/>
      <c r="X256" s="334"/>
      <c r="Y256" s="334"/>
      <c r="Z256" s="334"/>
      <c r="AA256" s="334"/>
      <c r="AB256" s="334"/>
      <c r="AC256" s="334"/>
      <c r="AD256" s="334"/>
      <c r="AE256" s="334"/>
      <c r="AF256" s="376"/>
    </row>
    <row r="257" spans="1:32">
      <c r="A257" s="333"/>
      <c r="B257" s="330"/>
      <c r="C257" s="392"/>
      <c r="D257" s="393"/>
      <c r="E257" s="333"/>
      <c r="F257" s="339"/>
      <c r="G257" s="333"/>
      <c r="H257" s="332"/>
      <c r="I257" s="333"/>
      <c r="J257" s="339"/>
      <c r="K257" s="333"/>
      <c r="L257" s="332"/>
      <c r="M257" s="333"/>
      <c r="N257" s="333"/>
      <c r="O257" s="331"/>
      <c r="P257" s="333"/>
      <c r="Q257" s="333"/>
      <c r="R257" s="333"/>
      <c r="S257" s="333"/>
      <c r="T257" s="333"/>
      <c r="U257" s="334"/>
      <c r="V257" s="334"/>
      <c r="W257" s="334"/>
      <c r="X257" s="334"/>
      <c r="Y257" s="334"/>
      <c r="Z257" s="334"/>
      <c r="AA257" s="334"/>
      <c r="AB257" s="334"/>
      <c r="AC257" s="334"/>
      <c r="AD257" s="334"/>
      <c r="AE257" s="334"/>
      <c r="AF257" s="376"/>
    </row>
    <row r="258" spans="1:32">
      <c r="A258" s="333"/>
      <c r="B258" s="330"/>
      <c r="C258" s="392"/>
      <c r="D258" s="393"/>
      <c r="E258" s="333"/>
      <c r="F258" s="339"/>
      <c r="G258" s="333"/>
      <c r="H258" s="332"/>
      <c r="I258" s="333"/>
      <c r="J258" s="339"/>
      <c r="K258" s="333"/>
      <c r="L258" s="332"/>
      <c r="M258" s="333"/>
      <c r="N258" s="333"/>
      <c r="O258" s="331"/>
      <c r="P258" s="333"/>
      <c r="Q258" s="333"/>
      <c r="R258" s="333"/>
      <c r="S258" s="333"/>
      <c r="T258" s="333"/>
      <c r="U258" s="334"/>
      <c r="V258" s="334"/>
      <c r="W258" s="334"/>
      <c r="X258" s="334"/>
      <c r="Y258" s="334"/>
      <c r="Z258" s="334"/>
      <c r="AA258" s="334"/>
      <c r="AB258" s="334"/>
      <c r="AC258" s="334"/>
      <c r="AD258" s="334"/>
      <c r="AE258" s="334"/>
      <c r="AF258" s="376"/>
    </row>
    <row r="259" spans="1:32">
      <c r="A259" s="333"/>
      <c r="B259" s="330"/>
      <c r="C259" s="392"/>
      <c r="D259" s="393"/>
      <c r="E259" s="333"/>
      <c r="F259" s="339"/>
      <c r="G259" s="333"/>
      <c r="H259" s="332"/>
      <c r="I259" s="333"/>
      <c r="J259" s="339"/>
      <c r="K259" s="333"/>
      <c r="L259" s="332"/>
      <c r="M259" s="333"/>
      <c r="N259" s="333"/>
      <c r="O259" s="331"/>
      <c r="P259" s="333"/>
      <c r="Q259" s="333"/>
      <c r="R259" s="333"/>
      <c r="S259" s="333"/>
      <c r="T259" s="333"/>
      <c r="U259" s="334"/>
      <c r="V259" s="334"/>
      <c r="W259" s="334"/>
      <c r="X259" s="334"/>
      <c r="Y259" s="334"/>
      <c r="Z259" s="334"/>
      <c r="AA259" s="334"/>
      <c r="AB259" s="334"/>
      <c r="AC259" s="334"/>
      <c r="AD259" s="334"/>
      <c r="AE259" s="334"/>
      <c r="AF259" s="376"/>
    </row>
    <row r="260" spans="1:32">
      <c r="A260" s="333"/>
      <c r="B260" s="330"/>
      <c r="C260" s="392"/>
      <c r="D260" s="393"/>
      <c r="E260" s="333"/>
      <c r="F260" s="339"/>
      <c r="G260" s="333"/>
      <c r="H260" s="332"/>
      <c r="I260" s="333"/>
      <c r="J260" s="339"/>
      <c r="K260" s="333"/>
      <c r="L260" s="332"/>
      <c r="M260" s="333"/>
      <c r="N260" s="333"/>
      <c r="O260" s="331"/>
      <c r="P260" s="333"/>
      <c r="Q260" s="333"/>
      <c r="R260" s="333"/>
      <c r="S260" s="333"/>
      <c r="T260" s="333"/>
      <c r="U260" s="334"/>
      <c r="V260" s="334"/>
      <c r="W260" s="334"/>
      <c r="X260" s="334"/>
      <c r="Y260" s="334"/>
      <c r="Z260" s="334"/>
      <c r="AA260" s="334"/>
      <c r="AB260" s="334"/>
      <c r="AC260" s="334"/>
      <c r="AD260" s="334"/>
      <c r="AE260" s="334"/>
      <c r="AF260" s="376"/>
    </row>
    <row r="261" spans="1:32">
      <c r="A261" s="333"/>
      <c r="B261" s="330"/>
      <c r="C261" s="392"/>
      <c r="D261" s="393"/>
      <c r="E261" s="333"/>
      <c r="F261" s="339"/>
      <c r="G261" s="333"/>
      <c r="H261" s="332"/>
      <c r="I261" s="333"/>
      <c r="J261" s="339"/>
      <c r="K261" s="333"/>
      <c r="L261" s="332"/>
      <c r="M261" s="333"/>
      <c r="N261" s="333"/>
      <c r="O261" s="331"/>
      <c r="P261" s="333"/>
      <c r="Q261" s="333"/>
      <c r="R261" s="333"/>
      <c r="S261" s="333"/>
      <c r="T261" s="333"/>
      <c r="U261" s="334"/>
      <c r="V261" s="334"/>
      <c r="W261" s="334"/>
      <c r="X261" s="334"/>
      <c r="Y261" s="334"/>
      <c r="Z261" s="334"/>
      <c r="AA261" s="334"/>
      <c r="AB261" s="334"/>
      <c r="AC261" s="334"/>
      <c r="AD261" s="334"/>
      <c r="AE261" s="334"/>
      <c r="AF261" s="376"/>
    </row>
    <row r="262" spans="1:32">
      <c r="A262" s="333"/>
      <c r="B262" s="330"/>
      <c r="C262" s="392"/>
      <c r="D262" s="393"/>
      <c r="E262" s="333"/>
      <c r="F262" s="339"/>
      <c r="G262" s="333"/>
      <c r="H262" s="332"/>
      <c r="I262" s="333"/>
      <c r="J262" s="339"/>
      <c r="K262" s="333"/>
      <c r="L262" s="332"/>
      <c r="M262" s="333"/>
      <c r="N262" s="333"/>
      <c r="O262" s="331"/>
      <c r="P262" s="333"/>
      <c r="Q262" s="333"/>
      <c r="R262" s="333"/>
      <c r="S262" s="333"/>
      <c r="T262" s="333"/>
      <c r="U262" s="334"/>
      <c r="V262" s="334"/>
      <c r="W262" s="334"/>
      <c r="X262" s="334"/>
      <c r="Y262" s="334"/>
      <c r="Z262" s="334"/>
      <c r="AA262" s="334"/>
      <c r="AB262" s="334"/>
      <c r="AC262" s="334"/>
      <c r="AD262" s="334"/>
      <c r="AE262" s="334"/>
      <c r="AF262" s="376"/>
    </row>
    <row r="263" spans="1:32">
      <c r="A263" s="333"/>
      <c r="B263" s="330"/>
      <c r="C263" s="392"/>
      <c r="D263" s="393"/>
      <c r="E263" s="333"/>
      <c r="F263" s="339"/>
      <c r="G263" s="333"/>
      <c r="H263" s="332"/>
      <c r="I263" s="333"/>
      <c r="J263" s="339"/>
      <c r="K263" s="333"/>
      <c r="L263" s="332"/>
      <c r="M263" s="333"/>
      <c r="N263" s="333"/>
      <c r="O263" s="331"/>
      <c r="P263" s="333"/>
      <c r="Q263" s="333"/>
      <c r="R263" s="333"/>
      <c r="S263" s="333"/>
      <c r="T263" s="333"/>
      <c r="U263" s="334"/>
      <c r="V263" s="334"/>
      <c r="W263" s="334"/>
      <c r="X263" s="334"/>
      <c r="Y263" s="334"/>
      <c r="Z263" s="334"/>
      <c r="AA263" s="334"/>
      <c r="AB263" s="334"/>
      <c r="AC263" s="334"/>
      <c r="AD263" s="334"/>
      <c r="AE263" s="334"/>
      <c r="AF263" s="376"/>
    </row>
    <row r="264" spans="1:32">
      <c r="A264" s="333"/>
      <c r="B264" s="330"/>
      <c r="C264" s="392"/>
      <c r="D264" s="393"/>
      <c r="E264" s="333"/>
      <c r="F264" s="339"/>
      <c r="G264" s="333"/>
      <c r="H264" s="332"/>
      <c r="I264" s="333"/>
      <c r="J264" s="339"/>
      <c r="K264" s="333"/>
      <c r="L264" s="332"/>
      <c r="M264" s="333"/>
      <c r="N264" s="333"/>
      <c r="O264" s="331"/>
      <c r="P264" s="333"/>
      <c r="Q264" s="333"/>
      <c r="R264" s="333"/>
      <c r="S264" s="333"/>
      <c r="T264" s="333"/>
      <c r="U264" s="334"/>
      <c r="V264" s="334"/>
      <c r="W264" s="334"/>
      <c r="X264" s="334"/>
      <c r="Y264" s="334"/>
      <c r="Z264" s="334"/>
      <c r="AA264" s="334"/>
      <c r="AB264" s="334"/>
      <c r="AC264" s="334"/>
      <c r="AD264" s="334"/>
      <c r="AE264" s="334"/>
      <c r="AF264" s="376"/>
    </row>
    <row r="265" spans="1:32">
      <c r="A265" s="333"/>
      <c r="B265" s="330"/>
      <c r="C265" s="392"/>
      <c r="D265" s="393"/>
      <c r="E265" s="333"/>
      <c r="F265" s="339"/>
      <c r="G265" s="333"/>
      <c r="H265" s="332"/>
      <c r="I265" s="333"/>
      <c r="J265" s="339"/>
      <c r="K265" s="333"/>
      <c r="L265" s="332"/>
      <c r="M265" s="333"/>
      <c r="N265" s="333"/>
      <c r="O265" s="331"/>
      <c r="P265" s="333"/>
      <c r="Q265" s="333"/>
      <c r="R265" s="333"/>
      <c r="S265" s="333"/>
      <c r="T265" s="333"/>
      <c r="U265" s="334"/>
      <c r="V265" s="334"/>
      <c r="W265" s="334"/>
      <c r="X265" s="334"/>
      <c r="Y265" s="334"/>
      <c r="Z265" s="334"/>
      <c r="AA265" s="334"/>
      <c r="AB265" s="334"/>
      <c r="AC265" s="334"/>
      <c r="AD265" s="334"/>
      <c r="AE265" s="334"/>
      <c r="AF265" s="376"/>
    </row>
    <row r="266" spans="1:32">
      <c r="A266" s="333"/>
      <c r="B266" s="330"/>
      <c r="C266" s="392"/>
      <c r="D266" s="393"/>
      <c r="E266" s="333"/>
      <c r="F266" s="339"/>
      <c r="G266" s="333"/>
      <c r="H266" s="332"/>
      <c r="I266" s="333"/>
      <c r="J266" s="339"/>
      <c r="K266" s="333"/>
      <c r="L266" s="332"/>
      <c r="M266" s="333"/>
      <c r="N266" s="333"/>
      <c r="O266" s="331"/>
      <c r="P266" s="333"/>
      <c r="Q266" s="333"/>
      <c r="R266" s="333"/>
      <c r="S266" s="333"/>
      <c r="T266" s="333"/>
      <c r="U266" s="334"/>
      <c r="V266" s="334"/>
      <c r="W266" s="334"/>
      <c r="X266" s="334"/>
      <c r="Y266" s="334"/>
      <c r="Z266" s="334"/>
      <c r="AA266" s="334"/>
      <c r="AB266" s="334"/>
      <c r="AC266" s="334"/>
      <c r="AD266" s="334"/>
      <c r="AE266" s="334"/>
      <c r="AF266" s="376"/>
    </row>
    <row r="267" spans="1:32">
      <c r="A267" s="333"/>
      <c r="B267" s="330"/>
      <c r="C267" s="392"/>
      <c r="D267" s="393"/>
      <c r="E267" s="333"/>
      <c r="F267" s="339"/>
      <c r="G267" s="333"/>
      <c r="H267" s="332"/>
      <c r="I267" s="333"/>
      <c r="J267" s="339"/>
      <c r="K267" s="333"/>
      <c r="L267" s="332"/>
      <c r="M267" s="333"/>
      <c r="N267" s="333"/>
      <c r="O267" s="331"/>
      <c r="P267" s="333"/>
      <c r="Q267" s="333"/>
      <c r="R267" s="333"/>
      <c r="S267" s="333"/>
      <c r="T267" s="333"/>
      <c r="U267" s="334"/>
      <c r="V267" s="334"/>
      <c r="W267" s="334"/>
      <c r="X267" s="334"/>
      <c r="Y267" s="334"/>
      <c r="Z267" s="334"/>
      <c r="AA267" s="334"/>
      <c r="AB267" s="334"/>
      <c r="AC267" s="334"/>
      <c r="AD267" s="334"/>
      <c r="AE267" s="334"/>
      <c r="AF267" s="376"/>
    </row>
    <row r="268" spans="1:32">
      <c r="A268" s="333"/>
      <c r="B268" s="330"/>
      <c r="C268" s="392"/>
      <c r="D268" s="393"/>
      <c r="E268" s="333"/>
      <c r="F268" s="339"/>
      <c r="G268" s="333"/>
      <c r="H268" s="332"/>
      <c r="I268" s="333"/>
      <c r="J268" s="339"/>
      <c r="K268" s="333"/>
      <c r="L268" s="332"/>
      <c r="M268" s="333"/>
      <c r="N268" s="333"/>
      <c r="O268" s="331"/>
      <c r="P268" s="333"/>
      <c r="Q268" s="333"/>
      <c r="R268" s="333"/>
      <c r="S268" s="333"/>
      <c r="T268" s="333"/>
      <c r="U268" s="334"/>
      <c r="V268" s="334"/>
      <c r="W268" s="334"/>
      <c r="X268" s="334"/>
      <c r="Y268" s="334"/>
      <c r="Z268" s="334"/>
      <c r="AA268" s="334"/>
      <c r="AB268" s="334"/>
      <c r="AC268" s="334"/>
      <c r="AD268" s="334"/>
      <c r="AE268" s="334"/>
      <c r="AF268" s="376"/>
    </row>
    <row r="269" spans="1:32">
      <c r="A269" s="333"/>
      <c r="B269" s="330"/>
      <c r="C269" s="392"/>
      <c r="D269" s="393"/>
      <c r="E269" s="333"/>
      <c r="F269" s="339"/>
      <c r="G269" s="333"/>
      <c r="H269" s="332"/>
      <c r="I269" s="333"/>
      <c r="J269" s="339"/>
      <c r="K269" s="333"/>
      <c r="L269" s="332"/>
      <c r="M269" s="333"/>
      <c r="N269" s="333"/>
      <c r="O269" s="331"/>
      <c r="P269" s="333"/>
      <c r="Q269" s="333"/>
      <c r="R269" s="333"/>
      <c r="S269" s="333"/>
      <c r="T269" s="333"/>
      <c r="U269" s="334"/>
      <c r="V269" s="334"/>
      <c r="W269" s="334"/>
      <c r="X269" s="334"/>
      <c r="Y269" s="334"/>
      <c r="Z269" s="334"/>
      <c r="AA269" s="334"/>
      <c r="AB269" s="334"/>
      <c r="AC269" s="334"/>
      <c r="AD269" s="334"/>
      <c r="AE269" s="334"/>
      <c r="AF269" s="376"/>
    </row>
    <row r="270" spans="1:32">
      <c r="A270" s="333"/>
      <c r="B270" s="330"/>
      <c r="C270" s="392"/>
      <c r="D270" s="393"/>
      <c r="E270" s="333"/>
      <c r="F270" s="339"/>
      <c r="G270" s="333"/>
      <c r="H270" s="332"/>
      <c r="I270" s="333"/>
      <c r="J270" s="339"/>
      <c r="K270" s="333"/>
      <c r="L270" s="332"/>
      <c r="M270" s="333"/>
      <c r="N270" s="333"/>
      <c r="O270" s="331"/>
      <c r="P270" s="333"/>
      <c r="Q270" s="333"/>
      <c r="R270" s="333"/>
      <c r="S270" s="333"/>
      <c r="T270" s="333"/>
      <c r="U270" s="334"/>
      <c r="V270" s="334"/>
      <c r="W270" s="334"/>
      <c r="X270" s="334"/>
      <c r="Y270" s="334"/>
      <c r="Z270" s="334"/>
      <c r="AA270" s="334"/>
      <c r="AB270" s="334"/>
      <c r="AC270" s="334"/>
      <c r="AD270" s="334"/>
      <c r="AE270" s="334"/>
      <c r="AF270" s="376"/>
    </row>
    <row r="271" spans="1:32">
      <c r="A271" s="333"/>
      <c r="B271" s="330"/>
      <c r="C271" s="392"/>
      <c r="D271" s="393"/>
      <c r="E271" s="333"/>
      <c r="F271" s="339"/>
      <c r="G271" s="333"/>
      <c r="H271" s="332"/>
      <c r="I271" s="333"/>
      <c r="J271" s="339"/>
      <c r="K271" s="333"/>
      <c r="L271" s="332"/>
      <c r="M271" s="333"/>
      <c r="N271" s="333"/>
      <c r="O271" s="331"/>
      <c r="P271" s="333"/>
      <c r="Q271" s="333"/>
      <c r="R271" s="333"/>
      <c r="S271" s="333"/>
      <c r="T271" s="333"/>
      <c r="U271" s="334"/>
      <c r="V271" s="334"/>
      <c r="W271" s="334"/>
      <c r="X271" s="334"/>
      <c r="Y271" s="334"/>
      <c r="Z271" s="334"/>
      <c r="AA271" s="334"/>
      <c r="AB271" s="334"/>
      <c r="AC271" s="334"/>
      <c r="AD271" s="334"/>
      <c r="AE271" s="334"/>
      <c r="AF271" s="376"/>
    </row>
    <row r="272" spans="1:32">
      <c r="A272" s="333"/>
      <c r="B272" s="330"/>
      <c r="C272" s="392"/>
      <c r="D272" s="393"/>
      <c r="E272" s="333"/>
      <c r="F272" s="339"/>
      <c r="G272" s="333"/>
      <c r="H272" s="332"/>
      <c r="I272" s="333"/>
      <c r="J272" s="339"/>
      <c r="K272" s="333"/>
      <c r="L272" s="332"/>
      <c r="M272" s="333"/>
      <c r="N272" s="333"/>
      <c r="O272" s="331"/>
      <c r="P272" s="333"/>
      <c r="Q272" s="333"/>
      <c r="R272" s="333"/>
      <c r="S272" s="333"/>
      <c r="T272" s="333"/>
      <c r="U272" s="334"/>
      <c r="V272" s="334"/>
      <c r="W272" s="334"/>
      <c r="X272" s="334"/>
      <c r="Y272" s="334"/>
      <c r="Z272" s="334"/>
      <c r="AA272" s="334"/>
      <c r="AB272" s="334"/>
      <c r="AC272" s="334"/>
      <c r="AD272" s="334"/>
      <c r="AE272" s="334"/>
      <c r="AF272" s="376"/>
    </row>
    <row r="273" spans="1:32">
      <c r="A273" s="333"/>
      <c r="B273" s="330"/>
      <c r="C273" s="392"/>
      <c r="D273" s="393"/>
      <c r="E273" s="333"/>
      <c r="F273" s="339"/>
      <c r="G273" s="333"/>
      <c r="H273" s="332"/>
      <c r="I273" s="333"/>
      <c r="J273" s="339"/>
      <c r="K273" s="333"/>
      <c r="L273" s="332"/>
      <c r="M273" s="333"/>
      <c r="N273" s="333"/>
      <c r="O273" s="331"/>
      <c r="P273" s="333"/>
      <c r="Q273" s="333"/>
      <c r="R273" s="333"/>
      <c r="S273" s="333"/>
      <c r="T273" s="333"/>
      <c r="U273" s="334"/>
      <c r="V273" s="334"/>
      <c r="W273" s="334"/>
      <c r="X273" s="334"/>
      <c r="Y273" s="334"/>
      <c r="Z273" s="334"/>
      <c r="AA273" s="334"/>
      <c r="AB273" s="334"/>
      <c r="AC273" s="334"/>
      <c r="AD273" s="334"/>
      <c r="AE273" s="334"/>
      <c r="AF273" s="376"/>
    </row>
    <row r="274" spans="1:32">
      <c r="A274" s="333"/>
      <c r="B274" s="330"/>
      <c r="C274" s="392"/>
      <c r="D274" s="393"/>
      <c r="E274" s="333"/>
      <c r="F274" s="339"/>
      <c r="G274" s="333"/>
      <c r="H274" s="332"/>
      <c r="I274" s="333"/>
      <c r="J274" s="339"/>
      <c r="K274" s="333"/>
      <c r="L274" s="332"/>
      <c r="M274" s="333"/>
      <c r="N274" s="333"/>
      <c r="O274" s="331"/>
      <c r="P274" s="333"/>
      <c r="Q274" s="333"/>
      <c r="R274" s="333"/>
      <c r="S274" s="333"/>
      <c r="T274" s="333"/>
      <c r="U274" s="334"/>
      <c r="V274" s="334"/>
      <c r="W274" s="334"/>
      <c r="X274" s="334"/>
      <c r="Y274" s="334"/>
      <c r="Z274" s="334"/>
      <c r="AA274" s="334"/>
      <c r="AB274" s="334"/>
      <c r="AC274" s="334"/>
      <c r="AD274" s="334"/>
      <c r="AE274" s="334"/>
      <c r="AF274" s="376"/>
    </row>
    <row r="275" spans="1:32">
      <c r="A275" s="333"/>
      <c r="B275" s="330"/>
      <c r="C275" s="392"/>
      <c r="D275" s="393"/>
      <c r="E275" s="333"/>
      <c r="F275" s="339"/>
      <c r="G275" s="333"/>
      <c r="H275" s="332"/>
      <c r="I275" s="333"/>
      <c r="J275" s="339"/>
      <c r="K275" s="333"/>
      <c r="L275" s="332"/>
      <c r="M275" s="333"/>
      <c r="N275" s="333"/>
      <c r="O275" s="331"/>
      <c r="P275" s="333"/>
      <c r="Q275" s="333"/>
      <c r="R275" s="333"/>
      <c r="S275" s="333"/>
      <c r="T275" s="333"/>
      <c r="U275" s="334"/>
      <c r="V275" s="334"/>
      <c r="W275" s="334"/>
      <c r="X275" s="334"/>
      <c r="Y275" s="334"/>
      <c r="Z275" s="334"/>
      <c r="AA275" s="334"/>
      <c r="AB275" s="334"/>
      <c r="AC275" s="334"/>
      <c r="AD275" s="334"/>
      <c r="AE275" s="334"/>
      <c r="AF275" s="376"/>
    </row>
    <row r="276" spans="1:32">
      <c r="A276" s="333"/>
      <c r="B276" s="330"/>
      <c r="C276" s="392"/>
      <c r="D276" s="393"/>
      <c r="E276" s="333"/>
      <c r="F276" s="339"/>
      <c r="G276" s="333"/>
      <c r="H276" s="332"/>
      <c r="I276" s="333"/>
      <c r="J276" s="339"/>
      <c r="K276" s="333"/>
      <c r="L276" s="332"/>
      <c r="M276" s="333"/>
      <c r="N276" s="333"/>
      <c r="O276" s="331"/>
      <c r="P276" s="333"/>
      <c r="Q276" s="333"/>
      <c r="R276" s="333"/>
      <c r="S276" s="333"/>
      <c r="T276" s="333"/>
      <c r="U276" s="334"/>
      <c r="V276" s="334"/>
      <c r="W276" s="334"/>
      <c r="X276" s="334"/>
      <c r="Y276" s="334"/>
      <c r="Z276" s="334"/>
      <c r="AA276" s="334"/>
      <c r="AB276" s="334"/>
      <c r="AC276" s="334"/>
      <c r="AD276" s="334"/>
      <c r="AE276" s="334"/>
      <c r="AF276" s="376"/>
    </row>
    <row r="277" spans="1:32">
      <c r="A277" s="333"/>
      <c r="B277" s="330"/>
      <c r="C277" s="392"/>
      <c r="D277" s="393"/>
      <c r="E277" s="333"/>
      <c r="F277" s="339"/>
      <c r="G277" s="333"/>
      <c r="H277" s="332"/>
      <c r="I277" s="333"/>
      <c r="J277" s="339"/>
      <c r="K277" s="333"/>
      <c r="L277" s="332"/>
      <c r="M277" s="333"/>
      <c r="N277" s="333"/>
      <c r="O277" s="331"/>
      <c r="P277" s="333"/>
      <c r="Q277" s="333"/>
      <c r="R277" s="333"/>
      <c r="S277" s="333"/>
      <c r="T277" s="333"/>
      <c r="U277" s="334"/>
      <c r="V277" s="334"/>
      <c r="W277" s="334"/>
      <c r="X277" s="334"/>
      <c r="Y277" s="334"/>
      <c r="Z277" s="334"/>
      <c r="AA277" s="334"/>
      <c r="AB277" s="334"/>
      <c r="AC277" s="334"/>
      <c r="AD277" s="334"/>
      <c r="AE277" s="334"/>
      <c r="AF277" s="376"/>
    </row>
    <row r="278" spans="1:32">
      <c r="A278" s="333"/>
      <c r="B278" s="330"/>
      <c r="C278" s="392"/>
      <c r="D278" s="393"/>
      <c r="E278" s="333"/>
      <c r="F278" s="339"/>
      <c r="G278" s="333"/>
      <c r="H278" s="332"/>
      <c r="I278" s="333"/>
      <c r="J278" s="339"/>
      <c r="K278" s="333"/>
      <c r="L278" s="332"/>
      <c r="M278" s="333"/>
      <c r="N278" s="333"/>
      <c r="O278" s="331"/>
      <c r="P278" s="333"/>
      <c r="Q278" s="333"/>
      <c r="R278" s="333"/>
      <c r="S278" s="333"/>
      <c r="T278" s="333"/>
      <c r="U278" s="334"/>
      <c r="V278" s="334"/>
      <c r="W278" s="334"/>
      <c r="X278" s="334"/>
      <c r="Y278" s="334"/>
      <c r="Z278" s="334"/>
      <c r="AA278" s="334"/>
      <c r="AB278" s="334"/>
      <c r="AC278" s="334"/>
      <c r="AD278" s="334"/>
      <c r="AE278" s="334"/>
      <c r="AF278" s="376"/>
    </row>
    <row r="279" spans="1:32">
      <c r="A279" s="333"/>
      <c r="B279" s="330"/>
      <c r="C279" s="392"/>
      <c r="D279" s="393"/>
      <c r="E279" s="333"/>
      <c r="F279" s="339"/>
      <c r="G279" s="333"/>
      <c r="H279" s="332"/>
      <c r="I279" s="333"/>
      <c r="J279" s="339"/>
      <c r="K279" s="333"/>
      <c r="L279" s="332"/>
      <c r="M279" s="333"/>
      <c r="N279" s="333"/>
      <c r="O279" s="331"/>
      <c r="P279" s="333"/>
      <c r="Q279" s="333"/>
      <c r="R279" s="333"/>
      <c r="S279" s="333"/>
      <c r="T279" s="333"/>
      <c r="U279" s="334"/>
      <c r="V279" s="334"/>
      <c r="W279" s="334"/>
      <c r="X279" s="334"/>
      <c r="Y279" s="334"/>
      <c r="Z279" s="334"/>
      <c r="AA279" s="334"/>
      <c r="AB279" s="334"/>
      <c r="AC279" s="334"/>
      <c r="AD279" s="334"/>
      <c r="AE279" s="334"/>
      <c r="AF279" s="376"/>
    </row>
    <row r="280" spans="1:32">
      <c r="A280" s="333"/>
      <c r="B280" s="330"/>
      <c r="C280" s="392"/>
      <c r="D280" s="393"/>
      <c r="E280" s="333"/>
      <c r="F280" s="339"/>
      <c r="G280" s="333"/>
      <c r="H280" s="332"/>
      <c r="I280" s="333"/>
      <c r="J280" s="339"/>
      <c r="K280" s="333"/>
      <c r="L280" s="332"/>
      <c r="M280" s="333"/>
      <c r="N280" s="333"/>
      <c r="O280" s="331"/>
      <c r="P280" s="333"/>
      <c r="Q280" s="333"/>
      <c r="R280" s="333"/>
      <c r="S280" s="333"/>
      <c r="T280" s="333"/>
      <c r="U280" s="334"/>
      <c r="V280" s="334"/>
      <c r="W280" s="334"/>
      <c r="X280" s="334"/>
      <c r="Y280" s="334"/>
      <c r="Z280" s="334"/>
      <c r="AA280" s="334"/>
      <c r="AB280" s="334"/>
      <c r="AC280" s="334"/>
      <c r="AD280" s="334"/>
      <c r="AE280" s="334"/>
      <c r="AF280" s="376"/>
    </row>
    <row r="281" spans="1:32">
      <c r="A281" s="333"/>
      <c r="B281" s="330"/>
      <c r="C281" s="392"/>
      <c r="D281" s="393"/>
      <c r="E281" s="333"/>
      <c r="F281" s="339"/>
      <c r="G281" s="333"/>
      <c r="H281" s="332"/>
      <c r="I281" s="333"/>
      <c r="J281" s="339"/>
      <c r="K281" s="333"/>
      <c r="L281" s="332"/>
      <c r="M281" s="333"/>
      <c r="N281" s="333"/>
      <c r="O281" s="331"/>
      <c r="P281" s="333"/>
      <c r="Q281" s="333"/>
      <c r="R281" s="333"/>
      <c r="S281" s="333"/>
      <c r="T281" s="333"/>
      <c r="U281" s="334"/>
      <c r="V281" s="334"/>
      <c r="W281" s="334"/>
      <c r="X281" s="334"/>
      <c r="Y281" s="334"/>
      <c r="Z281" s="334"/>
      <c r="AA281" s="334"/>
      <c r="AB281" s="334"/>
      <c r="AC281" s="334"/>
      <c r="AD281" s="334"/>
      <c r="AE281" s="334"/>
      <c r="AF281" s="376"/>
    </row>
    <row r="282" spans="1:32">
      <c r="A282" s="333"/>
      <c r="B282" s="330"/>
      <c r="C282" s="392"/>
      <c r="D282" s="393"/>
      <c r="E282" s="333"/>
      <c r="F282" s="339"/>
      <c r="G282" s="333"/>
      <c r="H282" s="332"/>
      <c r="I282" s="333"/>
      <c r="J282" s="339"/>
      <c r="K282" s="333"/>
      <c r="L282" s="332"/>
      <c r="M282" s="333"/>
      <c r="N282" s="333"/>
      <c r="O282" s="331"/>
      <c r="P282" s="333"/>
      <c r="Q282" s="333"/>
      <c r="R282" s="333"/>
      <c r="S282" s="333"/>
      <c r="T282" s="333"/>
      <c r="U282" s="334"/>
      <c r="V282" s="334"/>
      <c r="W282" s="334"/>
      <c r="X282" s="334"/>
      <c r="Y282" s="334"/>
      <c r="Z282" s="334"/>
      <c r="AA282" s="334"/>
      <c r="AB282" s="334"/>
      <c r="AC282" s="334"/>
      <c r="AD282" s="334"/>
      <c r="AE282" s="334"/>
      <c r="AF282" s="376"/>
    </row>
    <row r="283" spans="1:32">
      <c r="A283" s="333"/>
      <c r="B283" s="330"/>
      <c r="C283" s="392"/>
      <c r="D283" s="393"/>
      <c r="E283" s="333"/>
      <c r="F283" s="339"/>
      <c r="G283" s="333"/>
      <c r="H283" s="332"/>
      <c r="I283" s="333"/>
      <c r="J283" s="339"/>
      <c r="K283" s="333"/>
      <c r="L283" s="332"/>
      <c r="M283" s="333"/>
      <c r="N283" s="333"/>
      <c r="O283" s="331"/>
      <c r="P283" s="333"/>
      <c r="Q283" s="333"/>
      <c r="R283" s="333"/>
      <c r="S283" s="333"/>
      <c r="T283" s="333"/>
      <c r="U283" s="334"/>
      <c r="V283" s="334"/>
      <c r="W283" s="334"/>
      <c r="X283" s="334"/>
      <c r="Y283" s="334"/>
      <c r="Z283" s="334"/>
      <c r="AA283" s="334"/>
      <c r="AB283" s="334"/>
      <c r="AC283" s="334"/>
      <c r="AD283" s="334"/>
      <c r="AE283" s="334"/>
      <c r="AF283" s="376"/>
    </row>
    <row r="284" spans="1:32">
      <c r="A284" s="333"/>
      <c r="B284" s="330"/>
      <c r="C284" s="392"/>
      <c r="D284" s="393"/>
      <c r="E284" s="333"/>
      <c r="F284" s="339"/>
      <c r="G284" s="333"/>
      <c r="H284" s="332"/>
      <c r="I284" s="333"/>
      <c r="J284" s="339"/>
      <c r="K284" s="333"/>
      <c r="L284" s="332"/>
      <c r="M284" s="333"/>
      <c r="N284" s="333"/>
      <c r="O284" s="331"/>
      <c r="P284" s="333"/>
      <c r="Q284" s="333"/>
      <c r="R284" s="333"/>
      <c r="S284" s="333"/>
      <c r="T284" s="333"/>
      <c r="U284" s="334"/>
      <c r="V284" s="334"/>
      <c r="W284" s="334"/>
      <c r="X284" s="334"/>
      <c r="Y284" s="334"/>
      <c r="Z284" s="334"/>
      <c r="AA284" s="334"/>
      <c r="AB284" s="334"/>
      <c r="AC284" s="334"/>
      <c r="AD284" s="334"/>
      <c r="AE284" s="334"/>
      <c r="AF284" s="376"/>
    </row>
    <row r="285" spans="1:32">
      <c r="A285" s="333"/>
      <c r="B285" s="330"/>
      <c r="C285" s="392"/>
      <c r="D285" s="393"/>
      <c r="E285" s="333"/>
      <c r="F285" s="339"/>
      <c r="G285" s="333"/>
      <c r="H285" s="332"/>
      <c r="I285" s="333"/>
      <c r="J285" s="339"/>
      <c r="K285" s="333"/>
      <c r="L285" s="332"/>
      <c r="M285" s="333"/>
      <c r="N285" s="333"/>
      <c r="O285" s="331"/>
      <c r="P285" s="333"/>
      <c r="Q285" s="333"/>
      <c r="R285" s="333"/>
      <c r="S285" s="333"/>
      <c r="T285" s="333"/>
      <c r="U285" s="334"/>
      <c r="V285" s="334"/>
      <c r="W285" s="334"/>
      <c r="X285" s="334"/>
      <c r="Y285" s="334"/>
      <c r="Z285" s="334"/>
      <c r="AA285" s="334"/>
      <c r="AB285" s="334"/>
      <c r="AC285" s="334"/>
      <c r="AD285" s="334"/>
      <c r="AE285" s="334"/>
      <c r="AF285" s="376"/>
    </row>
    <row r="286" spans="1:32">
      <c r="A286" s="333"/>
      <c r="B286" s="330"/>
      <c r="C286" s="392"/>
      <c r="D286" s="393"/>
      <c r="E286" s="333"/>
      <c r="F286" s="339"/>
      <c r="G286" s="333"/>
      <c r="H286" s="332"/>
      <c r="I286" s="333"/>
      <c r="J286" s="339"/>
      <c r="K286" s="333"/>
      <c r="L286" s="332"/>
      <c r="M286" s="333"/>
      <c r="N286" s="333"/>
      <c r="O286" s="331"/>
      <c r="P286" s="333"/>
      <c r="Q286" s="333"/>
      <c r="R286" s="333"/>
      <c r="S286" s="333"/>
      <c r="T286" s="333"/>
      <c r="U286" s="334"/>
      <c r="V286" s="334"/>
      <c r="W286" s="334"/>
      <c r="X286" s="334"/>
      <c r="Y286" s="334"/>
      <c r="Z286" s="334"/>
      <c r="AA286" s="334"/>
      <c r="AB286" s="334"/>
      <c r="AC286" s="334"/>
      <c r="AD286" s="334"/>
      <c r="AE286" s="334"/>
      <c r="AF286" s="376"/>
    </row>
    <row r="287" spans="1:32">
      <c r="A287" s="333"/>
      <c r="B287" s="330"/>
      <c r="C287" s="392"/>
      <c r="D287" s="393"/>
      <c r="E287" s="333"/>
      <c r="F287" s="339"/>
      <c r="G287" s="333"/>
      <c r="H287" s="332"/>
      <c r="I287" s="333"/>
      <c r="J287" s="339"/>
      <c r="K287" s="333"/>
      <c r="L287" s="332"/>
      <c r="M287" s="333"/>
      <c r="N287" s="333"/>
      <c r="O287" s="331"/>
      <c r="P287" s="333"/>
      <c r="Q287" s="333"/>
      <c r="R287" s="333"/>
      <c r="S287" s="333"/>
      <c r="T287" s="333"/>
      <c r="U287" s="334"/>
      <c r="V287" s="334"/>
      <c r="W287" s="334"/>
      <c r="X287" s="334"/>
      <c r="Y287" s="334"/>
      <c r="Z287" s="334"/>
      <c r="AA287" s="334"/>
      <c r="AB287" s="334"/>
      <c r="AC287" s="334"/>
      <c r="AD287" s="334"/>
      <c r="AE287" s="334"/>
      <c r="AF287" s="376"/>
    </row>
    <row r="288" spans="1:32">
      <c r="A288" s="333"/>
      <c r="B288" s="330"/>
      <c r="C288" s="392"/>
      <c r="D288" s="393"/>
      <c r="E288" s="333"/>
      <c r="F288" s="339"/>
      <c r="G288" s="333"/>
      <c r="H288" s="332"/>
      <c r="I288" s="333"/>
      <c r="J288" s="339"/>
      <c r="K288" s="333"/>
      <c r="L288" s="332"/>
      <c r="M288" s="333"/>
      <c r="N288" s="333"/>
      <c r="O288" s="331"/>
      <c r="P288" s="333"/>
      <c r="Q288" s="333"/>
      <c r="R288" s="333"/>
      <c r="S288" s="333"/>
      <c r="T288" s="333"/>
      <c r="U288" s="334"/>
      <c r="V288" s="334"/>
      <c r="W288" s="334"/>
      <c r="X288" s="334"/>
      <c r="Y288" s="334"/>
      <c r="Z288" s="334"/>
      <c r="AA288" s="334"/>
      <c r="AB288" s="334"/>
      <c r="AC288" s="334"/>
      <c r="AD288" s="334"/>
      <c r="AE288" s="334"/>
      <c r="AF288" s="376"/>
    </row>
    <row r="289" spans="1:32">
      <c r="A289" s="333"/>
      <c r="B289" s="330"/>
      <c r="C289" s="392"/>
      <c r="D289" s="393"/>
      <c r="E289" s="333"/>
      <c r="F289" s="339"/>
      <c r="G289" s="333"/>
      <c r="H289" s="332"/>
      <c r="I289" s="333"/>
      <c r="J289" s="339"/>
      <c r="K289" s="333"/>
      <c r="L289" s="332"/>
      <c r="M289" s="333"/>
      <c r="N289" s="333"/>
      <c r="O289" s="331"/>
      <c r="P289" s="333"/>
      <c r="Q289" s="333"/>
      <c r="R289" s="333"/>
      <c r="S289" s="333"/>
      <c r="T289" s="333"/>
      <c r="U289" s="334"/>
      <c r="V289" s="334"/>
      <c r="W289" s="334"/>
      <c r="X289" s="334"/>
      <c r="Y289" s="334"/>
      <c r="Z289" s="334"/>
      <c r="AA289" s="334"/>
      <c r="AB289" s="334"/>
      <c r="AC289" s="334"/>
      <c r="AD289" s="334"/>
      <c r="AE289" s="334"/>
      <c r="AF289" s="376"/>
    </row>
    <row r="290" spans="1:32">
      <c r="A290" s="333"/>
      <c r="B290" s="330"/>
      <c r="C290" s="392"/>
      <c r="D290" s="393"/>
      <c r="E290" s="333"/>
      <c r="F290" s="339"/>
      <c r="G290" s="333"/>
      <c r="H290" s="332"/>
      <c r="I290" s="333"/>
      <c r="J290" s="339"/>
      <c r="K290" s="333"/>
      <c r="L290" s="332"/>
      <c r="M290" s="333"/>
      <c r="N290" s="333"/>
      <c r="O290" s="331"/>
      <c r="P290" s="333"/>
      <c r="Q290" s="333"/>
      <c r="R290" s="333"/>
      <c r="S290" s="333"/>
      <c r="T290" s="333"/>
      <c r="U290" s="334"/>
      <c r="V290" s="334"/>
      <c r="W290" s="334"/>
      <c r="X290" s="334"/>
      <c r="Y290" s="334"/>
      <c r="Z290" s="334"/>
      <c r="AA290" s="334"/>
      <c r="AB290" s="334"/>
      <c r="AC290" s="334"/>
      <c r="AD290" s="334"/>
      <c r="AE290" s="334"/>
      <c r="AF290" s="376"/>
    </row>
    <row r="291" spans="1:32">
      <c r="A291" s="333"/>
      <c r="B291" s="330"/>
      <c r="C291" s="392"/>
      <c r="D291" s="393"/>
      <c r="E291" s="333"/>
      <c r="F291" s="339"/>
      <c r="G291" s="333"/>
      <c r="H291" s="332"/>
      <c r="I291" s="333"/>
      <c r="J291" s="339"/>
      <c r="K291" s="333"/>
      <c r="L291" s="332"/>
      <c r="M291" s="333"/>
      <c r="N291" s="333"/>
      <c r="O291" s="331"/>
      <c r="P291" s="333"/>
      <c r="Q291" s="333"/>
      <c r="R291" s="333"/>
      <c r="S291" s="333"/>
      <c r="T291" s="333"/>
      <c r="U291" s="334"/>
      <c r="V291" s="334"/>
      <c r="W291" s="334"/>
      <c r="X291" s="334"/>
      <c r="Y291" s="334"/>
      <c r="Z291" s="334"/>
      <c r="AA291" s="334"/>
      <c r="AB291" s="334"/>
      <c r="AC291" s="334"/>
      <c r="AD291" s="334"/>
      <c r="AE291" s="334"/>
      <c r="AF291" s="376"/>
    </row>
    <row r="292" spans="1:32">
      <c r="A292" s="333"/>
      <c r="B292" s="330"/>
      <c r="C292" s="392"/>
      <c r="D292" s="393"/>
      <c r="E292" s="333"/>
      <c r="F292" s="339"/>
      <c r="G292" s="333"/>
      <c r="H292" s="332"/>
      <c r="I292" s="333"/>
      <c r="J292" s="339"/>
      <c r="K292" s="333"/>
      <c r="L292" s="332"/>
      <c r="M292" s="333"/>
      <c r="N292" s="333"/>
      <c r="O292" s="331"/>
      <c r="P292" s="333"/>
      <c r="Q292" s="333"/>
      <c r="R292" s="333"/>
      <c r="S292" s="333"/>
      <c r="T292" s="333"/>
      <c r="U292" s="334"/>
      <c r="V292" s="334"/>
      <c r="W292" s="334"/>
      <c r="X292" s="334"/>
      <c r="Y292" s="334"/>
      <c r="Z292" s="334"/>
      <c r="AA292" s="334"/>
      <c r="AB292" s="334"/>
      <c r="AC292" s="334"/>
      <c r="AD292" s="334"/>
      <c r="AE292" s="334"/>
      <c r="AF292" s="376"/>
    </row>
    <row r="293" spans="1:32">
      <c r="A293" s="333"/>
      <c r="B293" s="330"/>
      <c r="C293" s="392"/>
      <c r="D293" s="393"/>
      <c r="E293" s="333"/>
      <c r="F293" s="339"/>
      <c r="G293" s="333"/>
      <c r="H293" s="332"/>
      <c r="I293" s="333"/>
      <c r="J293" s="339"/>
      <c r="K293" s="333"/>
      <c r="L293" s="332"/>
      <c r="M293" s="333"/>
      <c r="N293" s="333"/>
      <c r="O293" s="331"/>
      <c r="P293" s="333"/>
      <c r="Q293" s="333"/>
      <c r="R293" s="333"/>
      <c r="S293" s="333"/>
      <c r="T293" s="333"/>
      <c r="U293" s="334"/>
      <c r="V293" s="334"/>
      <c r="W293" s="334"/>
      <c r="X293" s="334"/>
      <c r="Y293" s="334"/>
      <c r="Z293" s="334"/>
      <c r="AA293" s="334"/>
      <c r="AB293" s="334"/>
      <c r="AC293" s="334"/>
      <c r="AD293" s="334"/>
      <c r="AE293" s="334"/>
      <c r="AF293" s="376"/>
    </row>
    <row r="294" spans="1:32">
      <c r="A294" s="333"/>
      <c r="B294" s="330"/>
      <c r="C294" s="392"/>
      <c r="D294" s="393"/>
      <c r="E294" s="333"/>
      <c r="F294" s="339"/>
      <c r="G294" s="333"/>
      <c r="H294" s="332"/>
      <c r="I294" s="333"/>
      <c r="J294" s="339"/>
      <c r="K294" s="333"/>
      <c r="L294" s="332"/>
      <c r="M294" s="333"/>
      <c r="N294" s="333"/>
      <c r="O294" s="331"/>
      <c r="P294" s="333"/>
      <c r="Q294" s="333"/>
      <c r="R294" s="333"/>
      <c r="S294" s="333"/>
      <c r="T294" s="333"/>
      <c r="U294" s="334"/>
      <c r="V294" s="334"/>
      <c r="W294" s="334"/>
      <c r="X294" s="334"/>
      <c r="Y294" s="334"/>
      <c r="Z294" s="334"/>
      <c r="AA294" s="334"/>
      <c r="AB294" s="334"/>
      <c r="AC294" s="334"/>
      <c r="AD294" s="334"/>
      <c r="AE294" s="334"/>
      <c r="AF294" s="376"/>
    </row>
    <row r="295" spans="1:32">
      <c r="A295" s="333"/>
      <c r="B295" s="330"/>
      <c r="C295" s="392"/>
      <c r="D295" s="393"/>
      <c r="E295" s="333"/>
      <c r="F295" s="339"/>
      <c r="G295" s="333"/>
      <c r="H295" s="332"/>
      <c r="I295" s="333"/>
      <c r="J295" s="339"/>
      <c r="K295" s="333"/>
      <c r="L295" s="332"/>
      <c r="M295" s="333"/>
      <c r="N295" s="333"/>
      <c r="O295" s="331"/>
      <c r="P295" s="333"/>
      <c r="Q295" s="333"/>
      <c r="R295" s="333"/>
      <c r="S295" s="333"/>
      <c r="T295" s="333"/>
      <c r="U295" s="334"/>
      <c r="V295" s="334"/>
      <c r="W295" s="334"/>
      <c r="X295" s="334"/>
      <c r="Y295" s="334"/>
      <c r="Z295" s="334"/>
      <c r="AA295" s="334"/>
      <c r="AB295" s="334"/>
      <c r="AC295" s="334"/>
      <c r="AD295" s="334"/>
      <c r="AE295" s="334"/>
      <c r="AF295" s="376"/>
    </row>
    <row r="296" spans="1:32">
      <c r="A296" s="333"/>
      <c r="B296" s="330"/>
      <c r="C296" s="392"/>
      <c r="D296" s="393"/>
      <c r="E296" s="333"/>
      <c r="F296" s="339"/>
      <c r="G296" s="333"/>
      <c r="H296" s="332"/>
      <c r="I296" s="333"/>
      <c r="J296" s="339"/>
      <c r="K296" s="333"/>
      <c r="L296" s="332"/>
      <c r="M296" s="333"/>
      <c r="N296" s="333"/>
      <c r="O296" s="331"/>
      <c r="P296" s="333"/>
      <c r="Q296" s="333"/>
      <c r="R296" s="333"/>
      <c r="S296" s="333"/>
      <c r="T296" s="333"/>
      <c r="U296" s="334"/>
      <c r="V296" s="334"/>
      <c r="W296" s="334"/>
      <c r="X296" s="334"/>
      <c r="Y296" s="334"/>
      <c r="Z296" s="334"/>
      <c r="AA296" s="334"/>
      <c r="AB296" s="334"/>
      <c r="AC296" s="334"/>
      <c r="AD296" s="334"/>
      <c r="AE296" s="334"/>
      <c r="AF296" s="376"/>
    </row>
    <row r="297" spans="1:32">
      <c r="A297" s="333"/>
      <c r="B297" s="330"/>
      <c r="C297" s="392"/>
      <c r="D297" s="393"/>
      <c r="E297" s="333"/>
      <c r="F297" s="339"/>
      <c r="G297" s="333"/>
      <c r="H297" s="332"/>
      <c r="I297" s="333"/>
      <c r="J297" s="339"/>
      <c r="K297" s="333"/>
      <c r="L297" s="332"/>
      <c r="M297" s="333"/>
      <c r="N297" s="333"/>
      <c r="O297" s="331"/>
      <c r="P297" s="333"/>
      <c r="Q297" s="333"/>
      <c r="R297" s="333"/>
      <c r="S297" s="333"/>
      <c r="T297" s="333"/>
      <c r="U297" s="334"/>
      <c r="V297" s="334"/>
      <c r="W297" s="334"/>
      <c r="X297" s="334"/>
      <c r="Y297" s="334"/>
      <c r="Z297" s="334"/>
      <c r="AA297" s="334"/>
      <c r="AB297" s="334"/>
      <c r="AC297" s="334"/>
      <c r="AD297" s="334"/>
      <c r="AE297" s="334"/>
      <c r="AF297" s="376"/>
    </row>
    <row r="298" spans="1:32">
      <c r="A298" s="333"/>
      <c r="B298" s="330"/>
      <c r="C298" s="392"/>
      <c r="D298" s="393"/>
      <c r="E298" s="333"/>
      <c r="F298" s="339"/>
      <c r="G298" s="333"/>
      <c r="H298" s="332"/>
      <c r="I298" s="333"/>
      <c r="J298" s="339"/>
      <c r="K298" s="333"/>
      <c r="L298" s="332"/>
      <c r="M298" s="333"/>
      <c r="N298" s="333"/>
      <c r="O298" s="331"/>
      <c r="P298" s="333"/>
      <c r="Q298" s="333"/>
      <c r="R298" s="333"/>
      <c r="S298" s="333"/>
      <c r="T298" s="333"/>
      <c r="U298" s="334"/>
      <c r="V298" s="334"/>
      <c r="W298" s="334"/>
      <c r="X298" s="334"/>
      <c r="Y298" s="334"/>
      <c r="Z298" s="334"/>
      <c r="AA298" s="334"/>
      <c r="AB298" s="334"/>
      <c r="AC298" s="334"/>
      <c r="AD298" s="334"/>
      <c r="AE298" s="334"/>
      <c r="AF298" s="376"/>
    </row>
    <row r="299" spans="1:32">
      <c r="A299" s="333"/>
      <c r="B299" s="330"/>
      <c r="C299" s="392"/>
      <c r="D299" s="393"/>
      <c r="E299" s="333"/>
      <c r="F299" s="339"/>
      <c r="G299" s="333"/>
      <c r="H299" s="332"/>
      <c r="I299" s="333"/>
      <c r="J299" s="339"/>
      <c r="K299" s="333"/>
      <c r="L299" s="332"/>
      <c r="M299" s="333"/>
      <c r="N299" s="333"/>
      <c r="O299" s="331"/>
      <c r="P299" s="333"/>
      <c r="Q299" s="333"/>
      <c r="R299" s="333"/>
      <c r="S299" s="333"/>
      <c r="T299" s="333"/>
      <c r="U299" s="334"/>
      <c r="V299" s="334"/>
      <c r="W299" s="334"/>
      <c r="X299" s="334"/>
      <c r="Y299" s="334"/>
      <c r="Z299" s="334"/>
      <c r="AA299" s="334"/>
      <c r="AB299" s="334"/>
      <c r="AC299" s="334"/>
      <c r="AD299" s="334"/>
      <c r="AE299" s="334"/>
      <c r="AF299" s="376"/>
    </row>
    <row r="300" spans="1:32">
      <c r="A300" s="333"/>
      <c r="B300" s="330"/>
      <c r="C300" s="392"/>
      <c r="D300" s="393"/>
      <c r="E300" s="333"/>
      <c r="F300" s="339"/>
      <c r="G300" s="333"/>
      <c r="H300" s="332"/>
      <c r="I300" s="333"/>
      <c r="J300" s="339"/>
      <c r="K300" s="333"/>
      <c r="L300" s="332"/>
      <c r="M300" s="333"/>
      <c r="N300" s="333"/>
      <c r="O300" s="331"/>
      <c r="P300" s="333"/>
      <c r="Q300" s="333"/>
      <c r="R300" s="333"/>
      <c r="S300" s="333"/>
      <c r="T300" s="333"/>
      <c r="U300" s="334"/>
      <c r="V300" s="334"/>
      <c r="W300" s="334"/>
      <c r="X300" s="334"/>
      <c r="Y300" s="334"/>
      <c r="Z300" s="334"/>
      <c r="AA300" s="334"/>
      <c r="AB300" s="334"/>
      <c r="AC300" s="334"/>
      <c r="AD300" s="334"/>
      <c r="AE300" s="334"/>
      <c r="AF300" s="376"/>
    </row>
    <row r="301" spans="1:32">
      <c r="A301" s="333"/>
      <c r="B301" s="330"/>
      <c r="C301" s="392"/>
      <c r="D301" s="393"/>
      <c r="E301" s="333"/>
      <c r="F301" s="339"/>
      <c r="G301" s="333"/>
      <c r="H301" s="332"/>
      <c r="I301" s="333"/>
      <c r="J301" s="339"/>
      <c r="K301" s="333"/>
      <c r="L301" s="332"/>
      <c r="M301" s="333"/>
      <c r="N301" s="333"/>
      <c r="O301" s="331"/>
      <c r="P301" s="333"/>
      <c r="Q301" s="333"/>
      <c r="R301" s="333"/>
      <c r="S301" s="333"/>
      <c r="T301" s="333"/>
      <c r="U301" s="334"/>
      <c r="V301" s="334"/>
      <c r="W301" s="334"/>
      <c r="X301" s="334"/>
      <c r="Y301" s="334"/>
      <c r="Z301" s="334"/>
      <c r="AA301" s="334"/>
      <c r="AB301" s="334"/>
      <c r="AC301" s="334"/>
      <c r="AD301" s="334"/>
      <c r="AE301" s="334"/>
      <c r="AF301" s="376"/>
    </row>
    <row r="302" spans="1:32">
      <c r="A302" s="333"/>
      <c r="B302" s="330"/>
      <c r="C302" s="392"/>
      <c r="D302" s="393"/>
      <c r="E302" s="333"/>
      <c r="F302" s="339"/>
      <c r="G302" s="333"/>
      <c r="H302" s="332"/>
      <c r="I302" s="333"/>
      <c r="J302" s="339"/>
      <c r="K302" s="333"/>
      <c r="L302" s="332"/>
      <c r="M302" s="333"/>
      <c r="N302" s="333"/>
      <c r="O302" s="331"/>
      <c r="P302" s="333"/>
      <c r="Q302" s="333"/>
      <c r="R302" s="333"/>
      <c r="S302" s="333"/>
      <c r="T302" s="333"/>
      <c r="U302" s="334"/>
      <c r="V302" s="334"/>
      <c r="W302" s="334"/>
      <c r="X302" s="334"/>
      <c r="Y302" s="334"/>
      <c r="Z302" s="334"/>
      <c r="AA302" s="334"/>
      <c r="AB302" s="334"/>
      <c r="AC302" s="334"/>
      <c r="AD302" s="334"/>
      <c r="AE302" s="334"/>
      <c r="AF302" s="376"/>
    </row>
    <row r="303" spans="1:32">
      <c r="A303" s="333"/>
      <c r="B303" s="330"/>
      <c r="C303" s="392"/>
      <c r="D303" s="393"/>
      <c r="E303" s="333"/>
      <c r="F303" s="339"/>
      <c r="G303" s="333"/>
      <c r="H303" s="332"/>
      <c r="I303" s="333"/>
      <c r="J303" s="339"/>
      <c r="K303" s="333"/>
      <c r="L303" s="332"/>
      <c r="M303" s="333"/>
      <c r="N303" s="333"/>
      <c r="O303" s="331"/>
      <c r="P303" s="333"/>
      <c r="Q303" s="333"/>
      <c r="R303" s="333"/>
      <c r="S303" s="333"/>
      <c r="T303" s="333"/>
      <c r="U303" s="334"/>
      <c r="V303" s="334"/>
      <c r="W303" s="334"/>
      <c r="X303" s="334"/>
      <c r="Y303" s="334"/>
      <c r="Z303" s="334"/>
      <c r="AA303" s="334"/>
      <c r="AB303" s="334"/>
      <c r="AC303" s="334"/>
      <c r="AD303" s="334"/>
      <c r="AE303" s="334"/>
      <c r="AF303" s="376"/>
    </row>
    <row r="304" spans="1:32">
      <c r="A304" s="333"/>
      <c r="B304" s="330"/>
      <c r="C304" s="392"/>
      <c r="D304" s="393"/>
      <c r="E304" s="333"/>
      <c r="F304" s="339"/>
      <c r="G304" s="333"/>
      <c r="H304" s="332"/>
      <c r="I304" s="333"/>
      <c r="J304" s="339"/>
      <c r="K304" s="333"/>
      <c r="L304" s="332"/>
      <c r="M304" s="333"/>
      <c r="N304" s="333"/>
      <c r="O304" s="331"/>
      <c r="P304" s="333"/>
      <c r="Q304" s="333"/>
      <c r="R304" s="333"/>
      <c r="S304" s="333"/>
      <c r="T304" s="333"/>
      <c r="U304" s="334"/>
      <c r="V304" s="334"/>
      <c r="W304" s="334"/>
      <c r="X304" s="334"/>
      <c r="Y304" s="334"/>
      <c r="Z304" s="334"/>
      <c r="AA304" s="334"/>
      <c r="AB304" s="334"/>
      <c r="AC304" s="334"/>
      <c r="AD304" s="334"/>
      <c r="AE304" s="334"/>
      <c r="AF304" s="376"/>
    </row>
    <row r="305" spans="1:32">
      <c r="A305" s="333"/>
      <c r="B305" s="330"/>
      <c r="C305" s="392"/>
      <c r="D305" s="393"/>
      <c r="E305" s="333"/>
      <c r="F305" s="339"/>
      <c r="G305" s="333"/>
      <c r="H305" s="332"/>
      <c r="I305" s="333"/>
      <c r="J305" s="339"/>
      <c r="K305" s="333"/>
      <c r="L305" s="332"/>
      <c r="M305" s="333"/>
      <c r="N305" s="333"/>
      <c r="O305" s="331"/>
      <c r="P305" s="333"/>
      <c r="Q305" s="333"/>
      <c r="R305" s="333"/>
      <c r="S305" s="333"/>
      <c r="T305" s="333"/>
      <c r="U305" s="334"/>
      <c r="V305" s="334"/>
      <c r="W305" s="334"/>
      <c r="X305" s="334"/>
      <c r="Y305" s="334"/>
      <c r="Z305" s="334"/>
      <c r="AA305" s="334"/>
      <c r="AB305" s="334"/>
      <c r="AC305" s="334"/>
      <c r="AD305" s="334"/>
      <c r="AE305" s="334"/>
      <c r="AF305" s="376"/>
    </row>
    <row r="306" spans="1:32">
      <c r="A306" s="333"/>
      <c r="B306" s="330"/>
      <c r="C306" s="392"/>
      <c r="D306" s="393"/>
      <c r="E306" s="333"/>
      <c r="F306" s="339"/>
      <c r="G306" s="333"/>
      <c r="H306" s="332"/>
      <c r="I306" s="333"/>
      <c r="J306" s="339"/>
      <c r="K306" s="333"/>
      <c r="L306" s="332"/>
      <c r="M306" s="333"/>
      <c r="N306" s="333"/>
      <c r="O306" s="331"/>
      <c r="P306" s="333"/>
      <c r="Q306" s="333"/>
      <c r="R306" s="333"/>
      <c r="S306" s="333"/>
      <c r="T306" s="333"/>
      <c r="U306" s="334"/>
      <c r="V306" s="334"/>
      <c r="W306" s="334"/>
      <c r="X306" s="334"/>
      <c r="Y306" s="334"/>
      <c r="Z306" s="334"/>
      <c r="AA306" s="334"/>
      <c r="AB306" s="334"/>
      <c r="AC306" s="334"/>
      <c r="AD306" s="334"/>
      <c r="AE306" s="334"/>
      <c r="AF306" s="376"/>
    </row>
    <row r="307" spans="1:32">
      <c r="A307" s="333"/>
      <c r="B307" s="330"/>
      <c r="C307" s="392"/>
      <c r="D307" s="393"/>
      <c r="E307" s="333"/>
      <c r="F307" s="339"/>
      <c r="G307" s="333"/>
      <c r="H307" s="332"/>
      <c r="I307" s="333"/>
      <c r="J307" s="339"/>
      <c r="K307" s="333"/>
      <c r="L307" s="332"/>
      <c r="M307" s="333"/>
      <c r="N307" s="333"/>
      <c r="O307" s="331"/>
      <c r="P307" s="333"/>
      <c r="Q307" s="333"/>
      <c r="R307" s="333"/>
      <c r="S307" s="333"/>
      <c r="T307" s="333"/>
      <c r="U307" s="334"/>
      <c r="V307" s="334"/>
      <c r="W307" s="334"/>
      <c r="X307" s="334"/>
      <c r="Y307" s="334"/>
      <c r="Z307" s="334"/>
      <c r="AA307" s="334"/>
      <c r="AB307" s="334"/>
      <c r="AC307" s="334"/>
      <c r="AD307" s="334"/>
      <c r="AE307" s="334"/>
      <c r="AF307" s="376"/>
    </row>
    <row r="308" spans="1:32">
      <c r="A308" s="333"/>
      <c r="B308" s="330"/>
      <c r="C308" s="392"/>
      <c r="D308" s="393"/>
      <c r="E308" s="333"/>
      <c r="F308" s="339"/>
      <c r="G308" s="333"/>
      <c r="H308" s="332"/>
      <c r="I308" s="333"/>
      <c r="J308" s="339"/>
      <c r="K308" s="333"/>
      <c r="L308" s="332"/>
      <c r="M308" s="333"/>
      <c r="N308" s="333"/>
      <c r="O308" s="331"/>
      <c r="P308" s="333"/>
      <c r="Q308" s="333"/>
      <c r="R308" s="333"/>
      <c r="S308" s="333"/>
      <c r="T308" s="333"/>
      <c r="U308" s="334"/>
      <c r="V308" s="334"/>
      <c r="W308" s="334"/>
      <c r="X308" s="334"/>
      <c r="Y308" s="334"/>
      <c r="Z308" s="334"/>
      <c r="AA308" s="334"/>
      <c r="AB308" s="334"/>
      <c r="AC308" s="334"/>
      <c r="AD308" s="334"/>
      <c r="AE308" s="334"/>
      <c r="AF308" s="376"/>
    </row>
    <row r="309" spans="1:32">
      <c r="A309" s="333"/>
      <c r="B309" s="330"/>
      <c r="C309" s="392"/>
      <c r="D309" s="393"/>
      <c r="E309" s="333"/>
      <c r="F309" s="339"/>
      <c r="G309" s="333"/>
      <c r="H309" s="332"/>
      <c r="I309" s="333"/>
      <c r="J309" s="339"/>
      <c r="K309" s="333"/>
      <c r="L309" s="332"/>
      <c r="M309" s="333"/>
      <c r="N309" s="333"/>
      <c r="O309" s="331"/>
      <c r="P309" s="333"/>
      <c r="Q309" s="333"/>
      <c r="R309" s="333"/>
      <c r="S309" s="333"/>
      <c r="T309" s="333"/>
      <c r="U309" s="334"/>
      <c r="V309" s="334"/>
      <c r="W309" s="334"/>
      <c r="X309" s="334"/>
      <c r="Y309" s="334"/>
      <c r="Z309" s="334"/>
      <c r="AA309" s="334"/>
      <c r="AB309" s="334"/>
      <c r="AC309" s="334"/>
      <c r="AD309" s="334"/>
      <c r="AE309" s="334"/>
      <c r="AF309" s="376"/>
    </row>
    <row r="310" spans="1:32">
      <c r="A310" s="333"/>
      <c r="B310" s="330"/>
      <c r="C310" s="392"/>
      <c r="D310" s="393"/>
      <c r="E310" s="333"/>
      <c r="F310" s="339"/>
      <c r="G310" s="333"/>
      <c r="H310" s="332"/>
      <c r="I310" s="333"/>
      <c r="J310" s="339"/>
      <c r="K310" s="333"/>
      <c r="L310" s="332"/>
      <c r="M310" s="333"/>
      <c r="N310" s="333"/>
      <c r="O310" s="331"/>
      <c r="P310" s="333"/>
      <c r="Q310" s="333"/>
      <c r="R310" s="333"/>
      <c r="S310" s="333"/>
      <c r="T310" s="333"/>
      <c r="U310" s="334"/>
      <c r="V310" s="334"/>
      <c r="W310" s="334"/>
      <c r="X310" s="334"/>
      <c r="Y310" s="334"/>
      <c r="Z310" s="334"/>
      <c r="AA310" s="334"/>
      <c r="AB310" s="334"/>
      <c r="AC310" s="334"/>
      <c r="AD310" s="334"/>
      <c r="AE310" s="334"/>
      <c r="AF310" s="376"/>
    </row>
    <row r="311" spans="1:32">
      <c r="A311" s="333"/>
      <c r="B311" s="330"/>
      <c r="C311" s="392"/>
      <c r="D311" s="393"/>
      <c r="E311" s="333"/>
      <c r="F311" s="339"/>
      <c r="G311" s="333"/>
      <c r="H311" s="332"/>
      <c r="I311" s="333"/>
      <c r="J311" s="339"/>
      <c r="K311" s="333"/>
      <c r="L311" s="332"/>
      <c r="M311" s="333"/>
      <c r="N311" s="333"/>
      <c r="O311" s="331"/>
      <c r="P311" s="333"/>
      <c r="Q311" s="333"/>
      <c r="R311" s="333"/>
      <c r="S311" s="333"/>
      <c r="T311" s="333"/>
      <c r="U311" s="334"/>
      <c r="V311" s="334"/>
      <c r="W311" s="334"/>
      <c r="X311" s="334"/>
      <c r="Y311" s="334"/>
      <c r="Z311" s="334"/>
      <c r="AA311" s="334"/>
      <c r="AB311" s="334"/>
      <c r="AC311" s="334"/>
      <c r="AD311" s="334"/>
      <c r="AE311" s="334"/>
      <c r="AF311" s="376"/>
    </row>
    <row r="312" spans="1:32">
      <c r="A312" s="333"/>
      <c r="B312" s="330"/>
      <c r="C312" s="392"/>
      <c r="D312" s="393"/>
      <c r="E312" s="333"/>
      <c r="F312" s="339"/>
      <c r="G312" s="333"/>
      <c r="H312" s="332"/>
      <c r="I312" s="333"/>
      <c r="J312" s="339"/>
      <c r="K312" s="333"/>
      <c r="L312" s="332"/>
      <c r="M312" s="333"/>
      <c r="N312" s="333"/>
      <c r="O312" s="331"/>
      <c r="P312" s="333"/>
      <c r="Q312" s="333"/>
      <c r="R312" s="333"/>
      <c r="S312" s="333"/>
      <c r="T312" s="333"/>
      <c r="U312" s="334"/>
      <c r="V312" s="334"/>
      <c r="W312" s="334"/>
      <c r="X312" s="334"/>
      <c r="Y312" s="334"/>
      <c r="Z312" s="334"/>
      <c r="AA312" s="334"/>
      <c r="AB312" s="334"/>
      <c r="AC312" s="334"/>
      <c r="AD312" s="334"/>
      <c r="AE312" s="334"/>
      <c r="AF312" s="376"/>
    </row>
    <row r="313" spans="1:32">
      <c r="A313" s="333"/>
      <c r="B313" s="330"/>
      <c r="C313" s="392"/>
      <c r="D313" s="393"/>
      <c r="E313" s="333"/>
      <c r="F313" s="339"/>
      <c r="G313" s="333"/>
      <c r="H313" s="332"/>
      <c r="I313" s="333"/>
      <c r="J313" s="339"/>
      <c r="K313" s="333"/>
      <c r="L313" s="332"/>
      <c r="M313" s="333"/>
      <c r="N313" s="333"/>
      <c r="O313" s="331"/>
      <c r="P313" s="333"/>
      <c r="Q313" s="333"/>
      <c r="R313" s="333"/>
      <c r="S313" s="333"/>
      <c r="T313" s="333"/>
      <c r="U313" s="334"/>
      <c r="V313" s="334"/>
      <c r="W313" s="334"/>
      <c r="X313" s="334"/>
      <c r="Y313" s="334"/>
      <c r="Z313" s="334"/>
      <c r="AA313" s="334"/>
      <c r="AB313" s="334"/>
      <c r="AC313" s="334"/>
      <c r="AD313" s="334"/>
      <c r="AE313" s="334"/>
      <c r="AF313" s="376"/>
    </row>
    <row r="314" spans="1:32">
      <c r="A314" s="333"/>
      <c r="B314" s="330"/>
      <c r="C314" s="392"/>
      <c r="D314" s="393"/>
      <c r="E314" s="333"/>
      <c r="F314" s="339"/>
      <c r="G314" s="333"/>
      <c r="H314" s="332"/>
      <c r="I314" s="333"/>
      <c r="J314" s="339"/>
      <c r="K314" s="333"/>
      <c r="L314" s="332"/>
      <c r="M314" s="333"/>
      <c r="N314" s="333"/>
      <c r="O314" s="331"/>
      <c r="P314" s="333"/>
      <c r="Q314" s="333"/>
      <c r="R314" s="333"/>
      <c r="S314" s="333"/>
      <c r="T314" s="333"/>
      <c r="U314" s="334"/>
      <c r="V314" s="334"/>
      <c r="W314" s="334"/>
      <c r="X314" s="334"/>
      <c r="Y314" s="334"/>
      <c r="Z314" s="334"/>
      <c r="AA314" s="334"/>
      <c r="AB314" s="334"/>
      <c r="AC314" s="334"/>
      <c r="AD314" s="334"/>
      <c r="AE314" s="334"/>
      <c r="AF314" s="376"/>
    </row>
    <row r="315" spans="1:32">
      <c r="A315" s="333"/>
      <c r="B315" s="330"/>
      <c r="C315" s="392"/>
      <c r="D315" s="393"/>
      <c r="E315" s="333"/>
      <c r="F315" s="339"/>
      <c r="G315" s="333"/>
      <c r="H315" s="332"/>
      <c r="I315" s="333"/>
      <c r="J315" s="339"/>
      <c r="K315" s="333"/>
      <c r="L315" s="332"/>
      <c r="M315" s="333"/>
      <c r="N315" s="333"/>
      <c r="O315" s="331"/>
      <c r="P315" s="333"/>
      <c r="Q315" s="333"/>
      <c r="R315" s="333"/>
      <c r="S315" s="333"/>
      <c r="T315" s="333"/>
      <c r="U315" s="334"/>
      <c r="V315" s="334"/>
      <c r="W315" s="334"/>
      <c r="X315" s="334"/>
      <c r="Y315" s="334"/>
      <c r="Z315" s="334"/>
      <c r="AA315" s="334"/>
      <c r="AB315" s="334"/>
      <c r="AC315" s="334"/>
      <c r="AD315" s="334"/>
      <c r="AE315" s="334"/>
      <c r="AF315" s="376"/>
    </row>
    <row r="316" spans="1:32">
      <c r="A316" s="333"/>
      <c r="B316" s="330"/>
      <c r="C316" s="392"/>
      <c r="D316" s="393"/>
      <c r="E316" s="333"/>
      <c r="F316" s="339"/>
      <c r="G316" s="333"/>
      <c r="H316" s="332"/>
      <c r="I316" s="333"/>
      <c r="J316" s="339"/>
      <c r="K316" s="333"/>
      <c r="L316" s="332"/>
      <c r="M316" s="333"/>
      <c r="N316" s="333"/>
      <c r="O316" s="331"/>
      <c r="P316" s="333"/>
      <c r="Q316" s="333"/>
      <c r="R316" s="333"/>
      <c r="S316" s="333"/>
      <c r="T316" s="333"/>
      <c r="U316" s="334"/>
      <c r="V316" s="334"/>
      <c r="W316" s="334"/>
      <c r="X316" s="334"/>
      <c r="Y316" s="334"/>
      <c r="Z316" s="334"/>
      <c r="AA316" s="334"/>
      <c r="AB316" s="334"/>
      <c r="AC316" s="334"/>
      <c r="AD316" s="334"/>
      <c r="AE316" s="334"/>
      <c r="AF316" s="376"/>
    </row>
    <row r="317" spans="1:32">
      <c r="A317" s="333"/>
      <c r="B317" s="330"/>
      <c r="C317" s="392"/>
      <c r="D317" s="393"/>
      <c r="E317" s="333"/>
      <c r="F317" s="339"/>
      <c r="G317" s="333"/>
      <c r="H317" s="332"/>
      <c r="I317" s="333"/>
      <c r="J317" s="339"/>
      <c r="K317" s="333"/>
      <c r="L317" s="332"/>
      <c r="M317" s="333"/>
      <c r="N317" s="333"/>
      <c r="O317" s="331"/>
      <c r="P317" s="333"/>
      <c r="Q317" s="333"/>
      <c r="R317" s="333"/>
      <c r="S317" s="333"/>
      <c r="T317" s="333"/>
      <c r="U317" s="334"/>
      <c r="V317" s="334"/>
      <c r="W317" s="334"/>
      <c r="X317" s="334"/>
      <c r="Y317" s="334"/>
      <c r="Z317" s="334"/>
      <c r="AA317" s="334"/>
      <c r="AB317" s="334"/>
      <c r="AC317" s="334"/>
      <c r="AD317" s="334"/>
      <c r="AE317" s="334"/>
      <c r="AF317" s="376"/>
    </row>
    <row r="318" spans="1:32">
      <c r="A318" s="333"/>
      <c r="B318" s="330"/>
      <c r="C318" s="392"/>
      <c r="D318" s="393"/>
      <c r="E318" s="333"/>
      <c r="F318" s="339"/>
      <c r="G318" s="333"/>
      <c r="H318" s="332"/>
      <c r="I318" s="333"/>
      <c r="J318" s="339"/>
      <c r="K318" s="333"/>
      <c r="L318" s="332"/>
      <c r="M318" s="333"/>
      <c r="N318" s="333"/>
      <c r="O318" s="331"/>
      <c r="P318" s="333"/>
      <c r="Q318" s="333"/>
      <c r="R318" s="333"/>
      <c r="S318" s="333"/>
      <c r="T318" s="333"/>
      <c r="U318" s="334"/>
      <c r="V318" s="334"/>
      <c r="W318" s="334"/>
      <c r="X318" s="334"/>
      <c r="Y318" s="334"/>
      <c r="Z318" s="334"/>
      <c r="AA318" s="334"/>
      <c r="AB318" s="334"/>
      <c r="AC318" s="334"/>
      <c r="AD318" s="334"/>
      <c r="AE318" s="334"/>
      <c r="AF318" s="376"/>
    </row>
    <row r="319" spans="1:32">
      <c r="A319" s="333"/>
      <c r="B319" s="330"/>
      <c r="C319" s="392"/>
      <c r="D319" s="393"/>
      <c r="E319" s="333"/>
      <c r="F319" s="339"/>
      <c r="G319" s="333"/>
      <c r="H319" s="332"/>
      <c r="I319" s="333"/>
      <c r="J319" s="339"/>
      <c r="K319" s="333"/>
      <c r="L319" s="332"/>
      <c r="M319" s="333"/>
      <c r="N319" s="333"/>
      <c r="O319" s="331"/>
      <c r="P319" s="333"/>
      <c r="Q319" s="333"/>
      <c r="R319" s="333"/>
      <c r="S319" s="333"/>
      <c r="T319" s="333"/>
      <c r="U319" s="334"/>
      <c r="V319" s="334"/>
      <c r="W319" s="334"/>
      <c r="X319" s="334"/>
      <c r="Y319" s="334"/>
      <c r="Z319" s="334"/>
      <c r="AA319" s="334"/>
      <c r="AB319" s="334"/>
      <c r="AC319" s="334"/>
      <c r="AD319" s="334"/>
      <c r="AE319" s="334"/>
      <c r="AF319" s="376"/>
    </row>
    <row r="320" spans="1:32">
      <c r="A320" s="333"/>
      <c r="B320" s="330"/>
      <c r="C320" s="392"/>
      <c r="D320" s="393"/>
      <c r="E320" s="333"/>
      <c r="F320" s="339"/>
      <c r="G320" s="333"/>
      <c r="H320" s="332"/>
      <c r="I320" s="333"/>
      <c r="J320" s="339"/>
      <c r="K320" s="333"/>
      <c r="L320" s="332"/>
      <c r="M320" s="333"/>
      <c r="N320" s="333"/>
      <c r="O320" s="331"/>
      <c r="P320" s="333"/>
      <c r="Q320" s="333"/>
      <c r="R320" s="333"/>
      <c r="S320" s="333"/>
      <c r="T320" s="333"/>
      <c r="U320" s="334"/>
      <c r="V320" s="334"/>
      <c r="W320" s="334"/>
      <c r="X320" s="334"/>
      <c r="Y320" s="334"/>
      <c r="Z320" s="334"/>
      <c r="AA320" s="334"/>
      <c r="AB320" s="334"/>
      <c r="AC320" s="334"/>
      <c r="AD320" s="334"/>
      <c r="AE320" s="334"/>
      <c r="AF320" s="376"/>
    </row>
    <row r="321" spans="1:32">
      <c r="A321" s="333"/>
      <c r="B321" s="330"/>
      <c r="C321" s="392"/>
      <c r="D321" s="393"/>
      <c r="E321" s="333"/>
      <c r="F321" s="339"/>
      <c r="G321" s="333"/>
      <c r="H321" s="332"/>
      <c r="I321" s="333"/>
      <c r="J321" s="339"/>
      <c r="K321" s="333"/>
      <c r="L321" s="332"/>
      <c r="M321" s="333"/>
      <c r="N321" s="333"/>
      <c r="O321" s="331"/>
      <c r="P321" s="333"/>
      <c r="Q321" s="333"/>
      <c r="R321" s="333"/>
      <c r="S321" s="333"/>
      <c r="T321" s="333"/>
      <c r="U321" s="334"/>
      <c r="V321" s="334"/>
      <c r="W321" s="334"/>
      <c r="X321" s="334"/>
      <c r="Y321" s="334"/>
      <c r="Z321" s="334"/>
      <c r="AA321" s="334"/>
      <c r="AB321" s="334"/>
      <c r="AC321" s="334"/>
      <c r="AD321" s="334"/>
      <c r="AE321" s="334"/>
      <c r="AF321" s="376"/>
    </row>
    <row r="322" spans="1:32">
      <c r="A322" s="333"/>
      <c r="B322" s="330"/>
      <c r="C322" s="392"/>
      <c r="D322" s="393"/>
      <c r="E322" s="333"/>
      <c r="F322" s="339"/>
      <c r="G322" s="333"/>
      <c r="H322" s="332"/>
      <c r="I322" s="333"/>
      <c r="J322" s="339"/>
      <c r="K322" s="333"/>
      <c r="L322" s="332"/>
      <c r="M322" s="333"/>
      <c r="N322" s="333"/>
      <c r="O322" s="331"/>
      <c r="P322" s="333"/>
      <c r="Q322" s="333"/>
      <c r="R322" s="333"/>
      <c r="S322" s="333"/>
      <c r="T322" s="333"/>
      <c r="U322" s="334"/>
      <c r="V322" s="334"/>
      <c r="W322" s="334"/>
      <c r="X322" s="334"/>
      <c r="Y322" s="334"/>
      <c r="Z322" s="334"/>
      <c r="AA322" s="334"/>
      <c r="AB322" s="334"/>
      <c r="AC322" s="334"/>
      <c r="AD322" s="334"/>
      <c r="AE322" s="334"/>
      <c r="AF322" s="376"/>
    </row>
    <row r="323" spans="1:32">
      <c r="A323" s="333"/>
      <c r="B323" s="330"/>
      <c r="C323" s="392"/>
      <c r="D323" s="393"/>
      <c r="E323" s="333"/>
      <c r="F323" s="339"/>
      <c r="G323" s="333"/>
      <c r="H323" s="332"/>
      <c r="I323" s="333"/>
      <c r="J323" s="339"/>
      <c r="K323" s="333"/>
      <c r="L323" s="332"/>
      <c r="M323" s="333"/>
      <c r="N323" s="333"/>
      <c r="O323" s="331"/>
      <c r="P323" s="333"/>
      <c r="Q323" s="333"/>
      <c r="R323" s="333"/>
      <c r="S323" s="333"/>
      <c r="T323" s="333"/>
      <c r="U323" s="334"/>
      <c r="V323" s="334"/>
      <c r="W323" s="334"/>
      <c r="X323" s="334"/>
      <c r="Y323" s="334"/>
      <c r="Z323" s="334"/>
      <c r="AA323" s="334"/>
      <c r="AB323" s="334"/>
      <c r="AC323" s="334"/>
      <c r="AD323" s="334"/>
      <c r="AE323" s="334"/>
      <c r="AF323" s="376"/>
    </row>
    <row r="324" spans="1:32">
      <c r="A324" s="333"/>
      <c r="B324" s="330"/>
      <c r="C324" s="392"/>
      <c r="D324" s="393"/>
      <c r="E324" s="333"/>
      <c r="F324" s="339"/>
      <c r="G324" s="333"/>
      <c r="H324" s="332"/>
      <c r="I324" s="333"/>
      <c r="J324" s="339"/>
      <c r="K324" s="333"/>
      <c r="L324" s="332"/>
      <c r="M324" s="333"/>
      <c r="N324" s="333"/>
      <c r="O324" s="331"/>
      <c r="P324" s="333"/>
      <c r="Q324" s="333"/>
      <c r="R324" s="333"/>
      <c r="S324" s="333"/>
      <c r="T324" s="333"/>
      <c r="U324" s="334"/>
      <c r="V324" s="334"/>
      <c r="W324" s="334"/>
      <c r="X324" s="334"/>
      <c r="Y324" s="334"/>
      <c r="Z324" s="334"/>
      <c r="AA324" s="334"/>
      <c r="AB324" s="334"/>
      <c r="AC324" s="334"/>
      <c r="AD324" s="334"/>
      <c r="AE324" s="334"/>
      <c r="AF324" s="376"/>
    </row>
    <row r="325" spans="1:32">
      <c r="A325" s="333"/>
      <c r="B325" s="330"/>
      <c r="C325" s="392"/>
      <c r="D325" s="393"/>
      <c r="E325" s="333"/>
      <c r="F325" s="339"/>
      <c r="G325" s="333"/>
      <c r="H325" s="332"/>
      <c r="I325" s="333"/>
      <c r="J325" s="339"/>
      <c r="K325" s="333"/>
      <c r="L325" s="332"/>
      <c r="M325" s="333"/>
      <c r="N325" s="333"/>
      <c r="O325" s="331"/>
      <c r="P325" s="333"/>
      <c r="Q325" s="333"/>
      <c r="R325" s="333"/>
      <c r="S325" s="333"/>
      <c r="T325" s="333"/>
      <c r="U325" s="334"/>
      <c r="V325" s="334"/>
      <c r="W325" s="334"/>
      <c r="X325" s="334"/>
      <c r="Y325" s="334"/>
      <c r="Z325" s="334"/>
      <c r="AA325" s="334"/>
      <c r="AB325" s="334"/>
      <c r="AC325" s="334"/>
      <c r="AD325" s="334"/>
      <c r="AE325" s="334"/>
      <c r="AF325" s="376"/>
    </row>
    <row r="326" spans="1:32">
      <c r="A326" s="333"/>
      <c r="B326" s="330"/>
      <c r="C326" s="392"/>
      <c r="D326" s="393"/>
      <c r="E326" s="333"/>
      <c r="F326" s="339"/>
      <c r="G326" s="333"/>
      <c r="H326" s="332"/>
      <c r="I326" s="333"/>
      <c r="J326" s="339"/>
      <c r="K326" s="333"/>
      <c r="L326" s="332"/>
      <c r="M326" s="333"/>
      <c r="N326" s="333"/>
      <c r="O326" s="331"/>
      <c r="P326" s="333"/>
      <c r="Q326" s="333"/>
      <c r="R326" s="333"/>
      <c r="S326" s="333"/>
      <c r="T326" s="333"/>
      <c r="U326" s="334"/>
      <c r="V326" s="334"/>
      <c r="W326" s="334"/>
      <c r="X326" s="334"/>
      <c r="Y326" s="334"/>
      <c r="Z326" s="334"/>
      <c r="AA326" s="334"/>
      <c r="AB326" s="334"/>
      <c r="AC326" s="334"/>
      <c r="AD326" s="334"/>
      <c r="AE326" s="334"/>
      <c r="AF326" s="376"/>
    </row>
    <row r="327" spans="1:32">
      <c r="A327" s="333"/>
      <c r="B327" s="330"/>
      <c r="C327" s="392"/>
      <c r="D327" s="393"/>
      <c r="E327" s="333"/>
      <c r="F327" s="339"/>
      <c r="G327" s="333"/>
      <c r="H327" s="332"/>
      <c r="I327" s="333"/>
      <c r="J327" s="339"/>
      <c r="K327" s="333"/>
      <c r="L327" s="332"/>
      <c r="M327" s="333"/>
      <c r="N327" s="333"/>
      <c r="O327" s="331"/>
      <c r="P327" s="333"/>
      <c r="Q327" s="333"/>
      <c r="R327" s="333"/>
      <c r="S327" s="333"/>
      <c r="T327" s="333"/>
      <c r="U327" s="334"/>
      <c r="V327" s="334"/>
      <c r="W327" s="334"/>
      <c r="X327" s="334"/>
      <c r="Y327" s="334"/>
      <c r="Z327" s="334"/>
      <c r="AA327" s="334"/>
      <c r="AB327" s="334"/>
      <c r="AC327" s="334"/>
      <c r="AD327" s="334"/>
      <c r="AE327" s="334"/>
      <c r="AF327" s="376"/>
    </row>
    <row r="328" spans="1:32">
      <c r="A328" s="333"/>
      <c r="B328" s="330"/>
      <c r="C328" s="392"/>
      <c r="D328" s="393"/>
      <c r="E328" s="333"/>
      <c r="F328" s="339"/>
      <c r="G328" s="333"/>
      <c r="H328" s="332"/>
      <c r="I328" s="333"/>
      <c r="J328" s="339"/>
      <c r="K328" s="333"/>
      <c r="L328" s="332"/>
      <c r="M328" s="333"/>
      <c r="N328" s="333"/>
      <c r="O328" s="331"/>
      <c r="P328" s="333"/>
      <c r="Q328" s="333"/>
      <c r="R328" s="333"/>
      <c r="S328" s="333"/>
      <c r="T328" s="333"/>
      <c r="U328" s="334"/>
      <c r="V328" s="334"/>
      <c r="W328" s="334"/>
      <c r="X328" s="334"/>
      <c r="Y328" s="334"/>
      <c r="Z328" s="334"/>
      <c r="AA328" s="334"/>
      <c r="AB328" s="334"/>
      <c r="AC328" s="334"/>
      <c r="AD328" s="334"/>
      <c r="AE328" s="334"/>
      <c r="AF328" s="376"/>
    </row>
    <row r="329" spans="1:32">
      <c r="A329" s="333"/>
      <c r="B329" s="330"/>
      <c r="C329" s="392"/>
      <c r="D329" s="393"/>
      <c r="E329" s="333"/>
      <c r="F329" s="339"/>
      <c r="G329" s="333"/>
      <c r="H329" s="332"/>
      <c r="I329" s="333"/>
      <c r="J329" s="339"/>
      <c r="K329" s="333"/>
      <c r="L329" s="332"/>
      <c r="M329" s="333"/>
      <c r="N329" s="333"/>
      <c r="O329" s="331"/>
      <c r="P329" s="333"/>
      <c r="Q329" s="333"/>
      <c r="R329" s="333"/>
      <c r="S329" s="333"/>
      <c r="T329" s="333"/>
      <c r="U329" s="334"/>
      <c r="V329" s="334"/>
      <c r="W329" s="334"/>
      <c r="X329" s="334"/>
      <c r="Y329" s="334"/>
      <c r="Z329" s="334"/>
      <c r="AA329" s="334"/>
      <c r="AB329" s="334"/>
      <c r="AC329" s="334"/>
      <c r="AD329" s="334"/>
      <c r="AE329" s="334"/>
      <c r="AF329" s="376"/>
    </row>
    <row r="330" spans="1:32">
      <c r="A330" s="333"/>
      <c r="B330" s="330"/>
      <c r="C330" s="392"/>
      <c r="D330" s="393"/>
      <c r="E330" s="333"/>
      <c r="F330" s="339"/>
      <c r="G330" s="333"/>
      <c r="H330" s="332"/>
      <c r="I330" s="333"/>
      <c r="J330" s="339"/>
      <c r="K330" s="333"/>
      <c r="L330" s="332"/>
      <c r="M330" s="333"/>
      <c r="N330" s="333"/>
      <c r="O330" s="331"/>
      <c r="P330" s="333"/>
      <c r="Q330" s="333"/>
      <c r="R330" s="333"/>
      <c r="S330" s="333"/>
      <c r="T330" s="333"/>
      <c r="U330" s="334"/>
      <c r="V330" s="334"/>
      <c r="W330" s="334"/>
      <c r="X330" s="334"/>
      <c r="Y330" s="334"/>
      <c r="Z330" s="334"/>
      <c r="AA330" s="334"/>
      <c r="AB330" s="334"/>
      <c r="AC330" s="334"/>
      <c r="AD330" s="334"/>
      <c r="AE330" s="334"/>
      <c r="AF330" s="376"/>
    </row>
    <row r="331" spans="1:32">
      <c r="A331" s="333"/>
      <c r="B331" s="330"/>
      <c r="C331" s="392"/>
      <c r="D331" s="393"/>
      <c r="E331" s="333"/>
      <c r="F331" s="339"/>
      <c r="G331" s="333"/>
      <c r="H331" s="332"/>
      <c r="I331" s="333"/>
      <c r="J331" s="339"/>
      <c r="K331" s="333"/>
      <c r="L331" s="332"/>
      <c r="M331" s="333"/>
      <c r="N331" s="333"/>
      <c r="O331" s="331"/>
      <c r="P331" s="333"/>
      <c r="Q331" s="333"/>
      <c r="R331" s="333"/>
      <c r="S331" s="333"/>
      <c r="T331" s="333"/>
      <c r="U331" s="334"/>
      <c r="V331" s="334"/>
      <c r="W331" s="334"/>
      <c r="X331" s="334"/>
      <c r="Y331" s="334"/>
      <c r="Z331" s="334"/>
      <c r="AA331" s="334"/>
      <c r="AB331" s="334"/>
      <c r="AC331" s="334"/>
      <c r="AD331" s="334"/>
      <c r="AE331" s="334"/>
      <c r="AF331" s="376"/>
    </row>
    <row r="332" spans="1:32">
      <c r="A332" s="333"/>
      <c r="B332" s="330"/>
      <c r="C332" s="392"/>
      <c r="D332" s="393"/>
      <c r="E332" s="333"/>
      <c r="F332" s="339"/>
      <c r="G332" s="333"/>
      <c r="H332" s="332"/>
      <c r="I332" s="333"/>
      <c r="J332" s="339"/>
      <c r="K332" s="333"/>
      <c r="L332" s="332"/>
      <c r="M332" s="333"/>
      <c r="N332" s="333"/>
      <c r="O332" s="331"/>
      <c r="P332" s="333"/>
      <c r="Q332" s="333"/>
      <c r="R332" s="333"/>
      <c r="S332" s="333"/>
      <c r="T332" s="333"/>
      <c r="U332" s="334"/>
      <c r="V332" s="334"/>
      <c r="W332" s="334"/>
      <c r="X332" s="334"/>
      <c r="Y332" s="334"/>
      <c r="Z332" s="334"/>
      <c r="AA332" s="334"/>
      <c r="AB332" s="334"/>
      <c r="AC332" s="334"/>
      <c r="AD332" s="334"/>
      <c r="AE332" s="334"/>
      <c r="AF332" s="376"/>
    </row>
    <row r="333" spans="1:32">
      <c r="A333" s="333"/>
      <c r="B333" s="330"/>
      <c r="C333" s="392"/>
      <c r="D333" s="393"/>
      <c r="E333" s="333"/>
      <c r="F333" s="339"/>
      <c r="G333" s="333"/>
      <c r="H333" s="332"/>
      <c r="I333" s="333"/>
      <c r="J333" s="339"/>
      <c r="K333" s="333"/>
      <c r="L333" s="332"/>
      <c r="M333" s="333"/>
      <c r="N333" s="333"/>
      <c r="O333" s="331"/>
      <c r="P333" s="333"/>
      <c r="Q333" s="333"/>
      <c r="R333" s="333"/>
      <c r="S333" s="333"/>
      <c r="T333" s="333"/>
      <c r="U333" s="334"/>
      <c r="V333" s="334"/>
      <c r="W333" s="334"/>
      <c r="X333" s="334"/>
      <c r="Y333" s="334"/>
      <c r="Z333" s="334"/>
      <c r="AA333" s="334"/>
      <c r="AB333" s="334"/>
      <c r="AC333" s="334"/>
      <c r="AD333" s="334"/>
      <c r="AE333" s="334"/>
      <c r="AF333" s="376"/>
    </row>
    <row r="334" spans="1:32">
      <c r="A334" s="333"/>
      <c r="B334" s="330"/>
      <c r="C334" s="392"/>
      <c r="D334" s="393"/>
      <c r="E334" s="333"/>
      <c r="F334" s="339"/>
      <c r="G334" s="333"/>
      <c r="H334" s="332"/>
      <c r="I334" s="333"/>
      <c r="J334" s="339"/>
      <c r="K334" s="333"/>
      <c r="L334" s="332"/>
      <c r="M334" s="333"/>
      <c r="N334" s="333"/>
      <c r="O334" s="331"/>
      <c r="P334" s="333"/>
      <c r="Q334" s="333"/>
      <c r="R334" s="333"/>
      <c r="S334" s="333"/>
      <c r="T334" s="333"/>
      <c r="U334" s="334"/>
      <c r="V334" s="334"/>
      <c r="W334" s="334"/>
      <c r="X334" s="334"/>
      <c r="Y334" s="334"/>
      <c r="Z334" s="334"/>
      <c r="AA334" s="334"/>
      <c r="AB334" s="334"/>
      <c r="AC334" s="334"/>
      <c r="AD334" s="334"/>
      <c r="AE334" s="334"/>
      <c r="AF334" s="376"/>
    </row>
    <row r="335" spans="1:32">
      <c r="A335" s="333"/>
      <c r="B335" s="330"/>
      <c r="C335" s="392"/>
      <c r="D335" s="393"/>
      <c r="E335" s="333"/>
      <c r="F335" s="339"/>
      <c r="G335" s="333"/>
      <c r="H335" s="332"/>
      <c r="I335" s="333"/>
      <c r="J335" s="339"/>
      <c r="K335" s="333"/>
      <c r="L335" s="332"/>
      <c r="M335" s="333"/>
      <c r="N335" s="333"/>
      <c r="O335" s="331"/>
      <c r="P335" s="333"/>
      <c r="Q335" s="333"/>
      <c r="R335" s="333"/>
      <c r="S335" s="333"/>
      <c r="T335" s="333"/>
      <c r="U335" s="334"/>
      <c r="V335" s="334"/>
      <c r="W335" s="334"/>
      <c r="X335" s="334"/>
      <c r="Y335" s="334"/>
      <c r="Z335" s="334"/>
      <c r="AA335" s="334"/>
      <c r="AB335" s="334"/>
      <c r="AC335" s="334"/>
      <c r="AD335" s="334"/>
      <c r="AE335" s="334"/>
      <c r="AF335" s="376"/>
    </row>
    <row r="336" spans="1:32">
      <c r="A336" s="333"/>
      <c r="B336" s="330"/>
      <c r="C336" s="392"/>
      <c r="D336" s="393"/>
      <c r="E336" s="333"/>
      <c r="F336" s="339"/>
      <c r="G336" s="333"/>
      <c r="H336" s="332"/>
      <c r="I336" s="333"/>
      <c r="J336" s="339"/>
      <c r="K336" s="333"/>
      <c r="L336" s="332"/>
      <c r="M336" s="333"/>
      <c r="N336" s="333"/>
      <c r="O336" s="331"/>
      <c r="P336" s="333"/>
      <c r="Q336" s="333"/>
      <c r="R336" s="333"/>
      <c r="S336" s="333"/>
      <c r="T336" s="333"/>
      <c r="U336" s="334"/>
      <c r="V336" s="334"/>
      <c r="W336" s="334"/>
      <c r="X336" s="334"/>
      <c r="Y336" s="334"/>
      <c r="Z336" s="334"/>
      <c r="AA336" s="334"/>
      <c r="AB336" s="334"/>
      <c r="AC336" s="334"/>
      <c r="AD336" s="334"/>
      <c r="AE336" s="334"/>
      <c r="AF336" s="376"/>
    </row>
    <row r="337" spans="1:32">
      <c r="A337" s="333"/>
      <c r="B337" s="330"/>
      <c r="C337" s="392"/>
      <c r="D337" s="393"/>
      <c r="E337" s="333"/>
      <c r="F337" s="339"/>
      <c r="G337" s="333"/>
      <c r="H337" s="332"/>
      <c r="I337" s="333"/>
      <c r="J337" s="339"/>
      <c r="K337" s="333"/>
      <c r="L337" s="332"/>
      <c r="M337" s="333"/>
      <c r="N337" s="333"/>
      <c r="O337" s="331"/>
      <c r="P337" s="333"/>
      <c r="Q337" s="333"/>
      <c r="R337" s="333"/>
      <c r="S337" s="333"/>
      <c r="T337" s="333"/>
      <c r="U337" s="334"/>
      <c r="V337" s="334"/>
      <c r="W337" s="334"/>
      <c r="X337" s="334"/>
      <c r="Y337" s="334"/>
      <c r="Z337" s="334"/>
      <c r="AA337" s="334"/>
      <c r="AB337" s="334"/>
      <c r="AC337" s="334"/>
      <c r="AD337" s="334"/>
      <c r="AE337" s="334"/>
      <c r="AF337" s="376"/>
    </row>
    <row r="338" spans="1:32">
      <c r="A338" s="333"/>
      <c r="B338" s="330"/>
      <c r="C338" s="392"/>
      <c r="D338" s="393"/>
      <c r="E338" s="333"/>
      <c r="F338" s="339"/>
      <c r="G338" s="333"/>
      <c r="H338" s="332"/>
      <c r="I338" s="333"/>
      <c r="J338" s="339"/>
      <c r="K338" s="333"/>
      <c r="L338" s="332"/>
      <c r="M338" s="333"/>
      <c r="N338" s="333"/>
      <c r="O338" s="331"/>
      <c r="P338" s="333"/>
      <c r="Q338" s="333"/>
      <c r="R338" s="333"/>
      <c r="S338" s="333"/>
      <c r="T338" s="333"/>
      <c r="U338" s="334"/>
      <c r="V338" s="334"/>
      <c r="W338" s="334"/>
      <c r="X338" s="334"/>
      <c r="Y338" s="334"/>
      <c r="Z338" s="334"/>
      <c r="AA338" s="334"/>
      <c r="AB338" s="334"/>
      <c r="AC338" s="334"/>
      <c r="AD338" s="334"/>
      <c r="AE338" s="334"/>
      <c r="AF338" s="376"/>
    </row>
    <row r="339" spans="1:32">
      <c r="A339" s="333"/>
      <c r="B339" s="330"/>
      <c r="C339" s="392"/>
      <c r="D339" s="393"/>
      <c r="E339" s="333"/>
      <c r="F339" s="339"/>
      <c r="G339" s="333"/>
      <c r="H339" s="332"/>
      <c r="I339" s="333"/>
      <c r="J339" s="339"/>
      <c r="K339" s="333"/>
      <c r="L339" s="332"/>
      <c r="M339" s="333"/>
      <c r="N339" s="333"/>
      <c r="O339" s="331"/>
      <c r="P339" s="333"/>
      <c r="Q339" s="333"/>
      <c r="R339" s="333"/>
      <c r="S339" s="333"/>
      <c r="T339" s="333"/>
      <c r="U339" s="334"/>
      <c r="V339" s="334"/>
      <c r="W339" s="334"/>
      <c r="X339" s="334"/>
      <c r="Y339" s="334"/>
      <c r="Z339" s="334"/>
      <c r="AA339" s="334"/>
      <c r="AB339" s="334"/>
      <c r="AC339" s="334"/>
      <c r="AD339" s="334"/>
      <c r="AE339" s="334"/>
      <c r="AF339" s="376"/>
    </row>
    <row r="340" spans="1:32">
      <c r="A340" s="333"/>
      <c r="B340" s="330"/>
      <c r="C340" s="392"/>
      <c r="D340" s="393"/>
      <c r="E340" s="333"/>
      <c r="F340" s="339"/>
      <c r="G340" s="333"/>
      <c r="H340" s="332"/>
      <c r="I340" s="333"/>
      <c r="J340" s="339"/>
      <c r="K340" s="333"/>
      <c r="L340" s="332"/>
      <c r="M340" s="333"/>
      <c r="N340" s="333"/>
      <c r="O340" s="331"/>
      <c r="P340" s="333"/>
      <c r="Q340" s="333"/>
      <c r="R340" s="333"/>
      <c r="S340" s="333"/>
      <c r="T340" s="333"/>
      <c r="U340" s="334"/>
      <c r="V340" s="334"/>
      <c r="W340" s="334"/>
      <c r="X340" s="334"/>
      <c r="Y340" s="334"/>
      <c r="Z340" s="334"/>
      <c r="AA340" s="334"/>
      <c r="AB340" s="334"/>
      <c r="AC340" s="334"/>
      <c r="AD340" s="334"/>
      <c r="AE340" s="334"/>
      <c r="AF340" s="376"/>
    </row>
    <row r="341" spans="1:32">
      <c r="A341" s="333"/>
      <c r="B341" s="330"/>
      <c r="C341" s="392"/>
      <c r="D341" s="393"/>
      <c r="E341" s="333"/>
      <c r="F341" s="339"/>
      <c r="G341" s="333"/>
      <c r="H341" s="332"/>
      <c r="I341" s="333"/>
      <c r="J341" s="339"/>
      <c r="K341" s="333"/>
      <c r="L341" s="332"/>
      <c r="M341" s="333"/>
      <c r="N341" s="333"/>
      <c r="O341" s="331"/>
      <c r="P341" s="333"/>
      <c r="Q341" s="333"/>
      <c r="R341" s="333"/>
      <c r="S341" s="333"/>
      <c r="T341" s="333"/>
      <c r="U341" s="334"/>
      <c r="V341" s="334"/>
      <c r="W341" s="334"/>
      <c r="X341" s="334"/>
      <c r="Y341" s="334"/>
      <c r="Z341" s="334"/>
      <c r="AA341" s="334"/>
      <c r="AB341" s="334"/>
      <c r="AC341" s="334"/>
      <c r="AD341" s="334"/>
      <c r="AE341" s="334"/>
      <c r="AF341" s="376"/>
    </row>
    <row r="342" spans="1:32">
      <c r="A342" s="333"/>
      <c r="B342" s="330"/>
      <c r="C342" s="392"/>
      <c r="D342" s="393"/>
      <c r="E342" s="333"/>
      <c r="F342" s="339"/>
      <c r="G342" s="333"/>
      <c r="H342" s="332"/>
      <c r="I342" s="333"/>
      <c r="J342" s="339"/>
      <c r="K342" s="333"/>
      <c r="L342" s="332"/>
      <c r="M342" s="333"/>
      <c r="N342" s="333"/>
      <c r="O342" s="331"/>
      <c r="P342" s="333"/>
      <c r="Q342" s="333"/>
      <c r="R342" s="333"/>
      <c r="S342" s="333"/>
      <c r="T342" s="333"/>
      <c r="U342" s="334"/>
      <c r="V342" s="334"/>
      <c r="W342" s="334"/>
      <c r="X342" s="334"/>
      <c r="Y342" s="334"/>
      <c r="Z342" s="334"/>
      <c r="AA342" s="334"/>
      <c r="AB342" s="334"/>
      <c r="AC342" s="334"/>
      <c r="AD342" s="334"/>
      <c r="AE342" s="334"/>
      <c r="AF342" s="376"/>
    </row>
    <row r="343" spans="1:32">
      <c r="A343" s="333"/>
      <c r="B343" s="330"/>
      <c r="C343" s="392"/>
      <c r="D343" s="393"/>
      <c r="E343" s="333"/>
      <c r="F343" s="339"/>
      <c r="G343" s="333"/>
      <c r="H343" s="332"/>
      <c r="I343" s="333"/>
      <c r="J343" s="339"/>
      <c r="K343" s="333"/>
      <c r="L343" s="332"/>
      <c r="M343" s="333"/>
      <c r="N343" s="333"/>
      <c r="O343" s="331"/>
      <c r="P343" s="333"/>
      <c r="Q343" s="333"/>
      <c r="R343" s="333"/>
      <c r="S343" s="333"/>
      <c r="T343" s="333"/>
      <c r="U343" s="334"/>
      <c r="V343" s="334"/>
      <c r="W343" s="334"/>
      <c r="X343" s="334"/>
      <c r="Y343" s="334"/>
      <c r="Z343" s="334"/>
      <c r="AA343" s="334"/>
      <c r="AB343" s="334"/>
      <c r="AC343" s="334"/>
      <c r="AD343" s="334"/>
      <c r="AE343" s="334"/>
      <c r="AF343" s="376"/>
    </row>
    <row r="344" spans="1:32">
      <c r="A344" s="333"/>
      <c r="B344" s="330"/>
      <c r="C344" s="392"/>
      <c r="D344" s="393"/>
      <c r="E344" s="333"/>
      <c r="F344" s="339"/>
      <c r="G344" s="333"/>
      <c r="H344" s="332"/>
      <c r="I344" s="333"/>
      <c r="J344" s="339"/>
      <c r="K344" s="333"/>
      <c r="L344" s="332"/>
      <c r="M344" s="333"/>
      <c r="N344" s="333"/>
      <c r="O344" s="331"/>
      <c r="P344" s="333"/>
      <c r="Q344" s="333"/>
      <c r="R344" s="333"/>
      <c r="S344" s="333"/>
      <c r="T344" s="333"/>
      <c r="U344" s="334"/>
      <c r="V344" s="334"/>
      <c r="W344" s="334"/>
      <c r="X344" s="334"/>
      <c r="Y344" s="334"/>
      <c r="Z344" s="334"/>
      <c r="AA344" s="334"/>
      <c r="AB344" s="334"/>
      <c r="AC344" s="334"/>
      <c r="AD344" s="334"/>
      <c r="AE344" s="334"/>
      <c r="AF344" s="376"/>
    </row>
    <row r="345" spans="1:32">
      <c r="A345" s="333"/>
      <c r="B345" s="330"/>
      <c r="C345" s="392"/>
      <c r="D345" s="393"/>
      <c r="E345" s="333"/>
      <c r="F345" s="339"/>
      <c r="G345" s="333"/>
      <c r="H345" s="332"/>
      <c r="I345" s="333"/>
      <c r="J345" s="339"/>
      <c r="K345" s="333"/>
      <c r="L345" s="332"/>
      <c r="M345" s="333"/>
      <c r="N345" s="333"/>
      <c r="O345" s="331"/>
      <c r="P345" s="333"/>
      <c r="Q345" s="333"/>
      <c r="R345" s="333"/>
      <c r="S345" s="333"/>
      <c r="T345" s="333"/>
      <c r="U345" s="334"/>
      <c r="V345" s="334"/>
      <c r="W345" s="334"/>
      <c r="X345" s="334"/>
      <c r="Y345" s="334"/>
      <c r="Z345" s="334"/>
      <c r="AA345" s="334"/>
      <c r="AB345" s="334"/>
      <c r="AC345" s="334"/>
      <c r="AD345" s="334"/>
      <c r="AE345" s="334"/>
      <c r="AF345" s="376"/>
    </row>
    <row r="346" spans="1:32">
      <c r="A346" s="333"/>
      <c r="B346" s="330"/>
      <c r="C346" s="392"/>
      <c r="D346" s="393"/>
      <c r="E346" s="333"/>
      <c r="F346" s="339"/>
      <c r="G346" s="333"/>
      <c r="H346" s="332"/>
      <c r="I346" s="333"/>
      <c r="J346" s="339"/>
      <c r="K346" s="333"/>
      <c r="L346" s="332"/>
      <c r="M346" s="333"/>
      <c r="N346" s="333"/>
      <c r="O346" s="331"/>
      <c r="P346" s="333"/>
      <c r="Q346" s="333"/>
      <c r="R346" s="333"/>
      <c r="S346" s="333"/>
      <c r="T346" s="333"/>
      <c r="U346" s="334"/>
      <c r="V346" s="334"/>
      <c r="W346" s="334"/>
      <c r="X346" s="334"/>
      <c r="Y346" s="334"/>
      <c r="Z346" s="334"/>
      <c r="AA346" s="334"/>
      <c r="AB346" s="334"/>
      <c r="AC346" s="334"/>
      <c r="AD346" s="334"/>
      <c r="AE346" s="334"/>
      <c r="AF346" s="376"/>
    </row>
    <row r="347" spans="1:32">
      <c r="A347" s="333"/>
      <c r="B347" s="330"/>
      <c r="C347" s="392"/>
      <c r="D347" s="393"/>
      <c r="E347" s="333"/>
      <c r="F347" s="339"/>
      <c r="G347" s="333"/>
      <c r="H347" s="332"/>
      <c r="I347" s="333"/>
      <c r="J347" s="339"/>
      <c r="K347" s="333"/>
      <c r="L347" s="332"/>
      <c r="M347" s="333"/>
      <c r="N347" s="333"/>
      <c r="O347" s="331"/>
      <c r="P347" s="333"/>
      <c r="Q347" s="333"/>
      <c r="R347" s="333"/>
      <c r="S347" s="333"/>
      <c r="T347" s="333"/>
      <c r="U347" s="334"/>
      <c r="V347" s="334"/>
      <c r="W347" s="334"/>
      <c r="X347" s="334"/>
      <c r="Y347" s="334"/>
      <c r="Z347" s="334"/>
      <c r="AA347" s="334"/>
      <c r="AB347" s="334"/>
      <c r="AC347" s="334"/>
      <c r="AD347" s="334"/>
      <c r="AE347" s="334"/>
      <c r="AF347" s="376"/>
    </row>
    <row r="348" spans="1:32">
      <c r="A348" s="333"/>
      <c r="B348" s="330"/>
      <c r="C348" s="392"/>
      <c r="D348" s="393"/>
      <c r="E348" s="333"/>
      <c r="F348" s="339"/>
      <c r="G348" s="333"/>
      <c r="H348" s="332"/>
      <c r="I348" s="333"/>
      <c r="J348" s="339"/>
      <c r="K348" s="333"/>
      <c r="L348" s="332"/>
      <c r="M348" s="333"/>
      <c r="N348" s="333"/>
      <c r="O348" s="331"/>
      <c r="P348" s="333"/>
      <c r="Q348" s="333"/>
      <c r="R348" s="333"/>
      <c r="S348" s="333"/>
      <c r="T348" s="333"/>
      <c r="U348" s="334"/>
      <c r="V348" s="334"/>
      <c r="W348" s="334"/>
      <c r="X348" s="334"/>
      <c r="Y348" s="334"/>
      <c r="Z348" s="334"/>
      <c r="AA348" s="334"/>
      <c r="AB348" s="334"/>
      <c r="AC348" s="334"/>
      <c r="AD348" s="334"/>
      <c r="AE348" s="334"/>
      <c r="AF348" s="376"/>
    </row>
    <row r="349" spans="1:32">
      <c r="A349" s="333"/>
      <c r="B349" s="330"/>
      <c r="C349" s="392"/>
      <c r="D349" s="393"/>
      <c r="E349" s="333"/>
      <c r="F349" s="339"/>
      <c r="G349" s="333"/>
      <c r="H349" s="332"/>
      <c r="I349" s="333"/>
      <c r="J349" s="339"/>
      <c r="K349" s="333"/>
      <c r="L349" s="332"/>
      <c r="M349" s="333"/>
      <c r="N349" s="333"/>
      <c r="O349" s="331"/>
      <c r="P349" s="333"/>
      <c r="Q349" s="333"/>
      <c r="R349" s="333"/>
      <c r="S349" s="333"/>
      <c r="T349" s="333"/>
      <c r="U349" s="334"/>
      <c r="V349" s="334"/>
      <c r="W349" s="334"/>
      <c r="X349" s="334"/>
      <c r="Y349" s="334"/>
      <c r="Z349" s="334"/>
      <c r="AA349" s="334"/>
      <c r="AB349" s="334"/>
      <c r="AC349" s="334"/>
      <c r="AD349" s="334"/>
      <c r="AE349" s="334"/>
      <c r="AF349" s="376"/>
    </row>
    <row r="350" spans="1:32">
      <c r="A350" s="333"/>
      <c r="B350" s="330"/>
      <c r="C350" s="392"/>
      <c r="D350" s="393"/>
      <c r="E350" s="333"/>
      <c r="F350" s="339"/>
      <c r="G350" s="333"/>
      <c r="H350" s="332"/>
      <c r="I350" s="333"/>
      <c r="J350" s="339"/>
      <c r="K350" s="333"/>
      <c r="L350" s="332"/>
      <c r="M350" s="333"/>
      <c r="N350" s="333"/>
      <c r="O350" s="331"/>
      <c r="P350" s="333"/>
      <c r="Q350" s="333"/>
      <c r="R350" s="333"/>
      <c r="S350" s="333"/>
      <c r="T350" s="333"/>
      <c r="U350" s="334"/>
      <c r="V350" s="334"/>
      <c r="W350" s="334"/>
      <c r="X350" s="334"/>
      <c r="Y350" s="334"/>
      <c r="Z350" s="334"/>
      <c r="AA350" s="334"/>
      <c r="AB350" s="334"/>
      <c r="AC350" s="334"/>
      <c r="AD350" s="334"/>
      <c r="AE350" s="334"/>
      <c r="AF350" s="376"/>
    </row>
    <row r="351" spans="1:32">
      <c r="A351" s="333"/>
      <c r="B351" s="330"/>
      <c r="C351" s="392"/>
      <c r="D351" s="393"/>
      <c r="E351" s="333"/>
      <c r="F351" s="339"/>
      <c r="G351" s="333"/>
      <c r="H351" s="332"/>
      <c r="I351" s="333"/>
      <c r="J351" s="339"/>
      <c r="K351" s="333"/>
      <c r="L351" s="332"/>
      <c r="M351" s="333"/>
      <c r="N351" s="333"/>
      <c r="O351" s="331"/>
      <c r="P351" s="333"/>
      <c r="Q351" s="333"/>
      <c r="R351" s="333"/>
      <c r="S351" s="333"/>
      <c r="T351" s="333"/>
      <c r="U351" s="334"/>
      <c r="V351" s="334"/>
      <c r="W351" s="334"/>
      <c r="X351" s="334"/>
      <c r="Y351" s="334"/>
      <c r="Z351" s="334"/>
      <c r="AA351" s="334"/>
      <c r="AB351" s="334"/>
      <c r="AC351" s="334"/>
      <c r="AD351" s="334"/>
      <c r="AE351" s="334"/>
      <c r="AF351" s="376"/>
    </row>
    <row r="352" spans="1:32">
      <c r="A352" s="333"/>
      <c r="B352" s="330"/>
      <c r="C352" s="392"/>
      <c r="D352" s="393"/>
      <c r="E352" s="333"/>
      <c r="F352" s="339"/>
      <c r="G352" s="333"/>
      <c r="H352" s="332"/>
      <c r="I352" s="333"/>
      <c r="J352" s="339"/>
      <c r="K352" s="333"/>
      <c r="L352" s="332"/>
      <c r="M352" s="333"/>
      <c r="N352" s="333"/>
      <c r="O352" s="331"/>
      <c r="P352" s="333"/>
      <c r="Q352" s="333"/>
      <c r="R352" s="333"/>
      <c r="S352" s="333"/>
      <c r="T352" s="333"/>
      <c r="U352" s="334"/>
      <c r="V352" s="334"/>
      <c r="W352" s="334"/>
      <c r="X352" s="334"/>
      <c r="Y352" s="334"/>
      <c r="Z352" s="334"/>
      <c r="AA352" s="334"/>
      <c r="AB352" s="334"/>
      <c r="AC352" s="334"/>
      <c r="AD352" s="334"/>
      <c r="AE352" s="334"/>
      <c r="AF352" s="376"/>
    </row>
    <row r="353" spans="1:32">
      <c r="A353" s="333"/>
      <c r="B353" s="330"/>
      <c r="C353" s="392"/>
      <c r="D353" s="393"/>
      <c r="E353" s="333"/>
      <c r="F353" s="339"/>
      <c r="G353" s="333"/>
      <c r="H353" s="332"/>
      <c r="I353" s="333"/>
      <c r="J353" s="339"/>
      <c r="K353" s="333"/>
      <c r="L353" s="332"/>
      <c r="M353" s="333"/>
      <c r="N353" s="333"/>
      <c r="O353" s="331"/>
      <c r="P353" s="333"/>
      <c r="Q353" s="333"/>
      <c r="R353" s="333"/>
      <c r="S353" s="333"/>
      <c r="T353" s="333"/>
      <c r="U353" s="334"/>
      <c r="V353" s="334"/>
      <c r="W353" s="334"/>
      <c r="X353" s="334"/>
      <c r="Y353" s="334"/>
      <c r="Z353" s="334"/>
      <c r="AA353" s="334"/>
      <c r="AB353" s="334"/>
      <c r="AC353" s="334"/>
      <c r="AD353" s="334"/>
      <c r="AE353" s="334"/>
      <c r="AF353" s="376"/>
    </row>
    <row r="354" spans="1:32">
      <c r="A354" s="333"/>
      <c r="B354" s="330"/>
      <c r="C354" s="392"/>
      <c r="D354" s="393"/>
      <c r="E354" s="333"/>
      <c r="F354" s="339"/>
      <c r="G354" s="333"/>
      <c r="H354" s="332"/>
      <c r="I354" s="333"/>
      <c r="J354" s="339"/>
      <c r="K354" s="333"/>
      <c r="L354" s="332"/>
      <c r="M354" s="333"/>
      <c r="N354" s="333"/>
      <c r="O354" s="331"/>
      <c r="P354" s="333"/>
      <c r="Q354" s="333"/>
      <c r="R354" s="333"/>
      <c r="S354" s="333"/>
      <c r="T354" s="333"/>
      <c r="U354" s="334"/>
      <c r="V354" s="334"/>
      <c r="W354" s="334"/>
      <c r="X354" s="334"/>
      <c r="Y354" s="334"/>
      <c r="Z354" s="334"/>
      <c r="AA354" s="334"/>
      <c r="AB354" s="334"/>
      <c r="AC354" s="334"/>
      <c r="AD354" s="334"/>
      <c r="AE354" s="334"/>
      <c r="AF354" s="376"/>
    </row>
    <row r="355" spans="1:32">
      <c r="A355" s="333"/>
      <c r="B355" s="330"/>
      <c r="C355" s="392"/>
      <c r="D355" s="393"/>
      <c r="E355" s="333"/>
      <c r="F355" s="339"/>
      <c r="G355" s="333"/>
      <c r="H355" s="332"/>
      <c r="I355" s="333"/>
      <c r="J355" s="339"/>
      <c r="K355" s="333"/>
      <c r="L355" s="332"/>
      <c r="M355" s="333"/>
      <c r="N355" s="333"/>
      <c r="O355" s="331"/>
      <c r="P355" s="333"/>
      <c r="Q355" s="333"/>
      <c r="R355" s="333"/>
      <c r="S355" s="333"/>
      <c r="T355" s="333"/>
      <c r="U355" s="334"/>
      <c r="V355" s="334"/>
      <c r="W355" s="334"/>
      <c r="X355" s="334"/>
      <c r="Y355" s="334"/>
      <c r="Z355" s="334"/>
      <c r="AA355" s="334"/>
      <c r="AB355" s="334"/>
      <c r="AC355" s="334"/>
      <c r="AD355" s="334"/>
      <c r="AE355" s="334"/>
      <c r="AF355" s="376"/>
    </row>
    <row r="356" spans="1:32">
      <c r="A356" s="333"/>
      <c r="B356" s="330"/>
      <c r="C356" s="392"/>
      <c r="D356" s="393"/>
      <c r="E356" s="333"/>
      <c r="F356" s="339"/>
      <c r="G356" s="333"/>
      <c r="H356" s="332"/>
      <c r="I356" s="333"/>
      <c r="J356" s="339"/>
      <c r="K356" s="333"/>
      <c r="L356" s="332"/>
      <c r="M356" s="333"/>
      <c r="N356" s="333"/>
      <c r="O356" s="331"/>
      <c r="P356" s="333"/>
      <c r="Q356" s="333"/>
      <c r="R356" s="333"/>
      <c r="S356" s="333"/>
      <c r="T356" s="333"/>
      <c r="U356" s="334"/>
      <c r="V356" s="334"/>
      <c r="W356" s="334"/>
      <c r="X356" s="334"/>
      <c r="Y356" s="334"/>
      <c r="Z356" s="334"/>
      <c r="AA356" s="334"/>
      <c r="AB356" s="334"/>
      <c r="AC356" s="334"/>
      <c r="AD356" s="334"/>
      <c r="AE356" s="334"/>
      <c r="AF356" s="376"/>
    </row>
    <row r="357" spans="1:32">
      <c r="A357" s="333"/>
      <c r="B357" s="330"/>
      <c r="C357" s="392"/>
      <c r="D357" s="393"/>
      <c r="E357" s="333"/>
      <c r="F357" s="339"/>
      <c r="G357" s="333"/>
      <c r="H357" s="332"/>
      <c r="I357" s="333"/>
      <c r="J357" s="339"/>
      <c r="K357" s="333"/>
      <c r="L357" s="332"/>
      <c r="M357" s="333"/>
      <c r="N357" s="333"/>
      <c r="O357" s="331"/>
      <c r="P357" s="333"/>
      <c r="Q357" s="333"/>
      <c r="R357" s="333"/>
      <c r="S357" s="333"/>
      <c r="T357" s="333"/>
      <c r="U357" s="334"/>
      <c r="V357" s="334"/>
      <c r="W357" s="334"/>
      <c r="X357" s="334"/>
      <c r="Y357" s="334"/>
      <c r="Z357" s="334"/>
      <c r="AA357" s="334"/>
      <c r="AB357" s="334"/>
      <c r="AC357" s="334"/>
      <c r="AD357" s="334"/>
      <c r="AE357" s="334"/>
      <c r="AF357" s="376"/>
    </row>
    <row r="358" spans="1:32">
      <c r="A358" s="333"/>
      <c r="B358" s="330"/>
      <c r="C358" s="392"/>
      <c r="D358" s="393"/>
      <c r="E358" s="333"/>
      <c r="F358" s="339"/>
      <c r="G358" s="333"/>
      <c r="H358" s="332"/>
      <c r="I358" s="333"/>
      <c r="J358" s="339"/>
      <c r="K358" s="333"/>
      <c r="L358" s="332"/>
      <c r="M358" s="333"/>
      <c r="N358" s="333"/>
      <c r="O358" s="331"/>
      <c r="P358" s="333"/>
      <c r="Q358" s="333"/>
      <c r="R358" s="333"/>
      <c r="S358" s="333"/>
      <c r="T358" s="333"/>
      <c r="U358" s="334"/>
      <c r="V358" s="334"/>
      <c r="W358" s="334"/>
      <c r="X358" s="334"/>
      <c r="Y358" s="334"/>
      <c r="Z358" s="334"/>
      <c r="AA358" s="334"/>
      <c r="AB358" s="334"/>
      <c r="AC358" s="334"/>
      <c r="AD358" s="334"/>
      <c r="AE358" s="334"/>
      <c r="AF358" s="376"/>
    </row>
    <row r="359" spans="1:32">
      <c r="A359" s="333"/>
      <c r="B359" s="330"/>
      <c r="C359" s="392"/>
      <c r="D359" s="393"/>
      <c r="E359" s="333"/>
      <c r="F359" s="339"/>
      <c r="G359" s="333"/>
      <c r="H359" s="332"/>
      <c r="I359" s="333"/>
      <c r="J359" s="339"/>
      <c r="K359" s="333"/>
      <c r="L359" s="332"/>
      <c r="M359" s="333"/>
      <c r="N359" s="333"/>
      <c r="O359" s="331"/>
      <c r="P359" s="333"/>
      <c r="Q359" s="333"/>
      <c r="R359" s="333"/>
      <c r="S359" s="333"/>
      <c r="T359" s="333"/>
      <c r="U359" s="334"/>
      <c r="V359" s="334"/>
      <c r="W359" s="334"/>
      <c r="X359" s="334"/>
      <c r="Y359" s="334"/>
      <c r="Z359" s="334"/>
      <c r="AA359" s="334"/>
      <c r="AB359" s="334"/>
      <c r="AC359" s="334"/>
      <c r="AD359" s="334"/>
      <c r="AE359" s="334"/>
      <c r="AF359" s="376"/>
    </row>
    <row r="360" spans="1:32">
      <c r="A360" s="333"/>
      <c r="B360" s="330"/>
      <c r="C360" s="392"/>
      <c r="D360" s="393"/>
      <c r="E360" s="333"/>
      <c r="F360" s="339"/>
      <c r="G360" s="333"/>
      <c r="H360" s="332"/>
      <c r="I360" s="333"/>
      <c r="J360" s="339"/>
      <c r="K360" s="333"/>
      <c r="L360" s="332"/>
      <c r="M360" s="333"/>
      <c r="N360" s="333"/>
      <c r="O360" s="331"/>
      <c r="P360" s="333"/>
      <c r="Q360" s="333"/>
      <c r="R360" s="333"/>
      <c r="S360" s="333"/>
      <c r="T360" s="333"/>
      <c r="U360" s="334"/>
      <c r="V360" s="334"/>
      <c r="W360" s="334"/>
      <c r="X360" s="334"/>
      <c r="Y360" s="334"/>
      <c r="Z360" s="334"/>
      <c r="AA360" s="334"/>
      <c r="AB360" s="334"/>
      <c r="AC360" s="334"/>
      <c r="AD360" s="334"/>
      <c r="AE360" s="334"/>
      <c r="AF360" s="376"/>
    </row>
    <row r="361" spans="1:32">
      <c r="A361" s="333"/>
      <c r="B361" s="330"/>
      <c r="C361" s="392"/>
      <c r="D361" s="393"/>
      <c r="E361" s="333"/>
      <c r="F361" s="339"/>
      <c r="G361" s="333"/>
      <c r="H361" s="332"/>
      <c r="I361" s="333"/>
      <c r="J361" s="339"/>
      <c r="K361" s="333"/>
      <c r="L361" s="332"/>
      <c r="M361" s="333"/>
      <c r="N361" s="333"/>
      <c r="O361" s="331"/>
      <c r="P361" s="333"/>
      <c r="Q361" s="333"/>
      <c r="R361" s="333"/>
      <c r="S361" s="333"/>
      <c r="T361" s="333"/>
      <c r="U361" s="334"/>
      <c r="V361" s="334"/>
      <c r="W361" s="334"/>
      <c r="X361" s="334"/>
      <c r="Y361" s="334"/>
      <c r="Z361" s="334"/>
      <c r="AA361" s="334"/>
      <c r="AB361" s="334"/>
      <c r="AC361" s="334"/>
      <c r="AD361" s="334"/>
      <c r="AE361" s="334"/>
      <c r="AF361" s="376"/>
    </row>
    <row r="362" spans="1:32">
      <c r="A362" s="333"/>
      <c r="B362" s="330"/>
      <c r="C362" s="392"/>
      <c r="D362" s="393"/>
      <c r="E362" s="333"/>
      <c r="F362" s="339"/>
      <c r="G362" s="333"/>
      <c r="H362" s="332"/>
      <c r="I362" s="333"/>
      <c r="J362" s="339"/>
      <c r="K362" s="333"/>
      <c r="L362" s="332"/>
      <c r="M362" s="333"/>
      <c r="N362" s="333"/>
      <c r="O362" s="331"/>
      <c r="P362" s="333"/>
      <c r="Q362" s="333"/>
      <c r="R362" s="333"/>
      <c r="S362" s="333"/>
      <c r="T362" s="333"/>
      <c r="U362" s="334"/>
      <c r="V362" s="334"/>
      <c r="W362" s="334"/>
      <c r="X362" s="334"/>
      <c r="Y362" s="334"/>
      <c r="Z362" s="334"/>
      <c r="AA362" s="334"/>
      <c r="AB362" s="334"/>
      <c r="AC362" s="334"/>
      <c r="AD362" s="334"/>
      <c r="AE362" s="334"/>
      <c r="AF362" s="376"/>
    </row>
    <row r="363" spans="1:32">
      <c r="A363" s="333"/>
      <c r="B363" s="330"/>
      <c r="C363" s="392"/>
      <c r="D363" s="393"/>
      <c r="E363" s="333"/>
      <c r="F363" s="339"/>
      <c r="G363" s="333"/>
      <c r="H363" s="332"/>
      <c r="I363" s="333"/>
      <c r="J363" s="339"/>
      <c r="K363" s="333"/>
      <c r="L363" s="332"/>
      <c r="M363" s="333"/>
      <c r="N363" s="333"/>
      <c r="O363" s="331"/>
      <c r="P363" s="333"/>
      <c r="Q363" s="333"/>
      <c r="R363" s="333"/>
      <c r="S363" s="333"/>
      <c r="T363" s="333"/>
      <c r="U363" s="334"/>
      <c r="V363" s="334"/>
      <c r="W363" s="334"/>
      <c r="X363" s="334"/>
      <c r="Y363" s="334"/>
      <c r="Z363" s="334"/>
      <c r="AA363" s="334"/>
      <c r="AB363" s="334"/>
      <c r="AC363" s="334"/>
      <c r="AD363" s="334"/>
      <c r="AE363" s="334"/>
      <c r="AF363" s="376"/>
    </row>
    <row r="364" spans="1:32">
      <c r="A364" s="333"/>
      <c r="B364" s="330"/>
      <c r="C364" s="392"/>
      <c r="D364" s="393"/>
      <c r="E364" s="333"/>
      <c r="F364" s="339"/>
      <c r="G364" s="333"/>
      <c r="H364" s="332"/>
      <c r="I364" s="333"/>
      <c r="J364" s="339"/>
      <c r="K364" s="333"/>
      <c r="L364" s="332"/>
      <c r="M364" s="333"/>
      <c r="N364" s="333"/>
      <c r="O364" s="331"/>
      <c r="P364" s="333"/>
      <c r="Q364" s="333"/>
      <c r="R364" s="333"/>
      <c r="S364" s="333"/>
      <c r="T364" s="333"/>
      <c r="U364" s="334"/>
      <c r="V364" s="334"/>
      <c r="W364" s="334"/>
      <c r="X364" s="334"/>
      <c r="Y364" s="334"/>
      <c r="Z364" s="334"/>
      <c r="AA364" s="334"/>
      <c r="AB364" s="334"/>
      <c r="AC364" s="334"/>
      <c r="AD364" s="334"/>
      <c r="AE364" s="334"/>
      <c r="AF364" s="376"/>
    </row>
    <row r="365" spans="1:32">
      <c r="A365" s="333"/>
      <c r="B365" s="330"/>
      <c r="C365" s="392"/>
      <c r="D365" s="393"/>
      <c r="E365" s="333"/>
      <c r="F365" s="339"/>
      <c r="G365" s="333"/>
      <c r="H365" s="332"/>
      <c r="I365" s="333"/>
      <c r="J365" s="339"/>
      <c r="K365" s="333"/>
      <c r="L365" s="332"/>
      <c r="M365" s="333"/>
      <c r="N365" s="333"/>
      <c r="O365" s="331"/>
      <c r="P365" s="333"/>
      <c r="Q365" s="333"/>
      <c r="R365" s="333"/>
      <c r="S365" s="333"/>
      <c r="T365" s="333"/>
      <c r="U365" s="334"/>
      <c r="V365" s="334"/>
      <c r="W365" s="334"/>
      <c r="X365" s="334"/>
      <c r="Y365" s="334"/>
      <c r="Z365" s="334"/>
      <c r="AA365" s="334"/>
      <c r="AB365" s="334"/>
      <c r="AC365" s="334"/>
      <c r="AD365" s="334"/>
      <c r="AE365" s="334"/>
      <c r="AF365" s="376"/>
    </row>
    <row r="366" spans="1:32">
      <c r="A366" s="333"/>
      <c r="B366" s="330"/>
      <c r="C366" s="392"/>
      <c r="D366" s="393"/>
      <c r="E366" s="333"/>
      <c r="F366" s="339"/>
      <c r="G366" s="333"/>
      <c r="H366" s="332"/>
      <c r="I366" s="333"/>
      <c r="J366" s="339"/>
      <c r="K366" s="333"/>
      <c r="L366" s="332"/>
      <c r="M366" s="333"/>
      <c r="N366" s="333"/>
      <c r="O366" s="331"/>
      <c r="P366" s="333"/>
      <c r="Q366" s="333"/>
      <c r="R366" s="333"/>
      <c r="S366" s="333"/>
      <c r="T366" s="333"/>
      <c r="U366" s="334"/>
      <c r="V366" s="334"/>
      <c r="W366" s="334"/>
      <c r="X366" s="334"/>
      <c r="Y366" s="334"/>
      <c r="Z366" s="334"/>
      <c r="AA366" s="334"/>
      <c r="AB366" s="334"/>
      <c r="AC366" s="334"/>
      <c r="AD366" s="334"/>
      <c r="AE366" s="334"/>
      <c r="AF366" s="376"/>
    </row>
    <row r="367" spans="1:32">
      <c r="A367" s="333"/>
      <c r="B367" s="330"/>
      <c r="C367" s="392"/>
      <c r="D367" s="393"/>
      <c r="E367" s="333"/>
      <c r="F367" s="339"/>
      <c r="G367" s="333"/>
      <c r="H367" s="332"/>
      <c r="I367" s="333"/>
      <c r="J367" s="339"/>
      <c r="K367" s="333"/>
      <c r="L367" s="332"/>
      <c r="M367" s="333"/>
      <c r="N367" s="333"/>
      <c r="O367" s="331"/>
      <c r="P367" s="333"/>
      <c r="Q367" s="333"/>
      <c r="R367" s="333"/>
      <c r="S367" s="333"/>
      <c r="T367" s="333"/>
      <c r="U367" s="334"/>
      <c r="V367" s="334"/>
      <c r="W367" s="334"/>
      <c r="X367" s="334"/>
      <c r="Y367" s="334"/>
      <c r="Z367" s="334"/>
      <c r="AA367" s="334"/>
      <c r="AB367" s="334"/>
      <c r="AC367" s="334"/>
      <c r="AD367" s="334"/>
      <c r="AE367" s="334"/>
      <c r="AF367" s="376"/>
    </row>
    <row r="368" spans="1:32">
      <c r="A368" s="333"/>
      <c r="B368" s="330"/>
      <c r="C368" s="392"/>
      <c r="D368" s="393"/>
      <c r="E368" s="333"/>
      <c r="F368" s="339"/>
      <c r="G368" s="333"/>
      <c r="H368" s="332"/>
      <c r="I368" s="333"/>
      <c r="J368" s="339"/>
      <c r="K368" s="333"/>
      <c r="L368" s="332"/>
      <c r="M368" s="333"/>
      <c r="N368" s="333"/>
      <c r="O368" s="331"/>
      <c r="P368" s="333"/>
      <c r="Q368" s="333"/>
      <c r="R368" s="333"/>
      <c r="S368" s="333"/>
      <c r="T368" s="333"/>
      <c r="U368" s="334"/>
      <c r="V368" s="334"/>
      <c r="W368" s="334"/>
      <c r="X368" s="334"/>
      <c r="Y368" s="334"/>
      <c r="Z368" s="334"/>
      <c r="AA368" s="334"/>
      <c r="AB368" s="334"/>
      <c r="AC368" s="334"/>
      <c r="AD368" s="334"/>
      <c r="AE368" s="334"/>
      <c r="AF368" s="376"/>
    </row>
    <row r="369" spans="1:32">
      <c r="A369" s="333"/>
      <c r="B369" s="330"/>
      <c r="C369" s="392"/>
      <c r="D369" s="393"/>
      <c r="E369" s="333"/>
      <c r="F369" s="339"/>
      <c r="G369" s="333"/>
      <c r="H369" s="332"/>
      <c r="I369" s="333"/>
      <c r="J369" s="339"/>
      <c r="K369" s="333"/>
      <c r="L369" s="332"/>
      <c r="M369" s="333"/>
      <c r="N369" s="333"/>
      <c r="O369" s="331"/>
      <c r="P369" s="333"/>
      <c r="Q369" s="333"/>
      <c r="R369" s="333"/>
      <c r="S369" s="333"/>
      <c r="T369" s="333"/>
      <c r="U369" s="334"/>
      <c r="V369" s="334"/>
      <c r="W369" s="334"/>
      <c r="X369" s="334"/>
      <c r="Y369" s="334"/>
      <c r="Z369" s="334"/>
      <c r="AA369" s="334"/>
      <c r="AB369" s="334"/>
      <c r="AC369" s="334"/>
      <c r="AD369" s="334"/>
      <c r="AE369" s="334"/>
      <c r="AF369" s="376"/>
    </row>
    <row r="370" spans="1:32">
      <c r="A370" s="333"/>
      <c r="B370" s="330"/>
      <c r="C370" s="392"/>
      <c r="D370" s="393"/>
      <c r="E370" s="333"/>
      <c r="F370" s="339"/>
      <c r="G370" s="333"/>
      <c r="H370" s="332"/>
      <c r="I370" s="333"/>
      <c r="J370" s="339"/>
      <c r="K370" s="333"/>
      <c r="L370" s="332"/>
      <c r="M370" s="333"/>
      <c r="N370" s="333"/>
      <c r="O370" s="331"/>
      <c r="P370" s="333"/>
      <c r="Q370" s="333"/>
      <c r="R370" s="333"/>
      <c r="S370" s="333"/>
      <c r="T370" s="333"/>
      <c r="U370" s="334"/>
      <c r="V370" s="334"/>
      <c r="W370" s="334"/>
      <c r="X370" s="334"/>
      <c r="Y370" s="334"/>
      <c r="Z370" s="334"/>
      <c r="AA370" s="334"/>
      <c r="AB370" s="334"/>
      <c r="AC370" s="334"/>
      <c r="AD370" s="334"/>
      <c r="AE370" s="334"/>
      <c r="AF370" s="376"/>
    </row>
    <row r="371" spans="1:32">
      <c r="A371" s="333"/>
      <c r="B371" s="330"/>
      <c r="C371" s="392"/>
      <c r="D371" s="393"/>
      <c r="E371" s="333"/>
      <c r="F371" s="339"/>
      <c r="G371" s="333"/>
      <c r="H371" s="332"/>
      <c r="I371" s="333"/>
      <c r="J371" s="339"/>
      <c r="K371" s="333"/>
      <c r="L371" s="332"/>
      <c r="M371" s="333"/>
      <c r="N371" s="333"/>
      <c r="O371" s="331"/>
      <c r="P371" s="333"/>
      <c r="Q371" s="333"/>
      <c r="R371" s="333"/>
      <c r="S371" s="333"/>
      <c r="T371" s="333"/>
      <c r="U371" s="334"/>
      <c r="V371" s="334"/>
      <c r="W371" s="334"/>
      <c r="X371" s="334"/>
      <c r="Y371" s="334"/>
      <c r="Z371" s="334"/>
      <c r="AA371" s="334"/>
      <c r="AB371" s="334"/>
      <c r="AC371" s="334"/>
      <c r="AD371" s="334"/>
      <c r="AE371" s="334"/>
      <c r="AF371" s="376"/>
    </row>
    <row r="372" spans="1:32">
      <c r="A372" s="333"/>
      <c r="B372" s="330"/>
      <c r="C372" s="392"/>
      <c r="D372" s="393"/>
      <c r="E372" s="333"/>
      <c r="F372" s="339"/>
      <c r="G372" s="333"/>
      <c r="H372" s="332"/>
      <c r="I372" s="333"/>
      <c r="J372" s="339"/>
      <c r="K372" s="333"/>
      <c r="L372" s="332"/>
      <c r="M372" s="333"/>
      <c r="N372" s="333"/>
      <c r="O372" s="331"/>
      <c r="P372" s="333"/>
      <c r="Q372" s="333"/>
      <c r="R372" s="333"/>
      <c r="S372" s="333"/>
      <c r="T372" s="333"/>
      <c r="U372" s="334"/>
      <c r="V372" s="334"/>
      <c r="W372" s="334"/>
      <c r="X372" s="334"/>
      <c r="Y372" s="334"/>
      <c r="Z372" s="334"/>
      <c r="AA372" s="334"/>
      <c r="AB372" s="334"/>
      <c r="AC372" s="334"/>
      <c r="AD372" s="334"/>
      <c r="AE372" s="334"/>
      <c r="AF372" s="376"/>
    </row>
    <row r="373" spans="1:32">
      <c r="A373" s="333"/>
      <c r="B373" s="330"/>
      <c r="C373" s="392"/>
      <c r="D373" s="393"/>
      <c r="E373" s="333"/>
      <c r="F373" s="339"/>
      <c r="G373" s="333"/>
      <c r="H373" s="332"/>
      <c r="I373" s="333"/>
      <c r="J373" s="339"/>
      <c r="K373" s="333"/>
      <c r="L373" s="332"/>
      <c r="M373" s="333"/>
      <c r="N373" s="333"/>
      <c r="O373" s="331"/>
      <c r="P373" s="333"/>
      <c r="Q373" s="333"/>
      <c r="R373" s="333"/>
      <c r="S373" s="333"/>
      <c r="T373" s="333"/>
      <c r="U373" s="334"/>
      <c r="V373" s="334"/>
      <c r="W373" s="334"/>
      <c r="X373" s="334"/>
      <c r="Y373" s="334"/>
      <c r="Z373" s="334"/>
      <c r="AA373" s="334"/>
      <c r="AB373" s="334"/>
      <c r="AC373" s="334"/>
      <c r="AD373" s="334"/>
      <c r="AE373" s="334"/>
      <c r="AF373" s="376"/>
    </row>
    <row r="374" spans="1:32">
      <c r="A374" s="333"/>
      <c r="B374" s="330"/>
      <c r="C374" s="392"/>
      <c r="D374" s="393"/>
      <c r="E374" s="333"/>
      <c r="F374" s="339"/>
      <c r="G374" s="333"/>
      <c r="H374" s="332"/>
      <c r="I374" s="333"/>
      <c r="J374" s="339"/>
      <c r="K374" s="333"/>
      <c r="L374" s="332"/>
      <c r="M374" s="333"/>
      <c r="N374" s="333"/>
      <c r="O374" s="331"/>
      <c r="P374" s="333"/>
      <c r="Q374" s="333"/>
      <c r="R374" s="333"/>
      <c r="S374" s="333"/>
      <c r="T374" s="333"/>
      <c r="U374" s="334"/>
      <c r="V374" s="334"/>
      <c r="W374" s="334"/>
      <c r="X374" s="334"/>
      <c r="Y374" s="334"/>
      <c r="Z374" s="334"/>
      <c r="AA374" s="334"/>
      <c r="AB374" s="334"/>
      <c r="AC374" s="334"/>
      <c r="AD374" s="334"/>
      <c r="AE374" s="334"/>
      <c r="AF374" s="376"/>
    </row>
    <row r="375" spans="1:32">
      <c r="A375" s="333"/>
      <c r="B375" s="330"/>
      <c r="C375" s="392"/>
      <c r="D375" s="393"/>
      <c r="E375" s="333"/>
      <c r="F375" s="339"/>
      <c r="G375" s="333"/>
      <c r="H375" s="332"/>
      <c r="I375" s="333"/>
      <c r="J375" s="339"/>
      <c r="K375" s="333"/>
      <c r="L375" s="332"/>
      <c r="M375" s="333"/>
      <c r="N375" s="333"/>
      <c r="O375" s="331"/>
      <c r="P375" s="333"/>
      <c r="Q375" s="333"/>
      <c r="R375" s="333"/>
      <c r="S375" s="333"/>
      <c r="T375" s="333"/>
      <c r="U375" s="334"/>
      <c r="V375" s="334"/>
      <c r="W375" s="334"/>
      <c r="X375" s="334"/>
      <c r="Y375" s="334"/>
      <c r="Z375" s="334"/>
      <c r="AA375" s="334"/>
      <c r="AB375" s="334"/>
      <c r="AC375" s="334"/>
      <c r="AD375" s="334"/>
      <c r="AE375" s="334"/>
      <c r="AF375" s="376"/>
    </row>
    <row r="376" spans="1:32">
      <c r="A376" s="333"/>
      <c r="B376" s="330"/>
      <c r="C376" s="392"/>
      <c r="D376" s="393"/>
      <c r="E376" s="333"/>
      <c r="F376" s="339"/>
      <c r="G376" s="333"/>
      <c r="H376" s="332"/>
      <c r="I376" s="333"/>
      <c r="J376" s="339"/>
      <c r="K376" s="333"/>
      <c r="L376" s="332"/>
      <c r="M376" s="333"/>
      <c r="N376" s="333"/>
      <c r="O376" s="331"/>
      <c r="P376" s="333"/>
      <c r="Q376" s="333"/>
      <c r="R376" s="333"/>
      <c r="S376" s="333"/>
      <c r="T376" s="333"/>
      <c r="U376" s="334"/>
      <c r="V376" s="334"/>
      <c r="W376" s="334"/>
      <c r="X376" s="334"/>
      <c r="Y376" s="334"/>
      <c r="Z376" s="334"/>
      <c r="AA376" s="334"/>
      <c r="AB376" s="334"/>
      <c r="AC376" s="334"/>
      <c r="AD376" s="334"/>
      <c r="AE376" s="334"/>
      <c r="AF376" s="376"/>
    </row>
    <row r="377" spans="1:32">
      <c r="A377" s="333"/>
      <c r="B377" s="330"/>
      <c r="C377" s="392"/>
      <c r="D377" s="393"/>
      <c r="E377" s="333"/>
      <c r="F377" s="339"/>
      <c r="G377" s="333"/>
      <c r="H377" s="332"/>
      <c r="I377" s="333"/>
      <c r="J377" s="339"/>
      <c r="K377" s="333"/>
      <c r="L377" s="332"/>
      <c r="M377" s="333"/>
      <c r="N377" s="333"/>
      <c r="O377" s="331"/>
      <c r="P377" s="333"/>
      <c r="Q377" s="333"/>
      <c r="R377" s="333"/>
      <c r="S377" s="333"/>
      <c r="T377" s="333"/>
      <c r="U377" s="334"/>
      <c r="V377" s="334"/>
      <c r="W377" s="334"/>
      <c r="X377" s="334"/>
      <c r="Y377" s="334"/>
      <c r="Z377" s="334"/>
      <c r="AA377" s="334"/>
      <c r="AB377" s="334"/>
      <c r="AC377" s="334"/>
      <c r="AD377" s="334"/>
      <c r="AE377" s="334"/>
      <c r="AF377" s="376"/>
    </row>
    <row r="378" spans="1:32">
      <c r="A378" s="333"/>
      <c r="B378" s="330"/>
      <c r="C378" s="392"/>
      <c r="D378" s="393"/>
      <c r="E378" s="333"/>
      <c r="F378" s="339"/>
      <c r="G378" s="333"/>
      <c r="H378" s="332"/>
      <c r="I378" s="333"/>
      <c r="J378" s="339"/>
      <c r="K378" s="333"/>
      <c r="L378" s="332"/>
      <c r="M378" s="333"/>
      <c r="N378" s="333"/>
      <c r="O378" s="331"/>
      <c r="P378" s="333"/>
      <c r="Q378" s="333"/>
      <c r="R378" s="333"/>
      <c r="S378" s="333"/>
      <c r="T378" s="333"/>
      <c r="U378" s="334"/>
      <c r="V378" s="334"/>
      <c r="W378" s="334"/>
      <c r="X378" s="334"/>
      <c r="Y378" s="334"/>
      <c r="Z378" s="334"/>
      <c r="AA378" s="334"/>
      <c r="AB378" s="334"/>
      <c r="AC378" s="334"/>
      <c r="AD378" s="334"/>
      <c r="AE378" s="334"/>
      <c r="AF378" s="376"/>
    </row>
    <row r="379" spans="1:32">
      <c r="A379" s="333"/>
      <c r="B379" s="330"/>
      <c r="C379" s="392"/>
      <c r="D379" s="393"/>
      <c r="E379" s="333"/>
      <c r="F379" s="339"/>
      <c r="G379" s="333"/>
      <c r="H379" s="332"/>
      <c r="I379" s="333"/>
      <c r="J379" s="339"/>
      <c r="K379" s="333"/>
      <c r="L379" s="332"/>
      <c r="M379" s="333"/>
      <c r="N379" s="333"/>
      <c r="O379" s="331"/>
      <c r="P379" s="333"/>
      <c r="Q379" s="333"/>
      <c r="R379" s="333"/>
      <c r="S379" s="333"/>
      <c r="T379" s="333"/>
      <c r="U379" s="334"/>
      <c r="V379" s="334"/>
      <c r="W379" s="334"/>
      <c r="X379" s="334"/>
      <c r="Y379" s="334"/>
      <c r="Z379" s="334"/>
      <c r="AA379" s="334"/>
      <c r="AB379" s="334"/>
      <c r="AC379" s="334"/>
      <c r="AD379" s="334"/>
      <c r="AE379" s="334"/>
      <c r="AF379" s="376"/>
    </row>
    <row r="380" spans="1:32">
      <c r="A380" s="333"/>
      <c r="B380" s="330"/>
      <c r="C380" s="392"/>
      <c r="D380" s="393"/>
      <c r="E380" s="333"/>
      <c r="F380" s="339"/>
      <c r="G380" s="333"/>
      <c r="H380" s="332"/>
      <c r="I380" s="333"/>
      <c r="J380" s="339"/>
      <c r="K380" s="333"/>
      <c r="L380" s="332"/>
      <c r="M380" s="333"/>
      <c r="N380" s="333"/>
      <c r="O380" s="331"/>
      <c r="P380" s="333"/>
      <c r="Q380" s="333"/>
      <c r="R380" s="333"/>
      <c r="S380" s="333"/>
      <c r="T380" s="333"/>
      <c r="U380" s="334"/>
      <c r="V380" s="334"/>
      <c r="W380" s="334"/>
      <c r="X380" s="334"/>
      <c r="Y380" s="334"/>
      <c r="Z380" s="334"/>
      <c r="AA380" s="334"/>
      <c r="AB380" s="334"/>
      <c r="AC380" s="334"/>
      <c r="AD380" s="334"/>
      <c r="AE380" s="334"/>
      <c r="AF380" s="376"/>
    </row>
    <row r="381" spans="1:32">
      <c r="A381" s="333"/>
      <c r="B381" s="330"/>
      <c r="C381" s="392"/>
      <c r="D381" s="393"/>
      <c r="E381" s="333"/>
      <c r="F381" s="339"/>
      <c r="G381" s="333"/>
      <c r="H381" s="332"/>
      <c r="I381" s="333"/>
      <c r="J381" s="339"/>
      <c r="K381" s="333"/>
      <c r="L381" s="332"/>
      <c r="M381" s="333"/>
      <c r="N381" s="333"/>
      <c r="O381" s="331"/>
      <c r="P381" s="333"/>
      <c r="Q381" s="333"/>
      <c r="R381" s="333"/>
      <c r="S381" s="333"/>
      <c r="T381" s="333"/>
      <c r="U381" s="334"/>
      <c r="V381" s="334"/>
      <c r="W381" s="334"/>
      <c r="X381" s="334"/>
      <c r="Y381" s="334"/>
      <c r="Z381" s="334"/>
      <c r="AA381" s="334"/>
      <c r="AB381" s="334"/>
      <c r="AC381" s="334"/>
      <c r="AD381" s="334"/>
      <c r="AE381" s="334"/>
      <c r="AF381" s="376"/>
    </row>
    <row r="382" spans="1:32">
      <c r="A382" s="333"/>
      <c r="B382" s="330"/>
      <c r="C382" s="392"/>
      <c r="D382" s="393"/>
      <c r="E382" s="333"/>
      <c r="F382" s="339"/>
      <c r="G382" s="333"/>
      <c r="H382" s="332"/>
      <c r="I382" s="333"/>
      <c r="J382" s="339"/>
      <c r="K382" s="333"/>
      <c r="L382" s="332"/>
      <c r="M382" s="333"/>
      <c r="N382" s="333"/>
      <c r="O382" s="331"/>
      <c r="P382" s="333"/>
      <c r="Q382" s="333"/>
      <c r="R382" s="333"/>
      <c r="S382" s="333"/>
      <c r="T382" s="333"/>
      <c r="U382" s="334"/>
      <c r="V382" s="334"/>
      <c r="W382" s="334"/>
      <c r="X382" s="334"/>
      <c r="Y382" s="334"/>
      <c r="Z382" s="334"/>
      <c r="AA382" s="334"/>
      <c r="AB382" s="334"/>
      <c r="AC382" s="334"/>
      <c r="AD382" s="334"/>
      <c r="AE382" s="334"/>
      <c r="AF382" s="376"/>
    </row>
    <row r="383" spans="1:32">
      <c r="A383" s="333"/>
      <c r="B383" s="330"/>
      <c r="C383" s="392"/>
      <c r="D383" s="393"/>
      <c r="E383" s="333"/>
      <c r="F383" s="339"/>
      <c r="G383" s="333"/>
      <c r="H383" s="332"/>
      <c r="I383" s="333"/>
      <c r="J383" s="339"/>
      <c r="K383" s="333"/>
      <c r="L383" s="332"/>
      <c r="M383" s="333"/>
      <c r="N383" s="333"/>
      <c r="O383" s="331"/>
      <c r="P383" s="333"/>
      <c r="Q383" s="333"/>
      <c r="R383" s="333"/>
      <c r="S383" s="333"/>
      <c r="T383" s="333"/>
      <c r="U383" s="334"/>
      <c r="V383" s="334"/>
      <c r="W383" s="334"/>
      <c r="X383" s="334"/>
      <c r="Y383" s="334"/>
      <c r="Z383" s="334"/>
      <c r="AA383" s="334"/>
      <c r="AB383" s="334"/>
      <c r="AC383" s="334"/>
      <c r="AD383" s="334"/>
      <c r="AE383" s="334"/>
      <c r="AF383" s="376"/>
    </row>
    <row r="384" spans="1:32">
      <c r="A384" s="333"/>
      <c r="B384" s="330"/>
      <c r="C384" s="392"/>
      <c r="D384" s="393"/>
      <c r="E384" s="333"/>
      <c r="F384" s="339"/>
      <c r="G384" s="333"/>
      <c r="H384" s="332"/>
      <c r="I384" s="333"/>
      <c r="J384" s="339"/>
      <c r="K384" s="333"/>
      <c r="L384" s="332"/>
      <c r="M384" s="333"/>
      <c r="N384" s="333"/>
      <c r="O384" s="331"/>
      <c r="P384" s="333"/>
      <c r="Q384" s="333"/>
      <c r="R384" s="333"/>
      <c r="S384" s="333"/>
      <c r="T384" s="333"/>
      <c r="U384" s="334"/>
      <c r="V384" s="334"/>
      <c r="W384" s="334"/>
      <c r="X384" s="334"/>
      <c r="Y384" s="334"/>
      <c r="Z384" s="334"/>
      <c r="AA384" s="334"/>
      <c r="AB384" s="334"/>
      <c r="AC384" s="334"/>
      <c r="AD384" s="334"/>
      <c r="AE384" s="334"/>
      <c r="AF384" s="376"/>
    </row>
    <row r="385" spans="1:32">
      <c r="A385" s="333"/>
      <c r="B385" s="330"/>
      <c r="C385" s="392"/>
      <c r="D385" s="393"/>
      <c r="E385" s="333"/>
      <c r="F385" s="339"/>
      <c r="G385" s="333"/>
      <c r="H385" s="332"/>
      <c r="I385" s="333"/>
      <c r="J385" s="339"/>
      <c r="K385" s="333"/>
      <c r="L385" s="332"/>
      <c r="M385" s="333"/>
      <c r="N385" s="333"/>
      <c r="O385" s="331"/>
      <c r="P385" s="333"/>
      <c r="Q385" s="333"/>
      <c r="R385" s="333"/>
      <c r="S385" s="333"/>
      <c r="T385" s="333"/>
      <c r="U385" s="334"/>
      <c r="V385" s="334"/>
      <c r="W385" s="334"/>
      <c r="X385" s="334"/>
      <c r="Y385" s="334"/>
      <c r="Z385" s="334"/>
      <c r="AA385" s="334"/>
      <c r="AB385" s="334"/>
      <c r="AC385" s="334"/>
      <c r="AD385" s="334"/>
      <c r="AE385" s="334"/>
      <c r="AF385" s="376"/>
    </row>
    <row r="386" spans="1:32">
      <c r="A386" s="333"/>
      <c r="B386" s="330"/>
      <c r="C386" s="392"/>
      <c r="D386" s="393"/>
      <c r="E386" s="333"/>
      <c r="F386" s="339"/>
      <c r="G386" s="333"/>
      <c r="H386" s="332"/>
      <c r="I386" s="333"/>
      <c r="J386" s="339"/>
      <c r="K386" s="333"/>
      <c r="L386" s="332"/>
      <c r="M386" s="333"/>
      <c r="N386" s="333"/>
      <c r="O386" s="331"/>
      <c r="P386" s="333"/>
      <c r="Q386" s="333"/>
      <c r="R386" s="333"/>
      <c r="S386" s="333"/>
      <c r="T386" s="333"/>
      <c r="U386" s="334"/>
      <c r="V386" s="334"/>
      <c r="W386" s="334"/>
      <c r="X386" s="334"/>
      <c r="Y386" s="334"/>
      <c r="Z386" s="334"/>
      <c r="AA386" s="334"/>
      <c r="AB386" s="334"/>
      <c r="AC386" s="334"/>
      <c r="AD386" s="334"/>
      <c r="AE386" s="334"/>
      <c r="AF386" s="376"/>
    </row>
    <row r="387" spans="1:32">
      <c r="A387" s="333"/>
      <c r="B387" s="330"/>
      <c r="C387" s="392"/>
      <c r="D387" s="393"/>
      <c r="E387" s="333"/>
      <c r="F387" s="339"/>
      <c r="G387" s="333"/>
      <c r="H387" s="332"/>
      <c r="I387" s="333"/>
      <c r="J387" s="339"/>
      <c r="K387" s="333"/>
      <c r="L387" s="332"/>
      <c r="M387" s="333"/>
      <c r="N387" s="333"/>
      <c r="O387" s="331"/>
      <c r="P387" s="333"/>
      <c r="Q387" s="333"/>
      <c r="R387" s="333"/>
      <c r="S387" s="333"/>
      <c r="T387" s="333"/>
      <c r="U387" s="334"/>
      <c r="V387" s="334"/>
      <c r="W387" s="334"/>
      <c r="X387" s="334"/>
      <c r="Y387" s="334"/>
      <c r="Z387" s="334"/>
      <c r="AA387" s="334"/>
      <c r="AB387" s="334"/>
      <c r="AC387" s="334"/>
      <c r="AD387" s="334"/>
      <c r="AE387" s="334"/>
      <c r="AF387" s="376"/>
    </row>
    <row r="388" spans="1:32">
      <c r="A388" s="333"/>
      <c r="B388" s="330"/>
      <c r="C388" s="392"/>
      <c r="D388" s="393"/>
      <c r="E388" s="333"/>
      <c r="F388" s="339"/>
      <c r="G388" s="333"/>
      <c r="H388" s="332"/>
      <c r="I388" s="333"/>
      <c r="J388" s="339"/>
      <c r="K388" s="333"/>
      <c r="L388" s="332"/>
      <c r="M388" s="333"/>
      <c r="N388" s="333"/>
      <c r="O388" s="331"/>
      <c r="P388" s="333"/>
      <c r="Q388" s="333"/>
      <c r="R388" s="333"/>
      <c r="S388" s="333"/>
      <c r="T388" s="333"/>
      <c r="U388" s="334"/>
      <c r="V388" s="334"/>
      <c r="W388" s="334"/>
      <c r="X388" s="334"/>
      <c r="Y388" s="334"/>
      <c r="Z388" s="334"/>
      <c r="AA388" s="334"/>
      <c r="AB388" s="334"/>
      <c r="AC388" s="334"/>
      <c r="AD388" s="334"/>
      <c r="AE388" s="334"/>
      <c r="AF388" s="376"/>
    </row>
    <row r="389" spans="1:32">
      <c r="A389" s="333"/>
      <c r="B389" s="330"/>
      <c r="C389" s="392"/>
      <c r="D389" s="393"/>
      <c r="E389" s="333"/>
      <c r="F389" s="339"/>
      <c r="G389" s="333"/>
      <c r="H389" s="332"/>
      <c r="I389" s="333"/>
      <c r="J389" s="339"/>
      <c r="K389" s="333"/>
      <c r="L389" s="332"/>
      <c r="M389" s="333"/>
      <c r="N389" s="333"/>
      <c r="O389" s="331"/>
      <c r="P389" s="333"/>
      <c r="Q389" s="333"/>
      <c r="R389" s="333"/>
      <c r="S389" s="333"/>
      <c r="T389" s="333"/>
      <c r="U389" s="334"/>
      <c r="V389" s="334"/>
      <c r="W389" s="334"/>
      <c r="X389" s="334"/>
      <c r="Y389" s="334"/>
      <c r="Z389" s="334"/>
      <c r="AA389" s="334"/>
      <c r="AB389" s="334"/>
      <c r="AC389" s="334"/>
      <c r="AD389" s="334"/>
      <c r="AE389" s="334"/>
      <c r="AF389" s="376"/>
    </row>
    <row r="390" spans="1:32">
      <c r="A390" s="333"/>
      <c r="B390" s="330"/>
      <c r="C390" s="392"/>
      <c r="D390" s="393"/>
      <c r="E390" s="333"/>
      <c r="F390" s="339"/>
      <c r="G390" s="333"/>
      <c r="H390" s="332"/>
      <c r="I390" s="333"/>
      <c r="J390" s="339"/>
      <c r="K390" s="333"/>
      <c r="L390" s="332"/>
      <c r="M390" s="333"/>
      <c r="N390" s="333"/>
      <c r="O390" s="331"/>
      <c r="P390" s="333"/>
      <c r="Q390" s="333"/>
      <c r="R390" s="333"/>
      <c r="S390" s="333"/>
      <c r="T390" s="333"/>
      <c r="U390" s="334"/>
      <c r="V390" s="334"/>
      <c r="W390" s="334"/>
      <c r="X390" s="334"/>
      <c r="Y390" s="334"/>
      <c r="Z390" s="334"/>
      <c r="AA390" s="334"/>
      <c r="AB390" s="334"/>
      <c r="AC390" s="334"/>
      <c r="AD390" s="334"/>
      <c r="AE390" s="334"/>
      <c r="AF390" s="376"/>
    </row>
    <row r="391" spans="1:32">
      <c r="A391" s="333"/>
      <c r="B391" s="330"/>
      <c r="C391" s="392"/>
      <c r="D391" s="393"/>
      <c r="E391" s="333"/>
      <c r="F391" s="339"/>
      <c r="G391" s="333"/>
      <c r="H391" s="332"/>
      <c r="I391" s="333"/>
      <c r="J391" s="339"/>
      <c r="K391" s="333"/>
      <c r="L391" s="332"/>
      <c r="M391" s="333"/>
      <c r="N391" s="333"/>
      <c r="O391" s="331"/>
      <c r="P391" s="333"/>
      <c r="Q391" s="333"/>
      <c r="R391" s="333"/>
      <c r="S391" s="333"/>
      <c r="T391" s="333"/>
      <c r="U391" s="334"/>
      <c r="V391" s="334"/>
      <c r="W391" s="334"/>
      <c r="X391" s="334"/>
      <c r="Y391" s="334"/>
      <c r="Z391" s="334"/>
      <c r="AA391" s="334"/>
      <c r="AB391" s="334"/>
      <c r="AC391" s="334"/>
      <c r="AD391" s="334"/>
      <c r="AE391" s="334"/>
      <c r="AF391" s="376"/>
    </row>
    <row r="392" spans="1:32">
      <c r="A392" s="333"/>
      <c r="B392" s="330"/>
      <c r="C392" s="392"/>
      <c r="D392" s="393"/>
      <c r="E392" s="333"/>
      <c r="F392" s="339"/>
      <c r="G392" s="333"/>
      <c r="H392" s="332"/>
      <c r="I392" s="333"/>
      <c r="J392" s="339"/>
      <c r="K392" s="333"/>
      <c r="L392" s="332"/>
      <c r="M392" s="333"/>
      <c r="N392" s="333"/>
      <c r="O392" s="331"/>
      <c r="P392" s="333"/>
      <c r="Q392" s="333"/>
      <c r="R392" s="333"/>
      <c r="S392" s="333"/>
      <c r="T392" s="333"/>
      <c r="U392" s="334"/>
      <c r="V392" s="334"/>
      <c r="W392" s="334"/>
      <c r="X392" s="334"/>
      <c r="Y392" s="334"/>
      <c r="Z392" s="334"/>
      <c r="AA392" s="334"/>
      <c r="AB392" s="334"/>
      <c r="AC392" s="334"/>
      <c r="AD392" s="334"/>
      <c r="AE392" s="334"/>
      <c r="AF392" s="376"/>
    </row>
    <row r="393" spans="1:32">
      <c r="A393" s="333"/>
      <c r="B393" s="330"/>
      <c r="C393" s="392"/>
      <c r="D393" s="393"/>
      <c r="E393" s="333"/>
      <c r="F393" s="339"/>
      <c r="G393" s="333"/>
      <c r="H393" s="332"/>
      <c r="I393" s="333"/>
      <c r="J393" s="339"/>
      <c r="K393" s="333"/>
      <c r="L393" s="332"/>
      <c r="M393" s="333"/>
      <c r="N393" s="333"/>
      <c r="O393" s="331"/>
      <c r="P393" s="333"/>
      <c r="Q393" s="333"/>
      <c r="R393" s="333"/>
      <c r="S393" s="333"/>
      <c r="T393" s="333"/>
      <c r="U393" s="334"/>
      <c r="V393" s="334"/>
      <c r="W393" s="334"/>
      <c r="X393" s="334"/>
      <c r="Y393" s="334"/>
      <c r="Z393" s="334"/>
      <c r="AA393" s="334"/>
      <c r="AB393" s="334"/>
      <c r="AC393" s="334"/>
      <c r="AD393" s="334"/>
      <c r="AE393" s="334"/>
      <c r="AF393" s="376"/>
    </row>
    <row r="394" spans="1:32">
      <c r="A394" s="333"/>
      <c r="B394" s="330"/>
      <c r="C394" s="392"/>
      <c r="D394" s="393"/>
      <c r="E394" s="333"/>
      <c r="F394" s="339"/>
      <c r="G394" s="333"/>
      <c r="H394" s="332"/>
      <c r="I394" s="333"/>
      <c r="J394" s="339"/>
      <c r="K394" s="333"/>
      <c r="L394" s="332"/>
      <c r="M394" s="333"/>
      <c r="N394" s="333"/>
      <c r="O394" s="331"/>
      <c r="P394" s="333"/>
      <c r="Q394" s="333"/>
      <c r="R394" s="333"/>
      <c r="S394" s="333"/>
      <c r="T394" s="333"/>
      <c r="U394" s="334"/>
      <c r="V394" s="334"/>
      <c r="W394" s="334"/>
      <c r="X394" s="334"/>
      <c r="Y394" s="334"/>
      <c r="Z394" s="334"/>
      <c r="AA394" s="334"/>
      <c r="AB394" s="334"/>
      <c r="AC394" s="334"/>
      <c r="AD394" s="334"/>
      <c r="AE394" s="334"/>
      <c r="AF394" s="376"/>
    </row>
    <row r="395" spans="1:32">
      <c r="A395" s="333"/>
      <c r="B395" s="330"/>
      <c r="C395" s="392"/>
      <c r="D395" s="393"/>
      <c r="E395" s="333"/>
      <c r="F395" s="339"/>
      <c r="G395" s="333"/>
      <c r="H395" s="332"/>
      <c r="I395" s="333"/>
      <c r="J395" s="339"/>
      <c r="K395" s="333"/>
      <c r="L395" s="332"/>
      <c r="M395" s="333"/>
      <c r="N395" s="333"/>
      <c r="O395" s="331"/>
      <c r="P395" s="333"/>
      <c r="Q395" s="333"/>
      <c r="R395" s="333"/>
      <c r="S395" s="333"/>
      <c r="T395" s="333"/>
      <c r="U395" s="334"/>
      <c r="V395" s="334"/>
      <c r="W395" s="334"/>
      <c r="X395" s="334"/>
      <c r="Y395" s="334"/>
      <c r="Z395" s="334"/>
      <c r="AA395" s="334"/>
      <c r="AB395" s="334"/>
      <c r="AC395" s="334"/>
      <c r="AD395" s="334"/>
      <c r="AE395" s="334"/>
      <c r="AF395" s="376"/>
    </row>
    <row r="396" spans="1:32">
      <c r="A396" s="333"/>
      <c r="B396" s="330"/>
      <c r="C396" s="392"/>
      <c r="D396" s="393"/>
      <c r="E396" s="333"/>
      <c r="F396" s="339"/>
      <c r="G396" s="333"/>
      <c r="H396" s="332"/>
      <c r="I396" s="333"/>
      <c r="J396" s="339"/>
      <c r="K396" s="333"/>
      <c r="L396" s="332"/>
      <c r="M396" s="333"/>
      <c r="N396" s="333"/>
      <c r="O396" s="331"/>
      <c r="P396" s="333"/>
      <c r="Q396" s="333"/>
      <c r="R396" s="333"/>
      <c r="S396" s="333"/>
      <c r="T396" s="333"/>
      <c r="U396" s="334"/>
      <c r="V396" s="334"/>
      <c r="W396" s="334"/>
      <c r="X396" s="334"/>
      <c r="Y396" s="334"/>
      <c r="Z396" s="334"/>
      <c r="AA396" s="334"/>
      <c r="AB396" s="334"/>
      <c r="AC396" s="334"/>
      <c r="AD396" s="334"/>
      <c r="AE396" s="334"/>
      <c r="AF396" s="376"/>
    </row>
    <row r="397" spans="1:32">
      <c r="A397" s="333"/>
      <c r="B397" s="330"/>
      <c r="C397" s="392"/>
      <c r="D397" s="393"/>
      <c r="E397" s="333"/>
      <c r="F397" s="339"/>
      <c r="G397" s="333"/>
      <c r="H397" s="332"/>
      <c r="I397" s="333"/>
      <c r="J397" s="339"/>
      <c r="K397" s="333"/>
      <c r="L397" s="332"/>
      <c r="M397" s="333"/>
      <c r="N397" s="333"/>
      <c r="O397" s="331"/>
      <c r="P397" s="333"/>
      <c r="Q397" s="333"/>
      <c r="R397" s="333"/>
      <c r="S397" s="333"/>
      <c r="T397" s="333"/>
      <c r="U397" s="334"/>
      <c r="V397" s="334"/>
      <c r="W397" s="334"/>
      <c r="X397" s="334"/>
      <c r="Y397" s="334"/>
      <c r="Z397" s="334"/>
      <c r="AA397" s="334"/>
      <c r="AB397" s="334"/>
      <c r="AC397" s="334"/>
      <c r="AD397" s="334"/>
      <c r="AE397" s="334"/>
      <c r="AF397" s="376"/>
    </row>
    <row r="398" spans="1:32">
      <c r="A398" s="333"/>
      <c r="B398" s="330"/>
      <c r="C398" s="392"/>
      <c r="D398" s="393"/>
      <c r="E398" s="333"/>
      <c r="F398" s="339"/>
      <c r="G398" s="333"/>
      <c r="H398" s="332"/>
      <c r="I398" s="333"/>
      <c r="J398" s="339"/>
      <c r="K398" s="333"/>
      <c r="L398" s="332"/>
      <c r="M398" s="333"/>
      <c r="N398" s="333"/>
      <c r="O398" s="331"/>
      <c r="P398" s="333"/>
      <c r="Q398" s="333"/>
      <c r="R398" s="333"/>
      <c r="S398" s="333"/>
      <c r="T398" s="333"/>
      <c r="U398" s="334"/>
      <c r="V398" s="334"/>
      <c r="W398" s="334"/>
      <c r="X398" s="334"/>
      <c r="Y398" s="334"/>
      <c r="Z398" s="334"/>
      <c r="AA398" s="334"/>
      <c r="AB398" s="334"/>
      <c r="AC398" s="334"/>
      <c r="AD398" s="334"/>
      <c r="AE398" s="334"/>
      <c r="AF398" s="376"/>
    </row>
    <row r="399" spans="1:32">
      <c r="A399" s="333"/>
      <c r="B399" s="330"/>
      <c r="C399" s="392"/>
      <c r="D399" s="393"/>
      <c r="E399" s="333"/>
      <c r="F399" s="339"/>
      <c r="G399" s="333"/>
      <c r="H399" s="332"/>
      <c r="I399" s="333"/>
      <c r="J399" s="339"/>
      <c r="K399" s="333"/>
      <c r="L399" s="332"/>
      <c r="M399" s="333"/>
      <c r="N399" s="333"/>
      <c r="O399" s="331"/>
      <c r="P399" s="333"/>
      <c r="Q399" s="333"/>
      <c r="R399" s="333"/>
      <c r="S399" s="333"/>
      <c r="T399" s="333"/>
      <c r="U399" s="334"/>
      <c r="V399" s="334"/>
      <c r="W399" s="334"/>
      <c r="X399" s="334"/>
      <c r="Y399" s="334"/>
      <c r="Z399" s="334"/>
      <c r="AA399" s="334"/>
      <c r="AB399" s="334"/>
      <c r="AC399" s="334"/>
      <c r="AD399" s="334"/>
      <c r="AE399" s="334"/>
      <c r="AF399" s="376"/>
    </row>
    <row r="400" spans="1:32">
      <c r="A400" s="333"/>
      <c r="B400" s="330"/>
      <c r="C400" s="392"/>
      <c r="D400" s="393"/>
      <c r="E400" s="333"/>
      <c r="F400" s="339"/>
      <c r="G400" s="333"/>
      <c r="H400" s="332"/>
      <c r="I400" s="333"/>
      <c r="J400" s="339"/>
      <c r="K400" s="333"/>
      <c r="L400" s="332"/>
      <c r="M400" s="333"/>
      <c r="N400" s="333"/>
      <c r="O400" s="331"/>
      <c r="P400" s="333"/>
      <c r="Q400" s="333"/>
      <c r="R400" s="333"/>
      <c r="S400" s="333"/>
      <c r="T400" s="333"/>
      <c r="U400" s="334"/>
      <c r="V400" s="334"/>
      <c r="W400" s="334"/>
      <c r="X400" s="334"/>
      <c r="Y400" s="334"/>
      <c r="Z400" s="334"/>
      <c r="AA400" s="334"/>
      <c r="AB400" s="334"/>
      <c r="AC400" s="334"/>
      <c r="AD400" s="334"/>
      <c r="AE400" s="334"/>
      <c r="AF400" s="376"/>
    </row>
    <row r="401" spans="1:32">
      <c r="A401" s="333"/>
      <c r="B401" s="330"/>
      <c r="C401" s="392"/>
      <c r="D401" s="393"/>
      <c r="E401" s="333"/>
      <c r="F401" s="339"/>
      <c r="G401" s="333"/>
      <c r="H401" s="332"/>
      <c r="I401" s="333"/>
      <c r="J401" s="339"/>
      <c r="K401" s="333"/>
      <c r="L401" s="332"/>
      <c r="M401" s="333"/>
      <c r="N401" s="333"/>
      <c r="O401" s="331"/>
      <c r="P401" s="333"/>
      <c r="Q401" s="333"/>
      <c r="R401" s="333"/>
      <c r="S401" s="333"/>
      <c r="T401" s="333"/>
      <c r="U401" s="334"/>
      <c r="V401" s="334"/>
      <c r="W401" s="334"/>
      <c r="X401" s="334"/>
      <c r="Y401" s="334"/>
      <c r="Z401" s="334"/>
      <c r="AA401" s="334"/>
      <c r="AB401" s="334"/>
      <c r="AC401" s="334"/>
      <c r="AD401" s="334"/>
      <c r="AE401" s="334"/>
      <c r="AF401" s="376"/>
    </row>
    <row r="402" spans="1:32">
      <c r="A402" s="333"/>
      <c r="B402" s="330"/>
      <c r="C402" s="392"/>
      <c r="D402" s="393"/>
      <c r="E402" s="333"/>
      <c r="F402" s="339"/>
      <c r="G402" s="333"/>
      <c r="H402" s="332"/>
      <c r="I402" s="333"/>
      <c r="J402" s="339"/>
      <c r="K402" s="333"/>
      <c r="L402" s="332"/>
      <c r="M402" s="333"/>
      <c r="N402" s="333"/>
      <c r="O402" s="331"/>
      <c r="P402" s="333"/>
      <c r="Q402" s="333"/>
      <c r="R402" s="333"/>
      <c r="S402" s="333"/>
      <c r="T402" s="333"/>
      <c r="U402" s="334"/>
      <c r="V402" s="334"/>
      <c r="W402" s="334"/>
      <c r="X402" s="334"/>
      <c r="Y402" s="334"/>
      <c r="Z402" s="334"/>
      <c r="AA402" s="334"/>
      <c r="AB402" s="334"/>
      <c r="AC402" s="334"/>
      <c r="AD402" s="334"/>
      <c r="AE402" s="334"/>
      <c r="AF402" s="376"/>
    </row>
    <row r="403" spans="1:32">
      <c r="A403" s="333"/>
      <c r="B403" s="330"/>
      <c r="C403" s="392"/>
      <c r="D403" s="393"/>
      <c r="E403" s="333"/>
      <c r="F403" s="339"/>
      <c r="G403" s="333"/>
      <c r="H403" s="332"/>
      <c r="I403" s="333"/>
      <c r="J403" s="339"/>
      <c r="K403" s="333"/>
      <c r="L403" s="332"/>
      <c r="M403" s="333"/>
      <c r="N403" s="333"/>
      <c r="O403" s="331"/>
      <c r="P403" s="333"/>
      <c r="Q403" s="333"/>
      <c r="R403" s="333"/>
      <c r="S403" s="333"/>
      <c r="T403" s="333"/>
      <c r="U403" s="334"/>
      <c r="V403" s="334"/>
      <c r="W403" s="334"/>
      <c r="X403" s="334"/>
      <c r="Y403" s="334"/>
      <c r="Z403" s="334"/>
      <c r="AA403" s="334"/>
      <c r="AB403" s="334"/>
      <c r="AC403" s="334"/>
      <c r="AD403" s="334"/>
      <c r="AE403" s="334"/>
      <c r="AF403" s="376"/>
    </row>
    <row r="404" spans="1:32">
      <c r="A404" s="333"/>
      <c r="B404" s="330"/>
      <c r="C404" s="392"/>
      <c r="D404" s="393"/>
      <c r="E404" s="333"/>
      <c r="F404" s="339"/>
      <c r="G404" s="333"/>
      <c r="H404" s="332"/>
      <c r="I404" s="333"/>
      <c r="J404" s="339"/>
      <c r="K404" s="333"/>
      <c r="L404" s="332"/>
      <c r="M404" s="333"/>
      <c r="N404" s="333"/>
      <c r="O404" s="331"/>
      <c r="P404" s="333"/>
      <c r="Q404" s="333"/>
      <c r="R404" s="333"/>
      <c r="S404" s="333"/>
      <c r="T404" s="333"/>
      <c r="U404" s="334"/>
      <c r="V404" s="334"/>
      <c r="W404" s="334"/>
      <c r="X404" s="334"/>
      <c r="Y404" s="334"/>
      <c r="Z404" s="334"/>
      <c r="AA404" s="334"/>
      <c r="AB404" s="334"/>
      <c r="AC404" s="334"/>
      <c r="AD404" s="334"/>
      <c r="AE404" s="334"/>
      <c r="AF404" s="376"/>
    </row>
    <row r="405" spans="1:32">
      <c r="A405" s="333"/>
      <c r="B405" s="330"/>
      <c r="C405" s="392"/>
      <c r="D405" s="393"/>
      <c r="E405" s="333"/>
      <c r="F405" s="339"/>
      <c r="G405" s="333"/>
      <c r="H405" s="332"/>
      <c r="I405" s="333"/>
      <c r="J405" s="339"/>
      <c r="K405" s="333"/>
      <c r="L405" s="332"/>
      <c r="M405" s="333"/>
      <c r="N405" s="333"/>
      <c r="O405" s="331"/>
      <c r="P405" s="333"/>
      <c r="Q405" s="333"/>
      <c r="R405" s="333"/>
      <c r="S405" s="333"/>
      <c r="T405" s="333"/>
      <c r="U405" s="334"/>
      <c r="V405" s="334"/>
      <c r="W405" s="334"/>
      <c r="X405" s="334"/>
      <c r="Y405" s="334"/>
      <c r="Z405" s="334"/>
      <c r="AA405" s="334"/>
      <c r="AB405" s="334"/>
      <c r="AC405" s="334"/>
      <c r="AD405" s="334"/>
      <c r="AE405" s="334"/>
      <c r="AF405" s="376"/>
    </row>
    <row r="406" spans="1:32">
      <c r="A406" s="333"/>
      <c r="B406" s="330"/>
      <c r="C406" s="392"/>
      <c r="D406" s="393"/>
      <c r="E406" s="333"/>
      <c r="F406" s="339"/>
      <c r="G406" s="333"/>
      <c r="H406" s="332"/>
      <c r="I406" s="333"/>
      <c r="J406" s="339"/>
      <c r="K406" s="333"/>
      <c r="L406" s="332"/>
      <c r="M406" s="333"/>
      <c r="N406" s="333"/>
      <c r="O406" s="331"/>
      <c r="P406" s="333"/>
      <c r="Q406" s="333"/>
      <c r="R406" s="333"/>
      <c r="S406" s="333"/>
      <c r="T406" s="333"/>
      <c r="U406" s="334"/>
      <c r="V406" s="334"/>
      <c r="W406" s="334"/>
      <c r="X406" s="334"/>
      <c r="Y406" s="334"/>
      <c r="Z406" s="334"/>
      <c r="AA406" s="334"/>
      <c r="AB406" s="334"/>
      <c r="AC406" s="334"/>
      <c r="AD406" s="334"/>
      <c r="AE406" s="334"/>
      <c r="AF406" s="376"/>
    </row>
    <row r="407" spans="1:32">
      <c r="A407" s="333"/>
      <c r="B407" s="330"/>
      <c r="C407" s="392"/>
      <c r="D407" s="393"/>
      <c r="E407" s="333"/>
      <c r="F407" s="339"/>
      <c r="G407" s="333"/>
      <c r="H407" s="332"/>
      <c r="I407" s="333"/>
      <c r="J407" s="339"/>
      <c r="K407" s="333"/>
      <c r="L407" s="332"/>
      <c r="M407" s="333"/>
      <c r="N407" s="333"/>
      <c r="O407" s="331"/>
      <c r="P407" s="333"/>
      <c r="Q407" s="333"/>
      <c r="R407" s="333"/>
      <c r="S407" s="333"/>
      <c r="T407" s="333"/>
      <c r="U407" s="334"/>
      <c r="V407" s="334"/>
      <c r="W407" s="334"/>
      <c r="X407" s="334"/>
      <c r="Y407" s="334"/>
      <c r="Z407" s="334"/>
      <c r="AA407" s="334"/>
      <c r="AB407" s="334"/>
      <c r="AC407" s="334"/>
      <c r="AD407" s="334"/>
      <c r="AE407" s="334"/>
      <c r="AF407" s="376"/>
    </row>
    <row r="408" spans="1:32">
      <c r="A408" s="333"/>
      <c r="B408" s="330"/>
      <c r="C408" s="392"/>
      <c r="D408" s="393"/>
      <c r="E408" s="333"/>
      <c r="F408" s="339"/>
      <c r="G408" s="333"/>
      <c r="H408" s="332"/>
      <c r="I408" s="333"/>
      <c r="J408" s="339"/>
      <c r="K408" s="333"/>
      <c r="L408" s="332"/>
      <c r="M408" s="333"/>
      <c r="N408" s="333"/>
      <c r="O408" s="331"/>
      <c r="P408" s="333"/>
      <c r="Q408" s="333"/>
      <c r="R408" s="333"/>
      <c r="S408" s="333"/>
      <c r="T408" s="333"/>
      <c r="U408" s="334"/>
      <c r="V408" s="334"/>
      <c r="W408" s="334"/>
      <c r="X408" s="334"/>
      <c r="Y408" s="334"/>
      <c r="Z408" s="334"/>
      <c r="AA408" s="334"/>
      <c r="AB408" s="334"/>
      <c r="AC408" s="334"/>
      <c r="AD408" s="334"/>
      <c r="AE408" s="334"/>
      <c r="AF408" s="376"/>
    </row>
    <row r="409" spans="1:32">
      <c r="A409" s="333"/>
      <c r="B409" s="330"/>
      <c r="C409" s="392"/>
      <c r="D409" s="393"/>
      <c r="E409" s="333"/>
      <c r="F409" s="339"/>
      <c r="G409" s="333"/>
      <c r="H409" s="332"/>
      <c r="I409" s="333"/>
      <c r="J409" s="339"/>
      <c r="K409" s="333"/>
      <c r="L409" s="332"/>
      <c r="M409" s="333"/>
      <c r="N409" s="333"/>
      <c r="O409" s="331"/>
      <c r="P409" s="333"/>
      <c r="Q409" s="333"/>
      <c r="R409" s="333"/>
      <c r="S409" s="333"/>
      <c r="T409" s="333"/>
      <c r="U409" s="334"/>
      <c r="V409" s="334"/>
      <c r="W409" s="334"/>
      <c r="X409" s="334"/>
      <c r="Y409" s="334"/>
      <c r="Z409" s="334"/>
      <c r="AA409" s="334"/>
      <c r="AB409" s="334"/>
      <c r="AC409" s="334"/>
      <c r="AD409" s="334"/>
      <c r="AE409" s="334"/>
      <c r="AF409" s="376"/>
    </row>
    <row r="410" spans="1:32">
      <c r="A410" s="333"/>
      <c r="B410" s="330"/>
      <c r="C410" s="392"/>
      <c r="D410" s="393"/>
      <c r="E410" s="333"/>
      <c r="F410" s="339"/>
      <c r="G410" s="333"/>
      <c r="H410" s="332"/>
      <c r="I410" s="333"/>
      <c r="J410" s="339"/>
      <c r="K410" s="333"/>
      <c r="L410" s="332"/>
      <c r="M410" s="333"/>
      <c r="N410" s="333"/>
      <c r="O410" s="331"/>
      <c r="P410" s="333"/>
      <c r="Q410" s="333"/>
      <c r="R410" s="333"/>
      <c r="S410" s="333"/>
      <c r="T410" s="333"/>
      <c r="U410" s="334"/>
      <c r="V410" s="334"/>
      <c r="W410" s="334"/>
      <c r="X410" s="334"/>
      <c r="Y410" s="334"/>
      <c r="Z410" s="334"/>
      <c r="AA410" s="334"/>
      <c r="AB410" s="334"/>
      <c r="AC410" s="334"/>
      <c r="AD410" s="334"/>
      <c r="AE410" s="334"/>
      <c r="AF410" s="376"/>
    </row>
    <row r="411" spans="1:32">
      <c r="A411" s="333"/>
      <c r="B411" s="330"/>
      <c r="C411" s="392"/>
      <c r="D411" s="393"/>
      <c r="E411" s="333"/>
      <c r="F411" s="339"/>
      <c r="G411" s="333"/>
      <c r="H411" s="332"/>
      <c r="I411" s="333"/>
      <c r="J411" s="339"/>
      <c r="K411" s="333"/>
      <c r="L411" s="332"/>
      <c r="M411" s="333"/>
      <c r="N411" s="333"/>
      <c r="O411" s="331"/>
      <c r="P411" s="333"/>
      <c r="Q411" s="333"/>
      <c r="R411" s="333"/>
      <c r="S411" s="333"/>
      <c r="T411" s="333"/>
      <c r="U411" s="334"/>
      <c r="V411" s="334"/>
      <c r="W411" s="334"/>
      <c r="X411" s="334"/>
      <c r="Y411" s="334"/>
      <c r="Z411" s="334"/>
      <c r="AA411" s="334"/>
      <c r="AB411" s="334"/>
      <c r="AC411" s="334"/>
      <c r="AD411" s="334"/>
      <c r="AE411" s="334"/>
      <c r="AF411" s="376"/>
    </row>
    <row r="412" spans="1:32">
      <c r="A412" s="333"/>
      <c r="B412" s="330"/>
      <c r="C412" s="392"/>
      <c r="D412" s="393"/>
      <c r="E412" s="333"/>
      <c r="F412" s="339"/>
      <c r="G412" s="333"/>
      <c r="H412" s="332"/>
      <c r="I412" s="333"/>
      <c r="J412" s="339"/>
      <c r="K412" s="333"/>
      <c r="L412" s="332"/>
      <c r="M412" s="333"/>
      <c r="N412" s="333"/>
      <c r="O412" s="331"/>
      <c r="P412" s="333"/>
      <c r="Q412" s="333"/>
      <c r="R412" s="333"/>
      <c r="S412" s="333"/>
      <c r="T412" s="333"/>
      <c r="U412" s="334"/>
      <c r="V412" s="334"/>
      <c r="W412" s="334"/>
      <c r="X412" s="334"/>
      <c r="Y412" s="334"/>
      <c r="Z412" s="334"/>
      <c r="AA412" s="334"/>
      <c r="AB412" s="334"/>
      <c r="AC412" s="334"/>
      <c r="AD412" s="334"/>
      <c r="AE412" s="334"/>
      <c r="AF412" s="376"/>
    </row>
    <row r="413" spans="1:32">
      <c r="A413" s="333"/>
      <c r="B413" s="330"/>
      <c r="C413" s="392"/>
      <c r="D413" s="393"/>
      <c r="E413" s="333"/>
      <c r="F413" s="339"/>
      <c r="G413" s="333"/>
      <c r="H413" s="332"/>
      <c r="I413" s="333"/>
      <c r="J413" s="339"/>
      <c r="K413" s="333"/>
      <c r="L413" s="332"/>
      <c r="M413" s="333"/>
      <c r="N413" s="333"/>
      <c r="O413" s="331"/>
      <c r="P413" s="333"/>
      <c r="Q413" s="333"/>
      <c r="R413" s="333"/>
      <c r="S413" s="333"/>
      <c r="T413" s="333"/>
      <c r="U413" s="334"/>
      <c r="V413" s="334"/>
      <c r="W413" s="334"/>
      <c r="X413" s="334"/>
      <c r="Y413" s="334"/>
      <c r="Z413" s="334"/>
      <c r="AA413" s="334"/>
      <c r="AB413" s="334"/>
      <c r="AC413" s="334"/>
      <c r="AD413" s="334"/>
      <c r="AE413" s="334"/>
      <c r="AF413" s="376"/>
    </row>
    <row r="414" spans="1:32">
      <c r="A414" s="333"/>
      <c r="B414" s="330"/>
      <c r="C414" s="392"/>
      <c r="D414" s="393"/>
      <c r="E414" s="333"/>
      <c r="F414" s="339"/>
      <c r="G414" s="333"/>
      <c r="H414" s="332"/>
      <c r="I414" s="333"/>
      <c r="J414" s="339"/>
      <c r="K414" s="333"/>
      <c r="L414" s="332"/>
      <c r="M414" s="333"/>
      <c r="N414" s="333"/>
      <c r="O414" s="331"/>
      <c r="P414" s="333"/>
      <c r="Q414" s="333"/>
      <c r="R414" s="333"/>
      <c r="S414" s="333"/>
      <c r="T414" s="333"/>
      <c r="U414" s="334"/>
      <c r="V414" s="334"/>
      <c r="W414" s="334"/>
      <c r="X414" s="334"/>
      <c r="Y414" s="334"/>
      <c r="Z414" s="334"/>
      <c r="AA414" s="334"/>
      <c r="AB414" s="334"/>
      <c r="AC414" s="334"/>
      <c r="AD414" s="334"/>
      <c r="AE414" s="334"/>
      <c r="AF414" s="376"/>
    </row>
    <row r="415" spans="1:32">
      <c r="A415" s="333"/>
      <c r="B415" s="330"/>
      <c r="C415" s="392"/>
      <c r="D415" s="393"/>
      <c r="E415" s="333"/>
      <c r="F415" s="339"/>
      <c r="G415" s="333"/>
      <c r="H415" s="332"/>
      <c r="I415" s="333"/>
      <c r="J415" s="339"/>
      <c r="K415" s="333"/>
      <c r="L415" s="332"/>
      <c r="M415" s="333"/>
      <c r="N415" s="333"/>
      <c r="O415" s="331"/>
      <c r="P415" s="333"/>
      <c r="Q415" s="333"/>
      <c r="R415" s="333"/>
      <c r="S415" s="333"/>
      <c r="T415" s="333"/>
      <c r="U415" s="334"/>
      <c r="V415" s="334"/>
      <c r="W415" s="334"/>
      <c r="X415" s="334"/>
      <c r="Y415" s="334"/>
      <c r="Z415" s="334"/>
      <c r="AA415" s="334"/>
      <c r="AB415" s="334"/>
      <c r="AC415" s="334"/>
      <c r="AD415" s="334"/>
      <c r="AE415" s="334"/>
      <c r="AF415" s="376"/>
    </row>
    <row r="416" spans="1:32">
      <c r="A416" s="333"/>
      <c r="B416" s="330"/>
      <c r="C416" s="392"/>
      <c r="D416" s="393"/>
      <c r="E416" s="333"/>
      <c r="F416" s="339"/>
      <c r="G416" s="333"/>
      <c r="H416" s="332"/>
      <c r="I416" s="333"/>
      <c r="J416" s="339"/>
      <c r="K416" s="333"/>
      <c r="L416" s="332"/>
      <c r="M416" s="333"/>
      <c r="N416" s="333"/>
      <c r="O416" s="331"/>
      <c r="P416" s="333"/>
      <c r="Q416" s="333"/>
      <c r="R416" s="333"/>
      <c r="S416" s="333"/>
      <c r="T416" s="333"/>
      <c r="U416" s="334"/>
      <c r="V416" s="334"/>
      <c r="W416" s="334"/>
      <c r="X416" s="334"/>
      <c r="Y416" s="334"/>
      <c r="Z416" s="334"/>
      <c r="AA416" s="334"/>
      <c r="AB416" s="334"/>
      <c r="AC416" s="334"/>
      <c r="AD416" s="334"/>
      <c r="AE416" s="334"/>
      <c r="AF416" s="376"/>
    </row>
    <row r="417" spans="1:32">
      <c r="A417" s="333"/>
      <c r="B417" s="330"/>
      <c r="C417" s="392"/>
      <c r="D417" s="393"/>
      <c r="E417" s="333"/>
      <c r="F417" s="339"/>
      <c r="G417" s="333"/>
      <c r="H417" s="332"/>
      <c r="I417" s="333"/>
      <c r="J417" s="339"/>
      <c r="K417" s="333"/>
      <c r="L417" s="332"/>
      <c r="M417" s="333"/>
      <c r="N417" s="333"/>
      <c r="O417" s="331"/>
      <c r="P417" s="333"/>
      <c r="Q417" s="333"/>
      <c r="R417" s="333"/>
      <c r="S417" s="333"/>
      <c r="T417" s="333"/>
      <c r="U417" s="334"/>
      <c r="V417" s="334"/>
      <c r="W417" s="334"/>
      <c r="X417" s="334"/>
      <c r="Y417" s="334"/>
      <c r="Z417" s="334"/>
      <c r="AA417" s="334"/>
      <c r="AB417" s="334"/>
      <c r="AC417" s="334"/>
      <c r="AD417" s="334"/>
      <c r="AE417" s="334"/>
      <c r="AF417" s="376"/>
    </row>
    <row r="418" spans="1:32">
      <c r="A418" s="333"/>
      <c r="B418" s="330"/>
      <c r="C418" s="392"/>
      <c r="D418" s="393"/>
      <c r="E418" s="333"/>
      <c r="F418" s="339"/>
      <c r="G418" s="333"/>
      <c r="H418" s="332"/>
      <c r="I418" s="333"/>
      <c r="J418" s="339"/>
      <c r="K418" s="333"/>
      <c r="L418" s="332"/>
      <c r="M418" s="333"/>
      <c r="N418" s="333"/>
      <c r="O418" s="331"/>
      <c r="P418" s="333"/>
      <c r="Q418" s="333"/>
      <c r="R418" s="333"/>
      <c r="S418" s="333"/>
      <c r="T418" s="333"/>
      <c r="U418" s="334"/>
      <c r="V418" s="334"/>
      <c r="W418" s="334"/>
      <c r="X418" s="334"/>
      <c r="Y418" s="334"/>
      <c r="Z418" s="334"/>
      <c r="AA418" s="334"/>
      <c r="AB418" s="334"/>
      <c r="AC418" s="334"/>
      <c r="AD418" s="334"/>
      <c r="AE418" s="334"/>
      <c r="AF418" s="376"/>
    </row>
    <row r="419" spans="1:32">
      <c r="A419" s="333"/>
      <c r="B419" s="330"/>
      <c r="C419" s="392"/>
      <c r="D419" s="393"/>
      <c r="E419" s="333"/>
      <c r="F419" s="339"/>
      <c r="G419" s="333"/>
      <c r="H419" s="332"/>
      <c r="I419" s="333"/>
      <c r="J419" s="339"/>
      <c r="K419" s="333"/>
      <c r="L419" s="332"/>
      <c r="M419" s="333"/>
      <c r="N419" s="333"/>
      <c r="O419" s="331"/>
      <c r="P419" s="333"/>
      <c r="Q419" s="333"/>
      <c r="R419" s="333"/>
      <c r="S419" s="333"/>
      <c r="T419" s="333"/>
      <c r="U419" s="334"/>
      <c r="V419" s="334"/>
      <c r="W419" s="334"/>
      <c r="X419" s="334"/>
      <c r="Y419" s="334"/>
      <c r="Z419" s="334"/>
      <c r="AA419" s="334"/>
      <c r="AB419" s="334"/>
      <c r="AC419" s="334"/>
      <c r="AD419" s="334"/>
      <c r="AE419" s="334"/>
      <c r="AF419" s="376"/>
    </row>
    <row r="420" spans="1:32">
      <c r="A420" s="333"/>
      <c r="B420" s="330"/>
      <c r="C420" s="392"/>
      <c r="D420" s="393"/>
      <c r="E420" s="333"/>
      <c r="F420" s="339"/>
      <c r="G420" s="333"/>
      <c r="H420" s="332"/>
      <c r="I420" s="333"/>
      <c r="J420" s="339"/>
      <c r="K420" s="333"/>
      <c r="L420" s="332"/>
      <c r="M420" s="333"/>
      <c r="N420" s="333"/>
      <c r="O420" s="331"/>
      <c r="P420" s="333"/>
      <c r="Q420" s="333"/>
      <c r="R420" s="333"/>
      <c r="S420" s="333"/>
      <c r="T420" s="333"/>
      <c r="U420" s="334"/>
      <c r="V420" s="334"/>
      <c r="W420" s="334"/>
      <c r="X420" s="334"/>
      <c r="Y420" s="334"/>
      <c r="Z420" s="334"/>
      <c r="AA420" s="334"/>
      <c r="AB420" s="334"/>
      <c r="AC420" s="334"/>
      <c r="AD420" s="334"/>
      <c r="AE420" s="334"/>
      <c r="AF420" s="376"/>
    </row>
    <row r="421" spans="1:32">
      <c r="A421" s="333"/>
      <c r="B421" s="330"/>
      <c r="C421" s="392"/>
      <c r="D421" s="393"/>
      <c r="E421" s="333"/>
      <c r="F421" s="339"/>
      <c r="G421" s="333"/>
      <c r="H421" s="332"/>
      <c r="I421" s="333"/>
      <c r="J421" s="339"/>
      <c r="K421" s="333"/>
      <c r="L421" s="332"/>
      <c r="M421" s="333"/>
      <c r="N421" s="333"/>
      <c r="O421" s="331"/>
      <c r="P421" s="333"/>
      <c r="Q421" s="333"/>
      <c r="R421" s="333"/>
      <c r="S421" s="333"/>
      <c r="T421" s="333"/>
      <c r="U421" s="334"/>
      <c r="V421" s="334"/>
      <c r="W421" s="334"/>
      <c r="X421" s="334"/>
      <c r="Y421" s="334"/>
      <c r="Z421" s="334"/>
      <c r="AA421" s="334"/>
      <c r="AB421" s="334"/>
      <c r="AC421" s="334"/>
      <c r="AD421" s="334"/>
      <c r="AE421" s="334"/>
      <c r="AF421" s="376"/>
    </row>
    <row r="422" spans="1:32">
      <c r="A422" s="333"/>
      <c r="B422" s="330"/>
      <c r="C422" s="392"/>
      <c r="D422" s="393"/>
      <c r="E422" s="333"/>
      <c r="F422" s="339"/>
      <c r="G422" s="333"/>
      <c r="H422" s="332"/>
      <c r="I422" s="333"/>
      <c r="J422" s="339"/>
      <c r="K422" s="333"/>
      <c r="L422" s="332"/>
      <c r="M422" s="333"/>
      <c r="N422" s="333"/>
      <c r="O422" s="331"/>
      <c r="P422" s="333"/>
      <c r="Q422" s="333"/>
      <c r="R422" s="333"/>
      <c r="S422" s="333"/>
      <c r="T422" s="333"/>
      <c r="U422" s="334"/>
      <c r="V422" s="334"/>
      <c r="W422" s="334"/>
      <c r="X422" s="334"/>
      <c r="Y422" s="334"/>
      <c r="Z422" s="334"/>
      <c r="AA422" s="334"/>
      <c r="AB422" s="334"/>
      <c r="AC422" s="334"/>
      <c r="AD422" s="334"/>
      <c r="AE422" s="334"/>
      <c r="AF422" s="376"/>
    </row>
    <row r="423" spans="1:32">
      <c r="A423" s="333"/>
      <c r="B423" s="330"/>
      <c r="C423" s="392"/>
      <c r="D423" s="393"/>
      <c r="E423" s="333"/>
      <c r="F423" s="339"/>
      <c r="G423" s="333"/>
      <c r="H423" s="332"/>
      <c r="I423" s="333"/>
      <c r="J423" s="339"/>
      <c r="K423" s="333"/>
      <c r="L423" s="332"/>
      <c r="M423" s="333"/>
      <c r="N423" s="333"/>
      <c r="O423" s="331"/>
      <c r="P423" s="333"/>
      <c r="Q423" s="333"/>
      <c r="R423" s="333"/>
      <c r="S423" s="333"/>
      <c r="T423" s="333"/>
      <c r="U423" s="334"/>
      <c r="V423" s="334"/>
      <c r="W423" s="334"/>
      <c r="X423" s="334"/>
      <c r="Y423" s="334"/>
      <c r="Z423" s="334"/>
      <c r="AA423" s="334"/>
      <c r="AB423" s="334"/>
      <c r="AC423" s="334"/>
      <c r="AD423" s="334"/>
      <c r="AE423" s="334"/>
      <c r="AF423" s="376"/>
    </row>
    <row r="424" spans="1:32">
      <c r="A424" s="333"/>
      <c r="B424" s="330"/>
      <c r="C424" s="392"/>
      <c r="D424" s="393"/>
      <c r="E424" s="333"/>
      <c r="F424" s="339"/>
      <c r="G424" s="333"/>
      <c r="H424" s="332"/>
      <c r="I424" s="333"/>
      <c r="J424" s="339"/>
      <c r="K424" s="333"/>
      <c r="L424" s="332"/>
      <c r="M424" s="333"/>
      <c r="N424" s="333"/>
      <c r="O424" s="331"/>
      <c r="P424" s="333"/>
      <c r="Q424" s="333"/>
      <c r="R424" s="333"/>
      <c r="S424" s="333"/>
      <c r="T424" s="333"/>
      <c r="U424" s="334"/>
      <c r="V424" s="334"/>
      <c r="W424" s="334"/>
      <c r="X424" s="334"/>
      <c r="Y424" s="334"/>
      <c r="Z424" s="334"/>
      <c r="AA424" s="334"/>
      <c r="AB424" s="334"/>
      <c r="AC424" s="334"/>
      <c r="AD424" s="334"/>
      <c r="AE424" s="334"/>
      <c r="AF424" s="376"/>
    </row>
    <row r="425" spans="1:32">
      <c r="A425" s="333"/>
      <c r="B425" s="330"/>
      <c r="C425" s="392"/>
      <c r="D425" s="393"/>
      <c r="E425" s="333"/>
      <c r="F425" s="339"/>
      <c r="G425" s="333"/>
      <c r="H425" s="332"/>
      <c r="I425" s="333"/>
      <c r="J425" s="339"/>
      <c r="K425" s="333"/>
      <c r="L425" s="332"/>
      <c r="M425" s="333"/>
      <c r="N425" s="333"/>
      <c r="O425" s="331"/>
      <c r="P425" s="333"/>
      <c r="Q425" s="333"/>
      <c r="R425" s="333"/>
      <c r="S425" s="333"/>
      <c r="T425" s="333"/>
      <c r="U425" s="334"/>
      <c r="V425" s="334"/>
      <c r="W425" s="334"/>
      <c r="X425" s="334"/>
      <c r="Y425" s="334"/>
      <c r="Z425" s="334"/>
      <c r="AA425" s="334"/>
      <c r="AB425" s="334"/>
      <c r="AC425" s="334"/>
      <c r="AD425" s="334"/>
      <c r="AE425" s="334"/>
      <c r="AF425" s="376"/>
    </row>
    <row r="426" spans="1:32">
      <c r="A426" s="333"/>
      <c r="B426" s="330"/>
      <c r="C426" s="392"/>
      <c r="D426" s="393"/>
      <c r="E426" s="333"/>
      <c r="F426" s="339"/>
      <c r="G426" s="333"/>
      <c r="H426" s="332"/>
      <c r="I426" s="333"/>
      <c r="J426" s="339"/>
      <c r="K426" s="333"/>
      <c r="L426" s="332"/>
      <c r="M426" s="333"/>
      <c r="N426" s="333"/>
      <c r="O426" s="331"/>
      <c r="P426" s="333"/>
      <c r="Q426" s="333"/>
      <c r="R426" s="333"/>
      <c r="S426" s="333"/>
      <c r="T426" s="333"/>
      <c r="U426" s="334"/>
      <c r="V426" s="334"/>
      <c r="W426" s="334"/>
      <c r="X426" s="334"/>
      <c r="Y426" s="334"/>
      <c r="Z426" s="334"/>
      <c r="AA426" s="334"/>
      <c r="AB426" s="334"/>
      <c r="AC426" s="334"/>
      <c r="AD426" s="334"/>
      <c r="AE426" s="334"/>
      <c r="AF426" s="376"/>
    </row>
    <row r="427" spans="1:32">
      <c r="A427" s="333"/>
      <c r="B427" s="330"/>
      <c r="C427" s="392"/>
      <c r="D427" s="393"/>
      <c r="E427" s="333"/>
      <c r="F427" s="339"/>
      <c r="G427" s="333"/>
      <c r="H427" s="332"/>
      <c r="I427" s="333"/>
      <c r="J427" s="339"/>
      <c r="K427" s="333"/>
      <c r="L427" s="332"/>
      <c r="M427" s="333"/>
      <c r="N427" s="333"/>
      <c r="O427" s="331"/>
      <c r="P427" s="333"/>
      <c r="Q427" s="333"/>
      <c r="R427" s="333"/>
      <c r="S427" s="333"/>
      <c r="T427" s="333"/>
      <c r="U427" s="334"/>
      <c r="V427" s="334"/>
      <c r="W427" s="334"/>
      <c r="X427" s="334"/>
      <c r="Y427" s="334"/>
      <c r="Z427" s="334"/>
      <c r="AA427" s="334"/>
      <c r="AB427" s="334"/>
      <c r="AC427" s="334"/>
      <c r="AD427" s="334"/>
      <c r="AE427" s="334"/>
      <c r="AF427" s="376"/>
    </row>
    <row r="428" spans="1:32">
      <c r="A428" s="333"/>
      <c r="B428" s="330"/>
      <c r="C428" s="392"/>
      <c r="D428" s="393"/>
      <c r="E428" s="333"/>
      <c r="F428" s="339"/>
      <c r="G428" s="333"/>
      <c r="H428" s="332"/>
      <c r="I428" s="333"/>
      <c r="J428" s="339"/>
      <c r="K428" s="333"/>
      <c r="L428" s="332"/>
      <c r="M428" s="333"/>
      <c r="N428" s="333"/>
      <c r="O428" s="331"/>
      <c r="P428" s="333"/>
      <c r="Q428" s="333"/>
      <c r="R428" s="333"/>
      <c r="S428" s="333"/>
      <c r="T428" s="333"/>
      <c r="U428" s="334"/>
      <c r="V428" s="334"/>
      <c r="W428" s="334"/>
      <c r="X428" s="334"/>
      <c r="Y428" s="334"/>
      <c r="Z428" s="334"/>
      <c r="AA428" s="334"/>
      <c r="AB428" s="334"/>
      <c r="AC428" s="334"/>
      <c r="AD428" s="334"/>
      <c r="AE428" s="334"/>
      <c r="AF428" s="376"/>
    </row>
    <row r="429" spans="1:32">
      <c r="A429" s="333"/>
      <c r="B429" s="330"/>
      <c r="C429" s="392"/>
      <c r="D429" s="393"/>
      <c r="E429" s="333"/>
      <c r="F429" s="339"/>
      <c r="G429" s="333"/>
      <c r="H429" s="332"/>
      <c r="I429" s="333"/>
      <c r="J429" s="339"/>
      <c r="K429" s="333"/>
      <c r="L429" s="332"/>
      <c r="M429" s="333"/>
      <c r="N429" s="333"/>
      <c r="O429" s="331"/>
      <c r="P429" s="333"/>
      <c r="Q429" s="333"/>
      <c r="R429" s="333"/>
      <c r="S429" s="333"/>
      <c r="T429" s="333"/>
      <c r="U429" s="334"/>
      <c r="V429" s="334"/>
      <c r="W429" s="334"/>
      <c r="X429" s="334"/>
      <c r="Y429" s="334"/>
      <c r="Z429" s="334"/>
      <c r="AA429" s="334"/>
      <c r="AB429" s="334"/>
      <c r="AC429" s="334"/>
      <c r="AD429" s="334"/>
      <c r="AE429" s="334"/>
      <c r="AF429" s="376"/>
    </row>
    <row r="430" spans="1:32">
      <c r="A430" s="333"/>
      <c r="B430" s="330"/>
      <c r="C430" s="392"/>
      <c r="D430" s="393"/>
      <c r="E430" s="333"/>
      <c r="F430" s="339"/>
      <c r="G430" s="333"/>
      <c r="H430" s="332"/>
      <c r="I430" s="333"/>
      <c r="J430" s="339"/>
      <c r="K430" s="333"/>
      <c r="L430" s="332"/>
      <c r="M430" s="333"/>
      <c r="N430" s="333"/>
      <c r="O430" s="331"/>
      <c r="P430" s="333"/>
      <c r="Q430" s="333"/>
      <c r="R430" s="333"/>
      <c r="S430" s="333"/>
      <c r="T430" s="333"/>
      <c r="U430" s="334"/>
      <c r="V430" s="334"/>
      <c r="W430" s="334"/>
      <c r="X430" s="334"/>
      <c r="Y430" s="334"/>
      <c r="Z430" s="334"/>
      <c r="AA430" s="334"/>
      <c r="AB430" s="334"/>
      <c r="AC430" s="334"/>
      <c r="AD430" s="334"/>
      <c r="AE430" s="334"/>
      <c r="AF430" s="376"/>
    </row>
    <row r="431" spans="1:32">
      <c r="A431" s="333"/>
      <c r="B431" s="330"/>
      <c r="C431" s="392"/>
      <c r="D431" s="393"/>
      <c r="E431" s="333"/>
      <c r="F431" s="339"/>
      <c r="G431" s="333"/>
      <c r="H431" s="332"/>
      <c r="I431" s="333"/>
      <c r="J431" s="339"/>
      <c r="K431" s="333"/>
      <c r="L431" s="332"/>
      <c r="M431" s="333"/>
      <c r="N431" s="333"/>
      <c r="O431" s="331"/>
      <c r="P431" s="333"/>
      <c r="Q431" s="333"/>
      <c r="R431" s="333"/>
      <c r="S431" s="333"/>
      <c r="T431" s="333"/>
      <c r="U431" s="334"/>
      <c r="V431" s="334"/>
      <c r="W431" s="334"/>
      <c r="X431" s="334"/>
      <c r="Y431" s="334"/>
      <c r="Z431" s="334"/>
      <c r="AA431" s="334"/>
      <c r="AB431" s="334"/>
      <c r="AC431" s="334"/>
      <c r="AD431" s="334"/>
      <c r="AE431" s="334"/>
      <c r="AF431" s="376"/>
    </row>
    <row r="432" spans="1:32">
      <c r="A432" s="333"/>
      <c r="B432" s="330"/>
      <c r="C432" s="392"/>
      <c r="D432" s="393"/>
      <c r="E432" s="333"/>
      <c r="F432" s="339"/>
      <c r="G432" s="333"/>
      <c r="H432" s="332"/>
      <c r="I432" s="333"/>
      <c r="J432" s="339"/>
      <c r="K432" s="333"/>
      <c r="L432" s="332"/>
      <c r="M432" s="333"/>
      <c r="N432" s="333"/>
      <c r="O432" s="331"/>
      <c r="P432" s="333"/>
      <c r="Q432" s="333"/>
      <c r="R432" s="333"/>
      <c r="S432" s="333"/>
      <c r="T432" s="333"/>
      <c r="U432" s="334"/>
      <c r="V432" s="334"/>
      <c r="W432" s="334"/>
      <c r="X432" s="334"/>
      <c r="Y432" s="334"/>
      <c r="Z432" s="334"/>
      <c r="AA432" s="334"/>
      <c r="AB432" s="334"/>
      <c r="AC432" s="334"/>
      <c r="AD432" s="334"/>
      <c r="AE432" s="334"/>
      <c r="AF432" s="376"/>
    </row>
    <row r="433" spans="1:32">
      <c r="A433" s="333"/>
      <c r="B433" s="330"/>
      <c r="C433" s="392"/>
      <c r="D433" s="393"/>
      <c r="E433" s="333"/>
      <c r="F433" s="339"/>
      <c r="G433" s="333"/>
      <c r="H433" s="332"/>
      <c r="I433" s="333"/>
      <c r="J433" s="339"/>
      <c r="K433" s="333"/>
      <c r="L433" s="332"/>
      <c r="M433" s="333"/>
      <c r="N433" s="333"/>
      <c r="O433" s="331"/>
      <c r="P433" s="333"/>
      <c r="Q433" s="333"/>
      <c r="R433" s="333"/>
      <c r="S433" s="333"/>
      <c r="T433" s="333"/>
      <c r="U433" s="334"/>
      <c r="V433" s="334"/>
      <c r="W433" s="334"/>
      <c r="X433" s="334"/>
      <c r="Y433" s="334"/>
      <c r="Z433" s="334"/>
      <c r="AA433" s="334"/>
      <c r="AB433" s="334"/>
      <c r="AC433" s="334"/>
      <c r="AD433" s="334"/>
      <c r="AE433" s="334"/>
      <c r="AF433" s="376"/>
    </row>
    <row r="434" spans="1:32">
      <c r="A434" s="333"/>
      <c r="B434" s="330"/>
      <c r="C434" s="392"/>
      <c r="D434" s="393"/>
      <c r="E434" s="333"/>
      <c r="F434" s="339"/>
      <c r="G434" s="333"/>
      <c r="H434" s="332"/>
      <c r="I434" s="333"/>
      <c r="J434" s="339"/>
      <c r="K434" s="333"/>
      <c r="L434" s="332"/>
      <c r="M434" s="333"/>
      <c r="N434" s="333"/>
      <c r="O434" s="331"/>
      <c r="P434" s="333"/>
      <c r="Q434" s="333"/>
      <c r="R434" s="333"/>
      <c r="S434" s="333"/>
      <c r="T434" s="333"/>
      <c r="U434" s="334"/>
      <c r="V434" s="334"/>
      <c r="W434" s="334"/>
      <c r="X434" s="334"/>
      <c r="Y434" s="334"/>
      <c r="Z434" s="334"/>
      <c r="AA434" s="334"/>
      <c r="AB434" s="334"/>
      <c r="AC434" s="334"/>
      <c r="AD434" s="334"/>
      <c r="AE434" s="334"/>
      <c r="AF434" s="376"/>
    </row>
    <row r="435" spans="1:32">
      <c r="A435" s="333"/>
      <c r="B435" s="330"/>
      <c r="C435" s="392"/>
      <c r="D435" s="393"/>
      <c r="E435" s="333"/>
      <c r="F435" s="339"/>
      <c r="G435" s="333"/>
      <c r="H435" s="332"/>
      <c r="I435" s="333"/>
      <c r="J435" s="339"/>
      <c r="K435" s="333"/>
      <c r="L435" s="332"/>
      <c r="M435" s="333"/>
      <c r="N435" s="333"/>
      <c r="O435" s="331"/>
      <c r="P435" s="333"/>
      <c r="Q435" s="333"/>
      <c r="R435" s="333"/>
      <c r="S435" s="333"/>
      <c r="T435" s="333"/>
      <c r="U435" s="334"/>
      <c r="V435" s="334"/>
      <c r="W435" s="334"/>
      <c r="X435" s="334"/>
      <c r="Y435" s="334"/>
      <c r="Z435" s="334"/>
      <c r="AA435" s="334"/>
      <c r="AB435" s="334"/>
      <c r="AC435" s="334"/>
      <c r="AD435" s="334"/>
      <c r="AE435" s="334"/>
      <c r="AF435" s="376"/>
    </row>
    <row r="436" spans="1:32">
      <c r="A436" s="333"/>
      <c r="B436" s="330"/>
      <c r="C436" s="392"/>
      <c r="D436" s="393"/>
      <c r="E436" s="333"/>
      <c r="F436" s="339"/>
      <c r="G436" s="333"/>
      <c r="H436" s="332"/>
      <c r="I436" s="333"/>
      <c r="J436" s="339"/>
      <c r="K436" s="333"/>
      <c r="L436" s="332"/>
      <c r="M436" s="333"/>
      <c r="N436" s="333"/>
      <c r="O436" s="331"/>
      <c r="P436" s="333"/>
      <c r="Q436" s="333"/>
      <c r="R436" s="333"/>
      <c r="S436" s="333"/>
      <c r="T436" s="333"/>
      <c r="U436" s="334"/>
      <c r="V436" s="334"/>
      <c r="W436" s="334"/>
      <c r="X436" s="334"/>
      <c r="Y436" s="334"/>
      <c r="Z436" s="334"/>
      <c r="AA436" s="334"/>
      <c r="AB436" s="334"/>
      <c r="AC436" s="334"/>
      <c r="AD436" s="334"/>
      <c r="AE436" s="334"/>
      <c r="AF436" s="376"/>
    </row>
    <row r="437" spans="1:32">
      <c r="A437" s="333"/>
      <c r="B437" s="330"/>
      <c r="C437" s="392"/>
      <c r="D437" s="393"/>
      <c r="E437" s="333"/>
      <c r="F437" s="339"/>
      <c r="G437" s="333"/>
      <c r="H437" s="332"/>
      <c r="I437" s="333"/>
      <c r="J437" s="339"/>
      <c r="K437" s="333"/>
      <c r="L437" s="332"/>
      <c r="M437" s="333"/>
      <c r="N437" s="333"/>
      <c r="O437" s="331"/>
      <c r="P437" s="333"/>
      <c r="Q437" s="333"/>
      <c r="R437" s="333"/>
      <c r="S437" s="333"/>
      <c r="T437" s="333"/>
      <c r="U437" s="334"/>
      <c r="V437" s="334"/>
      <c r="W437" s="334"/>
      <c r="X437" s="334"/>
      <c r="Y437" s="334"/>
      <c r="Z437" s="334"/>
      <c r="AA437" s="334"/>
      <c r="AB437" s="334"/>
      <c r="AC437" s="334"/>
      <c r="AD437" s="334"/>
      <c r="AE437" s="334"/>
      <c r="AF437" s="376"/>
    </row>
    <row r="438" spans="1:32">
      <c r="A438" s="333"/>
      <c r="B438" s="330"/>
      <c r="C438" s="392"/>
      <c r="D438" s="393"/>
      <c r="E438" s="333"/>
      <c r="F438" s="339"/>
      <c r="G438" s="333"/>
      <c r="H438" s="332"/>
      <c r="I438" s="333"/>
      <c r="J438" s="339"/>
      <c r="K438" s="333"/>
      <c r="L438" s="332"/>
      <c r="M438" s="333"/>
      <c r="N438" s="333"/>
      <c r="O438" s="331"/>
      <c r="P438" s="333"/>
      <c r="Q438" s="333"/>
      <c r="R438" s="333"/>
      <c r="S438" s="333"/>
      <c r="T438" s="333"/>
      <c r="U438" s="334"/>
      <c r="V438" s="334"/>
      <c r="W438" s="334"/>
      <c r="X438" s="334"/>
      <c r="Y438" s="334"/>
      <c r="Z438" s="334"/>
      <c r="AA438" s="334"/>
      <c r="AB438" s="334"/>
      <c r="AC438" s="334"/>
      <c r="AD438" s="334"/>
      <c r="AE438" s="334"/>
      <c r="AF438" s="376"/>
    </row>
    <row r="439" spans="1:32">
      <c r="A439" s="333"/>
      <c r="B439" s="330"/>
      <c r="C439" s="392"/>
      <c r="D439" s="393"/>
      <c r="E439" s="333"/>
      <c r="F439" s="339"/>
      <c r="G439" s="333"/>
      <c r="H439" s="332"/>
      <c r="I439" s="333"/>
      <c r="J439" s="339"/>
      <c r="K439" s="333"/>
      <c r="L439" s="332"/>
      <c r="M439" s="333"/>
      <c r="N439" s="333"/>
      <c r="O439" s="331"/>
      <c r="P439" s="333"/>
      <c r="Q439" s="333"/>
      <c r="R439" s="333"/>
      <c r="S439" s="333"/>
      <c r="T439" s="333"/>
      <c r="U439" s="334"/>
      <c r="V439" s="334"/>
      <c r="W439" s="334"/>
      <c r="X439" s="334"/>
      <c r="Y439" s="334"/>
      <c r="Z439" s="334"/>
      <c r="AA439" s="334"/>
      <c r="AB439" s="334"/>
      <c r="AC439" s="334"/>
      <c r="AD439" s="334"/>
      <c r="AE439" s="334"/>
      <c r="AF439" s="376"/>
    </row>
    <row r="440" spans="1:32">
      <c r="A440" s="333"/>
      <c r="B440" s="330"/>
      <c r="C440" s="392"/>
      <c r="D440" s="393"/>
      <c r="E440" s="333"/>
      <c r="F440" s="339"/>
      <c r="G440" s="333"/>
      <c r="H440" s="332"/>
      <c r="I440" s="333"/>
      <c r="J440" s="339"/>
      <c r="K440" s="333"/>
      <c r="L440" s="332"/>
      <c r="M440" s="333"/>
      <c r="N440" s="333"/>
      <c r="O440" s="331"/>
      <c r="P440" s="333"/>
      <c r="Q440" s="333"/>
      <c r="R440" s="333"/>
      <c r="S440" s="333"/>
      <c r="T440" s="333"/>
      <c r="U440" s="334"/>
      <c r="V440" s="334"/>
      <c r="W440" s="334"/>
      <c r="X440" s="334"/>
      <c r="Y440" s="334"/>
      <c r="Z440" s="334"/>
      <c r="AA440" s="334"/>
      <c r="AB440" s="334"/>
      <c r="AC440" s="334"/>
      <c r="AD440" s="334"/>
      <c r="AE440" s="334"/>
      <c r="AF440" s="376"/>
    </row>
    <row r="441" spans="1:32">
      <c r="A441" s="333"/>
      <c r="B441" s="330"/>
      <c r="C441" s="392"/>
      <c r="D441" s="393"/>
      <c r="E441" s="333"/>
      <c r="F441" s="339"/>
      <c r="G441" s="333"/>
      <c r="H441" s="332"/>
      <c r="I441" s="333"/>
      <c r="J441" s="339"/>
      <c r="K441" s="333"/>
      <c r="L441" s="332"/>
      <c r="M441" s="333"/>
      <c r="N441" s="333"/>
      <c r="O441" s="331"/>
      <c r="P441" s="333"/>
      <c r="Q441" s="333"/>
      <c r="R441" s="333"/>
      <c r="S441" s="333"/>
      <c r="T441" s="333"/>
      <c r="U441" s="334"/>
      <c r="V441" s="334"/>
      <c r="W441" s="334"/>
      <c r="X441" s="334"/>
      <c r="Y441" s="334"/>
      <c r="Z441" s="334"/>
      <c r="AA441" s="334"/>
      <c r="AB441" s="334"/>
      <c r="AC441" s="334"/>
      <c r="AD441" s="334"/>
      <c r="AE441" s="334"/>
      <c r="AF441" s="376"/>
    </row>
    <row r="442" spans="1:32">
      <c r="A442" s="333"/>
      <c r="B442" s="330"/>
      <c r="C442" s="392"/>
      <c r="D442" s="393"/>
      <c r="E442" s="333"/>
      <c r="F442" s="339"/>
      <c r="G442" s="333"/>
      <c r="H442" s="332"/>
      <c r="I442" s="333"/>
      <c r="J442" s="339"/>
      <c r="K442" s="333"/>
      <c r="L442" s="332"/>
      <c r="M442" s="333"/>
      <c r="N442" s="333"/>
      <c r="O442" s="331"/>
      <c r="P442" s="333"/>
      <c r="Q442" s="333"/>
      <c r="R442" s="333"/>
      <c r="S442" s="333"/>
      <c r="T442" s="333"/>
      <c r="U442" s="334"/>
      <c r="V442" s="334"/>
      <c r="W442" s="334"/>
      <c r="X442" s="334"/>
      <c r="Y442" s="334"/>
      <c r="Z442" s="334"/>
      <c r="AA442" s="334"/>
      <c r="AB442" s="334"/>
      <c r="AC442" s="334"/>
      <c r="AD442" s="334"/>
      <c r="AE442" s="334"/>
      <c r="AF442" s="376"/>
    </row>
    <row r="443" spans="1:32">
      <c r="A443" s="333"/>
      <c r="B443" s="330"/>
      <c r="C443" s="392"/>
      <c r="D443" s="393"/>
      <c r="E443" s="333"/>
      <c r="F443" s="339"/>
      <c r="G443" s="333"/>
      <c r="H443" s="332"/>
      <c r="I443" s="333"/>
      <c r="J443" s="339"/>
      <c r="K443" s="333"/>
      <c r="L443" s="332"/>
      <c r="M443" s="333"/>
      <c r="N443" s="333"/>
      <c r="O443" s="331"/>
      <c r="P443" s="333"/>
      <c r="Q443" s="333"/>
      <c r="R443" s="333"/>
      <c r="S443" s="333"/>
      <c r="T443" s="333"/>
      <c r="U443" s="334"/>
      <c r="V443" s="334"/>
      <c r="W443" s="334"/>
      <c r="X443" s="334"/>
      <c r="Y443" s="334"/>
      <c r="Z443" s="334"/>
      <c r="AA443" s="334"/>
      <c r="AB443" s="334"/>
      <c r="AC443" s="334"/>
      <c r="AD443" s="334"/>
      <c r="AE443" s="334"/>
      <c r="AF443" s="376"/>
    </row>
    <row r="444" spans="1:32">
      <c r="A444" s="333"/>
      <c r="B444" s="330"/>
      <c r="C444" s="392"/>
      <c r="D444" s="393"/>
      <c r="E444" s="333"/>
      <c r="F444" s="339"/>
      <c r="G444" s="333"/>
      <c r="H444" s="332"/>
      <c r="I444" s="333"/>
      <c r="J444" s="339"/>
      <c r="K444" s="333"/>
      <c r="L444" s="332"/>
      <c r="M444" s="333"/>
      <c r="N444" s="333"/>
      <c r="O444" s="331"/>
      <c r="P444" s="333"/>
      <c r="Q444" s="333"/>
      <c r="R444" s="333"/>
      <c r="S444" s="333"/>
      <c r="T444" s="333"/>
      <c r="U444" s="334"/>
      <c r="V444" s="334"/>
      <c r="W444" s="334"/>
      <c r="X444" s="334"/>
      <c r="Y444" s="334"/>
      <c r="Z444" s="334"/>
      <c r="AA444" s="334"/>
      <c r="AB444" s="334"/>
      <c r="AC444" s="334"/>
      <c r="AD444" s="334"/>
      <c r="AE444" s="334"/>
      <c r="AF444" s="376"/>
    </row>
    <row r="445" spans="1:32">
      <c r="A445" s="333"/>
      <c r="B445" s="330"/>
      <c r="C445" s="392"/>
      <c r="D445" s="393"/>
      <c r="E445" s="333"/>
      <c r="F445" s="339"/>
      <c r="G445" s="333"/>
      <c r="H445" s="332"/>
      <c r="I445" s="333"/>
      <c r="J445" s="339"/>
      <c r="K445" s="333"/>
      <c r="L445" s="332"/>
      <c r="M445" s="333"/>
      <c r="N445" s="333"/>
      <c r="O445" s="331"/>
      <c r="P445" s="333"/>
      <c r="Q445" s="333"/>
      <c r="R445" s="333"/>
      <c r="S445" s="333"/>
      <c r="T445" s="333"/>
      <c r="U445" s="334"/>
      <c r="V445" s="334"/>
      <c r="W445" s="334"/>
      <c r="X445" s="334"/>
      <c r="Y445" s="334"/>
      <c r="Z445" s="334"/>
      <c r="AA445" s="334"/>
      <c r="AB445" s="334"/>
      <c r="AC445" s="334"/>
      <c r="AD445" s="334"/>
      <c r="AE445" s="334"/>
      <c r="AF445" s="376"/>
    </row>
    <row r="446" spans="1:32">
      <c r="A446" s="333"/>
      <c r="B446" s="330"/>
      <c r="C446" s="392"/>
      <c r="D446" s="393"/>
      <c r="E446" s="333"/>
      <c r="F446" s="339"/>
      <c r="G446" s="333"/>
      <c r="H446" s="332"/>
      <c r="I446" s="333"/>
      <c r="J446" s="339"/>
      <c r="K446" s="333"/>
      <c r="L446" s="332"/>
      <c r="M446" s="333"/>
      <c r="N446" s="333"/>
      <c r="O446" s="331"/>
      <c r="P446" s="333"/>
      <c r="Q446" s="333"/>
      <c r="R446" s="333"/>
      <c r="S446" s="333"/>
      <c r="T446" s="333"/>
      <c r="U446" s="334"/>
      <c r="V446" s="334"/>
      <c r="W446" s="334"/>
      <c r="X446" s="334"/>
      <c r="Y446" s="334"/>
      <c r="Z446" s="334"/>
      <c r="AA446" s="334"/>
      <c r="AB446" s="334"/>
      <c r="AC446" s="334"/>
      <c r="AD446" s="334"/>
      <c r="AE446" s="334"/>
      <c r="AF446" s="376"/>
    </row>
    <row r="447" spans="1:32">
      <c r="A447" s="333"/>
      <c r="B447" s="330"/>
      <c r="C447" s="392"/>
      <c r="D447" s="393"/>
      <c r="E447" s="333"/>
      <c r="F447" s="339"/>
      <c r="G447" s="333"/>
      <c r="H447" s="332"/>
      <c r="I447" s="333"/>
      <c r="J447" s="339"/>
      <c r="K447" s="333"/>
      <c r="L447" s="332"/>
      <c r="M447" s="333"/>
      <c r="N447" s="333"/>
      <c r="O447" s="331"/>
      <c r="P447" s="333"/>
      <c r="Q447" s="333"/>
      <c r="R447" s="333"/>
      <c r="S447" s="333"/>
      <c r="T447" s="333"/>
      <c r="U447" s="334"/>
      <c r="V447" s="334"/>
      <c r="W447" s="334"/>
      <c r="X447" s="334"/>
      <c r="Y447" s="334"/>
      <c r="Z447" s="334"/>
      <c r="AA447" s="334"/>
      <c r="AB447" s="334"/>
      <c r="AC447" s="334"/>
      <c r="AD447" s="334"/>
      <c r="AE447" s="334"/>
      <c r="AF447" s="376"/>
    </row>
    <row r="448" spans="1:32">
      <c r="A448" s="333"/>
      <c r="B448" s="330"/>
      <c r="C448" s="392"/>
      <c r="D448" s="393"/>
      <c r="E448" s="333"/>
      <c r="F448" s="339"/>
      <c r="G448" s="333"/>
      <c r="H448" s="332"/>
      <c r="I448" s="333"/>
      <c r="J448" s="339"/>
      <c r="K448" s="333"/>
      <c r="L448" s="332"/>
      <c r="M448" s="333"/>
      <c r="N448" s="333"/>
      <c r="O448" s="331"/>
      <c r="P448" s="333"/>
      <c r="Q448" s="333"/>
      <c r="R448" s="333"/>
      <c r="S448" s="333"/>
      <c r="T448" s="333"/>
      <c r="U448" s="334"/>
      <c r="V448" s="334"/>
      <c r="W448" s="334"/>
      <c r="X448" s="334"/>
      <c r="Y448" s="334"/>
      <c r="Z448" s="334"/>
      <c r="AA448" s="334"/>
      <c r="AB448" s="334"/>
      <c r="AC448" s="334"/>
      <c r="AD448" s="334"/>
      <c r="AE448" s="334"/>
      <c r="AF448" s="376"/>
    </row>
    <row r="449" spans="1:32">
      <c r="A449" s="333"/>
      <c r="B449" s="330"/>
      <c r="C449" s="392"/>
      <c r="D449" s="393"/>
      <c r="E449" s="333"/>
      <c r="F449" s="339"/>
      <c r="G449" s="333"/>
      <c r="H449" s="332"/>
      <c r="I449" s="333"/>
      <c r="J449" s="339"/>
      <c r="K449" s="333"/>
      <c r="L449" s="332"/>
      <c r="M449" s="333"/>
      <c r="N449" s="333"/>
      <c r="O449" s="331"/>
      <c r="P449" s="333"/>
      <c r="Q449" s="333"/>
      <c r="R449" s="333"/>
      <c r="S449" s="333"/>
      <c r="T449" s="333"/>
      <c r="U449" s="334"/>
      <c r="V449" s="334"/>
      <c r="W449" s="334"/>
      <c r="X449" s="334"/>
      <c r="Y449" s="334"/>
      <c r="Z449" s="334"/>
      <c r="AA449" s="334"/>
      <c r="AB449" s="334"/>
      <c r="AC449" s="334"/>
      <c r="AD449" s="334"/>
      <c r="AE449" s="334"/>
      <c r="AF449" s="376"/>
    </row>
    <row r="450" spans="1:32">
      <c r="A450" s="333"/>
      <c r="B450" s="330"/>
      <c r="C450" s="392"/>
      <c r="D450" s="393"/>
      <c r="E450" s="333"/>
      <c r="F450" s="339"/>
      <c r="G450" s="333"/>
      <c r="H450" s="332"/>
      <c r="I450" s="333"/>
      <c r="J450" s="339"/>
      <c r="K450" s="333"/>
      <c r="L450" s="332"/>
      <c r="M450" s="333"/>
      <c r="N450" s="333"/>
      <c r="O450" s="331"/>
      <c r="P450" s="333"/>
      <c r="Q450" s="333"/>
      <c r="R450" s="333"/>
      <c r="S450" s="333"/>
      <c r="T450" s="333"/>
      <c r="U450" s="334"/>
      <c r="V450" s="334"/>
      <c r="W450" s="334"/>
      <c r="X450" s="334"/>
      <c r="Y450" s="334"/>
      <c r="Z450" s="334"/>
      <c r="AA450" s="334"/>
      <c r="AB450" s="334"/>
      <c r="AC450" s="334"/>
      <c r="AD450" s="334"/>
      <c r="AE450" s="334"/>
      <c r="AF450" s="376"/>
    </row>
    <row r="451" spans="1:32">
      <c r="A451" s="333"/>
      <c r="B451" s="330"/>
      <c r="C451" s="392"/>
      <c r="D451" s="393"/>
      <c r="E451" s="333"/>
      <c r="F451" s="339"/>
      <c r="G451" s="333"/>
      <c r="H451" s="332"/>
      <c r="I451" s="333"/>
      <c r="J451" s="339"/>
      <c r="K451" s="333"/>
      <c r="L451" s="332"/>
      <c r="M451" s="333"/>
      <c r="N451" s="333"/>
      <c r="O451" s="331"/>
      <c r="P451" s="333"/>
      <c r="Q451" s="333"/>
      <c r="R451" s="333"/>
      <c r="S451" s="333"/>
      <c r="T451" s="333"/>
      <c r="U451" s="334"/>
      <c r="V451" s="334"/>
      <c r="W451" s="334"/>
      <c r="X451" s="334"/>
      <c r="Y451" s="334"/>
      <c r="Z451" s="334"/>
      <c r="AA451" s="334"/>
      <c r="AB451" s="334"/>
      <c r="AC451" s="334"/>
      <c r="AD451" s="334"/>
      <c r="AE451" s="334"/>
      <c r="AF451" s="376"/>
    </row>
    <row r="452" spans="1:32">
      <c r="A452" s="333"/>
      <c r="B452" s="330"/>
      <c r="C452" s="392"/>
      <c r="D452" s="393"/>
      <c r="E452" s="333"/>
      <c r="F452" s="339"/>
      <c r="G452" s="333"/>
      <c r="H452" s="332"/>
      <c r="I452" s="333"/>
      <c r="J452" s="339"/>
      <c r="K452" s="333"/>
      <c r="L452" s="332"/>
      <c r="M452" s="333"/>
      <c r="N452" s="333"/>
      <c r="O452" s="331"/>
      <c r="P452" s="333"/>
      <c r="Q452" s="333"/>
      <c r="R452" s="333"/>
      <c r="S452" s="333"/>
      <c r="T452" s="333"/>
      <c r="U452" s="334"/>
      <c r="V452" s="334"/>
      <c r="W452" s="334"/>
      <c r="X452" s="334"/>
      <c r="Y452" s="334"/>
      <c r="Z452" s="334"/>
      <c r="AA452" s="334"/>
      <c r="AB452" s="334"/>
      <c r="AC452" s="334"/>
      <c r="AD452" s="334"/>
      <c r="AE452" s="334"/>
      <c r="AF452" s="376"/>
    </row>
    <row r="453" spans="1:32">
      <c r="A453" s="333"/>
      <c r="B453" s="330"/>
      <c r="C453" s="392"/>
      <c r="D453" s="393"/>
      <c r="E453" s="333"/>
      <c r="F453" s="339"/>
      <c r="G453" s="333"/>
      <c r="H453" s="332"/>
      <c r="I453" s="333"/>
      <c r="J453" s="339"/>
      <c r="K453" s="333"/>
      <c r="L453" s="332"/>
      <c r="M453" s="333"/>
      <c r="N453" s="333"/>
      <c r="O453" s="331"/>
      <c r="P453" s="333"/>
      <c r="Q453" s="333"/>
      <c r="R453" s="333"/>
      <c r="S453" s="333"/>
      <c r="T453" s="333"/>
      <c r="U453" s="334"/>
      <c r="V453" s="334"/>
      <c r="W453" s="334"/>
      <c r="X453" s="334"/>
      <c r="Y453" s="334"/>
      <c r="Z453" s="334"/>
      <c r="AA453" s="334"/>
      <c r="AB453" s="334"/>
      <c r="AC453" s="334"/>
      <c r="AD453" s="334"/>
      <c r="AE453" s="334"/>
      <c r="AF453" s="376"/>
    </row>
    <row r="454" spans="1:32">
      <c r="A454" s="333"/>
      <c r="B454" s="330"/>
      <c r="C454" s="392"/>
      <c r="D454" s="393"/>
      <c r="E454" s="333"/>
      <c r="F454" s="339"/>
      <c r="G454" s="333"/>
      <c r="H454" s="332"/>
      <c r="I454" s="333"/>
      <c r="J454" s="339"/>
      <c r="K454" s="333"/>
      <c r="L454" s="332"/>
      <c r="M454" s="333"/>
      <c r="N454" s="333"/>
      <c r="O454" s="331"/>
      <c r="P454" s="333"/>
      <c r="Q454" s="333"/>
      <c r="R454" s="333"/>
      <c r="S454" s="333"/>
      <c r="T454" s="333"/>
      <c r="U454" s="334"/>
      <c r="V454" s="334"/>
      <c r="W454" s="334"/>
      <c r="X454" s="334"/>
      <c r="Y454" s="334"/>
      <c r="Z454" s="334"/>
      <c r="AA454" s="334"/>
      <c r="AB454" s="334"/>
      <c r="AC454" s="334"/>
      <c r="AD454" s="334"/>
      <c r="AE454" s="334"/>
      <c r="AF454" s="376"/>
    </row>
    <row r="455" spans="1:32">
      <c r="A455" s="333"/>
      <c r="B455" s="330"/>
      <c r="C455" s="392"/>
      <c r="D455" s="393"/>
      <c r="E455" s="333"/>
      <c r="F455" s="339"/>
      <c r="G455" s="333"/>
      <c r="H455" s="332"/>
      <c r="I455" s="333"/>
      <c r="J455" s="339"/>
      <c r="K455" s="333"/>
      <c r="L455" s="332"/>
      <c r="M455" s="333"/>
      <c r="N455" s="333"/>
      <c r="O455" s="331"/>
      <c r="P455" s="333"/>
      <c r="Q455" s="333"/>
      <c r="R455" s="333"/>
      <c r="S455" s="333"/>
      <c r="T455" s="333"/>
      <c r="U455" s="334"/>
      <c r="V455" s="334"/>
      <c r="W455" s="334"/>
      <c r="X455" s="334"/>
      <c r="Y455" s="334"/>
      <c r="Z455" s="334"/>
      <c r="AA455" s="334"/>
      <c r="AB455" s="334"/>
      <c r="AC455" s="334"/>
      <c r="AD455" s="334"/>
      <c r="AE455" s="334"/>
      <c r="AF455" s="376"/>
    </row>
    <row r="456" spans="1:32">
      <c r="A456" s="333"/>
      <c r="B456" s="330"/>
      <c r="C456" s="392"/>
      <c r="D456" s="393"/>
      <c r="E456" s="333"/>
      <c r="F456" s="339"/>
      <c r="G456" s="333"/>
      <c r="H456" s="332"/>
      <c r="I456" s="333"/>
      <c r="J456" s="339"/>
      <c r="K456" s="333"/>
      <c r="L456" s="332"/>
      <c r="M456" s="333"/>
      <c r="N456" s="333"/>
      <c r="O456" s="331"/>
      <c r="P456" s="333"/>
      <c r="Q456" s="333"/>
      <c r="R456" s="333"/>
      <c r="S456" s="333"/>
      <c r="T456" s="333"/>
      <c r="U456" s="334"/>
      <c r="V456" s="334"/>
      <c r="W456" s="334"/>
      <c r="X456" s="334"/>
      <c r="Y456" s="334"/>
      <c r="Z456" s="334"/>
      <c r="AA456" s="334"/>
      <c r="AB456" s="334"/>
      <c r="AC456" s="334"/>
      <c r="AD456" s="334"/>
      <c r="AE456" s="334"/>
      <c r="AF456" s="376"/>
    </row>
    <row r="457" spans="1:32">
      <c r="A457" s="333"/>
      <c r="B457" s="330"/>
      <c r="C457" s="392"/>
      <c r="D457" s="393"/>
      <c r="E457" s="333"/>
      <c r="F457" s="339"/>
      <c r="G457" s="333"/>
      <c r="H457" s="332"/>
      <c r="I457" s="333"/>
      <c r="J457" s="339"/>
      <c r="K457" s="333"/>
      <c r="L457" s="332"/>
      <c r="M457" s="333"/>
      <c r="N457" s="333"/>
      <c r="O457" s="331"/>
      <c r="P457" s="333"/>
      <c r="Q457" s="333"/>
      <c r="R457" s="333"/>
      <c r="S457" s="333"/>
      <c r="T457" s="333"/>
      <c r="U457" s="334"/>
      <c r="V457" s="334"/>
      <c r="W457" s="334"/>
      <c r="X457" s="334"/>
      <c r="Y457" s="334"/>
      <c r="Z457" s="334"/>
      <c r="AA457" s="334"/>
      <c r="AB457" s="334"/>
      <c r="AC457" s="334"/>
      <c r="AD457" s="334"/>
      <c r="AE457" s="334"/>
      <c r="AF457" s="376"/>
    </row>
    <row r="458" spans="1:32">
      <c r="A458" s="333"/>
      <c r="B458" s="330"/>
      <c r="C458" s="392"/>
      <c r="D458" s="393"/>
      <c r="E458" s="333"/>
      <c r="F458" s="339"/>
      <c r="G458" s="333"/>
      <c r="H458" s="332"/>
      <c r="I458" s="333"/>
      <c r="J458" s="339"/>
      <c r="K458" s="333"/>
      <c r="L458" s="332"/>
      <c r="M458" s="333"/>
      <c r="N458" s="333"/>
      <c r="O458" s="331"/>
      <c r="P458" s="333"/>
      <c r="Q458" s="333"/>
      <c r="R458" s="333"/>
      <c r="S458" s="333"/>
      <c r="T458" s="333"/>
      <c r="U458" s="334"/>
      <c r="V458" s="334"/>
      <c r="W458" s="334"/>
      <c r="X458" s="334"/>
      <c r="Y458" s="334"/>
      <c r="Z458" s="334"/>
      <c r="AA458" s="334"/>
      <c r="AB458" s="334"/>
      <c r="AC458" s="334"/>
      <c r="AD458" s="334"/>
      <c r="AE458" s="334"/>
      <c r="AF458" s="376"/>
    </row>
    <row r="459" spans="1:32">
      <c r="A459" s="333"/>
      <c r="B459" s="330"/>
      <c r="C459" s="392"/>
      <c r="D459" s="393"/>
      <c r="E459" s="333"/>
      <c r="F459" s="339"/>
      <c r="G459" s="333"/>
      <c r="H459" s="332"/>
      <c r="I459" s="333"/>
      <c r="J459" s="339"/>
      <c r="K459" s="333"/>
      <c r="L459" s="332"/>
      <c r="M459" s="333"/>
      <c r="N459" s="333"/>
      <c r="O459" s="331"/>
      <c r="P459" s="333"/>
      <c r="Q459" s="333"/>
      <c r="R459" s="333"/>
      <c r="S459" s="333"/>
      <c r="T459" s="333"/>
      <c r="U459" s="334"/>
      <c r="V459" s="334"/>
      <c r="W459" s="334"/>
      <c r="X459" s="334"/>
      <c r="Y459" s="334"/>
      <c r="Z459" s="334"/>
      <c r="AA459" s="334"/>
      <c r="AB459" s="334"/>
      <c r="AC459" s="334"/>
      <c r="AD459" s="334"/>
      <c r="AE459" s="334"/>
      <c r="AF459" s="376"/>
    </row>
    <row r="460" spans="1:32">
      <c r="A460" s="333"/>
      <c r="B460" s="330"/>
      <c r="C460" s="392"/>
      <c r="D460" s="393"/>
      <c r="E460" s="333"/>
      <c r="F460" s="339"/>
      <c r="G460" s="333"/>
      <c r="H460" s="332"/>
      <c r="I460" s="333"/>
      <c r="J460" s="339"/>
      <c r="K460" s="333"/>
      <c r="L460" s="332"/>
      <c r="M460" s="333"/>
      <c r="N460" s="333"/>
      <c r="O460" s="331"/>
      <c r="P460" s="333"/>
      <c r="Q460" s="333"/>
      <c r="R460" s="333"/>
      <c r="S460" s="333"/>
      <c r="T460" s="333"/>
      <c r="U460" s="334"/>
      <c r="V460" s="334"/>
      <c r="W460" s="334"/>
      <c r="X460" s="334"/>
      <c r="Y460" s="334"/>
      <c r="Z460" s="334"/>
      <c r="AA460" s="334"/>
      <c r="AB460" s="334"/>
      <c r="AC460" s="334"/>
      <c r="AD460" s="334"/>
      <c r="AE460" s="334"/>
      <c r="AF460" s="376"/>
    </row>
    <row r="461" spans="1:32">
      <c r="A461" s="333"/>
      <c r="B461" s="330"/>
      <c r="C461" s="392"/>
      <c r="D461" s="393"/>
      <c r="E461" s="333"/>
      <c r="F461" s="339"/>
      <c r="G461" s="333"/>
      <c r="H461" s="332"/>
      <c r="I461" s="333"/>
      <c r="J461" s="339"/>
      <c r="K461" s="333"/>
      <c r="L461" s="332"/>
      <c r="M461" s="333"/>
      <c r="N461" s="333"/>
      <c r="O461" s="331"/>
      <c r="P461" s="333"/>
      <c r="Q461" s="333"/>
      <c r="R461" s="333"/>
      <c r="S461" s="333"/>
      <c r="T461" s="333"/>
      <c r="U461" s="334"/>
      <c r="V461" s="334"/>
      <c r="W461" s="334"/>
      <c r="X461" s="334"/>
      <c r="Y461" s="334"/>
      <c r="Z461" s="334"/>
      <c r="AA461" s="334"/>
      <c r="AB461" s="334"/>
      <c r="AC461" s="334"/>
      <c r="AD461" s="334"/>
      <c r="AE461" s="334"/>
      <c r="AF461" s="376"/>
    </row>
    <row r="462" spans="1:32">
      <c r="A462" s="333"/>
      <c r="B462" s="330"/>
      <c r="C462" s="392"/>
      <c r="D462" s="393"/>
      <c r="E462" s="333"/>
      <c r="F462" s="339"/>
      <c r="G462" s="333"/>
      <c r="H462" s="332"/>
      <c r="I462" s="333"/>
      <c r="J462" s="339"/>
      <c r="K462" s="333"/>
      <c r="L462" s="332"/>
      <c r="M462" s="333"/>
      <c r="N462" s="333"/>
      <c r="O462" s="331"/>
      <c r="P462" s="333"/>
      <c r="Q462" s="333"/>
      <c r="R462" s="333"/>
      <c r="S462" s="333"/>
      <c r="T462" s="333"/>
      <c r="U462" s="334"/>
      <c r="V462" s="334"/>
      <c r="W462" s="334"/>
      <c r="X462" s="334"/>
      <c r="Y462" s="334"/>
      <c r="Z462" s="334"/>
      <c r="AA462" s="334"/>
      <c r="AB462" s="334"/>
      <c r="AC462" s="334"/>
      <c r="AD462" s="334"/>
      <c r="AE462" s="334"/>
      <c r="AF462" s="376"/>
    </row>
    <row r="463" spans="1:32">
      <c r="A463" s="333"/>
      <c r="B463" s="330"/>
      <c r="C463" s="392"/>
      <c r="D463" s="393"/>
      <c r="E463" s="333"/>
      <c r="F463" s="339"/>
      <c r="G463" s="333"/>
      <c r="H463" s="332"/>
      <c r="I463" s="333"/>
      <c r="J463" s="339"/>
      <c r="K463" s="333"/>
      <c r="L463" s="332"/>
      <c r="M463" s="333"/>
      <c r="N463" s="333"/>
      <c r="O463" s="331"/>
      <c r="P463" s="333"/>
      <c r="Q463" s="333"/>
      <c r="R463" s="333"/>
      <c r="S463" s="333"/>
      <c r="T463" s="333"/>
      <c r="U463" s="334"/>
      <c r="V463" s="334"/>
      <c r="W463" s="334"/>
      <c r="X463" s="334"/>
      <c r="Y463" s="334"/>
      <c r="Z463" s="334"/>
      <c r="AA463" s="334"/>
      <c r="AB463" s="334"/>
      <c r="AC463" s="334"/>
      <c r="AD463" s="334"/>
      <c r="AE463" s="334"/>
      <c r="AF463" s="376"/>
    </row>
    <row r="464" spans="1:32">
      <c r="A464" s="333"/>
      <c r="B464" s="330"/>
      <c r="C464" s="392"/>
      <c r="D464" s="393"/>
      <c r="E464" s="333"/>
      <c r="F464" s="339"/>
      <c r="G464" s="333"/>
      <c r="H464" s="332"/>
      <c r="I464" s="333"/>
      <c r="J464" s="339"/>
      <c r="K464" s="333"/>
      <c r="L464" s="332"/>
      <c r="M464" s="333"/>
      <c r="N464" s="333"/>
      <c r="O464" s="331"/>
      <c r="P464" s="333"/>
      <c r="Q464" s="333"/>
      <c r="R464" s="333"/>
      <c r="S464" s="333"/>
      <c r="T464" s="333"/>
      <c r="U464" s="334"/>
      <c r="V464" s="334"/>
      <c r="W464" s="334"/>
      <c r="X464" s="334"/>
      <c r="Y464" s="334"/>
      <c r="Z464" s="334"/>
      <c r="AA464" s="334"/>
      <c r="AB464" s="334"/>
      <c r="AC464" s="334"/>
      <c r="AD464" s="334"/>
      <c r="AE464" s="334"/>
      <c r="AF464" s="376"/>
    </row>
    <row r="465" spans="1:32">
      <c r="A465" s="333"/>
      <c r="B465" s="330"/>
      <c r="C465" s="392"/>
      <c r="D465" s="393"/>
      <c r="E465" s="333"/>
      <c r="F465" s="339"/>
      <c r="G465" s="333"/>
      <c r="H465" s="332"/>
      <c r="I465" s="333"/>
      <c r="J465" s="339"/>
      <c r="K465" s="333"/>
      <c r="L465" s="332"/>
      <c r="M465" s="333"/>
      <c r="N465" s="333"/>
      <c r="O465" s="331"/>
      <c r="P465" s="333"/>
      <c r="Q465" s="333"/>
      <c r="R465" s="333"/>
      <c r="S465" s="333"/>
      <c r="T465" s="333"/>
      <c r="U465" s="334"/>
      <c r="V465" s="334"/>
      <c r="W465" s="334"/>
      <c r="X465" s="334"/>
      <c r="Y465" s="334"/>
      <c r="Z465" s="334"/>
      <c r="AA465" s="334"/>
      <c r="AB465" s="334"/>
      <c r="AC465" s="334"/>
      <c r="AD465" s="334"/>
      <c r="AE465" s="334"/>
      <c r="AF465" s="376"/>
    </row>
    <row r="466" spans="1:32">
      <c r="A466" s="333"/>
      <c r="B466" s="330"/>
      <c r="C466" s="392"/>
      <c r="D466" s="393"/>
      <c r="E466" s="333"/>
      <c r="F466" s="339"/>
      <c r="G466" s="333"/>
      <c r="H466" s="332"/>
      <c r="I466" s="333"/>
      <c r="J466" s="339"/>
      <c r="K466" s="333"/>
      <c r="L466" s="332"/>
      <c r="M466" s="333"/>
      <c r="N466" s="333"/>
      <c r="O466" s="331"/>
      <c r="P466" s="333"/>
      <c r="Q466" s="333"/>
      <c r="R466" s="333"/>
      <c r="S466" s="333"/>
      <c r="T466" s="333"/>
      <c r="U466" s="334"/>
      <c r="V466" s="334"/>
      <c r="W466" s="334"/>
      <c r="X466" s="334"/>
      <c r="Y466" s="334"/>
      <c r="Z466" s="334"/>
      <c r="AA466" s="334"/>
      <c r="AB466" s="334"/>
      <c r="AC466" s="334"/>
      <c r="AD466" s="334"/>
      <c r="AE466" s="334"/>
      <c r="AF466" s="376"/>
    </row>
    <row r="467" spans="1:32">
      <c r="A467" s="333"/>
      <c r="B467" s="330"/>
      <c r="C467" s="392"/>
      <c r="D467" s="393"/>
      <c r="E467" s="333"/>
      <c r="F467" s="339"/>
      <c r="G467" s="333"/>
      <c r="H467" s="332"/>
      <c r="I467" s="333"/>
      <c r="J467" s="339"/>
      <c r="K467" s="333"/>
      <c r="L467" s="332"/>
      <c r="M467" s="333"/>
      <c r="N467" s="333"/>
      <c r="O467" s="331"/>
      <c r="P467" s="333"/>
      <c r="Q467" s="333"/>
      <c r="R467" s="333"/>
      <c r="S467" s="333"/>
      <c r="T467" s="333"/>
      <c r="U467" s="334"/>
      <c r="V467" s="334"/>
      <c r="W467" s="334"/>
      <c r="X467" s="334"/>
      <c r="Y467" s="334"/>
      <c r="Z467" s="334"/>
      <c r="AA467" s="334"/>
      <c r="AB467" s="334"/>
      <c r="AC467" s="334"/>
      <c r="AD467" s="334"/>
      <c r="AE467" s="334"/>
      <c r="AF467" s="376"/>
    </row>
    <row r="468" spans="1:32">
      <c r="A468" s="333"/>
      <c r="B468" s="330"/>
      <c r="C468" s="392"/>
      <c r="D468" s="393"/>
      <c r="E468" s="333"/>
      <c r="F468" s="339"/>
      <c r="G468" s="333"/>
      <c r="H468" s="332"/>
      <c r="I468" s="333"/>
      <c r="J468" s="339"/>
      <c r="K468" s="333"/>
      <c r="L468" s="332"/>
      <c r="M468" s="333"/>
      <c r="N468" s="333"/>
      <c r="O468" s="331"/>
      <c r="P468" s="333"/>
      <c r="Q468" s="333"/>
      <c r="R468" s="333"/>
      <c r="S468" s="333"/>
      <c r="T468" s="333"/>
      <c r="U468" s="334"/>
      <c r="V468" s="334"/>
      <c r="W468" s="334"/>
      <c r="X468" s="334"/>
      <c r="Y468" s="334"/>
      <c r="Z468" s="334"/>
      <c r="AA468" s="334"/>
      <c r="AB468" s="334"/>
      <c r="AC468" s="334"/>
      <c r="AD468" s="334"/>
      <c r="AE468" s="334"/>
      <c r="AF468" s="376"/>
    </row>
    <row r="469" spans="1:32">
      <c r="A469" s="333"/>
      <c r="B469" s="330"/>
      <c r="C469" s="392"/>
      <c r="D469" s="393"/>
      <c r="E469" s="333"/>
      <c r="F469" s="339"/>
      <c r="G469" s="333"/>
      <c r="H469" s="332"/>
      <c r="I469" s="333"/>
      <c r="J469" s="339"/>
      <c r="K469" s="333"/>
      <c r="L469" s="332"/>
      <c r="M469" s="333"/>
      <c r="N469" s="333"/>
      <c r="O469" s="331"/>
      <c r="P469" s="333"/>
      <c r="Q469" s="333"/>
      <c r="R469" s="333"/>
      <c r="S469" s="333"/>
      <c r="T469" s="333"/>
      <c r="U469" s="334"/>
      <c r="V469" s="334"/>
      <c r="W469" s="334"/>
      <c r="X469" s="334"/>
      <c r="Y469" s="334"/>
      <c r="Z469" s="334"/>
      <c r="AA469" s="334"/>
      <c r="AB469" s="334"/>
      <c r="AC469" s="334"/>
      <c r="AD469" s="334"/>
      <c r="AE469" s="334"/>
      <c r="AF469" s="376"/>
    </row>
    <row r="470" spans="1:32">
      <c r="A470" s="333"/>
      <c r="B470" s="330"/>
      <c r="C470" s="392"/>
      <c r="D470" s="393"/>
      <c r="E470" s="333"/>
      <c r="F470" s="339"/>
      <c r="G470" s="333"/>
      <c r="H470" s="332"/>
      <c r="I470" s="333"/>
      <c r="J470" s="339"/>
      <c r="K470" s="333"/>
      <c r="L470" s="332"/>
      <c r="M470" s="333"/>
      <c r="N470" s="333"/>
      <c r="O470" s="331"/>
      <c r="P470" s="333"/>
      <c r="Q470" s="333"/>
      <c r="R470" s="333"/>
      <c r="S470" s="333"/>
      <c r="T470" s="333"/>
      <c r="U470" s="334"/>
      <c r="V470" s="334"/>
      <c r="W470" s="334"/>
      <c r="X470" s="334"/>
      <c r="Y470" s="334"/>
      <c r="Z470" s="334"/>
      <c r="AA470" s="334"/>
      <c r="AB470" s="334"/>
      <c r="AC470" s="334"/>
      <c r="AD470" s="334"/>
      <c r="AE470" s="334"/>
      <c r="AF470" s="376"/>
    </row>
    <row r="471" spans="1:32">
      <c r="A471" s="333"/>
      <c r="B471" s="330"/>
      <c r="C471" s="392"/>
      <c r="D471" s="393"/>
      <c r="E471" s="333"/>
      <c r="F471" s="339"/>
      <c r="G471" s="333"/>
      <c r="H471" s="332"/>
      <c r="I471" s="333"/>
      <c r="J471" s="339"/>
      <c r="K471" s="333"/>
      <c r="L471" s="332"/>
      <c r="M471" s="333"/>
      <c r="N471" s="333"/>
      <c r="O471" s="331"/>
      <c r="P471" s="333"/>
      <c r="Q471" s="333"/>
      <c r="R471" s="333"/>
      <c r="S471" s="333"/>
      <c r="T471" s="333"/>
      <c r="U471" s="334"/>
      <c r="V471" s="334"/>
      <c r="W471" s="334"/>
      <c r="X471" s="334"/>
      <c r="Y471" s="334"/>
      <c r="Z471" s="334"/>
      <c r="AA471" s="334"/>
      <c r="AB471" s="334"/>
      <c r="AC471" s="334"/>
      <c r="AD471" s="334"/>
      <c r="AE471" s="334"/>
      <c r="AF471" s="376"/>
    </row>
    <row r="472" spans="1:32">
      <c r="A472" s="333"/>
      <c r="B472" s="330"/>
      <c r="C472" s="392"/>
      <c r="D472" s="393"/>
      <c r="E472" s="333"/>
      <c r="F472" s="339"/>
      <c r="G472" s="333"/>
      <c r="H472" s="332"/>
      <c r="I472" s="333"/>
      <c r="J472" s="339"/>
      <c r="K472" s="333"/>
      <c r="L472" s="332"/>
      <c r="M472" s="333"/>
      <c r="N472" s="333"/>
      <c r="O472" s="331"/>
      <c r="P472" s="333"/>
      <c r="Q472" s="333"/>
      <c r="R472" s="333"/>
      <c r="S472" s="333"/>
      <c r="T472" s="333"/>
      <c r="U472" s="334"/>
      <c r="V472" s="334"/>
      <c r="W472" s="334"/>
      <c r="X472" s="334"/>
      <c r="Y472" s="334"/>
      <c r="Z472" s="334"/>
      <c r="AA472" s="334"/>
      <c r="AB472" s="334"/>
      <c r="AC472" s="334"/>
      <c r="AD472" s="334"/>
      <c r="AE472" s="334"/>
      <c r="AF472" s="376"/>
    </row>
    <row r="473" spans="1:32">
      <c r="A473" s="333"/>
      <c r="B473" s="330"/>
      <c r="C473" s="392"/>
      <c r="D473" s="393"/>
      <c r="E473" s="333"/>
      <c r="F473" s="339"/>
      <c r="G473" s="333"/>
      <c r="H473" s="332"/>
      <c r="I473" s="333"/>
      <c r="J473" s="339"/>
      <c r="K473" s="333"/>
      <c r="L473" s="332"/>
      <c r="M473" s="333"/>
      <c r="N473" s="333"/>
      <c r="O473" s="331"/>
      <c r="P473" s="333"/>
      <c r="Q473" s="333"/>
      <c r="R473" s="333"/>
      <c r="S473" s="333"/>
      <c r="T473" s="333"/>
      <c r="U473" s="334"/>
      <c r="V473" s="334"/>
      <c r="W473" s="334"/>
      <c r="X473" s="334"/>
      <c r="Y473" s="334"/>
      <c r="Z473" s="334"/>
      <c r="AA473" s="334"/>
      <c r="AB473" s="334"/>
      <c r="AC473" s="334"/>
      <c r="AD473" s="334"/>
      <c r="AE473" s="334"/>
      <c r="AF473" s="376"/>
    </row>
    <row r="474" spans="1:32">
      <c r="A474" s="333"/>
      <c r="B474" s="330"/>
      <c r="C474" s="392"/>
      <c r="D474" s="393"/>
      <c r="E474" s="333"/>
      <c r="F474" s="339"/>
      <c r="G474" s="333"/>
      <c r="H474" s="332"/>
      <c r="I474" s="333"/>
      <c r="J474" s="339"/>
      <c r="K474" s="333"/>
      <c r="L474" s="332"/>
      <c r="M474" s="333"/>
      <c r="N474" s="333"/>
      <c r="O474" s="331"/>
      <c r="P474" s="333"/>
      <c r="Q474" s="333"/>
      <c r="R474" s="333"/>
      <c r="S474" s="333"/>
      <c r="T474" s="333"/>
      <c r="U474" s="334"/>
      <c r="V474" s="334"/>
      <c r="W474" s="334"/>
      <c r="X474" s="334"/>
      <c r="Y474" s="334"/>
      <c r="Z474" s="334"/>
      <c r="AA474" s="334"/>
      <c r="AB474" s="334"/>
      <c r="AC474" s="334"/>
      <c r="AD474" s="334"/>
      <c r="AE474" s="334"/>
      <c r="AF474" s="376"/>
    </row>
    <row r="475" spans="1:32">
      <c r="A475" s="333"/>
      <c r="B475" s="330"/>
      <c r="C475" s="392"/>
      <c r="D475" s="393"/>
      <c r="E475" s="333"/>
      <c r="F475" s="339"/>
      <c r="G475" s="333"/>
      <c r="H475" s="332"/>
      <c r="I475" s="333"/>
      <c r="J475" s="339"/>
      <c r="K475" s="333"/>
      <c r="L475" s="332"/>
      <c r="M475" s="333"/>
      <c r="N475" s="333"/>
      <c r="O475" s="331"/>
      <c r="P475" s="333"/>
      <c r="Q475" s="333"/>
      <c r="R475" s="333"/>
      <c r="S475" s="333"/>
      <c r="T475" s="333"/>
      <c r="U475" s="334"/>
      <c r="V475" s="334"/>
      <c r="W475" s="334"/>
      <c r="X475" s="334"/>
      <c r="Y475" s="334"/>
      <c r="Z475" s="334"/>
      <c r="AA475" s="334"/>
      <c r="AB475" s="334"/>
      <c r="AC475" s="334"/>
      <c r="AD475" s="334"/>
      <c r="AE475" s="334"/>
      <c r="AF475" s="376"/>
    </row>
    <row r="476" spans="1:32">
      <c r="A476" s="333"/>
      <c r="B476" s="330"/>
      <c r="C476" s="392"/>
      <c r="D476" s="393"/>
      <c r="E476" s="333"/>
      <c r="F476" s="339"/>
      <c r="G476" s="333"/>
      <c r="H476" s="332"/>
      <c r="I476" s="333"/>
      <c r="J476" s="339"/>
      <c r="K476" s="333"/>
      <c r="L476" s="332"/>
      <c r="M476" s="333"/>
      <c r="N476" s="333"/>
      <c r="O476" s="331"/>
      <c r="P476" s="333"/>
      <c r="Q476" s="333"/>
      <c r="R476" s="333"/>
      <c r="S476" s="333"/>
      <c r="T476" s="333"/>
      <c r="U476" s="334"/>
      <c r="V476" s="334"/>
      <c r="W476" s="334"/>
      <c r="X476" s="334"/>
      <c r="Y476" s="334"/>
      <c r="Z476" s="334"/>
      <c r="AA476" s="334"/>
      <c r="AB476" s="334"/>
      <c r="AC476" s="334"/>
      <c r="AD476" s="334"/>
      <c r="AE476" s="334"/>
      <c r="AF476" s="376"/>
    </row>
    <row r="477" spans="1:32">
      <c r="A477" s="333"/>
      <c r="B477" s="330"/>
      <c r="C477" s="392"/>
      <c r="D477" s="393"/>
      <c r="E477" s="333"/>
      <c r="F477" s="339"/>
      <c r="G477" s="333"/>
      <c r="H477" s="332"/>
      <c r="I477" s="333"/>
      <c r="J477" s="339"/>
      <c r="K477" s="333"/>
      <c r="L477" s="332"/>
      <c r="M477" s="333"/>
      <c r="N477" s="333"/>
      <c r="O477" s="331"/>
      <c r="P477" s="333"/>
      <c r="Q477" s="333"/>
      <c r="R477" s="333"/>
      <c r="S477" s="333"/>
      <c r="T477" s="333"/>
      <c r="U477" s="334"/>
      <c r="V477" s="334"/>
      <c r="W477" s="334"/>
      <c r="X477" s="334"/>
      <c r="Y477" s="334"/>
      <c r="Z477" s="334"/>
      <c r="AA477" s="334"/>
      <c r="AB477" s="334"/>
      <c r="AC477" s="334"/>
      <c r="AD477" s="334"/>
      <c r="AE477" s="334"/>
      <c r="AF477" s="376"/>
    </row>
    <row r="478" spans="1:32">
      <c r="A478" s="333"/>
      <c r="B478" s="330"/>
      <c r="C478" s="392"/>
      <c r="D478" s="393"/>
      <c r="E478" s="333"/>
      <c r="F478" s="339"/>
      <c r="G478" s="333"/>
      <c r="H478" s="332"/>
      <c r="I478" s="333"/>
      <c r="J478" s="339"/>
      <c r="K478" s="333"/>
      <c r="L478" s="332"/>
      <c r="M478" s="333"/>
      <c r="N478" s="333"/>
      <c r="O478" s="331"/>
      <c r="P478" s="333"/>
      <c r="Q478" s="333"/>
      <c r="R478" s="333"/>
      <c r="S478" s="333"/>
      <c r="T478" s="333"/>
      <c r="U478" s="334"/>
      <c r="V478" s="334"/>
      <c r="W478" s="334"/>
      <c r="X478" s="334"/>
      <c r="Y478" s="334"/>
      <c r="Z478" s="334"/>
      <c r="AA478" s="334"/>
      <c r="AB478" s="334"/>
      <c r="AC478" s="334"/>
      <c r="AD478" s="334"/>
      <c r="AE478" s="334"/>
      <c r="AF478" s="376"/>
    </row>
    <row r="479" spans="1:32">
      <c r="A479" s="333"/>
      <c r="B479" s="330"/>
      <c r="C479" s="392"/>
      <c r="D479" s="393"/>
      <c r="E479" s="333"/>
      <c r="F479" s="339"/>
      <c r="G479" s="333"/>
      <c r="H479" s="332"/>
      <c r="I479" s="333"/>
      <c r="J479" s="339"/>
      <c r="K479" s="333"/>
      <c r="L479" s="332"/>
      <c r="M479" s="333"/>
      <c r="N479" s="333"/>
      <c r="O479" s="331"/>
      <c r="P479" s="333"/>
      <c r="Q479" s="333"/>
      <c r="R479" s="333"/>
      <c r="S479" s="333"/>
      <c r="T479" s="333"/>
      <c r="U479" s="334"/>
      <c r="V479" s="334"/>
      <c r="W479" s="334"/>
      <c r="X479" s="334"/>
      <c r="Y479" s="334"/>
      <c r="Z479" s="334"/>
      <c r="AA479" s="334"/>
      <c r="AB479" s="334"/>
      <c r="AC479" s="334"/>
      <c r="AD479" s="334"/>
      <c r="AE479" s="334"/>
      <c r="AF479" s="376"/>
    </row>
    <row r="480" spans="1:32">
      <c r="A480" s="333"/>
      <c r="B480" s="330"/>
      <c r="C480" s="392"/>
      <c r="D480" s="393"/>
      <c r="E480" s="333"/>
      <c r="F480" s="339"/>
      <c r="G480" s="333"/>
      <c r="H480" s="332"/>
      <c r="I480" s="333"/>
      <c r="J480" s="339"/>
      <c r="K480" s="333"/>
      <c r="L480" s="332"/>
      <c r="M480" s="333"/>
      <c r="N480" s="333"/>
      <c r="O480" s="331"/>
      <c r="P480" s="333"/>
      <c r="Q480" s="333"/>
      <c r="R480" s="333"/>
      <c r="S480" s="333"/>
      <c r="T480" s="333"/>
      <c r="U480" s="334"/>
      <c r="V480" s="334"/>
      <c r="W480" s="334"/>
      <c r="X480" s="334"/>
      <c r="Y480" s="334"/>
      <c r="Z480" s="334"/>
      <c r="AA480" s="334"/>
      <c r="AB480" s="334"/>
      <c r="AC480" s="334"/>
      <c r="AD480" s="334"/>
      <c r="AE480" s="334"/>
      <c r="AF480" s="376"/>
    </row>
    <row r="481" spans="1:32">
      <c r="A481" s="333"/>
      <c r="B481" s="330"/>
      <c r="C481" s="392"/>
      <c r="D481" s="393"/>
      <c r="E481" s="333"/>
      <c r="F481" s="339"/>
      <c r="G481" s="333"/>
      <c r="H481" s="332"/>
      <c r="I481" s="333"/>
      <c r="J481" s="339"/>
      <c r="K481" s="333"/>
      <c r="L481" s="332"/>
      <c r="M481" s="333"/>
      <c r="N481" s="333"/>
      <c r="O481" s="331"/>
      <c r="P481" s="333"/>
      <c r="Q481" s="333"/>
      <c r="R481" s="333"/>
      <c r="S481" s="333"/>
      <c r="T481" s="333"/>
      <c r="U481" s="334"/>
      <c r="V481" s="334"/>
      <c r="W481" s="334"/>
      <c r="X481" s="334"/>
      <c r="Y481" s="334"/>
      <c r="Z481" s="334"/>
      <c r="AA481" s="334"/>
      <c r="AB481" s="334"/>
      <c r="AC481" s="334"/>
      <c r="AD481" s="334"/>
      <c r="AE481" s="334"/>
      <c r="AF481" s="376"/>
    </row>
    <row r="482" spans="1:32">
      <c r="A482" s="333"/>
      <c r="B482" s="330"/>
      <c r="C482" s="392"/>
      <c r="D482" s="393"/>
      <c r="E482" s="333"/>
      <c r="F482" s="339"/>
      <c r="G482" s="333"/>
      <c r="H482" s="332"/>
      <c r="I482" s="333"/>
      <c r="J482" s="339"/>
      <c r="K482" s="333"/>
      <c r="L482" s="332"/>
      <c r="M482" s="333"/>
      <c r="N482" s="333"/>
      <c r="O482" s="331"/>
      <c r="P482" s="333"/>
      <c r="Q482" s="333"/>
      <c r="R482" s="333"/>
      <c r="S482" s="333"/>
      <c r="T482" s="333"/>
      <c r="U482" s="334"/>
      <c r="V482" s="334"/>
      <c r="W482" s="334"/>
      <c r="X482" s="334"/>
      <c r="Y482" s="334"/>
      <c r="Z482" s="334"/>
      <c r="AA482" s="334"/>
      <c r="AB482" s="334"/>
      <c r="AC482" s="334"/>
      <c r="AD482" s="334"/>
      <c r="AE482" s="334"/>
      <c r="AF482" s="376"/>
    </row>
    <row r="483" spans="1:32">
      <c r="A483" s="333"/>
      <c r="B483" s="330"/>
      <c r="C483" s="392"/>
      <c r="D483" s="393"/>
      <c r="E483" s="333"/>
      <c r="F483" s="339"/>
      <c r="G483" s="333"/>
      <c r="H483" s="332"/>
      <c r="I483" s="333"/>
      <c r="J483" s="339"/>
      <c r="K483" s="333"/>
      <c r="L483" s="332"/>
      <c r="M483" s="333"/>
      <c r="N483" s="333"/>
      <c r="O483" s="331"/>
      <c r="P483" s="333"/>
      <c r="Q483" s="333"/>
      <c r="R483" s="333"/>
      <c r="S483" s="333"/>
      <c r="T483" s="333"/>
      <c r="U483" s="334"/>
      <c r="V483" s="334"/>
      <c r="W483" s="334"/>
      <c r="X483" s="334"/>
      <c r="Y483" s="334"/>
      <c r="Z483" s="334"/>
      <c r="AA483" s="334"/>
      <c r="AB483" s="334"/>
      <c r="AC483" s="334"/>
      <c r="AD483" s="334"/>
      <c r="AE483" s="334"/>
      <c r="AF483" s="376"/>
    </row>
    <row r="484" spans="1:32">
      <c r="A484" s="333"/>
      <c r="B484" s="330"/>
      <c r="C484" s="392"/>
      <c r="D484" s="393"/>
      <c r="E484" s="333"/>
      <c r="F484" s="339"/>
      <c r="G484" s="333"/>
      <c r="H484" s="332"/>
      <c r="I484" s="333"/>
      <c r="J484" s="339"/>
      <c r="K484" s="333"/>
      <c r="L484" s="332"/>
      <c r="M484" s="333"/>
      <c r="N484" s="333"/>
      <c r="O484" s="331"/>
      <c r="P484" s="333"/>
      <c r="Q484" s="333"/>
      <c r="R484" s="333"/>
      <c r="S484" s="333"/>
      <c r="T484" s="333"/>
      <c r="U484" s="334"/>
      <c r="V484" s="334"/>
      <c r="W484" s="334"/>
      <c r="X484" s="334"/>
      <c r="Y484" s="334"/>
      <c r="Z484" s="334"/>
      <c r="AA484" s="334"/>
      <c r="AB484" s="334"/>
      <c r="AC484" s="334"/>
      <c r="AD484" s="334"/>
      <c r="AE484" s="334"/>
      <c r="AF484" s="376"/>
    </row>
    <row r="485" spans="1:32">
      <c r="A485" s="333"/>
      <c r="B485" s="330"/>
      <c r="C485" s="392"/>
      <c r="D485" s="393"/>
      <c r="E485" s="333"/>
      <c r="F485" s="339"/>
      <c r="G485" s="333"/>
      <c r="H485" s="332"/>
      <c r="I485" s="333"/>
      <c r="J485" s="339"/>
      <c r="K485" s="333"/>
      <c r="L485" s="332"/>
      <c r="M485" s="333"/>
      <c r="N485" s="333"/>
      <c r="O485" s="331"/>
      <c r="P485" s="333"/>
      <c r="Q485" s="333"/>
      <c r="R485" s="333"/>
      <c r="S485" s="333"/>
      <c r="T485" s="333"/>
      <c r="U485" s="334"/>
      <c r="V485" s="334"/>
      <c r="W485" s="334"/>
      <c r="X485" s="334"/>
      <c r="Y485" s="334"/>
      <c r="Z485" s="334"/>
      <c r="AA485" s="334"/>
      <c r="AB485" s="334"/>
      <c r="AC485" s="334"/>
      <c r="AD485" s="334"/>
      <c r="AE485" s="334"/>
      <c r="AF485" s="376"/>
    </row>
    <row r="486" spans="1:32">
      <c r="A486" s="333"/>
      <c r="B486" s="330"/>
      <c r="C486" s="392"/>
      <c r="D486" s="393"/>
      <c r="E486" s="333"/>
      <c r="F486" s="339"/>
      <c r="G486" s="333"/>
      <c r="H486" s="332"/>
      <c r="I486" s="333"/>
      <c r="J486" s="339"/>
      <c r="K486" s="333"/>
      <c r="L486" s="332"/>
      <c r="M486" s="333"/>
      <c r="N486" s="333"/>
      <c r="O486" s="331"/>
      <c r="P486" s="333"/>
      <c r="Q486" s="333"/>
      <c r="R486" s="333"/>
      <c r="S486" s="333"/>
      <c r="T486" s="333"/>
      <c r="U486" s="334"/>
      <c r="V486" s="334"/>
      <c r="W486" s="334"/>
      <c r="X486" s="334"/>
      <c r="Y486" s="334"/>
      <c r="Z486" s="334"/>
      <c r="AA486" s="334"/>
      <c r="AB486" s="334"/>
      <c r="AC486" s="334"/>
      <c r="AD486" s="334"/>
      <c r="AE486" s="334"/>
      <c r="AF486" s="376"/>
    </row>
    <row r="487" spans="1:32">
      <c r="A487" s="333"/>
      <c r="B487" s="330"/>
      <c r="C487" s="392"/>
      <c r="D487" s="393"/>
      <c r="E487" s="333"/>
      <c r="F487" s="339"/>
      <c r="G487" s="333"/>
      <c r="H487" s="332"/>
      <c r="I487" s="333"/>
      <c r="J487" s="339"/>
      <c r="K487" s="333"/>
      <c r="L487" s="332"/>
      <c r="M487" s="333"/>
      <c r="N487" s="333"/>
      <c r="O487" s="331"/>
      <c r="P487" s="333"/>
      <c r="Q487" s="333"/>
      <c r="R487" s="333"/>
      <c r="S487" s="333"/>
      <c r="T487" s="333"/>
      <c r="U487" s="334"/>
      <c r="V487" s="334"/>
      <c r="W487" s="334"/>
      <c r="X487" s="334"/>
      <c r="Y487" s="334"/>
      <c r="Z487" s="334"/>
      <c r="AA487" s="334"/>
      <c r="AB487" s="334"/>
      <c r="AC487" s="334"/>
      <c r="AD487" s="334"/>
      <c r="AE487" s="334"/>
      <c r="AF487" s="376"/>
    </row>
    <row r="488" spans="1:32">
      <c r="A488" s="333"/>
      <c r="B488" s="330"/>
      <c r="C488" s="392"/>
      <c r="D488" s="393"/>
      <c r="E488" s="333"/>
      <c r="F488" s="339"/>
      <c r="G488" s="333"/>
      <c r="H488" s="332"/>
      <c r="I488" s="333"/>
      <c r="J488" s="339"/>
      <c r="K488" s="333"/>
      <c r="L488" s="332"/>
      <c r="M488" s="333"/>
      <c r="N488" s="333"/>
      <c r="O488" s="331"/>
      <c r="P488" s="333"/>
      <c r="Q488" s="333"/>
      <c r="R488" s="333"/>
      <c r="S488" s="333"/>
      <c r="T488" s="333"/>
      <c r="U488" s="334"/>
      <c r="V488" s="334"/>
      <c r="W488" s="334"/>
      <c r="X488" s="334"/>
      <c r="Y488" s="334"/>
      <c r="Z488" s="334"/>
      <c r="AA488" s="334"/>
      <c r="AB488" s="334"/>
      <c r="AC488" s="334"/>
      <c r="AD488" s="334"/>
      <c r="AE488" s="334"/>
      <c r="AF488" s="376"/>
    </row>
    <row r="489" spans="1:32">
      <c r="A489" s="333"/>
      <c r="B489" s="330"/>
      <c r="C489" s="392"/>
      <c r="D489" s="393"/>
      <c r="E489" s="333"/>
      <c r="F489" s="339"/>
      <c r="G489" s="333"/>
      <c r="H489" s="332"/>
      <c r="I489" s="333"/>
      <c r="J489" s="339"/>
      <c r="K489" s="333"/>
      <c r="L489" s="332"/>
      <c r="M489" s="333"/>
      <c r="N489" s="333"/>
      <c r="O489" s="331"/>
      <c r="P489" s="333"/>
      <c r="Q489" s="333"/>
      <c r="R489" s="333"/>
      <c r="S489" s="333"/>
      <c r="T489" s="333"/>
      <c r="U489" s="334"/>
      <c r="V489" s="334"/>
      <c r="W489" s="334"/>
      <c r="X489" s="334"/>
      <c r="Y489" s="334"/>
      <c r="Z489" s="334"/>
      <c r="AA489" s="334"/>
      <c r="AB489" s="334"/>
      <c r="AC489" s="334"/>
      <c r="AD489" s="334"/>
      <c r="AE489" s="334"/>
      <c r="AF489" s="376"/>
    </row>
    <row r="490" spans="1:32">
      <c r="A490" s="333"/>
      <c r="B490" s="330"/>
      <c r="C490" s="392"/>
      <c r="D490" s="393"/>
      <c r="E490" s="333"/>
      <c r="F490" s="339"/>
      <c r="G490" s="333"/>
      <c r="H490" s="332"/>
      <c r="I490" s="333"/>
      <c r="J490" s="339"/>
      <c r="K490" s="333"/>
      <c r="L490" s="332"/>
      <c r="M490" s="333"/>
      <c r="N490" s="333"/>
      <c r="O490" s="331"/>
      <c r="P490" s="333"/>
      <c r="Q490" s="333"/>
      <c r="R490" s="333"/>
      <c r="S490" s="333"/>
      <c r="T490" s="333"/>
      <c r="U490" s="334"/>
      <c r="V490" s="334"/>
      <c r="W490" s="334"/>
      <c r="X490" s="334"/>
      <c r="Y490" s="334"/>
      <c r="Z490" s="334"/>
      <c r="AA490" s="334"/>
      <c r="AB490" s="334"/>
      <c r="AC490" s="334"/>
      <c r="AD490" s="334"/>
      <c r="AE490" s="334"/>
      <c r="AF490" s="376"/>
    </row>
    <row r="491" spans="1:32">
      <c r="A491" s="333"/>
      <c r="B491" s="330"/>
      <c r="C491" s="392"/>
      <c r="D491" s="393"/>
      <c r="E491" s="333"/>
      <c r="F491" s="339"/>
      <c r="G491" s="333"/>
      <c r="H491" s="332"/>
      <c r="I491" s="333"/>
      <c r="J491" s="339"/>
      <c r="K491" s="333"/>
      <c r="L491" s="332"/>
      <c r="M491" s="333"/>
      <c r="N491" s="333"/>
      <c r="O491" s="331"/>
      <c r="P491" s="333"/>
      <c r="Q491" s="333"/>
      <c r="R491" s="333"/>
      <c r="S491" s="333"/>
      <c r="T491" s="333"/>
      <c r="U491" s="334"/>
      <c r="V491" s="334"/>
      <c r="W491" s="334"/>
      <c r="X491" s="334"/>
      <c r="Y491" s="334"/>
      <c r="Z491" s="334"/>
      <c r="AA491" s="334"/>
      <c r="AB491" s="334"/>
      <c r="AC491" s="334"/>
      <c r="AD491" s="334"/>
      <c r="AE491" s="334"/>
      <c r="AF491" s="376"/>
    </row>
    <row r="492" spans="1:32">
      <c r="A492" s="333"/>
      <c r="B492" s="330"/>
      <c r="C492" s="392"/>
      <c r="D492" s="393"/>
      <c r="E492" s="333"/>
      <c r="F492" s="339"/>
      <c r="G492" s="333"/>
      <c r="H492" s="332"/>
      <c r="I492" s="333"/>
      <c r="J492" s="339"/>
      <c r="K492" s="333"/>
      <c r="L492" s="332"/>
      <c r="M492" s="333"/>
      <c r="N492" s="333"/>
      <c r="O492" s="331"/>
      <c r="P492" s="333"/>
      <c r="Q492" s="333"/>
      <c r="R492" s="333"/>
      <c r="S492" s="333"/>
      <c r="T492" s="333"/>
      <c r="U492" s="334"/>
      <c r="V492" s="334"/>
      <c r="W492" s="334"/>
      <c r="X492" s="334"/>
      <c r="Y492" s="334"/>
      <c r="Z492" s="334"/>
      <c r="AA492" s="334"/>
      <c r="AB492" s="334"/>
      <c r="AC492" s="334"/>
      <c r="AD492" s="334"/>
      <c r="AE492" s="334"/>
      <c r="AF492" s="376"/>
    </row>
    <row r="493" spans="1:32">
      <c r="A493" s="333"/>
      <c r="B493" s="330"/>
      <c r="C493" s="392"/>
      <c r="D493" s="393"/>
      <c r="E493" s="333"/>
      <c r="F493" s="339"/>
      <c r="G493" s="333"/>
      <c r="H493" s="332"/>
      <c r="I493" s="333"/>
      <c r="J493" s="339"/>
      <c r="K493" s="333"/>
      <c r="L493" s="332"/>
      <c r="M493" s="333"/>
      <c r="N493" s="333"/>
      <c r="O493" s="331"/>
      <c r="P493" s="333"/>
      <c r="Q493" s="333"/>
      <c r="R493" s="333"/>
      <c r="S493" s="333"/>
      <c r="T493" s="333"/>
      <c r="U493" s="334"/>
      <c r="V493" s="334"/>
      <c r="W493" s="334"/>
      <c r="X493" s="334"/>
      <c r="Y493" s="334"/>
      <c r="Z493" s="334"/>
      <c r="AA493" s="334"/>
      <c r="AB493" s="334"/>
      <c r="AC493" s="334"/>
      <c r="AD493" s="334"/>
      <c r="AE493" s="334"/>
      <c r="AF493" s="376"/>
    </row>
    <row r="494" spans="1:32">
      <c r="A494" s="333"/>
      <c r="B494" s="330"/>
      <c r="C494" s="392"/>
      <c r="D494" s="393"/>
      <c r="E494" s="333"/>
      <c r="F494" s="339"/>
      <c r="G494" s="333"/>
      <c r="H494" s="332"/>
      <c r="I494" s="333"/>
      <c r="J494" s="339"/>
      <c r="K494" s="333"/>
      <c r="L494" s="332"/>
      <c r="M494" s="333"/>
      <c r="N494" s="333"/>
      <c r="O494" s="331"/>
      <c r="P494" s="333"/>
      <c r="Q494" s="333"/>
      <c r="R494" s="333"/>
      <c r="S494" s="333"/>
      <c r="T494" s="333"/>
      <c r="U494" s="334"/>
      <c r="V494" s="334"/>
      <c r="W494" s="334"/>
      <c r="X494" s="334"/>
      <c r="Y494" s="334"/>
      <c r="Z494" s="334"/>
      <c r="AA494" s="334"/>
      <c r="AB494" s="334"/>
      <c r="AC494" s="334"/>
      <c r="AD494" s="334"/>
      <c r="AE494" s="334"/>
      <c r="AF494" s="376"/>
    </row>
    <row r="495" spans="1:32">
      <c r="A495" s="333"/>
      <c r="B495" s="330"/>
      <c r="C495" s="392"/>
      <c r="D495" s="393"/>
      <c r="E495" s="333"/>
      <c r="F495" s="339"/>
      <c r="G495" s="333"/>
      <c r="H495" s="332"/>
      <c r="I495" s="333"/>
      <c r="J495" s="339"/>
      <c r="K495" s="333"/>
      <c r="L495" s="332"/>
      <c r="M495" s="333"/>
      <c r="N495" s="333"/>
      <c r="O495" s="331"/>
      <c r="P495" s="333"/>
      <c r="Q495" s="333"/>
      <c r="R495" s="333"/>
      <c r="S495" s="333"/>
      <c r="T495" s="333"/>
      <c r="U495" s="334"/>
      <c r="V495" s="334"/>
      <c r="W495" s="334"/>
      <c r="X495" s="334"/>
      <c r="Y495" s="334"/>
      <c r="Z495" s="334"/>
      <c r="AA495" s="334"/>
      <c r="AB495" s="334"/>
      <c r="AC495" s="334"/>
      <c r="AD495" s="334"/>
      <c r="AE495" s="334"/>
      <c r="AF495" s="376"/>
    </row>
    <row r="496" spans="1:32">
      <c r="A496" s="333"/>
      <c r="B496" s="330"/>
      <c r="C496" s="392"/>
      <c r="D496" s="393"/>
      <c r="E496" s="333"/>
      <c r="F496" s="339"/>
      <c r="G496" s="333"/>
      <c r="H496" s="332"/>
      <c r="I496" s="333"/>
      <c r="J496" s="339"/>
      <c r="K496" s="333"/>
      <c r="L496" s="332"/>
      <c r="M496" s="333"/>
      <c r="N496" s="333"/>
      <c r="O496" s="331"/>
      <c r="P496" s="333"/>
      <c r="Q496" s="333"/>
      <c r="R496" s="333"/>
      <c r="S496" s="333"/>
      <c r="T496" s="333"/>
      <c r="U496" s="334"/>
      <c r="V496" s="334"/>
      <c r="W496" s="334"/>
      <c r="X496" s="334"/>
      <c r="Y496" s="334"/>
      <c r="Z496" s="334"/>
      <c r="AA496" s="334"/>
      <c r="AB496" s="334"/>
      <c r="AC496" s="334"/>
      <c r="AD496" s="334"/>
      <c r="AE496" s="334"/>
      <c r="AF496" s="376"/>
    </row>
    <row r="497" spans="1:32">
      <c r="A497" s="333"/>
      <c r="B497" s="330"/>
      <c r="C497" s="392"/>
      <c r="D497" s="393"/>
      <c r="E497" s="333"/>
      <c r="F497" s="339"/>
      <c r="G497" s="333"/>
      <c r="H497" s="332"/>
      <c r="I497" s="333"/>
      <c r="J497" s="339"/>
      <c r="K497" s="333"/>
      <c r="L497" s="332"/>
      <c r="M497" s="333"/>
      <c r="N497" s="333"/>
      <c r="O497" s="331"/>
      <c r="P497" s="333"/>
      <c r="Q497" s="333"/>
      <c r="R497" s="333"/>
      <c r="S497" s="333"/>
      <c r="T497" s="333"/>
      <c r="U497" s="334"/>
      <c r="V497" s="334"/>
      <c r="W497" s="334"/>
      <c r="X497" s="334"/>
      <c r="Y497" s="334"/>
      <c r="Z497" s="334"/>
      <c r="AA497" s="334"/>
      <c r="AB497" s="334"/>
      <c r="AC497" s="334"/>
      <c r="AD497" s="334"/>
      <c r="AE497" s="334"/>
      <c r="AF497" s="376"/>
    </row>
    <row r="498" spans="1:32">
      <c r="A498" s="333"/>
      <c r="B498" s="330"/>
      <c r="C498" s="392"/>
      <c r="D498" s="393"/>
      <c r="E498" s="333"/>
      <c r="F498" s="339"/>
      <c r="G498" s="333"/>
      <c r="H498" s="332"/>
      <c r="I498" s="333"/>
      <c r="J498" s="339"/>
      <c r="K498" s="333"/>
      <c r="L498" s="332"/>
      <c r="M498" s="333"/>
      <c r="N498" s="333"/>
      <c r="O498" s="331"/>
      <c r="P498" s="333"/>
      <c r="Q498" s="333"/>
      <c r="R498" s="333"/>
      <c r="S498" s="333"/>
      <c r="T498" s="333"/>
      <c r="U498" s="334"/>
      <c r="V498" s="334"/>
      <c r="W498" s="334"/>
      <c r="X498" s="334"/>
      <c r="Y498" s="334"/>
      <c r="Z498" s="334"/>
      <c r="AA498" s="334"/>
      <c r="AB498" s="334"/>
      <c r="AC498" s="334"/>
      <c r="AD498" s="334"/>
      <c r="AE498" s="334"/>
      <c r="AF498" s="376"/>
    </row>
    <row r="499" spans="1:32">
      <c r="A499" s="333"/>
      <c r="B499" s="330"/>
      <c r="C499" s="392"/>
      <c r="D499" s="393"/>
      <c r="E499" s="333"/>
      <c r="F499" s="339"/>
      <c r="G499" s="333"/>
      <c r="H499" s="332"/>
      <c r="I499" s="333"/>
      <c r="J499" s="339"/>
      <c r="K499" s="333"/>
      <c r="L499" s="332"/>
      <c r="M499" s="333"/>
      <c r="N499" s="333"/>
      <c r="O499" s="331"/>
      <c r="P499" s="333"/>
      <c r="Q499" s="333"/>
      <c r="R499" s="333"/>
      <c r="S499" s="333"/>
      <c r="T499" s="333"/>
      <c r="U499" s="334"/>
      <c r="V499" s="334"/>
      <c r="W499" s="334"/>
      <c r="X499" s="334"/>
      <c r="Y499" s="334"/>
      <c r="Z499" s="334"/>
      <c r="AA499" s="334"/>
      <c r="AB499" s="334"/>
      <c r="AC499" s="334"/>
      <c r="AD499" s="334"/>
      <c r="AE499" s="334"/>
      <c r="AF499" s="376"/>
    </row>
    <row r="500" spans="1:32">
      <c r="A500" s="333"/>
      <c r="B500" s="330"/>
      <c r="C500" s="392"/>
      <c r="D500" s="393"/>
      <c r="E500" s="333"/>
      <c r="F500" s="339"/>
      <c r="G500" s="333"/>
      <c r="H500" s="332"/>
      <c r="I500" s="333"/>
      <c r="J500" s="339"/>
      <c r="K500" s="333"/>
      <c r="L500" s="332"/>
      <c r="M500" s="333"/>
      <c r="N500" s="333"/>
      <c r="O500" s="331"/>
      <c r="P500" s="333"/>
      <c r="Q500" s="333"/>
      <c r="R500" s="333"/>
      <c r="S500" s="333"/>
      <c r="T500" s="333"/>
      <c r="U500" s="334"/>
      <c r="V500" s="334"/>
      <c r="W500" s="334"/>
      <c r="X500" s="334"/>
      <c r="Y500" s="334"/>
      <c r="Z500" s="334"/>
      <c r="AA500" s="334"/>
      <c r="AB500" s="334"/>
      <c r="AC500" s="334"/>
      <c r="AD500" s="334"/>
      <c r="AE500" s="334"/>
      <c r="AF500" s="376"/>
    </row>
    <row r="501" spans="1:32">
      <c r="A501" s="333"/>
      <c r="B501" s="330"/>
      <c r="C501" s="392"/>
      <c r="D501" s="393"/>
      <c r="E501" s="333"/>
      <c r="F501" s="339"/>
      <c r="G501" s="333"/>
      <c r="H501" s="332"/>
      <c r="I501" s="333"/>
      <c r="J501" s="339"/>
      <c r="K501" s="333"/>
      <c r="L501" s="332"/>
      <c r="M501" s="333"/>
      <c r="N501" s="333"/>
      <c r="O501" s="331"/>
      <c r="P501" s="333"/>
      <c r="Q501" s="333"/>
      <c r="R501" s="333"/>
      <c r="S501" s="333"/>
      <c r="T501" s="333"/>
      <c r="U501" s="334"/>
      <c r="V501" s="334"/>
      <c r="W501" s="334"/>
      <c r="X501" s="334"/>
      <c r="Y501" s="334"/>
      <c r="Z501" s="334"/>
      <c r="AA501" s="334"/>
      <c r="AB501" s="334"/>
      <c r="AC501" s="334"/>
      <c r="AD501" s="334"/>
      <c r="AE501" s="334"/>
      <c r="AF501" s="376"/>
    </row>
    <row r="502" spans="1:32">
      <c r="A502" s="333"/>
      <c r="B502" s="330"/>
      <c r="C502" s="392"/>
      <c r="D502" s="393"/>
      <c r="E502" s="333"/>
      <c r="F502" s="339"/>
      <c r="G502" s="333"/>
      <c r="H502" s="332"/>
      <c r="I502" s="333"/>
      <c r="J502" s="339"/>
      <c r="K502" s="333"/>
      <c r="L502" s="332"/>
      <c r="M502" s="333"/>
      <c r="N502" s="333"/>
      <c r="O502" s="331"/>
      <c r="P502" s="333"/>
      <c r="Q502" s="333"/>
      <c r="R502" s="333"/>
      <c r="S502" s="333"/>
      <c r="T502" s="333"/>
      <c r="U502" s="334"/>
      <c r="V502" s="334"/>
      <c r="W502" s="334"/>
      <c r="X502" s="334"/>
      <c r="Y502" s="334"/>
      <c r="Z502" s="334"/>
      <c r="AA502" s="334"/>
      <c r="AB502" s="334"/>
      <c r="AC502" s="334"/>
      <c r="AD502" s="334"/>
      <c r="AE502" s="334"/>
      <c r="AF502" s="376"/>
    </row>
    <row r="503" spans="1:32">
      <c r="A503" s="333"/>
      <c r="B503" s="330"/>
      <c r="C503" s="392"/>
      <c r="D503" s="393"/>
      <c r="E503" s="333"/>
      <c r="F503" s="339"/>
      <c r="G503" s="333"/>
      <c r="H503" s="332"/>
      <c r="I503" s="333"/>
      <c r="J503" s="339"/>
      <c r="K503" s="333"/>
      <c r="L503" s="332"/>
      <c r="M503" s="333"/>
      <c r="N503" s="333"/>
      <c r="O503" s="331"/>
      <c r="P503" s="333"/>
      <c r="Q503" s="333"/>
      <c r="R503" s="333"/>
      <c r="S503" s="333"/>
      <c r="T503" s="333"/>
      <c r="U503" s="334"/>
      <c r="V503" s="334"/>
      <c r="W503" s="334"/>
      <c r="X503" s="334"/>
      <c r="Y503" s="334"/>
      <c r="Z503" s="334"/>
      <c r="AA503" s="334"/>
      <c r="AB503" s="334"/>
      <c r="AC503" s="334"/>
      <c r="AD503" s="334"/>
      <c r="AE503" s="334"/>
      <c r="AF503" s="376"/>
    </row>
    <row r="504" spans="1:32">
      <c r="A504" s="333"/>
      <c r="B504" s="330"/>
      <c r="C504" s="392"/>
      <c r="D504" s="393"/>
      <c r="E504" s="333"/>
      <c r="F504" s="339"/>
      <c r="G504" s="333"/>
      <c r="H504" s="332"/>
      <c r="I504" s="333"/>
      <c r="J504" s="339"/>
      <c r="K504" s="333"/>
      <c r="L504" s="332"/>
      <c r="M504" s="333"/>
      <c r="N504" s="333"/>
      <c r="O504" s="331"/>
      <c r="P504" s="333"/>
      <c r="Q504" s="333"/>
      <c r="R504" s="333"/>
      <c r="S504" s="333"/>
      <c r="T504" s="333"/>
      <c r="U504" s="334"/>
      <c r="V504" s="334"/>
      <c r="W504" s="334"/>
      <c r="X504" s="334"/>
      <c r="Y504" s="334"/>
      <c r="Z504" s="334"/>
      <c r="AA504" s="334"/>
      <c r="AB504" s="334"/>
      <c r="AC504" s="334"/>
      <c r="AD504" s="334"/>
      <c r="AE504" s="334"/>
      <c r="AF504" s="376"/>
    </row>
    <row r="505" spans="1:32">
      <c r="A505" s="333"/>
      <c r="B505" s="330"/>
      <c r="C505" s="392"/>
      <c r="D505" s="393"/>
      <c r="E505" s="333"/>
      <c r="F505" s="339"/>
      <c r="G505" s="333"/>
      <c r="H505" s="332"/>
      <c r="I505" s="333"/>
      <c r="J505" s="339"/>
      <c r="K505" s="333"/>
      <c r="L505" s="332"/>
      <c r="M505" s="333"/>
      <c r="N505" s="333"/>
      <c r="O505" s="331"/>
      <c r="P505" s="333"/>
      <c r="Q505" s="333"/>
      <c r="R505" s="333"/>
      <c r="S505" s="333"/>
      <c r="T505" s="333"/>
      <c r="U505" s="334"/>
      <c r="V505" s="334"/>
      <c r="W505" s="334"/>
      <c r="X505" s="334"/>
      <c r="Y505" s="334"/>
      <c r="Z505" s="334"/>
      <c r="AA505" s="334"/>
      <c r="AB505" s="334"/>
      <c r="AC505" s="334"/>
      <c r="AD505" s="334"/>
      <c r="AE505" s="334"/>
      <c r="AF505" s="376"/>
    </row>
    <row r="506" spans="1:32">
      <c r="A506" s="333"/>
      <c r="B506" s="330"/>
      <c r="C506" s="392"/>
      <c r="D506" s="393"/>
      <c r="E506" s="333"/>
      <c r="F506" s="339"/>
      <c r="G506" s="333"/>
      <c r="H506" s="332"/>
      <c r="I506" s="333"/>
      <c r="J506" s="339"/>
      <c r="K506" s="333"/>
      <c r="L506" s="332"/>
      <c r="M506" s="333"/>
      <c r="N506" s="333"/>
      <c r="O506" s="331"/>
      <c r="P506" s="333"/>
      <c r="Q506" s="333"/>
      <c r="R506" s="333"/>
      <c r="S506" s="333"/>
      <c r="T506" s="333"/>
      <c r="U506" s="334"/>
      <c r="V506" s="334"/>
      <c r="W506" s="334"/>
      <c r="X506" s="334"/>
      <c r="Y506" s="334"/>
      <c r="Z506" s="334"/>
      <c r="AA506" s="334"/>
      <c r="AB506" s="334"/>
      <c r="AC506" s="334"/>
      <c r="AD506" s="334"/>
      <c r="AE506" s="334"/>
      <c r="AF506" s="376"/>
    </row>
    <row r="507" spans="1:32">
      <c r="A507" s="333"/>
      <c r="B507" s="330"/>
      <c r="C507" s="392"/>
      <c r="D507" s="393"/>
      <c r="E507" s="333"/>
      <c r="F507" s="339"/>
      <c r="G507" s="333"/>
      <c r="H507" s="332"/>
      <c r="I507" s="333"/>
      <c r="J507" s="339"/>
      <c r="K507" s="333"/>
      <c r="L507" s="332"/>
      <c r="M507" s="333"/>
      <c r="N507" s="333"/>
      <c r="O507" s="331"/>
      <c r="P507" s="333"/>
      <c r="Q507" s="333"/>
      <c r="R507" s="333"/>
      <c r="S507" s="333"/>
      <c r="T507" s="333"/>
      <c r="U507" s="334"/>
      <c r="V507" s="334"/>
      <c r="W507" s="334"/>
      <c r="X507" s="334"/>
      <c r="Y507" s="334"/>
      <c r="Z507" s="334"/>
      <c r="AA507" s="334"/>
      <c r="AB507" s="334"/>
      <c r="AC507" s="334"/>
      <c r="AD507" s="334"/>
      <c r="AE507" s="334"/>
      <c r="AF507" s="376"/>
    </row>
    <row r="508" spans="1:32">
      <c r="A508" s="333"/>
      <c r="B508" s="330"/>
      <c r="C508" s="392"/>
      <c r="D508" s="393"/>
      <c r="E508" s="333"/>
      <c r="F508" s="339"/>
      <c r="G508" s="333"/>
      <c r="H508" s="332"/>
      <c r="I508" s="333"/>
      <c r="J508" s="339"/>
      <c r="K508" s="333"/>
      <c r="L508" s="332"/>
      <c r="M508" s="333"/>
      <c r="N508" s="333"/>
      <c r="O508" s="331"/>
      <c r="P508" s="333"/>
      <c r="Q508" s="333"/>
      <c r="R508" s="333"/>
      <c r="S508" s="333"/>
      <c r="T508" s="333"/>
      <c r="U508" s="334"/>
      <c r="V508" s="334"/>
      <c r="W508" s="334"/>
      <c r="X508" s="334"/>
      <c r="Y508" s="334"/>
      <c r="Z508" s="334"/>
      <c r="AA508" s="334"/>
      <c r="AB508" s="334"/>
      <c r="AC508" s="334"/>
      <c r="AD508" s="334"/>
      <c r="AE508" s="334"/>
      <c r="AF508" s="376"/>
    </row>
    <row r="509" spans="1:32">
      <c r="A509" s="333"/>
      <c r="B509" s="330"/>
      <c r="C509" s="392"/>
      <c r="D509" s="393"/>
      <c r="E509" s="333"/>
      <c r="F509" s="339"/>
      <c r="G509" s="333"/>
      <c r="H509" s="332"/>
      <c r="I509" s="333"/>
      <c r="J509" s="339"/>
      <c r="K509" s="333"/>
      <c r="L509" s="332"/>
      <c r="M509" s="333"/>
      <c r="N509" s="333"/>
      <c r="O509" s="331"/>
      <c r="P509" s="333"/>
      <c r="Q509" s="333"/>
      <c r="R509" s="333"/>
      <c r="S509" s="333"/>
      <c r="T509" s="333"/>
      <c r="U509" s="334"/>
      <c r="V509" s="334"/>
      <c r="W509" s="334"/>
      <c r="X509" s="334"/>
      <c r="Y509" s="334"/>
      <c r="Z509" s="334"/>
      <c r="AA509" s="334"/>
      <c r="AB509" s="334"/>
      <c r="AC509" s="334"/>
      <c r="AD509" s="334"/>
      <c r="AE509" s="334"/>
      <c r="AF509" s="376"/>
    </row>
    <row r="510" spans="1:32">
      <c r="A510" s="333"/>
      <c r="B510" s="330"/>
      <c r="C510" s="392"/>
      <c r="D510" s="393"/>
      <c r="E510" s="333"/>
      <c r="F510" s="339"/>
      <c r="G510" s="333"/>
      <c r="H510" s="332"/>
      <c r="I510" s="333"/>
      <c r="J510" s="339"/>
      <c r="K510" s="333"/>
      <c r="L510" s="332"/>
      <c r="M510" s="333"/>
      <c r="N510" s="333"/>
      <c r="O510" s="331"/>
      <c r="P510" s="333"/>
      <c r="Q510" s="333"/>
      <c r="R510" s="333"/>
      <c r="S510" s="333"/>
      <c r="T510" s="333"/>
      <c r="U510" s="334"/>
      <c r="V510" s="334"/>
      <c r="W510" s="334"/>
      <c r="X510" s="334"/>
      <c r="Y510" s="334"/>
      <c r="Z510" s="334"/>
      <c r="AA510" s="334"/>
      <c r="AB510" s="334"/>
      <c r="AC510" s="334"/>
      <c r="AD510" s="334"/>
      <c r="AE510" s="334"/>
      <c r="AF510" s="376"/>
    </row>
    <row r="511" spans="1:32">
      <c r="A511" s="333"/>
      <c r="B511" s="330"/>
      <c r="C511" s="392"/>
      <c r="D511" s="393"/>
      <c r="E511" s="333"/>
      <c r="F511" s="339"/>
      <c r="G511" s="333"/>
      <c r="H511" s="332"/>
      <c r="I511" s="333"/>
      <c r="J511" s="339"/>
      <c r="K511" s="333"/>
      <c r="L511" s="332"/>
      <c r="M511" s="333"/>
      <c r="N511" s="333"/>
      <c r="O511" s="331"/>
      <c r="P511" s="333"/>
      <c r="Q511" s="333"/>
      <c r="R511" s="333"/>
      <c r="S511" s="333"/>
      <c r="T511" s="333"/>
      <c r="U511" s="334"/>
      <c r="V511" s="334"/>
      <c r="W511" s="334"/>
      <c r="X511" s="334"/>
      <c r="Y511" s="334"/>
      <c r="Z511" s="334"/>
      <c r="AA511" s="334"/>
      <c r="AB511" s="334"/>
      <c r="AC511" s="334"/>
      <c r="AD511" s="334"/>
      <c r="AE511" s="334"/>
      <c r="AF511" s="376"/>
    </row>
    <row r="512" spans="1:32">
      <c r="A512" s="333"/>
      <c r="B512" s="330"/>
      <c r="C512" s="392"/>
      <c r="D512" s="393"/>
      <c r="E512" s="333"/>
      <c r="F512" s="339"/>
      <c r="G512" s="333"/>
      <c r="H512" s="332"/>
      <c r="I512" s="333"/>
      <c r="J512" s="339"/>
      <c r="K512" s="333"/>
      <c r="L512" s="332"/>
      <c r="M512" s="333"/>
      <c r="N512" s="333"/>
      <c r="O512" s="331"/>
      <c r="P512" s="333"/>
      <c r="Q512" s="333"/>
      <c r="R512" s="333"/>
      <c r="S512" s="333"/>
      <c r="T512" s="333"/>
      <c r="U512" s="334"/>
      <c r="V512" s="334"/>
      <c r="W512" s="334"/>
      <c r="X512" s="334"/>
      <c r="Y512" s="334"/>
      <c r="Z512" s="334"/>
      <c r="AA512" s="334"/>
      <c r="AB512" s="334"/>
      <c r="AC512" s="334"/>
      <c r="AD512" s="334"/>
      <c r="AE512" s="334"/>
      <c r="AF512" s="376"/>
    </row>
    <row r="513" spans="1:32">
      <c r="A513" s="333"/>
      <c r="B513" s="330"/>
      <c r="C513" s="392"/>
      <c r="D513" s="393"/>
      <c r="E513" s="333"/>
      <c r="F513" s="339"/>
      <c r="G513" s="333"/>
      <c r="H513" s="332"/>
      <c r="I513" s="333"/>
      <c r="J513" s="339"/>
      <c r="K513" s="333"/>
      <c r="L513" s="332"/>
      <c r="M513" s="333"/>
      <c r="N513" s="333"/>
      <c r="O513" s="331"/>
      <c r="P513" s="333"/>
      <c r="Q513" s="333"/>
      <c r="R513" s="333"/>
      <c r="S513" s="333"/>
      <c r="T513" s="333"/>
      <c r="U513" s="334"/>
      <c r="V513" s="334"/>
      <c r="W513" s="334"/>
      <c r="X513" s="334"/>
      <c r="Y513" s="334"/>
      <c r="Z513" s="334"/>
      <c r="AA513" s="334"/>
      <c r="AB513" s="334"/>
      <c r="AC513" s="334"/>
      <c r="AD513" s="334"/>
      <c r="AE513" s="334"/>
      <c r="AF513" s="376"/>
    </row>
    <row r="514" spans="1:32">
      <c r="A514" s="333"/>
      <c r="B514" s="330"/>
      <c r="C514" s="392"/>
      <c r="D514" s="393"/>
      <c r="E514" s="333"/>
      <c r="F514" s="339"/>
      <c r="G514" s="333"/>
      <c r="H514" s="332"/>
      <c r="I514" s="333"/>
      <c r="J514" s="339"/>
      <c r="K514" s="333"/>
      <c r="L514" s="332"/>
      <c r="M514" s="333"/>
      <c r="N514" s="333"/>
      <c r="O514" s="331"/>
      <c r="P514" s="333"/>
      <c r="Q514" s="333"/>
      <c r="R514" s="333"/>
      <c r="S514" s="333"/>
      <c r="T514" s="333"/>
      <c r="U514" s="334"/>
      <c r="V514" s="334"/>
      <c r="W514" s="334"/>
      <c r="X514" s="334"/>
      <c r="Y514" s="334"/>
      <c r="Z514" s="334"/>
      <c r="AA514" s="334"/>
      <c r="AB514" s="334"/>
      <c r="AC514" s="334"/>
      <c r="AD514" s="334"/>
      <c r="AE514" s="334"/>
      <c r="AF514" s="376"/>
    </row>
    <row r="515" spans="1:32">
      <c r="A515" s="333"/>
      <c r="B515" s="330"/>
      <c r="C515" s="392"/>
      <c r="D515" s="393"/>
      <c r="E515" s="333"/>
      <c r="F515" s="339"/>
      <c r="G515" s="333"/>
      <c r="H515" s="332"/>
      <c r="I515" s="333"/>
      <c r="J515" s="339"/>
      <c r="K515" s="333"/>
      <c r="L515" s="332"/>
      <c r="M515" s="333"/>
      <c r="N515" s="333"/>
      <c r="O515" s="331"/>
      <c r="P515" s="333"/>
      <c r="Q515" s="333"/>
      <c r="R515" s="333"/>
      <c r="S515" s="333"/>
      <c r="T515" s="333"/>
      <c r="U515" s="334"/>
      <c r="V515" s="334"/>
      <c r="W515" s="334"/>
      <c r="X515" s="334"/>
      <c r="Y515" s="334"/>
      <c r="Z515" s="334"/>
      <c r="AA515" s="334"/>
      <c r="AB515" s="334"/>
      <c r="AC515" s="334"/>
      <c r="AD515" s="334"/>
      <c r="AE515" s="334"/>
      <c r="AF515" s="376"/>
    </row>
    <row r="516" spans="1:32">
      <c r="A516" s="333"/>
      <c r="B516" s="330"/>
      <c r="C516" s="392"/>
      <c r="D516" s="393"/>
      <c r="E516" s="333"/>
      <c r="F516" s="339"/>
      <c r="G516" s="333"/>
      <c r="H516" s="332"/>
      <c r="I516" s="333"/>
      <c r="J516" s="339"/>
      <c r="K516" s="333"/>
      <c r="L516" s="332"/>
      <c r="M516" s="333"/>
      <c r="N516" s="333"/>
      <c r="O516" s="331"/>
      <c r="P516" s="333"/>
      <c r="Q516" s="333"/>
      <c r="R516" s="333"/>
      <c r="S516" s="333"/>
      <c r="T516" s="333"/>
      <c r="U516" s="334"/>
      <c r="V516" s="334"/>
      <c r="W516" s="334"/>
      <c r="X516" s="334"/>
      <c r="Y516" s="334"/>
      <c r="Z516" s="334"/>
      <c r="AA516" s="334"/>
      <c r="AB516" s="334"/>
      <c r="AC516" s="334"/>
      <c r="AD516" s="334"/>
      <c r="AE516" s="334"/>
      <c r="AF516" s="376"/>
    </row>
    <row r="517" spans="1:32">
      <c r="A517" s="333"/>
      <c r="B517" s="330"/>
      <c r="C517" s="392"/>
      <c r="D517" s="393"/>
      <c r="E517" s="333"/>
      <c r="F517" s="339"/>
      <c r="G517" s="333"/>
      <c r="H517" s="332"/>
      <c r="I517" s="333"/>
      <c r="J517" s="339"/>
      <c r="K517" s="333"/>
      <c r="L517" s="332"/>
      <c r="M517" s="333"/>
      <c r="N517" s="333"/>
      <c r="O517" s="331"/>
      <c r="P517" s="333"/>
      <c r="Q517" s="333"/>
      <c r="R517" s="333"/>
      <c r="S517" s="333"/>
      <c r="T517" s="333"/>
      <c r="U517" s="334"/>
      <c r="V517" s="334"/>
      <c r="W517" s="334"/>
      <c r="X517" s="334"/>
      <c r="Y517" s="334"/>
      <c r="Z517" s="334"/>
      <c r="AA517" s="334"/>
      <c r="AB517" s="334"/>
      <c r="AC517" s="334"/>
      <c r="AD517" s="334"/>
      <c r="AE517" s="334"/>
      <c r="AF517" s="376"/>
    </row>
    <row r="518" spans="1:32">
      <c r="A518" s="333"/>
      <c r="B518" s="330"/>
      <c r="C518" s="392"/>
      <c r="D518" s="393"/>
      <c r="E518" s="333"/>
      <c r="F518" s="339"/>
      <c r="G518" s="333"/>
      <c r="H518" s="332"/>
      <c r="I518" s="333"/>
      <c r="J518" s="339"/>
      <c r="K518" s="333"/>
      <c r="L518" s="332"/>
      <c r="M518" s="333"/>
      <c r="N518" s="333"/>
      <c r="O518" s="331"/>
      <c r="P518" s="333"/>
      <c r="Q518" s="333"/>
      <c r="R518" s="333"/>
      <c r="S518" s="333"/>
      <c r="T518" s="333"/>
      <c r="U518" s="334"/>
      <c r="V518" s="334"/>
      <c r="W518" s="334"/>
      <c r="X518" s="334"/>
      <c r="Y518" s="334"/>
      <c r="Z518" s="334"/>
      <c r="AA518" s="334"/>
      <c r="AB518" s="334"/>
      <c r="AC518" s="334"/>
      <c r="AD518" s="334"/>
      <c r="AE518" s="334"/>
      <c r="AF518" s="376"/>
    </row>
    <row r="519" spans="1:32">
      <c r="A519" s="333"/>
      <c r="B519" s="330"/>
      <c r="C519" s="392"/>
      <c r="D519" s="393"/>
      <c r="E519" s="333"/>
      <c r="F519" s="339"/>
      <c r="G519" s="333"/>
      <c r="H519" s="332"/>
      <c r="I519" s="333"/>
      <c r="J519" s="339"/>
      <c r="K519" s="333"/>
      <c r="L519" s="332"/>
      <c r="M519" s="333"/>
      <c r="N519" s="333"/>
      <c r="O519" s="331"/>
      <c r="P519" s="333"/>
      <c r="Q519" s="333"/>
      <c r="R519" s="333"/>
      <c r="S519" s="333"/>
      <c r="T519" s="333"/>
      <c r="U519" s="334"/>
      <c r="V519" s="334"/>
      <c r="W519" s="334"/>
      <c r="X519" s="334"/>
      <c r="Y519" s="334"/>
      <c r="Z519" s="334"/>
      <c r="AA519" s="334"/>
      <c r="AB519" s="334"/>
      <c r="AC519" s="334"/>
      <c r="AD519" s="334"/>
      <c r="AE519" s="334"/>
      <c r="AF519" s="376"/>
    </row>
    <row r="520" spans="1:32">
      <c r="A520" s="333"/>
      <c r="B520" s="330"/>
      <c r="C520" s="392"/>
      <c r="D520" s="393"/>
      <c r="E520" s="333"/>
      <c r="F520" s="339"/>
      <c r="G520" s="333"/>
      <c r="H520" s="332"/>
      <c r="I520" s="333"/>
      <c r="J520" s="339"/>
      <c r="K520" s="333"/>
      <c r="L520" s="332"/>
      <c r="M520" s="333"/>
      <c r="N520" s="333"/>
      <c r="O520" s="331"/>
      <c r="P520" s="333"/>
      <c r="Q520" s="333"/>
      <c r="R520" s="333"/>
      <c r="S520" s="333"/>
      <c r="T520" s="333"/>
      <c r="U520" s="334"/>
      <c r="V520" s="334"/>
      <c r="W520" s="334"/>
      <c r="X520" s="334"/>
      <c r="Y520" s="334"/>
      <c r="Z520" s="334"/>
      <c r="AA520" s="334"/>
      <c r="AB520" s="334"/>
      <c r="AC520" s="334"/>
      <c r="AD520" s="334"/>
      <c r="AE520" s="334"/>
      <c r="AF520" s="376"/>
    </row>
    <row r="521" spans="1:32">
      <c r="A521" s="333"/>
      <c r="B521" s="330"/>
      <c r="C521" s="392"/>
      <c r="D521" s="393"/>
      <c r="E521" s="333"/>
      <c r="F521" s="339"/>
      <c r="G521" s="333"/>
      <c r="H521" s="332"/>
      <c r="I521" s="333"/>
      <c r="J521" s="339"/>
      <c r="K521" s="333"/>
      <c r="L521" s="332"/>
      <c r="M521" s="333"/>
      <c r="N521" s="333"/>
      <c r="O521" s="331"/>
      <c r="P521" s="333"/>
      <c r="Q521" s="333"/>
      <c r="R521" s="333"/>
      <c r="S521" s="333"/>
      <c r="T521" s="333"/>
      <c r="U521" s="334"/>
      <c r="V521" s="334"/>
      <c r="W521" s="334"/>
      <c r="X521" s="334"/>
      <c r="Y521" s="334"/>
      <c r="Z521" s="334"/>
      <c r="AA521" s="334"/>
      <c r="AB521" s="334"/>
      <c r="AC521" s="334"/>
      <c r="AD521" s="334"/>
      <c r="AE521" s="334"/>
      <c r="AF521" s="376"/>
    </row>
    <row r="522" spans="1:32">
      <c r="A522" s="333"/>
      <c r="B522" s="330"/>
      <c r="C522" s="392"/>
      <c r="D522" s="393"/>
      <c r="E522" s="333"/>
      <c r="F522" s="339"/>
      <c r="G522" s="333"/>
      <c r="H522" s="332"/>
      <c r="I522" s="333"/>
      <c r="J522" s="339"/>
      <c r="K522" s="333"/>
      <c r="L522" s="332"/>
      <c r="M522" s="333"/>
      <c r="N522" s="333"/>
      <c r="O522" s="331"/>
      <c r="P522" s="333"/>
      <c r="Q522" s="333"/>
      <c r="R522" s="333"/>
      <c r="S522" s="333"/>
      <c r="T522" s="333"/>
      <c r="U522" s="334"/>
      <c r="V522" s="334"/>
      <c r="W522" s="334"/>
      <c r="X522" s="334"/>
      <c r="Y522" s="334"/>
      <c r="Z522" s="334"/>
      <c r="AA522" s="334"/>
      <c r="AB522" s="334"/>
      <c r="AC522" s="334"/>
      <c r="AD522" s="334"/>
      <c r="AE522" s="334"/>
      <c r="AF522" s="376"/>
    </row>
    <row r="523" spans="1:32">
      <c r="A523" s="333"/>
      <c r="B523" s="330"/>
      <c r="C523" s="392"/>
      <c r="D523" s="393"/>
      <c r="E523" s="333"/>
      <c r="F523" s="339"/>
      <c r="G523" s="333"/>
      <c r="H523" s="332"/>
      <c r="I523" s="333"/>
      <c r="J523" s="339"/>
      <c r="K523" s="333"/>
      <c r="L523" s="332"/>
      <c r="M523" s="333"/>
      <c r="N523" s="333"/>
      <c r="O523" s="331"/>
      <c r="P523" s="333"/>
      <c r="Q523" s="333"/>
      <c r="R523" s="333"/>
      <c r="S523" s="333"/>
      <c r="T523" s="333"/>
      <c r="U523" s="334"/>
      <c r="V523" s="334"/>
      <c r="W523" s="334"/>
      <c r="X523" s="334"/>
      <c r="Y523" s="334"/>
      <c r="Z523" s="334"/>
      <c r="AA523" s="334"/>
      <c r="AB523" s="334"/>
      <c r="AC523" s="334"/>
      <c r="AD523" s="334"/>
      <c r="AE523" s="334"/>
      <c r="AF523" s="376"/>
    </row>
    <row r="524" spans="1:32">
      <c r="A524" s="333"/>
      <c r="B524" s="330"/>
      <c r="C524" s="392"/>
      <c r="D524" s="393"/>
      <c r="E524" s="333"/>
      <c r="F524" s="339"/>
      <c r="G524" s="333"/>
      <c r="H524" s="332"/>
      <c r="I524" s="333"/>
      <c r="J524" s="339"/>
      <c r="K524" s="333"/>
      <c r="L524" s="332"/>
      <c r="M524" s="333"/>
      <c r="N524" s="333"/>
      <c r="O524" s="331"/>
      <c r="P524" s="333"/>
      <c r="Q524" s="333"/>
      <c r="R524" s="333"/>
      <c r="S524" s="333"/>
      <c r="T524" s="333"/>
      <c r="U524" s="334"/>
      <c r="V524" s="334"/>
      <c r="W524" s="334"/>
      <c r="X524" s="334"/>
      <c r="Y524" s="334"/>
      <c r="Z524" s="334"/>
      <c r="AA524" s="334"/>
      <c r="AB524" s="334"/>
      <c r="AC524" s="334"/>
      <c r="AD524" s="334"/>
      <c r="AE524" s="334"/>
      <c r="AF524" s="376"/>
    </row>
    <row r="525" spans="1:32">
      <c r="A525" s="333"/>
      <c r="B525" s="330"/>
      <c r="C525" s="392"/>
      <c r="D525" s="393"/>
      <c r="E525" s="333"/>
      <c r="F525" s="339"/>
      <c r="G525" s="333"/>
      <c r="H525" s="332"/>
      <c r="I525" s="333"/>
      <c r="J525" s="339"/>
      <c r="K525" s="333"/>
      <c r="L525" s="332"/>
      <c r="M525" s="333"/>
      <c r="N525" s="333"/>
      <c r="O525" s="331"/>
      <c r="P525" s="333"/>
      <c r="Q525" s="333"/>
      <c r="R525" s="333"/>
      <c r="S525" s="333"/>
      <c r="T525" s="333"/>
      <c r="U525" s="334"/>
      <c r="V525" s="334"/>
      <c r="W525" s="334"/>
      <c r="X525" s="334"/>
      <c r="Y525" s="334"/>
      <c r="Z525" s="334"/>
      <c r="AA525" s="334"/>
      <c r="AB525" s="334"/>
      <c r="AC525" s="334"/>
      <c r="AD525" s="334"/>
      <c r="AE525" s="334"/>
      <c r="AF525" s="376"/>
    </row>
    <row r="526" spans="1:32">
      <c r="A526" s="333"/>
      <c r="B526" s="330"/>
      <c r="C526" s="392"/>
      <c r="D526" s="393"/>
      <c r="E526" s="333"/>
      <c r="F526" s="339"/>
      <c r="G526" s="333"/>
      <c r="H526" s="332"/>
      <c r="I526" s="333"/>
      <c r="J526" s="339"/>
      <c r="K526" s="333"/>
      <c r="L526" s="332"/>
      <c r="M526" s="333"/>
      <c r="N526" s="333"/>
      <c r="O526" s="331"/>
      <c r="P526" s="333"/>
      <c r="Q526" s="333"/>
      <c r="R526" s="333"/>
      <c r="S526" s="333"/>
      <c r="T526" s="333"/>
      <c r="U526" s="334"/>
      <c r="V526" s="334"/>
      <c r="W526" s="334"/>
      <c r="X526" s="334"/>
      <c r="Y526" s="334"/>
      <c r="Z526" s="334"/>
      <c r="AA526" s="334"/>
      <c r="AB526" s="334"/>
      <c r="AC526" s="334"/>
      <c r="AD526" s="334"/>
      <c r="AE526" s="334"/>
      <c r="AF526" s="376"/>
    </row>
    <row r="527" spans="1:32">
      <c r="A527" s="333"/>
      <c r="B527" s="330"/>
      <c r="C527" s="392"/>
      <c r="D527" s="393"/>
      <c r="E527" s="333"/>
      <c r="F527" s="339"/>
      <c r="G527" s="333"/>
      <c r="H527" s="332"/>
      <c r="I527" s="333"/>
      <c r="J527" s="339"/>
      <c r="K527" s="333"/>
      <c r="L527" s="332"/>
      <c r="M527" s="333"/>
      <c r="N527" s="333"/>
      <c r="O527" s="331"/>
      <c r="P527" s="333"/>
      <c r="Q527" s="333"/>
      <c r="R527" s="333"/>
      <c r="S527" s="333"/>
      <c r="T527" s="333"/>
      <c r="U527" s="334"/>
      <c r="V527" s="334"/>
      <c r="W527" s="334"/>
      <c r="X527" s="334"/>
      <c r="Y527" s="334"/>
      <c r="Z527" s="334"/>
      <c r="AA527" s="334"/>
      <c r="AB527" s="334"/>
      <c r="AC527" s="334"/>
      <c r="AD527" s="334"/>
      <c r="AE527" s="334"/>
      <c r="AF527" s="376"/>
    </row>
    <row r="528" spans="1:32">
      <c r="A528" s="333"/>
      <c r="B528" s="330"/>
      <c r="C528" s="392"/>
      <c r="D528" s="393"/>
      <c r="E528" s="333"/>
      <c r="F528" s="339"/>
      <c r="G528" s="333"/>
      <c r="H528" s="332"/>
      <c r="I528" s="333"/>
      <c r="J528" s="339"/>
      <c r="K528" s="333"/>
      <c r="L528" s="332"/>
      <c r="M528" s="333"/>
      <c r="N528" s="333"/>
      <c r="O528" s="331"/>
      <c r="P528" s="333"/>
      <c r="Q528" s="333"/>
      <c r="R528" s="333"/>
      <c r="S528" s="333"/>
      <c r="T528" s="333"/>
      <c r="U528" s="334"/>
      <c r="V528" s="334"/>
      <c r="W528" s="334"/>
      <c r="X528" s="334"/>
      <c r="Y528" s="334"/>
      <c r="Z528" s="334"/>
      <c r="AA528" s="334"/>
      <c r="AB528" s="334"/>
      <c r="AC528" s="334"/>
      <c r="AD528" s="334"/>
      <c r="AE528" s="334"/>
      <c r="AF528" s="376"/>
    </row>
    <row r="529" spans="1:32">
      <c r="A529" s="333"/>
      <c r="B529" s="330"/>
      <c r="C529" s="392"/>
      <c r="D529" s="393"/>
      <c r="E529" s="333"/>
      <c r="F529" s="339"/>
      <c r="G529" s="333"/>
      <c r="H529" s="332"/>
      <c r="I529" s="333"/>
      <c r="J529" s="339"/>
      <c r="K529" s="333"/>
      <c r="L529" s="332"/>
      <c r="M529" s="333"/>
      <c r="N529" s="333"/>
      <c r="O529" s="331"/>
      <c r="P529" s="333"/>
      <c r="Q529" s="333"/>
      <c r="R529" s="333"/>
      <c r="S529" s="333"/>
      <c r="T529" s="333"/>
      <c r="U529" s="334"/>
      <c r="V529" s="334"/>
      <c r="W529" s="334"/>
      <c r="X529" s="334"/>
      <c r="Y529" s="334"/>
      <c r="Z529" s="334"/>
      <c r="AA529" s="334"/>
      <c r="AB529" s="334"/>
      <c r="AC529" s="334"/>
      <c r="AD529" s="334"/>
      <c r="AE529" s="334"/>
      <c r="AF529" s="376"/>
    </row>
    <row r="530" spans="1:32">
      <c r="A530" s="333"/>
      <c r="B530" s="330"/>
      <c r="C530" s="392"/>
      <c r="D530" s="393"/>
      <c r="E530" s="333"/>
      <c r="F530" s="339"/>
      <c r="G530" s="333"/>
      <c r="H530" s="332"/>
      <c r="I530" s="333"/>
      <c r="J530" s="339"/>
      <c r="K530" s="333"/>
      <c r="L530" s="332"/>
      <c r="M530" s="333"/>
      <c r="N530" s="333"/>
      <c r="O530" s="331"/>
      <c r="P530" s="333"/>
      <c r="Q530" s="333"/>
      <c r="R530" s="333"/>
      <c r="S530" s="333"/>
      <c r="T530" s="333"/>
      <c r="U530" s="334"/>
      <c r="V530" s="334"/>
      <c r="W530" s="334"/>
      <c r="X530" s="334"/>
      <c r="Y530" s="334"/>
      <c r="Z530" s="334"/>
      <c r="AA530" s="334"/>
      <c r="AB530" s="334"/>
      <c r="AC530" s="334"/>
      <c r="AD530" s="334"/>
      <c r="AE530" s="334"/>
      <c r="AF530" s="376"/>
    </row>
    <row r="531" spans="1:32">
      <c r="A531" s="333"/>
      <c r="B531" s="330"/>
      <c r="C531" s="392"/>
      <c r="D531" s="393"/>
      <c r="E531" s="333"/>
      <c r="F531" s="339"/>
      <c r="G531" s="333"/>
      <c r="H531" s="332"/>
      <c r="I531" s="333"/>
      <c r="J531" s="339"/>
      <c r="K531" s="333"/>
      <c r="L531" s="332"/>
      <c r="M531" s="333"/>
      <c r="N531" s="333"/>
      <c r="O531" s="331"/>
      <c r="P531" s="333"/>
      <c r="Q531" s="333"/>
      <c r="R531" s="333"/>
      <c r="S531" s="333"/>
      <c r="T531" s="333"/>
      <c r="U531" s="334"/>
      <c r="V531" s="334"/>
      <c r="W531" s="334"/>
      <c r="X531" s="334"/>
      <c r="Y531" s="334"/>
      <c r="Z531" s="334"/>
      <c r="AA531" s="334"/>
      <c r="AB531" s="334"/>
      <c r="AC531" s="334"/>
      <c r="AD531" s="334"/>
      <c r="AE531" s="334"/>
      <c r="AF531" s="376"/>
    </row>
    <row r="532" spans="1:32">
      <c r="A532" s="333"/>
      <c r="B532" s="330"/>
      <c r="C532" s="392"/>
      <c r="D532" s="393"/>
      <c r="E532" s="333"/>
      <c r="F532" s="339"/>
      <c r="G532" s="333"/>
      <c r="H532" s="332"/>
      <c r="I532" s="333"/>
      <c r="J532" s="339"/>
      <c r="K532" s="333"/>
      <c r="L532" s="332"/>
      <c r="M532" s="333"/>
      <c r="N532" s="333"/>
      <c r="O532" s="331"/>
      <c r="P532" s="333"/>
      <c r="Q532" s="333"/>
      <c r="R532" s="333"/>
      <c r="S532" s="333"/>
      <c r="T532" s="333"/>
      <c r="U532" s="334"/>
      <c r="V532" s="334"/>
      <c r="W532" s="334"/>
      <c r="X532" s="334"/>
      <c r="Y532" s="334"/>
      <c r="Z532" s="334"/>
      <c r="AA532" s="334"/>
      <c r="AB532" s="334"/>
      <c r="AC532" s="334"/>
      <c r="AD532" s="334"/>
      <c r="AE532" s="334"/>
      <c r="AF532" s="376"/>
    </row>
    <row r="533" spans="1:32">
      <c r="A533" s="333"/>
      <c r="B533" s="330"/>
      <c r="C533" s="392"/>
      <c r="D533" s="393"/>
      <c r="E533" s="333"/>
      <c r="F533" s="339"/>
      <c r="G533" s="333"/>
      <c r="H533" s="332"/>
      <c r="I533" s="333"/>
      <c r="J533" s="339"/>
      <c r="K533" s="333"/>
      <c r="L533" s="332"/>
      <c r="M533" s="333"/>
      <c r="N533" s="333"/>
      <c r="O533" s="331"/>
      <c r="P533" s="333"/>
      <c r="Q533" s="333"/>
      <c r="R533" s="333"/>
      <c r="S533" s="333"/>
      <c r="T533" s="333"/>
      <c r="U533" s="334"/>
      <c r="V533" s="334"/>
      <c r="W533" s="334"/>
      <c r="X533" s="334"/>
      <c r="Y533" s="334"/>
      <c r="Z533" s="334"/>
      <c r="AA533" s="334"/>
      <c r="AB533" s="334"/>
      <c r="AC533" s="334"/>
      <c r="AD533" s="334"/>
      <c r="AE533" s="334"/>
      <c r="AF533" s="376"/>
    </row>
    <row r="534" spans="1:32">
      <c r="A534" s="333"/>
      <c r="B534" s="330"/>
      <c r="C534" s="392"/>
      <c r="D534" s="393"/>
      <c r="E534" s="333"/>
      <c r="F534" s="339"/>
      <c r="G534" s="333"/>
      <c r="H534" s="332"/>
      <c r="I534" s="333"/>
      <c r="J534" s="339"/>
      <c r="K534" s="333"/>
      <c r="L534" s="332"/>
      <c r="M534" s="333"/>
      <c r="N534" s="333"/>
      <c r="O534" s="331"/>
      <c r="P534" s="333"/>
      <c r="Q534" s="333"/>
      <c r="R534" s="333"/>
      <c r="S534" s="333"/>
      <c r="T534" s="333"/>
      <c r="U534" s="334"/>
      <c r="V534" s="334"/>
      <c r="W534" s="334"/>
      <c r="X534" s="334"/>
      <c r="Y534" s="334"/>
      <c r="Z534" s="334"/>
      <c r="AA534" s="334"/>
      <c r="AB534" s="334"/>
      <c r="AC534" s="334"/>
      <c r="AD534" s="334"/>
      <c r="AE534" s="334"/>
      <c r="AF534" s="376"/>
    </row>
    <row r="535" spans="1:32">
      <c r="A535" s="333"/>
      <c r="B535" s="330"/>
      <c r="C535" s="392"/>
      <c r="D535" s="393"/>
      <c r="E535" s="333"/>
      <c r="F535" s="339"/>
      <c r="G535" s="333"/>
      <c r="H535" s="332"/>
      <c r="I535" s="333"/>
      <c r="J535" s="339"/>
      <c r="K535" s="333"/>
      <c r="L535" s="332"/>
      <c r="M535" s="333"/>
      <c r="N535" s="333"/>
      <c r="O535" s="331"/>
      <c r="P535" s="333"/>
      <c r="Q535" s="333"/>
      <c r="R535" s="333"/>
      <c r="S535" s="333"/>
      <c r="T535" s="333"/>
      <c r="U535" s="334"/>
      <c r="V535" s="334"/>
      <c r="W535" s="334"/>
      <c r="X535" s="334"/>
      <c r="Y535" s="334"/>
      <c r="Z535" s="334"/>
      <c r="AA535" s="334"/>
      <c r="AB535" s="334"/>
      <c r="AC535" s="334"/>
      <c r="AD535" s="334"/>
      <c r="AE535" s="334"/>
      <c r="AF535" s="376"/>
    </row>
    <row r="536" spans="1:32">
      <c r="A536" s="333"/>
      <c r="B536" s="330"/>
      <c r="C536" s="392"/>
      <c r="D536" s="393"/>
      <c r="E536" s="333"/>
      <c r="F536" s="339"/>
      <c r="G536" s="333"/>
      <c r="H536" s="332"/>
      <c r="I536" s="333"/>
      <c r="J536" s="339"/>
      <c r="K536" s="333"/>
      <c r="L536" s="332"/>
      <c r="M536" s="333"/>
      <c r="N536" s="333"/>
      <c r="O536" s="331"/>
      <c r="P536" s="333"/>
      <c r="Q536" s="333"/>
      <c r="R536" s="333"/>
      <c r="S536" s="333"/>
      <c r="T536" s="333"/>
      <c r="U536" s="334"/>
      <c r="V536" s="334"/>
      <c r="W536" s="334"/>
      <c r="X536" s="334"/>
      <c r="Y536" s="334"/>
      <c r="Z536" s="334"/>
      <c r="AA536" s="334"/>
      <c r="AB536" s="334"/>
      <c r="AC536" s="334"/>
      <c r="AD536" s="334"/>
      <c r="AE536" s="334"/>
      <c r="AF536" s="376"/>
    </row>
    <row r="537" spans="1:32">
      <c r="A537" s="333"/>
      <c r="B537" s="330"/>
      <c r="C537" s="392"/>
      <c r="D537" s="393"/>
      <c r="E537" s="333"/>
      <c r="F537" s="339"/>
      <c r="G537" s="333"/>
      <c r="H537" s="332"/>
      <c r="I537" s="333"/>
      <c r="J537" s="339"/>
      <c r="K537" s="333"/>
      <c r="L537" s="332"/>
      <c r="M537" s="333"/>
      <c r="N537" s="333"/>
      <c r="O537" s="331"/>
      <c r="P537" s="333"/>
      <c r="Q537" s="333"/>
      <c r="R537" s="333"/>
      <c r="S537" s="333"/>
      <c r="T537" s="333"/>
      <c r="U537" s="334"/>
      <c r="V537" s="334"/>
      <c r="W537" s="334"/>
      <c r="X537" s="334"/>
      <c r="Y537" s="334"/>
      <c r="Z537" s="334"/>
      <c r="AA537" s="334"/>
      <c r="AB537" s="334"/>
      <c r="AC537" s="334"/>
      <c r="AD537" s="334"/>
      <c r="AE537" s="334"/>
      <c r="AF537" s="376"/>
    </row>
    <row r="538" spans="1:32">
      <c r="A538" s="333"/>
      <c r="B538" s="330"/>
      <c r="C538" s="392"/>
      <c r="D538" s="393"/>
      <c r="E538" s="333"/>
      <c r="F538" s="339"/>
      <c r="G538" s="333"/>
      <c r="H538" s="332"/>
      <c r="I538" s="333"/>
      <c r="J538" s="339"/>
      <c r="K538" s="333"/>
      <c r="L538" s="332"/>
      <c r="M538" s="333"/>
      <c r="N538" s="333"/>
      <c r="O538" s="331"/>
      <c r="P538" s="333"/>
      <c r="Q538" s="333"/>
      <c r="R538" s="333"/>
      <c r="S538" s="333"/>
      <c r="T538" s="333"/>
      <c r="U538" s="334"/>
      <c r="V538" s="334"/>
      <c r="W538" s="334"/>
      <c r="X538" s="334"/>
      <c r="Y538" s="334"/>
      <c r="Z538" s="334"/>
      <c r="AA538" s="334"/>
      <c r="AB538" s="334"/>
      <c r="AC538" s="334"/>
      <c r="AD538" s="334"/>
      <c r="AE538" s="334"/>
      <c r="AF538" s="376"/>
    </row>
    <row r="539" spans="1:32">
      <c r="A539" s="333"/>
      <c r="B539" s="330"/>
      <c r="C539" s="392"/>
      <c r="D539" s="393"/>
      <c r="E539" s="333"/>
      <c r="F539" s="339"/>
      <c r="G539" s="333"/>
      <c r="H539" s="332"/>
      <c r="I539" s="333"/>
      <c r="J539" s="339"/>
      <c r="K539" s="333"/>
      <c r="L539" s="332"/>
      <c r="M539" s="333"/>
      <c r="N539" s="333"/>
      <c r="O539" s="331"/>
      <c r="P539" s="333"/>
      <c r="Q539" s="333"/>
      <c r="R539" s="333"/>
      <c r="S539" s="333"/>
      <c r="T539" s="333"/>
      <c r="U539" s="334"/>
      <c r="V539" s="334"/>
      <c r="W539" s="334"/>
      <c r="X539" s="334"/>
      <c r="Y539" s="334"/>
      <c r="Z539" s="334"/>
      <c r="AA539" s="334"/>
      <c r="AB539" s="334"/>
      <c r="AC539" s="334"/>
      <c r="AD539" s="334"/>
      <c r="AE539" s="334"/>
      <c r="AF539" s="376"/>
    </row>
    <row r="540" spans="1:32">
      <c r="A540" s="333"/>
      <c r="B540" s="330"/>
      <c r="C540" s="392"/>
      <c r="D540" s="393"/>
      <c r="E540" s="333"/>
      <c r="F540" s="339"/>
      <c r="G540" s="333"/>
      <c r="H540" s="332"/>
      <c r="I540" s="333"/>
      <c r="J540" s="339"/>
      <c r="K540" s="333"/>
      <c r="L540" s="332"/>
      <c r="M540" s="333"/>
      <c r="N540" s="333"/>
      <c r="O540" s="331"/>
      <c r="P540" s="333"/>
      <c r="Q540" s="333"/>
      <c r="R540" s="333"/>
      <c r="S540" s="333"/>
      <c r="T540" s="333"/>
      <c r="U540" s="334"/>
      <c r="V540" s="334"/>
      <c r="W540" s="334"/>
      <c r="X540" s="334"/>
      <c r="Y540" s="334"/>
      <c r="Z540" s="334"/>
      <c r="AA540" s="334"/>
      <c r="AB540" s="334"/>
      <c r="AC540" s="334"/>
      <c r="AD540" s="334"/>
      <c r="AE540" s="334"/>
      <c r="AF540" s="376"/>
    </row>
    <row r="541" spans="1:32">
      <c r="A541" s="333"/>
      <c r="B541" s="330"/>
      <c r="C541" s="392"/>
      <c r="D541" s="393"/>
      <c r="E541" s="333"/>
      <c r="F541" s="339"/>
      <c r="G541" s="333"/>
      <c r="H541" s="332"/>
      <c r="I541" s="333"/>
      <c r="J541" s="339"/>
      <c r="K541" s="333"/>
      <c r="L541" s="332"/>
      <c r="M541" s="333"/>
      <c r="N541" s="333"/>
      <c r="O541" s="331"/>
      <c r="P541" s="333"/>
      <c r="Q541" s="333"/>
      <c r="R541" s="333"/>
      <c r="S541" s="333"/>
      <c r="T541" s="333"/>
      <c r="U541" s="334"/>
      <c r="V541" s="334"/>
      <c r="W541" s="334"/>
      <c r="X541" s="334"/>
      <c r="Y541" s="334"/>
      <c r="Z541" s="334"/>
      <c r="AA541" s="334"/>
      <c r="AB541" s="334"/>
      <c r="AC541" s="334"/>
      <c r="AD541" s="334"/>
      <c r="AE541" s="334"/>
      <c r="AF541" s="376"/>
    </row>
    <row r="542" spans="1:32">
      <c r="A542" s="333"/>
      <c r="B542" s="330"/>
      <c r="C542" s="392"/>
      <c r="D542" s="393"/>
      <c r="E542" s="333"/>
      <c r="F542" s="339"/>
      <c r="G542" s="333"/>
      <c r="H542" s="332"/>
      <c r="I542" s="333"/>
      <c r="J542" s="339"/>
      <c r="K542" s="333"/>
      <c r="L542" s="332"/>
      <c r="M542" s="333"/>
      <c r="N542" s="333"/>
      <c r="O542" s="331"/>
      <c r="P542" s="333"/>
      <c r="Q542" s="333"/>
      <c r="R542" s="333"/>
      <c r="S542" s="333"/>
      <c r="T542" s="333"/>
      <c r="U542" s="334"/>
      <c r="V542" s="334"/>
      <c r="W542" s="334"/>
      <c r="X542" s="334"/>
      <c r="Y542" s="334"/>
      <c r="Z542" s="334"/>
      <c r="AA542" s="334"/>
      <c r="AB542" s="334"/>
      <c r="AC542" s="334"/>
      <c r="AD542" s="334"/>
      <c r="AE542" s="334"/>
      <c r="AF542" s="376"/>
    </row>
    <row r="543" spans="1:32">
      <c r="A543" s="333"/>
      <c r="B543" s="330"/>
      <c r="C543" s="392"/>
      <c r="D543" s="393"/>
      <c r="E543" s="333"/>
      <c r="F543" s="339"/>
      <c r="G543" s="333"/>
      <c r="H543" s="332"/>
      <c r="I543" s="333"/>
      <c r="J543" s="339"/>
      <c r="K543" s="333"/>
      <c r="L543" s="332"/>
      <c r="M543" s="333"/>
      <c r="N543" s="333"/>
      <c r="O543" s="331"/>
      <c r="P543" s="333"/>
      <c r="Q543" s="333"/>
      <c r="R543" s="333"/>
      <c r="S543" s="333"/>
      <c r="T543" s="333"/>
      <c r="U543" s="334"/>
      <c r="V543" s="334"/>
      <c r="W543" s="334"/>
      <c r="X543" s="334"/>
      <c r="Y543" s="334"/>
      <c r="Z543" s="334"/>
      <c r="AA543" s="334"/>
      <c r="AB543" s="334"/>
      <c r="AC543" s="334"/>
      <c r="AD543" s="334"/>
      <c r="AE543" s="334"/>
      <c r="AF543" s="376"/>
    </row>
    <row r="544" spans="1:32">
      <c r="A544" s="333"/>
      <c r="B544" s="330"/>
      <c r="C544" s="392"/>
      <c r="D544" s="393"/>
      <c r="E544" s="333"/>
      <c r="F544" s="339"/>
      <c r="G544" s="333"/>
      <c r="H544" s="332"/>
      <c r="I544" s="333"/>
      <c r="J544" s="339"/>
      <c r="K544" s="333"/>
      <c r="L544" s="332"/>
      <c r="M544" s="333"/>
      <c r="N544" s="333"/>
      <c r="O544" s="331"/>
      <c r="P544" s="333"/>
      <c r="Q544" s="333"/>
      <c r="R544" s="333"/>
      <c r="S544" s="333"/>
      <c r="T544" s="333"/>
      <c r="U544" s="334"/>
      <c r="V544" s="334"/>
      <c r="W544" s="334"/>
      <c r="X544" s="334"/>
      <c r="Y544" s="334"/>
      <c r="Z544" s="334"/>
      <c r="AA544" s="334"/>
      <c r="AB544" s="334"/>
      <c r="AC544" s="334"/>
      <c r="AD544" s="334"/>
      <c r="AE544" s="334"/>
      <c r="AF544" s="376"/>
    </row>
    <row r="545" spans="1:32">
      <c r="A545" s="333"/>
      <c r="B545" s="330"/>
      <c r="C545" s="392"/>
      <c r="D545" s="393"/>
      <c r="E545" s="333"/>
      <c r="F545" s="339"/>
      <c r="G545" s="333"/>
      <c r="H545" s="332"/>
      <c r="I545" s="333"/>
      <c r="J545" s="339"/>
      <c r="K545" s="333"/>
      <c r="L545" s="332"/>
      <c r="M545" s="333"/>
      <c r="N545" s="333"/>
      <c r="O545" s="331"/>
      <c r="P545" s="333"/>
      <c r="Q545" s="333"/>
      <c r="R545" s="333"/>
      <c r="S545" s="333"/>
      <c r="T545" s="333"/>
      <c r="U545" s="334"/>
      <c r="V545" s="334"/>
      <c r="W545" s="334"/>
      <c r="X545" s="334"/>
      <c r="Y545" s="334"/>
      <c r="Z545" s="334"/>
      <c r="AA545" s="334"/>
      <c r="AB545" s="334"/>
      <c r="AC545" s="334"/>
      <c r="AD545" s="334"/>
      <c r="AE545" s="334"/>
      <c r="AF545" s="376"/>
    </row>
    <row r="546" spans="1:32">
      <c r="A546" s="333"/>
      <c r="B546" s="330"/>
      <c r="C546" s="392"/>
      <c r="D546" s="393"/>
      <c r="E546" s="333"/>
      <c r="F546" s="339"/>
      <c r="G546" s="333"/>
      <c r="H546" s="332"/>
      <c r="I546" s="333"/>
      <c r="J546" s="339"/>
      <c r="K546" s="333"/>
      <c r="L546" s="332"/>
      <c r="M546" s="333"/>
      <c r="N546" s="333"/>
      <c r="O546" s="331"/>
      <c r="P546" s="333"/>
      <c r="Q546" s="333"/>
      <c r="R546" s="333"/>
      <c r="S546" s="333"/>
      <c r="T546" s="333"/>
      <c r="U546" s="334"/>
      <c r="V546" s="334"/>
      <c r="W546" s="334"/>
      <c r="X546" s="334"/>
      <c r="Y546" s="334"/>
      <c r="Z546" s="334"/>
      <c r="AA546" s="334"/>
      <c r="AB546" s="334"/>
      <c r="AC546" s="334"/>
      <c r="AD546" s="334"/>
      <c r="AE546" s="334"/>
      <c r="AF546" s="376"/>
    </row>
    <row r="547" spans="1:32">
      <c r="A547" s="333"/>
      <c r="B547" s="330"/>
      <c r="C547" s="392"/>
      <c r="D547" s="393"/>
      <c r="E547" s="333"/>
      <c r="F547" s="339"/>
      <c r="G547" s="333"/>
      <c r="H547" s="332"/>
      <c r="I547" s="333"/>
      <c r="J547" s="339"/>
      <c r="K547" s="333"/>
      <c r="L547" s="332"/>
      <c r="M547" s="333"/>
      <c r="N547" s="333"/>
      <c r="O547" s="331"/>
      <c r="P547" s="333"/>
      <c r="Q547" s="333"/>
      <c r="R547" s="333"/>
      <c r="S547" s="333"/>
      <c r="T547" s="333"/>
      <c r="U547" s="334"/>
      <c r="V547" s="334"/>
      <c r="W547" s="334"/>
      <c r="X547" s="334"/>
      <c r="Y547" s="334"/>
      <c r="Z547" s="334"/>
      <c r="AA547" s="334"/>
      <c r="AB547" s="334"/>
      <c r="AC547" s="334"/>
      <c r="AD547" s="334"/>
      <c r="AE547" s="334"/>
      <c r="AF547" s="376"/>
    </row>
    <row r="548" spans="1:32">
      <c r="A548" s="333"/>
      <c r="B548" s="330"/>
      <c r="C548" s="392"/>
      <c r="D548" s="393"/>
      <c r="E548" s="333"/>
      <c r="F548" s="339"/>
      <c r="G548" s="333"/>
      <c r="H548" s="332"/>
      <c r="I548" s="333"/>
      <c r="J548" s="339"/>
      <c r="K548" s="333"/>
      <c r="L548" s="332"/>
      <c r="M548" s="333"/>
      <c r="N548" s="333"/>
      <c r="O548" s="331"/>
      <c r="P548" s="333"/>
      <c r="Q548" s="333"/>
      <c r="R548" s="333"/>
      <c r="S548" s="333"/>
      <c r="T548" s="333"/>
      <c r="U548" s="334"/>
      <c r="V548" s="334"/>
      <c r="W548" s="334"/>
      <c r="X548" s="334"/>
      <c r="Y548" s="334"/>
      <c r="Z548" s="334"/>
      <c r="AA548" s="334"/>
      <c r="AB548" s="334"/>
      <c r="AC548" s="334"/>
      <c r="AD548" s="334"/>
      <c r="AE548" s="334"/>
      <c r="AF548" s="376"/>
    </row>
    <row r="549" spans="1:32">
      <c r="A549" s="333"/>
      <c r="B549" s="330"/>
      <c r="C549" s="392"/>
      <c r="D549" s="393"/>
      <c r="E549" s="333"/>
      <c r="F549" s="339"/>
      <c r="G549" s="333"/>
      <c r="H549" s="332"/>
      <c r="I549" s="333"/>
      <c r="J549" s="339"/>
      <c r="K549" s="333"/>
      <c r="L549" s="332"/>
      <c r="M549" s="333"/>
      <c r="N549" s="333"/>
      <c r="O549" s="331"/>
      <c r="P549" s="333"/>
      <c r="Q549" s="333"/>
      <c r="R549" s="333"/>
      <c r="S549" s="333"/>
      <c r="T549" s="333"/>
      <c r="U549" s="334"/>
      <c r="V549" s="334"/>
      <c r="W549" s="334"/>
      <c r="X549" s="334"/>
      <c r="Y549" s="334"/>
      <c r="Z549" s="334"/>
      <c r="AA549" s="334"/>
      <c r="AB549" s="334"/>
      <c r="AC549" s="334"/>
      <c r="AD549" s="334"/>
      <c r="AE549" s="334"/>
      <c r="AF549" s="376"/>
    </row>
    <row r="550" spans="1:32">
      <c r="A550" s="333"/>
      <c r="B550" s="330"/>
      <c r="C550" s="392"/>
      <c r="D550" s="393"/>
      <c r="E550" s="333"/>
      <c r="F550" s="339"/>
      <c r="G550" s="333"/>
      <c r="H550" s="332"/>
      <c r="I550" s="333"/>
      <c r="J550" s="339"/>
      <c r="K550" s="333"/>
      <c r="L550" s="332"/>
      <c r="M550" s="333"/>
      <c r="N550" s="333"/>
      <c r="O550" s="331"/>
      <c r="P550" s="333"/>
      <c r="Q550" s="333"/>
      <c r="R550" s="333"/>
      <c r="S550" s="333"/>
      <c r="T550" s="333"/>
      <c r="U550" s="334"/>
      <c r="V550" s="334"/>
      <c r="W550" s="334"/>
      <c r="X550" s="334"/>
      <c r="Y550" s="334"/>
      <c r="Z550" s="334"/>
      <c r="AA550" s="334"/>
      <c r="AB550" s="334"/>
      <c r="AC550" s="334"/>
      <c r="AD550" s="334"/>
      <c r="AE550" s="334"/>
      <c r="AF550" s="376"/>
    </row>
    <row r="551" spans="1:32">
      <c r="A551" s="333"/>
      <c r="B551" s="330"/>
      <c r="C551" s="392"/>
      <c r="D551" s="393"/>
      <c r="E551" s="333"/>
      <c r="F551" s="339"/>
      <c r="G551" s="333"/>
      <c r="H551" s="332"/>
      <c r="I551" s="333"/>
      <c r="J551" s="339"/>
      <c r="K551" s="333"/>
      <c r="L551" s="332"/>
      <c r="M551" s="333"/>
      <c r="N551" s="333"/>
      <c r="O551" s="331"/>
      <c r="P551" s="333"/>
      <c r="Q551" s="333"/>
      <c r="R551" s="333"/>
      <c r="S551" s="333"/>
      <c r="T551" s="333"/>
      <c r="U551" s="334"/>
      <c r="V551" s="334"/>
      <c r="W551" s="334"/>
      <c r="X551" s="334"/>
      <c r="Y551" s="334"/>
      <c r="Z551" s="334"/>
      <c r="AA551" s="334"/>
      <c r="AB551" s="334"/>
      <c r="AC551" s="334"/>
      <c r="AD551" s="334"/>
      <c r="AE551" s="334"/>
      <c r="AF551" s="376"/>
    </row>
    <row r="552" spans="1:32">
      <c r="A552" s="333"/>
      <c r="B552" s="330"/>
      <c r="C552" s="392"/>
      <c r="D552" s="393"/>
      <c r="E552" s="333"/>
      <c r="F552" s="339"/>
      <c r="G552" s="333"/>
      <c r="H552" s="332"/>
      <c r="I552" s="333"/>
      <c r="J552" s="339"/>
      <c r="K552" s="333"/>
      <c r="L552" s="332"/>
      <c r="M552" s="333"/>
      <c r="N552" s="333"/>
      <c r="O552" s="331"/>
      <c r="P552" s="333"/>
      <c r="Q552" s="333"/>
      <c r="R552" s="333"/>
      <c r="S552" s="333"/>
      <c r="T552" s="333"/>
      <c r="U552" s="334"/>
      <c r="V552" s="334"/>
      <c r="W552" s="334"/>
      <c r="X552" s="334"/>
      <c r="Y552" s="334"/>
      <c r="Z552" s="334"/>
      <c r="AA552" s="334"/>
      <c r="AB552" s="334"/>
      <c r="AC552" s="334"/>
      <c r="AD552" s="334"/>
      <c r="AE552" s="334"/>
      <c r="AF552" s="376"/>
    </row>
    <row r="553" spans="1:32">
      <c r="A553" s="333"/>
      <c r="B553" s="330"/>
      <c r="C553" s="392"/>
      <c r="D553" s="393"/>
      <c r="E553" s="333"/>
      <c r="F553" s="339"/>
      <c r="G553" s="333"/>
      <c r="H553" s="332"/>
      <c r="I553" s="333"/>
      <c r="J553" s="339"/>
      <c r="K553" s="333"/>
      <c r="L553" s="332"/>
      <c r="M553" s="333"/>
      <c r="N553" s="333"/>
      <c r="O553" s="331"/>
      <c r="P553" s="333"/>
      <c r="Q553" s="333"/>
      <c r="R553" s="333"/>
      <c r="S553" s="333"/>
      <c r="T553" s="333"/>
      <c r="U553" s="334"/>
      <c r="V553" s="334"/>
      <c r="W553" s="334"/>
      <c r="X553" s="334"/>
      <c r="Y553" s="334"/>
      <c r="Z553" s="334"/>
      <c r="AA553" s="334"/>
      <c r="AB553" s="334"/>
      <c r="AC553" s="334"/>
      <c r="AD553" s="334"/>
      <c r="AE553" s="334"/>
      <c r="AF553" s="376"/>
    </row>
    <row r="554" spans="1:32">
      <c r="A554" s="333"/>
      <c r="B554" s="330"/>
      <c r="C554" s="392"/>
      <c r="D554" s="393"/>
      <c r="E554" s="333"/>
      <c r="F554" s="339"/>
      <c r="G554" s="333"/>
      <c r="H554" s="332"/>
      <c r="I554" s="333"/>
      <c r="J554" s="339"/>
      <c r="K554" s="333"/>
      <c r="L554" s="332"/>
      <c r="M554" s="333"/>
      <c r="N554" s="333"/>
      <c r="O554" s="331"/>
      <c r="P554" s="333"/>
      <c r="Q554" s="333"/>
      <c r="R554" s="333"/>
      <c r="S554" s="333"/>
      <c r="T554" s="333"/>
      <c r="U554" s="334"/>
      <c r="V554" s="334"/>
      <c r="W554" s="334"/>
      <c r="X554" s="334"/>
      <c r="Y554" s="334"/>
      <c r="Z554" s="334"/>
      <c r="AA554" s="334"/>
      <c r="AB554" s="334"/>
      <c r="AC554" s="334"/>
      <c r="AD554" s="334"/>
      <c r="AE554" s="334"/>
      <c r="AF554" s="376"/>
    </row>
    <row r="555" spans="1:32">
      <c r="A555" s="333"/>
      <c r="B555" s="330"/>
      <c r="C555" s="392"/>
      <c r="D555" s="393"/>
      <c r="E555" s="333"/>
      <c r="F555" s="339"/>
      <c r="G555" s="333"/>
      <c r="H555" s="332"/>
      <c r="I555" s="333"/>
      <c r="J555" s="339"/>
      <c r="K555" s="333"/>
      <c r="L555" s="332"/>
      <c r="M555" s="333"/>
      <c r="N555" s="333"/>
      <c r="O555" s="331"/>
      <c r="P555" s="333"/>
      <c r="Q555" s="333"/>
      <c r="R555" s="333"/>
      <c r="S555" s="333"/>
      <c r="T555" s="333"/>
      <c r="U555" s="334"/>
      <c r="V555" s="334"/>
      <c r="W555" s="334"/>
      <c r="X555" s="334"/>
      <c r="Y555" s="334"/>
      <c r="Z555" s="334"/>
      <c r="AA555" s="334"/>
      <c r="AB555" s="334"/>
      <c r="AC555" s="334"/>
      <c r="AD555" s="334"/>
      <c r="AE555" s="334"/>
      <c r="AF555" s="376"/>
    </row>
    <row r="556" spans="1:32">
      <c r="A556" s="333"/>
      <c r="B556" s="330"/>
      <c r="C556" s="392"/>
      <c r="D556" s="393"/>
      <c r="E556" s="333"/>
      <c r="F556" s="339"/>
      <c r="G556" s="333"/>
      <c r="H556" s="332"/>
      <c r="I556" s="333"/>
      <c r="J556" s="339"/>
      <c r="K556" s="333"/>
      <c r="L556" s="332"/>
      <c r="M556" s="333"/>
      <c r="N556" s="333"/>
      <c r="O556" s="331"/>
      <c r="P556" s="333"/>
      <c r="Q556" s="333"/>
      <c r="R556" s="333"/>
      <c r="S556" s="333"/>
      <c r="T556" s="333"/>
      <c r="U556" s="334"/>
      <c r="V556" s="334"/>
      <c r="W556" s="334"/>
      <c r="X556" s="334"/>
      <c r="Y556" s="334"/>
      <c r="Z556" s="334"/>
      <c r="AA556" s="334"/>
      <c r="AB556" s="334"/>
      <c r="AC556" s="334"/>
      <c r="AD556" s="334"/>
      <c r="AE556" s="334"/>
      <c r="AF556" s="376"/>
    </row>
    <row r="557" spans="1:32">
      <c r="A557" s="333"/>
      <c r="B557" s="330"/>
      <c r="C557" s="392"/>
      <c r="D557" s="393"/>
      <c r="E557" s="333"/>
      <c r="F557" s="339"/>
      <c r="G557" s="333"/>
      <c r="H557" s="332"/>
      <c r="I557" s="333"/>
      <c r="J557" s="339"/>
      <c r="K557" s="333"/>
      <c r="L557" s="332"/>
      <c r="M557" s="333"/>
      <c r="N557" s="333"/>
      <c r="O557" s="331"/>
      <c r="P557" s="333"/>
      <c r="Q557" s="333"/>
      <c r="R557" s="333"/>
      <c r="S557" s="333"/>
      <c r="T557" s="333"/>
      <c r="U557" s="334"/>
      <c r="V557" s="334"/>
      <c r="W557" s="334"/>
      <c r="X557" s="334"/>
      <c r="Y557" s="334"/>
      <c r="Z557" s="334"/>
      <c r="AA557" s="334"/>
      <c r="AB557" s="334"/>
      <c r="AC557" s="334"/>
      <c r="AD557" s="334"/>
      <c r="AE557" s="334"/>
      <c r="AF557" s="376"/>
    </row>
    <row r="558" spans="1:32">
      <c r="A558" s="333"/>
      <c r="B558" s="330"/>
      <c r="C558" s="392"/>
      <c r="D558" s="393"/>
      <c r="E558" s="333"/>
      <c r="F558" s="339"/>
      <c r="G558" s="333"/>
      <c r="H558" s="332"/>
      <c r="I558" s="333"/>
      <c r="J558" s="339"/>
      <c r="K558" s="333"/>
      <c r="L558" s="332"/>
      <c r="M558" s="333"/>
      <c r="N558" s="333"/>
      <c r="O558" s="331"/>
      <c r="P558" s="333"/>
      <c r="Q558" s="333"/>
      <c r="R558" s="333"/>
      <c r="S558" s="333"/>
      <c r="T558" s="333"/>
      <c r="U558" s="334"/>
      <c r="V558" s="334"/>
      <c r="W558" s="334"/>
      <c r="X558" s="334"/>
      <c r="Y558" s="334"/>
      <c r="Z558" s="334"/>
      <c r="AA558" s="334"/>
      <c r="AB558" s="334"/>
      <c r="AC558" s="334"/>
      <c r="AD558" s="334"/>
      <c r="AE558" s="334"/>
      <c r="AF558" s="376"/>
    </row>
    <row r="559" spans="1:32">
      <c r="A559" s="333"/>
      <c r="B559" s="330"/>
      <c r="C559" s="392"/>
      <c r="D559" s="393"/>
      <c r="E559" s="333"/>
      <c r="F559" s="339"/>
      <c r="G559" s="333"/>
      <c r="H559" s="332"/>
      <c r="I559" s="333"/>
      <c r="J559" s="339"/>
      <c r="K559" s="333"/>
      <c r="L559" s="332"/>
      <c r="M559" s="333"/>
      <c r="N559" s="333"/>
      <c r="O559" s="331"/>
      <c r="P559" s="333"/>
      <c r="Q559" s="333"/>
      <c r="R559" s="333"/>
      <c r="S559" s="333"/>
      <c r="T559" s="333"/>
      <c r="U559" s="334"/>
      <c r="V559" s="334"/>
      <c r="W559" s="334"/>
      <c r="X559" s="334"/>
      <c r="Y559" s="334"/>
      <c r="Z559" s="334"/>
      <c r="AA559" s="334"/>
      <c r="AB559" s="334"/>
      <c r="AC559" s="334"/>
      <c r="AD559" s="334"/>
      <c r="AE559" s="334"/>
      <c r="AF559" s="376"/>
    </row>
    <row r="560" spans="1:32">
      <c r="A560" s="333"/>
      <c r="B560" s="330"/>
      <c r="C560" s="392"/>
      <c r="D560" s="393"/>
      <c r="E560" s="333"/>
      <c r="F560" s="339"/>
      <c r="G560" s="333"/>
      <c r="H560" s="332"/>
      <c r="I560" s="333"/>
      <c r="J560" s="339"/>
      <c r="K560" s="333"/>
      <c r="L560" s="332"/>
      <c r="M560" s="333"/>
      <c r="N560" s="333"/>
      <c r="O560" s="331"/>
      <c r="P560" s="333"/>
      <c r="Q560" s="333"/>
      <c r="R560" s="333"/>
      <c r="S560" s="333"/>
      <c r="T560" s="333"/>
      <c r="U560" s="334"/>
      <c r="V560" s="334"/>
      <c r="W560" s="334"/>
      <c r="X560" s="334"/>
      <c r="Y560" s="334"/>
      <c r="Z560" s="334"/>
      <c r="AA560" s="334"/>
      <c r="AB560" s="334"/>
      <c r="AC560" s="334"/>
      <c r="AD560" s="334"/>
      <c r="AE560" s="334"/>
      <c r="AF560" s="376"/>
    </row>
    <row r="561" spans="1:32">
      <c r="A561" s="333"/>
      <c r="B561" s="330"/>
      <c r="C561" s="392"/>
      <c r="D561" s="393"/>
      <c r="E561" s="333"/>
      <c r="F561" s="339"/>
      <c r="G561" s="333"/>
      <c r="H561" s="332"/>
      <c r="I561" s="333"/>
      <c r="J561" s="339"/>
      <c r="K561" s="333"/>
      <c r="L561" s="332"/>
      <c r="M561" s="333"/>
      <c r="N561" s="333"/>
      <c r="O561" s="331"/>
      <c r="P561" s="333"/>
      <c r="Q561" s="333"/>
      <c r="R561" s="333"/>
      <c r="S561" s="333"/>
      <c r="T561" s="333"/>
      <c r="U561" s="334"/>
      <c r="V561" s="334"/>
      <c r="W561" s="334"/>
      <c r="X561" s="334"/>
      <c r="Y561" s="334"/>
      <c r="Z561" s="334"/>
      <c r="AA561" s="334"/>
      <c r="AB561" s="334"/>
      <c r="AC561" s="334"/>
      <c r="AD561" s="334"/>
      <c r="AE561" s="334"/>
      <c r="AF561" s="376"/>
    </row>
    <row r="562" spans="1:32">
      <c r="A562" s="333"/>
      <c r="B562" s="330"/>
      <c r="C562" s="392"/>
      <c r="D562" s="393"/>
      <c r="E562" s="333"/>
      <c r="F562" s="339"/>
      <c r="G562" s="333"/>
      <c r="H562" s="332"/>
      <c r="I562" s="333"/>
      <c r="J562" s="339"/>
      <c r="K562" s="333"/>
      <c r="L562" s="332"/>
      <c r="M562" s="333"/>
      <c r="N562" s="333"/>
      <c r="O562" s="331"/>
      <c r="P562" s="333"/>
      <c r="Q562" s="333"/>
      <c r="R562" s="333"/>
      <c r="S562" s="333"/>
      <c r="T562" s="333"/>
      <c r="U562" s="334"/>
      <c r="V562" s="334"/>
      <c r="W562" s="334"/>
      <c r="X562" s="334"/>
      <c r="Y562" s="334"/>
      <c r="Z562" s="334"/>
      <c r="AA562" s="334"/>
      <c r="AB562" s="334"/>
      <c r="AC562" s="334"/>
      <c r="AD562" s="334"/>
      <c r="AE562" s="334"/>
      <c r="AF562" s="376"/>
    </row>
    <row r="563" spans="1:32">
      <c r="A563" s="333"/>
      <c r="B563" s="330"/>
      <c r="C563" s="392"/>
      <c r="D563" s="393"/>
      <c r="E563" s="333"/>
      <c r="F563" s="339"/>
      <c r="G563" s="333"/>
      <c r="H563" s="332"/>
      <c r="I563" s="333"/>
      <c r="J563" s="339"/>
      <c r="K563" s="333"/>
      <c r="L563" s="332"/>
      <c r="M563" s="333"/>
      <c r="N563" s="333"/>
      <c r="O563" s="331"/>
      <c r="P563" s="333"/>
      <c r="Q563" s="333"/>
      <c r="R563" s="333"/>
      <c r="S563" s="333"/>
      <c r="T563" s="333"/>
      <c r="U563" s="334"/>
      <c r="V563" s="334"/>
      <c r="W563" s="334"/>
      <c r="X563" s="334"/>
      <c r="Y563" s="334"/>
      <c r="Z563" s="334"/>
      <c r="AA563" s="334"/>
      <c r="AB563" s="334"/>
      <c r="AC563" s="334"/>
      <c r="AD563" s="334"/>
      <c r="AE563" s="334"/>
      <c r="AF563" s="376"/>
    </row>
    <row r="564" spans="1:32">
      <c r="A564" s="333"/>
      <c r="B564" s="330"/>
      <c r="C564" s="392"/>
      <c r="D564" s="393"/>
      <c r="E564" s="333"/>
      <c r="F564" s="339"/>
      <c r="G564" s="333"/>
      <c r="H564" s="332"/>
      <c r="I564" s="333"/>
      <c r="J564" s="339"/>
      <c r="K564" s="333"/>
      <c r="L564" s="332"/>
      <c r="M564" s="333"/>
      <c r="N564" s="333"/>
      <c r="O564" s="331"/>
      <c r="P564" s="333"/>
      <c r="Q564" s="333"/>
      <c r="R564" s="333"/>
      <c r="S564" s="333"/>
      <c r="T564" s="333"/>
      <c r="U564" s="334"/>
      <c r="V564" s="334"/>
      <c r="W564" s="334"/>
      <c r="X564" s="334"/>
      <c r="Y564" s="334"/>
      <c r="Z564" s="334"/>
      <c r="AA564" s="334"/>
      <c r="AB564" s="334"/>
      <c r="AC564" s="334"/>
      <c r="AD564" s="334"/>
      <c r="AE564" s="334"/>
      <c r="AF564" s="376"/>
    </row>
    <row r="565" spans="1:32">
      <c r="A565" s="333"/>
      <c r="B565" s="330"/>
      <c r="C565" s="392"/>
      <c r="D565" s="393"/>
      <c r="E565" s="333"/>
      <c r="F565" s="339"/>
      <c r="G565" s="333"/>
      <c r="H565" s="332"/>
      <c r="I565" s="333"/>
      <c r="J565" s="339"/>
      <c r="K565" s="333"/>
      <c r="L565" s="332"/>
      <c r="M565" s="333"/>
      <c r="N565" s="333"/>
      <c r="O565" s="331"/>
      <c r="P565" s="333"/>
      <c r="Q565" s="333"/>
      <c r="R565" s="333"/>
      <c r="S565" s="333"/>
      <c r="T565" s="333"/>
      <c r="U565" s="334"/>
      <c r="V565" s="334"/>
      <c r="W565" s="334"/>
      <c r="X565" s="334"/>
      <c r="Y565" s="334"/>
      <c r="Z565" s="334"/>
      <c r="AA565" s="334"/>
      <c r="AB565" s="334"/>
      <c r="AC565" s="334"/>
      <c r="AD565" s="334"/>
      <c r="AE565" s="334"/>
      <c r="AF565" s="376"/>
    </row>
    <row r="566" spans="1:32">
      <c r="A566" s="333"/>
      <c r="B566" s="330"/>
      <c r="C566" s="392"/>
      <c r="D566" s="393"/>
      <c r="E566" s="333"/>
      <c r="F566" s="339"/>
      <c r="G566" s="333"/>
      <c r="H566" s="332"/>
      <c r="I566" s="333"/>
      <c r="J566" s="339"/>
      <c r="K566" s="333"/>
      <c r="L566" s="332"/>
      <c r="M566" s="333"/>
      <c r="N566" s="333"/>
      <c r="O566" s="331"/>
      <c r="P566" s="333"/>
      <c r="Q566" s="333"/>
      <c r="R566" s="333"/>
      <c r="S566" s="333"/>
      <c r="T566" s="333"/>
      <c r="U566" s="334"/>
      <c r="V566" s="334"/>
      <c r="W566" s="334"/>
      <c r="X566" s="334"/>
      <c r="Y566" s="334"/>
      <c r="Z566" s="334"/>
      <c r="AA566" s="334"/>
      <c r="AB566" s="334"/>
      <c r="AC566" s="334"/>
      <c r="AD566" s="334"/>
      <c r="AE566" s="334"/>
      <c r="AF566" s="376"/>
    </row>
    <row r="567" spans="1:32">
      <c r="A567" s="333"/>
      <c r="B567" s="330"/>
      <c r="C567" s="392"/>
      <c r="D567" s="393"/>
      <c r="E567" s="333"/>
      <c r="F567" s="339"/>
      <c r="G567" s="333"/>
      <c r="H567" s="332"/>
      <c r="I567" s="333"/>
      <c r="J567" s="339"/>
      <c r="K567" s="333"/>
      <c r="L567" s="332"/>
      <c r="M567" s="333"/>
      <c r="N567" s="333"/>
      <c r="O567" s="331"/>
      <c r="P567" s="333"/>
      <c r="Q567" s="333"/>
      <c r="R567" s="333"/>
      <c r="S567" s="333"/>
      <c r="T567" s="333"/>
      <c r="U567" s="334"/>
      <c r="V567" s="334"/>
      <c r="W567" s="334"/>
      <c r="X567" s="334"/>
      <c r="Y567" s="334"/>
      <c r="Z567" s="334"/>
      <c r="AA567" s="334"/>
      <c r="AB567" s="334"/>
      <c r="AC567" s="334"/>
      <c r="AD567" s="334"/>
      <c r="AE567" s="334"/>
      <c r="AF567" s="376"/>
    </row>
    <row r="568" spans="1:32">
      <c r="A568" s="333"/>
      <c r="B568" s="330"/>
      <c r="C568" s="392"/>
      <c r="D568" s="393"/>
      <c r="E568" s="333"/>
      <c r="F568" s="339"/>
      <c r="G568" s="333"/>
      <c r="H568" s="332"/>
      <c r="I568" s="333"/>
      <c r="J568" s="339"/>
      <c r="K568" s="333"/>
      <c r="L568" s="332"/>
      <c r="M568" s="333"/>
      <c r="N568" s="333"/>
      <c r="O568" s="331"/>
      <c r="P568" s="333"/>
      <c r="Q568" s="333"/>
      <c r="R568" s="333"/>
      <c r="S568" s="333"/>
      <c r="T568" s="333"/>
      <c r="U568" s="334"/>
      <c r="V568" s="334"/>
      <c r="W568" s="334"/>
      <c r="X568" s="334"/>
      <c r="Y568" s="334"/>
      <c r="Z568" s="334"/>
      <c r="AA568" s="334"/>
      <c r="AB568" s="334"/>
      <c r="AC568" s="334"/>
      <c r="AD568" s="334"/>
      <c r="AE568" s="334"/>
      <c r="AF568" s="376"/>
    </row>
    <row r="569" spans="1:32">
      <c r="A569" s="333"/>
      <c r="B569" s="330"/>
      <c r="C569" s="392"/>
      <c r="D569" s="393"/>
      <c r="E569" s="333"/>
      <c r="F569" s="339"/>
      <c r="G569" s="333"/>
      <c r="H569" s="332"/>
      <c r="I569" s="333"/>
      <c r="J569" s="339"/>
      <c r="K569" s="333"/>
      <c r="L569" s="332"/>
      <c r="M569" s="333"/>
      <c r="N569" s="333"/>
      <c r="O569" s="331"/>
      <c r="P569" s="333"/>
      <c r="Q569" s="333"/>
      <c r="R569" s="333"/>
      <c r="S569" s="333"/>
      <c r="T569" s="333"/>
      <c r="U569" s="334"/>
      <c r="V569" s="334"/>
      <c r="W569" s="334"/>
      <c r="X569" s="334"/>
      <c r="Y569" s="334"/>
      <c r="Z569" s="334"/>
      <c r="AA569" s="334"/>
      <c r="AB569" s="334"/>
      <c r="AC569" s="334"/>
      <c r="AD569" s="334"/>
      <c r="AE569" s="334"/>
      <c r="AF569" s="376"/>
    </row>
    <row r="570" spans="1:32">
      <c r="A570" s="333"/>
      <c r="B570" s="330"/>
      <c r="C570" s="392"/>
      <c r="D570" s="393"/>
      <c r="E570" s="333"/>
      <c r="F570" s="339"/>
      <c r="G570" s="333"/>
      <c r="H570" s="332"/>
      <c r="I570" s="333"/>
      <c r="J570" s="339"/>
      <c r="K570" s="333"/>
      <c r="L570" s="332"/>
      <c r="M570" s="333"/>
      <c r="N570" s="333"/>
      <c r="O570" s="331"/>
      <c r="P570" s="333"/>
      <c r="Q570" s="333"/>
      <c r="R570" s="333"/>
      <c r="S570" s="333"/>
      <c r="T570" s="333"/>
      <c r="U570" s="334"/>
      <c r="V570" s="334"/>
      <c r="W570" s="334"/>
      <c r="X570" s="334"/>
      <c r="Y570" s="334"/>
      <c r="Z570" s="334"/>
      <c r="AA570" s="334"/>
      <c r="AB570" s="334"/>
      <c r="AC570" s="334"/>
      <c r="AD570" s="334"/>
      <c r="AE570" s="334"/>
      <c r="AF570" s="376"/>
    </row>
    <row r="571" spans="1:32">
      <c r="A571" s="333"/>
      <c r="B571" s="330"/>
      <c r="C571" s="392"/>
      <c r="D571" s="393"/>
      <c r="E571" s="333"/>
      <c r="F571" s="339"/>
      <c r="G571" s="333"/>
      <c r="H571" s="332"/>
      <c r="I571" s="333"/>
      <c r="J571" s="339"/>
      <c r="K571" s="333"/>
      <c r="L571" s="332"/>
      <c r="M571" s="333"/>
      <c r="N571" s="333"/>
      <c r="O571" s="331"/>
      <c r="P571" s="333"/>
      <c r="Q571" s="333"/>
      <c r="R571" s="333"/>
      <c r="S571" s="333"/>
      <c r="T571" s="333"/>
      <c r="U571" s="334"/>
      <c r="V571" s="334"/>
      <c r="W571" s="334"/>
      <c r="X571" s="334"/>
      <c r="Y571" s="334"/>
      <c r="Z571" s="334"/>
      <c r="AA571" s="334"/>
      <c r="AB571" s="334"/>
      <c r="AC571" s="334"/>
      <c r="AD571" s="334"/>
      <c r="AE571" s="334"/>
      <c r="AF571" s="376"/>
    </row>
    <row r="572" spans="1:32">
      <c r="A572" s="333"/>
      <c r="B572" s="330"/>
      <c r="C572" s="392"/>
      <c r="D572" s="393"/>
      <c r="E572" s="333"/>
      <c r="F572" s="339"/>
      <c r="G572" s="333"/>
      <c r="H572" s="332"/>
      <c r="I572" s="333"/>
      <c r="J572" s="339"/>
      <c r="K572" s="333"/>
      <c r="L572" s="332"/>
      <c r="M572" s="333"/>
      <c r="N572" s="333"/>
      <c r="O572" s="331"/>
      <c r="P572" s="333"/>
      <c r="Q572" s="333"/>
      <c r="R572" s="333"/>
      <c r="S572" s="333"/>
      <c r="T572" s="333"/>
      <c r="U572" s="334"/>
      <c r="V572" s="334"/>
      <c r="W572" s="334"/>
      <c r="X572" s="334"/>
      <c r="Y572" s="334"/>
      <c r="Z572" s="334"/>
      <c r="AA572" s="334"/>
      <c r="AB572" s="334"/>
      <c r="AC572" s="334"/>
      <c r="AD572" s="334"/>
      <c r="AE572" s="334"/>
      <c r="AF572" s="376"/>
    </row>
    <row r="573" spans="1:32">
      <c r="A573" s="333"/>
      <c r="B573" s="330"/>
      <c r="C573" s="392"/>
      <c r="D573" s="393"/>
      <c r="E573" s="333"/>
      <c r="F573" s="339"/>
      <c r="G573" s="333"/>
      <c r="H573" s="332"/>
      <c r="I573" s="333"/>
      <c r="J573" s="339"/>
      <c r="K573" s="333"/>
      <c r="L573" s="332"/>
      <c r="M573" s="333"/>
      <c r="N573" s="333"/>
      <c r="O573" s="331"/>
      <c r="P573" s="333"/>
      <c r="Q573" s="333"/>
      <c r="R573" s="333"/>
      <c r="S573" s="333"/>
      <c r="T573" s="333"/>
      <c r="U573" s="334"/>
      <c r="V573" s="334"/>
      <c r="W573" s="334"/>
      <c r="X573" s="334"/>
      <c r="Y573" s="334"/>
      <c r="Z573" s="334"/>
      <c r="AA573" s="334"/>
      <c r="AB573" s="334"/>
      <c r="AC573" s="334"/>
      <c r="AD573" s="334"/>
      <c r="AE573" s="334"/>
      <c r="AF573" s="376"/>
    </row>
    <row r="574" spans="1:32">
      <c r="A574" s="333"/>
      <c r="B574" s="330"/>
      <c r="C574" s="392"/>
      <c r="D574" s="393"/>
      <c r="E574" s="333"/>
      <c r="F574" s="339"/>
      <c r="G574" s="333"/>
      <c r="H574" s="332"/>
      <c r="I574" s="333"/>
      <c r="J574" s="339"/>
      <c r="K574" s="333"/>
      <c r="L574" s="332"/>
      <c r="M574" s="333"/>
      <c r="N574" s="333"/>
      <c r="O574" s="331"/>
      <c r="P574" s="333"/>
      <c r="Q574" s="333"/>
      <c r="R574" s="333"/>
      <c r="S574" s="333"/>
      <c r="T574" s="333"/>
      <c r="U574" s="334"/>
      <c r="V574" s="334"/>
      <c r="W574" s="334"/>
      <c r="X574" s="334"/>
      <c r="Y574" s="334"/>
      <c r="Z574" s="334"/>
      <c r="AA574" s="334"/>
      <c r="AB574" s="334"/>
      <c r="AC574" s="334"/>
      <c r="AD574" s="334"/>
      <c r="AE574" s="334"/>
      <c r="AF574" s="376"/>
    </row>
    <row r="575" spans="1:32">
      <c r="A575" s="333"/>
      <c r="B575" s="330"/>
      <c r="C575" s="392"/>
      <c r="D575" s="393"/>
      <c r="E575" s="333"/>
      <c r="F575" s="339"/>
      <c r="G575" s="333"/>
      <c r="H575" s="332"/>
      <c r="I575" s="333"/>
      <c r="J575" s="339"/>
      <c r="K575" s="333"/>
      <c r="L575" s="332"/>
      <c r="M575" s="333"/>
      <c r="N575" s="333"/>
      <c r="O575" s="331"/>
      <c r="P575" s="333"/>
      <c r="Q575" s="333"/>
      <c r="R575" s="333"/>
      <c r="S575" s="333"/>
      <c r="T575" s="333"/>
      <c r="U575" s="334"/>
      <c r="V575" s="334"/>
      <c r="W575" s="334"/>
      <c r="X575" s="334"/>
      <c r="Y575" s="334"/>
      <c r="Z575" s="334"/>
      <c r="AA575" s="334"/>
      <c r="AB575" s="334"/>
      <c r="AC575" s="334"/>
      <c r="AD575" s="334"/>
      <c r="AE575" s="334"/>
      <c r="AF575" s="376"/>
    </row>
    <row r="576" spans="1:32">
      <c r="A576" s="333"/>
      <c r="B576" s="330"/>
      <c r="C576" s="392"/>
      <c r="D576" s="393"/>
      <c r="E576" s="333"/>
      <c r="F576" s="339"/>
      <c r="G576" s="333"/>
      <c r="H576" s="332"/>
      <c r="I576" s="333"/>
      <c r="J576" s="339"/>
      <c r="K576" s="333"/>
      <c r="L576" s="332"/>
      <c r="M576" s="333"/>
      <c r="N576" s="333"/>
      <c r="O576" s="331"/>
      <c r="P576" s="333"/>
      <c r="Q576" s="333"/>
      <c r="R576" s="333"/>
      <c r="S576" s="333"/>
      <c r="T576" s="333"/>
      <c r="U576" s="334"/>
      <c r="V576" s="334"/>
      <c r="W576" s="334"/>
      <c r="X576" s="334"/>
      <c r="Y576" s="334"/>
      <c r="Z576" s="334"/>
      <c r="AA576" s="334"/>
      <c r="AB576" s="334"/>
      <c r="AC576" s="334"/>
      <c r="AD576" s="334"/>
      <c r="AE576" s="334"/>
      <c r="AF576" s="376"/>
    </row>
    <row r="577" spans="1:32">
      <c r="A577" s="333"/>
      <c r="B577" s="330"/>
      <c r="C577" s="392"/>
      <c r="D577" s="393"/>
      <c r="E577" s="333"/>
      <c r="F577" s="339"/>
      <c r="G577" s="333"/>
      <c r="H577" s="332"/>
      <c r="I577" s="333"/>
      <c r="J577" s="339"/>
      <c r="K577" s="333"/>
      <c r="L577" s="332"/>
      <c r="M577" s="333"/>
      <c r="N577" s="333"/>
      <c r="O577" s="331"/>
      <c r="P577" s="333"/>
      <c r="Q577" s="333"/>
      <c r="R577" s="333"/>
      <c r="S577" s="333"/>
      <c r="T577" s="333"/>
      <c r="U577" s="334"/>
      <c r="V577" s="334"/>
      <c r="W577" s="334"/>
      <c r="X577" s="334"/>
      <c r="Y577" s="334"/>
      <c r="Z577" s="334"/>
      <c r="AA577" s="334"/>
      <c r="AB577" s="334"/>
      <c r="AC577" s="334"/>
      <c r="AD577" s="334"/>
      <c r="AE577" s="334"/>
      <c r="AF577" s="376"/>
    </row>
    <row r="578" spans="1:32">
      <c r="A578" s="333"/>
      <c r="B578" s="330"/>
      <c r="C578" s="392"/>
      <c r="D578" s="393"/>
      <c r="E578" s="333"/>
      <c r="F578" s="339"/>
      <c r="G578" s="333"/>
      <c r="H578" s="332"/>
      <c r="I578" s="333"/>
      <c r="J578" s="339"/>
      <c r="K578" s="333"/>
      <c r="L578" s="332"/>
      <c r="M578" s="333"/>
      <c r="N578" s="333"/>
      <c r="O578" s="331"/>
      <c r="P578" s="333"/>
      <c r="Q578" s="333"/>
      <c r="R578" s="333"/>
      <c r="S578" s="333"/>
      <c r="T578" s="333"/>
      <c r="U578" s="334"/>
      <c r="V578" s="334"/>
      <c r="W578" s="334"/>
      <c r="X578" s="334"/>
      <c r="Y578" s="334"/>
      <c r="Z578" s="334"/>
      <c r="AA578" s="334"/>
      <c r="AB578" s="334"/>
      <c r="AC578" s="334"/>
      <c r="AD578" s="334"/>
      <c r="AE578" s="334"/>
      <c r="AF578" s="376"/>
    </row>
    <row r="579" spans="1:32">
      <c r="A579" s="333"/>
      <c r="B579" s="330"/>
      <c r="C579" s="392"/>
      <c r="D579" s="393"/>
      <c r="E579" s="333"/>
      <c r="F579" s="339"/>
      <c r="G579" s="333"/>
      <c r="H579" s="332"/>
      <c r="I579" s="333"/>
      <c r="J579" s="339"/>
      <c r="K579" s="333"/>
      <c r="L579" s="332"/>
      <c r="M579" s="333"/>
      <c r="N579" s="333"/>
      <c r="O579" s="331"/>
      <c r="P579" s="333"/>
      <c r="Q579" s="333"/>
      <c r="R579" s="333"/>
      <c r="S579" s="333"/>
      <c r="T579" s="333"/>
      <c r="U579" s="334"/>
      <c r="V579" s="334"/>
      <c r="W579" s="334"/>
      <c r="X579" s="334"/>
      <c r="Y579" s="334"/>
      <c r="Z579" s="334"/>
      <c r="AA579" s="334"/>
      <c r="AB579" s="334"/>
      <c r="AC579" s="334"/>
      <c r="AD579" s="334"/>
      <c r="AE579" s="334"/>
      <c r="AF579" s="376"/>
    </row>
    <row r="580" spans="1:32">
      <c r="A580" s="333"/>
      <c r="B580" s="330"/>
      <c r="C580" s="392"/>
      <c r="D580" s="393"/>
      <c r="E580" s="333"/>
      <c r="F580" s="339"/>
      <c r="G580" s="333"/>
      <c r="H580" s="332"/>
      <c r="I580" s="333"/>
      <c r="J580" s="339"/>
      <c r="K580" s="333"/>
      <c r="L580" s="332"/>
      <c r="M580" s="333"/>
      <c r="N580" s="333"/>
      <c r="O580" s="331"/>
      <c r="P580" s="333"/>
      <c r="Q580" s="333"/>
      <c r="R580" s="333"/>
      <c r="S580" s="333"/>
      <c r="T580" s="333"/>
      <c r="U580" s="334"/>
      <c r="V580" s="334"/>
      <c r="W580" s="334"/>
      <c r="X580" s="334"/>
      <c r="Y580" s="334"/>
      <c r="Z580" s="334"/>
      <c r="AA580" s="334"/>
      <c r="AB580" s="334"/>
      <c r="AC580" s="334"/>
      <c r="AD580" s="334"/>
      <c r="AE580" s="334"/>
      <c r="AF580" s="376"/>
    </row>
    <row r="581" spans="1:32">
      <c r="A581" s="333"/>
      <c r="B581" s="330"/>
      <c r="C581" s="392"/>
      <c r="D581" s="393"/>
      <c r="E581" s="333"/>
      <c r="F581" s="339"/>
      <c r="G581" s="333"/>
      <c r="H581" s="332"/>
      <c r="I581" s="333"/>
      <c r="J581" s="339"/>
      <c r="K581" s="333"/>
      <c r="L581" s="332"/>
      <c r="M581" s="333"/>
      <c r="N581" s="333"/>
      <c r="O581" s="331"/>
      <c r="P581" s="333"/>
      <c r="Q581" s="333"/>
      <c r="R581" s="333"/>
      <c r="S581" s="333"/>
      <c r="T581" s="333"/>
      <c r="U581" s="334"/>
      <c r="V581" s="334"/>
      <c r="W581" s="334"/>
      <c r="X581" s="334"/>
      <c r="Y581" s="334"/>
      <c r="Z581" s="334"/>
      <c r="AA581" s="334"/>
      <c r="AB581" s="334"/>
      <c r="AC581" s="334"/>
      <c r="AD581" s="334"/>
      <c r="AE581" s="334"/>
      <c r="AF581" s="376"/>
    </row>
    <row r="582" spans="1:32">
      <c r="A582" s="333"/>
      <c r="B582" s="330"/>
      <c r="C582" s="392"/>
      <c r="D582" s="393"/>
      <c r="E582" s="333"/>
      <c r="F582" s="339"/>
      <c r="G582" s="333"/>
      <c r="H582" s="332"/>
      <c r="I582" s="333"/>
      <c r="J582" s="339"/>
      <c r="K582" s="333"/>
      <c r="L582" s="332"/>
      <c r="M582" s="333"/>
      <c r="N582" s="333"/>
      <c r="O582" s="331"/>
      <c r="P582" s="333"/>
      <c r="Q582" s="333"/>
      <c r="R582" s="333"/>
      <c r="S582" s="333"/>
      <c r="T582" s="333"/>
      <c r="U582" s="334"/>
      <c r="V582" s="334"/>
      <c r="W582" s="334"/>
      <c r="X582" s="334"/>
      <c r="Y582" s="334"/>
      <c r="Z582" s="334"/>
      <c r="AA582" s="334"/>
      <c r="AB582" s="334"/>
      <c r="AC582" s="334"/>
      <c r="AD582" s="334"/>
      <c r="AE582" s="334"/>
      <c r="AF582" s="376"/>
    </row>
    <row r="583" spans="1:32">
      <c r="A583" s="333"/>
      <c r="B583" s="330"/>
      <c r="C583" s="392"/>
      <c r="D583" s="393"/>
      <c r="E583" s="333"/>
      <c r="F583" s="339"/>
      <c r="G583" s="333"/>
      <c r="H583" s="332"/>
      <c r="I583" s="333"/>
      <c r="J583" s="339"/>
      <c r="K583" s="333"/>
      <c r="L583" s="332"/>
      <c r="M583" s="333"/>
      <c r="N583" s="333"/>
      <c r="O583" s="331"/>
      <c r="P583" s="333"/>
      <c r="Q583" s="333"/>
      <c r="R583" s="333"/>
      <c r="S583" s="333"/>
      <c r="T583" s="333"/>
      <c r="U583" s="334"/>
      <c r="V583" s="334"/>
      <c r="W583" s="334"/>
      <c r="X583" s="334"/>
      <c r="Y583" s="334"/>
      <c r="Z583" s="334"/>
      <c r="AA583" s="334"/>
      <c r="AB583" s="334"/>
      <c r="AC583" s="334"/>
      <c r="AD583" s="334"/>
      <c r="AE583" s="334"/>
      <c r="AF583" s="376"/>
    </row>
    <row r="584" spans="1:32">
      <c r="A584" s="333"/>
      <c r="B584" s="330"/>
      <c r="C584" s="392"/>
      <c r="D584" s="393"/>
      <c r="E584" s="333"/>
      <c r="F584" s="339"/>
      <c r="G584" s="333"/>
      <c r="H584" s="332"/>
      <c r="I584" s="333"/>
      <c r="J584" s="339"/>
      <c r="K584" s="333"/>
      <c r="L584" s="332"/>
      <c r="M584" s="333"/>
      <c r="N584" s="333"/>
      <c r="O584" s="331"/>
      <c r="P584" s="333"/>
      <c r="Q584" s="333"/>
      <c r="R584" s="333"/>
      <c r="S584" s="333"/>
      <c r="T584" s="333"/>
      <c r="U584" s="334"/>
      <c r="V584" s="334"/>
      <c r="W584" s="334"/>
      <c r="X584" s="334"/>
      <c r="Y584" s="334"/>
      <c r="Z584" s="334"/>
      <c r="AA584" s="334"/>
      <c r="AB584" s="334"/>
      <c r="AC584" s="334"/>
      <c r="AD584" s="334"/>
      <c r="AE584" s="334"/>
      <c r="AF584" s="376"/>
    </row>
    <row r="585" spans="1:32">
      <c r="A585" s="333"/>
      <c r="B585" s="330"/>
      <c r="C585" s="392"/>
      <c r="D585" s="393"/>
      <c r="E585" s="333"/>
      <c r="F585" s="339"/>
      <c r="G585" s="333"/>
      <c r="H585" s="332"/>
      <c r="I585" s="333"/>
      <c r="J585" s="339"/>
      <c r="K585" s="333"/>
      <c r="L585" s="332"/>
      <c r="M585" s="333"/>
      <c r="N585" s="333"/>
      <c r="O585" s="331"/>
      <c r="P585" s="333"/>
      <c r="Q585" s="333"/>
      <c r="R585" s="333"/>
      <c r="S585" s="333"/>
      <c r="T585" s="333"/>
      <c r="U585" s="334"/>
      <c r="V585" s="334"/>
      <c r="W585" s="334"/>
      <c r="X585" s="334"/>
      <c r="Y585" s="334"/>
      <c r="Z585" s="334"/>
      <c r="AA585" s="334"/>
      <c r="AB585" s="334"/>
      <c r="AC585" s="334"/>
      <c r="AD585" s="334"/>
      <c r="AE585" s="334"/>
      <c r="AF585" s="376"/>
    </row>
    <row r="586" spans="1:32">
      <c r="A586" s="333"/>
      <c r="B586" s="330"/>
      <c r="C586" s="392"/>
      <c r="D586" s="393"/>
      <c r="E586" s="333"/>
      <c r="F586" s="339"/>
      <c r="G586" s="333"/>
      <c r="H586" s="332"/>
      <c r="I586" s="333"/>
      <c r="J586" s="339"/>
      <c r="K586" s="333"/>
      <c r="L586" s="332"/>
      <c r="M586" s="333"/>
      <c r="N586" s="333"/>
      <c r="O586" s="331"/>
      <c r="P586" s="333"/>
      <c r="Q586" s="333"/>
      <c r="R586" s="333"/>
      <c r="S586" s="333"/>
      <c r="T586" s="333"/>
      <c r="U586" s="334"/>
      <c r="V586" s="334"/>
      <c r="W586" s="334"/>
      <c r="X586" s="334"/>
      <c r="Y586" s="334"/>
      <c r="Z586" s="334"/>
      <c r="AA586" s="334"/>
      <c r="AB586" s="334"/>
      <c r="AC586" s="334"/>
      <c r="AD586" s="334"/>
      <c r="AE586" s="334"/>
      <c r="AF586" s="376"/>
    </row>
    <row r="587" spans="1:32">
      <c r="A587" s="333"/>
      <c r="B587" s="330"/>
      <c r="C587" s="392"/>
      <c r="D587" s="393"/>
      <c r="E587" s="333"/>
      <c r="F587" s="339"/>
      <c r="G587" s="333"/>
      <c r="H587" s="332"/>
      <c r="I587" s="333"/>
      <c r="J587" s="339"/>
      <c r="K587" s="333"/>
      <c r="L587" s="332"/>
      <c r="M587" s="333"/>
      <c r="N587" s="333"/>
      <c r="O587" s="331"/>
      <c r="P587" s="333"/>
      <c r="Q587" s="333"/>
      <c r="R587" s="333"/>
      <c r="S587" s="333"/>
      <c r="T587" s="333"/>
      <c r="U587" s="334"/>
      <c r="V587" s="334"/>
      <c r="W587" s="334"/>
      <c r="X587" s="334"/>
      <c r="Y587" s="334"/>
      <c r="Z587" s="334"/>
      <c r="AA587" s="334"/>
      <c r="AB587" s="334"/>
      <c r="AC587" s="334"/>
      <c r="AD587" s="334"/>
      <c r="AE587" s="334"/>
      <c r="AF587" s="376"/>
    </row>
    <row r="588" spans="1:32">
      <c r="A588" s="333"/>
      <c r="B588" s="330"/>
      <c r="C588" s="392"/>
      <c r="D588" s="393"/>
      <c r="E588" s="333"/>
      <c r="F588" s="339"/>
      <c r="G588" s="333"/>
      <c r="H588" s="332"/>
      <c r="I588" s="333"/>
      <c r="J588" s="339"/>
      <c r="K588" s="333"/>
      <c r="L588" s="332"/>
      <c r="M588" s="333"/>
      <c r="N588" s="333"/>
      <c r="O588" s="331"/>
      <c r="P588" s="333"/>
      <c r="Q588" s="333"/>
      <c r="R588" s="333"/>
      <c r="S588" s="333"/>
      <c r="T588" s="333"/>
      <c r="U588" s="334"/>
      <c r="V588" s="334"/>
      <c r="W588" s="334"/>
      <c r="X588" s="334"/>
      <c r="Y588" s="334"/>
      <c r="Z588" s="334"/>
      <c r="AA588" s="334"/>
      <c r="AB588" s="334"/>
      <c r="AC588" s="334"/>
      <c r="AD588" s="334"/>
      <c r="AE588" s="334"/>
      <c r="AF588" s="376"/>
    </row>
    <row r="589" spans="1:32">
      <c r="A589" s="333"/>
      <c r="B589" s="330"/>
      <c r="C589" s="392"/>
      <c r="D589" s="393"/>
      <c r="E589" s="333"/>
      <c r="F589" s="339"/>
      <c r="G589" s="333"/>
      <c r="H589" s="332"/>
      <c r="I589" s="333"/>
      <c r="J589" s="339"/>
      <c r="K589" s="333"/>
      <c r="L589" s="332"/>
      <c r="M589" s="333"/>
      <c r="N589" s="333"/>
      <c r="O589" s="331"/>
      <c r="P589" s="333"/>
      <c r="Q589" s="333"/>
      <c r="R589" s="333"/>
      <c r="S589" s="333"/>
      <c r="T589" s="333"/>
      <c r="U589" s="334"/>
      <c r="V589" s="334"/>
      <c r="W589" s="334"/>
      <c r="X589" s="334"/>
      <c r="Y589" s="334"/>
      <c r="Z589" s="334"/>
      <c r="AA589" s="334"/>
      <c r="AB589" s="334"/>
      <c r="AC589" s="334"/>
      <c r="AD589" s="334"/>
      <c r="AE589" s="334"/>
      <c r="AF589" s="376"/>
    </row>
    <row r="590" spans="1:32">
      <c r="A590" s="333"/>
      <c r="B590" s="330"/>
      <c r="C590" s="392"/>
      <c r="D590" s="393"/>
      <c r="E590" s="333"/>
      <c r="F590" s="339"/>
      <c r="G590" s="333"/>
      <c r="H590" s="332"/>
      <c r="I590" s="333"/>
      <c r="J590" s="339"/>
      <c r="K590" s="333"/>
      <c r="L590" s="332"/>
      <c r="M590" s="333"/>
      <c r="N590" s="333"/>
      <c r="O590" s="331"/>
      <c r="P590" s="333"/>
      <c r="Q590" s="333"/>
      <c r="R590" s="333"/>
      <c r="S590" s="333"/>
      <c r="T590" s="333"/>
      <c r="U590" s="334"/>
      <c r="V590" s="334"/>
      <c r="W590" s="334"/>
      <c r="X590" s="334"/>
      <c r="Y590" s="334"/>
      <c r="Z590" s="334"/>
      <c r="AA590" s="334"/>
      <c r="AB590" s="334"/>
      <c r="AC590" s="334"/>
      <c r="AD590" s="334"/>
      <c r="AE590" s="334"/>
      <c r="AF590" s="376"/>
    </row>
    <row r="591" spans="1:32">
      <c r="A591" s="333"/>
      <c r="B591" s="330"/>
      <c r="C591" s="392"/>
      <c r="D591" s="393"/>
      <c r="E591" s="333"/>
      <c r="F591" s="339"/>
      <c r="G591" s="333"/>
      <c r="H591" s="332"/>
      <c r="I591" s="333"/>
      <c r="J591" s="339"/>
      <c r="K591" s="333"/>
      <c r="L591" s="332"/>
      <c r="M591" s="333"/>
      <c r="N591" s="333"/>
      <c r="O591" s="331"/>
      <c r="P591" s="333"/>
      <c r="Q591" s="333"/>
      <c r="R591" s="333"/>
      <c r="S591" s="333"/>
      <c r="T591" s="333"/>
      <c r="U591" s="334"/>
      <c r="V591" s="334"/>
      <c r="W591" s="334"/>
      <c r="X591" s="334"/>
      <c r="Y591" s="334"/>
      <c r="Z591" s="334"/>
      <c r="AA591" s="334"/>
      <c r="AB591" s="334"/>
      <c r="AC591" s="334"/>
      <c r="AD591" s="334"/>
      <c r="AE591" s="334"/>
      <c r="AF591" s="376"/>
    </row>
    <row r="592" spans="1:32">
      <c r="A592" s="333"/>
      <c r="B592" s="330"/>
      <c r="C592" s="392"/>
      <c r="D592" s="393"/>
      <c r="E592" s="333"/>
      <c r="F592" s="339"/>
      <c r="G592" s="333"/>
      <c r="H592" s="332"/>
      <c r="I592" s="333"/>
      <c r="J592" s="339"/>
      <c r="K592" s="333"/>
      <c r="L592" s="332"/>
      <c r="M592" s="333"/>
      <c r="N592" s="333"/>
      <c r="O592" s="331"/>
      <c r="P592" s="333"/>
      <c r="Q592" s="333"/>
      <c r="R592" s="333"/>
      <c r="S592" s="333"/>
      <c r="T592" s="333"/>
      <c r="U592" s="334"/>
      <c r="V592" s="334"/>
      <c r="W592" s="334"/>
      <c r="X592" s="334"/>
      <c r="Y592" s="334"/>
      <c r="Z592" s="334"/>
      <c r="AA592" s="334"/>
      <c r="AB592" s="334"/>
      <c r="AC592" s="334"/>
      <c r="AD592" s="334"/>
      <c r="AE592" s="334"/>
      <c r="AF592" s="376"/>
    </row>
    <row r="593" spans="1:32">
      <c r="A593" s="333"/>
      <c r="B593" s="330"/>
      <c r="C593" s="392"/>
      <c r="D593" s="393"/>
      <c r="E593" s="333"/>
      <c r="F593" s="339"/>
      <c r="G593" s="333"/>
      <c r="H593" s="332"/>
      <c r="I593" s="333"/>
      <c r="J593" s="339"/>
      <c r="K593" s="333"/>
      <c r="L593" s="332"/>
      <c r="M593" s="333"/>
      <c r="N593" s="333"/>
      <c r="O593" s="331"/>
      <c r="P593" s="333"/>
      <c r="Q593" s="333"/>
      <c r="R593" s="333"/>
      <c r="S593" s="333"/>
      <c r="T593" s="333"/>
      <c r="U593" s="334"/>
      <c r="V593" s="334"/>
      <c r="W593" s="334"/>
      <c r="X593" s="334"/>
      <c r="Y593" s="334"/>
      <c r="Z593" s="334"/>
      <c r="AA593" s="334"/>
      <c r="AB593" s="334"/>
      <c r="AC593" s="334"/>
      <c r="AD593" s="334"/>
      <c r="AE593" s="334"/>
      <c r="AF593" s="376"/>
    </row>
    <row r="594" spans="1:32">
      <c r="A594" s="333"/>
      <c r="B594" s="330"/>
      <c r="C594" s="392"/>
      <c r="D594" s="393"/>
      <c r="E594" s="333"/>
      <c r="F594" s="339"/>
      <c r="G594" s="333"/>
      <c r="H594" s="332"/>
      <c r="I594" s="333"/>
      <c r="J594" s="339"/>
      <c r="K594" s="333"/>
      <c r="L594" s="332"/>
      <c r="M594" s="333"/>
      <c r="N594" s="333"/>
      <c r="O594" s="331"/>
      <c r="P594" s="333"/>
      <c r="Q594" s="333"/>
      <c r="R594" s="333"/>
      <c r="S594" s="333"/>
      <c r="T594" s="333"/>
      <c r="U594" s="334"/>
      <c r="V594" s="334"/>
      <c r="W594" s="334"/>
      <c r="X594" s="334"/>
      <c r="Y594" s="334"/>
      <c r="Z594" s="334"/>
      <c r="AA594" s="334"/>
      <c r="AB594" s="334"/>
      <c r="AC594" s="334"/>
      <c r="AD594" s="334"/>
      <c r="AE594" s="334"/>
      <c r="AF594" s="376"/>
    </row>
    <row r="595" spans="1:32">
      <c r="A595" s="333"/>
      <c r="B595" s="330"/>
      <c r="C595" s="392"/>
      <c r="D595" s="393"/>
      <c r="E595" s="333"/>
      <c r="F595" s="339"/>
      <c r="G595" s="333"/>
      <c r="H595" s="332"/>
      <c r="I595" s="333"/>
      <c r="J595" s="339"/>
      <c r="K595" s="333"/>
      <c r="L595" s="332"/>
      <c r="M595" s="333"/>
      <c r="N595" s="333"/>
      <c r="O595" s="331"/>
      <c r="P595" s="333"/>
      <c r="Q595" s="333"/>
      <c r="R595" s="333"/>
      <c r="S595" s="333"/>
      <c r="T595" s="333"/>
      <c r="U595" s="334"/>
      <c r="V595" s="334"/>
      <c r="W595" s="334"/>
      <c r="X595" s="334"/>
      <c r="Y595" s="334"/>
      <c r="Z595" s="334"/>
      <c r="AA595" s="334"/>
      <c r="AB595" s="334"/>
      <c r="AC595" s="334"/>
      <c r="AD595" s="334"/>
      <c r="AE595" s="334"/>
      <c r="AF595" s="376"/>
    </row>
    <row r="596" spans="1:32">
      <c r="A596" s="333"/>
      <c r="B596" s="330"/>
      <c r="C596" s="392"/>
      <c r="D596" s="393"/>
      <c r="E596" s="333"/>
      <c r="F596" s="339"/>
      <c r="G596" s="333"/>
      <c r="H596" s="332"/>
      <c r="I596" s="333"/>
      <c r="J596" s="339"/>
      <c r="K596" s="333"/>
      <c r="L596" s="332"/>
      <c r="M596" s="333"/>
      <c r="N596" s="333"/>
      <c r="O596" s="331"/>
      <c r="P596" s="333"/>
      <c r="Q596" s="333"/>
      <c r="R596" s="333"/>
      <c r="S596" s="333"/>
      <c r="T596" s="333"/>
      <c r="U596" s="334"/>
      <c r="V596" s="334"/>
      <c r="W596" s="334"/>
      <c r="X596" s="334"/>
      <c r="Y596" s="334"/>
      <c r="Z596" s="334"/>
      <c r="AA596" s="334"/>
      <c r="AB596" s="334"/>
      <c r="AC596" s="334"/>
      <c r="AD596" s="334"/>
      <c r="AE596" s="334"/>
      <c r="AF596" s="376"/>
    </row>
    <row r="597" spans="1:32">
      <c r="A597" s="333"/>
      <c r="B597" s="330"/>
      <c r="C597" s="392"/>
      <c r="D597" s="393"/>
      <c r="E597" s="333"/>
      <c r="F597" s="339"/>
      <c r="G597" s="333"/>
      <c r="H597" s="332"/>
      <c r="I597" s="333"/>
      <c r="J597" s="339"/>
      <c r="K597" s="333"/>
      <c r="L597" s="332"/>
      <c r="M597" s="333"/>
      <c r="N597" s="333"/>
      <c r="O597" s="331"/>
      <c r="P597" s="333"/>
      <c r="Q597" s="333"/>
      <c r="R597" s="333"/>
      <c r="S597" s="333"/>
      <c r="T597" s="333"/>
      <c r="U597" s="334"/>
      <c r="V597" s="334"/>
      <c r="W597" s="334"/>
      <c r="X597" s="334"/>
      <c r="Y597" s="334"/>
      <c r="Z597" s="334"/>
      <c r="AA597" s="334"/>
      <c r="AB597" s="334"/>
      <c r="AC597" s="334"/>
      <c r="AD597" s="334"/>
      <c r="AE597" s="334"/>
      <c r="AF597" s="376"/>
    </row>
    <row r="598" spans="1:32">
      <c r="A598" s="333"/>
      <c r="B598" s="330"/>
      <c r="C598" s="392"/>
      <c r="D598" s="393"/>
      <c r="E598" s="333"/>
      <c r="F598" s="339"/>
      <c r="G598" s="333"/>
      <c r="H598" s="332"/>
      <c r="I598" s="333"/>
      <c r="J598" s="339"/>
      <c r="K598" s="333"/>
      <c r="L598" s="332"/>
      <c r="M598" s="333"/>
      <c r="N598" s="333"/>
      <c r="O598" s="331"/>
      <c r="P598" s="333"/>
      <c r="Q598" s="333"/>
      <c r="R598" s="333"/>
      <c r="S598" s="333"/>
      <c r="T598" s="333"/>
      <c r="U598" s="334"/>
      <c r="V598" s="334"/>
      <c r="W598" s="334"/>
      <c r="X598" s="334"/>
      <c r="Y598" s="334"/>
      <c r="Z598" s="334"/>
      <c r="AA598" s="334"/>
      <c r="AB598" s="334"/>
      <c r="AC598" s="334"/>
      <c r="AD598" s="334"/>
      <c r="AE598" s="334"/>
      <c r="AF598" s="376"/>
    </row>
    <row r="599" spans="1:32">
      <c r="A599" s="333"/>
      <c r="B599" s="330"/>
      <c r="C599" s="392"/>
      <c r="D599" s="393"/>
      <c r="E599" s="333"/>
      <c r="F599" s="339"/>
      <c r="G599" s="333"/>
      <c r="H599" s="332"/>
      <c r="I599" s="333"/>
      <c r="J599" s="339"/>
      <c r="K599" s="333"/>
      <c r="L599" s="332"/>
      <c r="M599" s="333"/>
      <c r="N599" s="333"/>
      <c r="O599" s="331"/>
      <c r="P599" s="333"/>
      <c r="Q599" s="333"/>
      <c r="R599" s="333"/>
      <c r="S599" s="333"/>
      <c r="T599" s="333"/>
      <c r="U599" s="334"/>
      <c r="V599" s="334"/>
      <c r="W599" s="334"/>
      <c r="X599" s="334"/>
      <c r="Y599" s="334"/>
      <c r="Z599" s="334"/>
      <c r="AA599" s="334"/>
      <c r="AB599" s="334"/>
      <c r="AC599" s="334"/>
      <c r="AD599" s="334"/>
      <c r="AE599" s="334"/>
      <c r="AF599" s="376"/>
    </row>
    <row r="600" spans="1:32">
      <c r="A600" s="333"/>
      <c r="B600" s="330"/>
      <c r="C600" s="392"/>
      <c r="D600" s="393"/>
      <c r="E600" s="333"/>
      <c r="F600" s="339"/>
      <c r="G600" s="333"/>
      <c r="H600" s="332"/>
      <c r="I600" s="333"/>
      <c r="J600" s="339"/>
      <c r="K600" s="333"/>
      <c r="L600" s="332"/>
      <c r="M600" s="333"/>
      <c r="N600" s="333"/>
      <c r="O600" s="331"/>
      <c r="P600" s="333"/>
      <c r="Q600" s="333"/>
      <c r="R600" s="333"/>
      <c r="S600" s="333"/>
      <c r="T600" s="333"/>
      <c r="U600" s="334"/>
      <c r="V600" s="334"/>
      <c r="W600" s="334"/>
      <c r="X600" s="334"/>
      <c r="Y600" s="334"/>
      <c r="Z600" s="334"/>
      <c r="AA600" s="334"/>
      <c r="AB600" s="334"/>
      <c r="AC600" s="334"/>
      <c r="AD600" s="334"/>
      <c r="AE600" s="334"/>
      <c r="AF600" s="376"/>
    </row>
    <row r="601" spans="1:32">
      <c r="A601" s="333"/>
      <c r="B601" s="330"/>
      <c r="C601" s="392"/>
      <c r="D601" s="393"/>
      <c r="E601" s="333"/>
      <c r="F601" s="339"/>
      <c r="G601" s="333"/>
      <c r="H601" s="332"/>
      <c r="I601" s="333"/>
      <c r="J601" s="339"/>
      <c r="K601" s="333"/>
      <c r="L601" s="332"/>
      <c r="M601" s="333"/>
      <c r="N601" s="333"/>
      <c r="O601" s="331"/>
      <c r="P601" s="333"/>
      <c r="Q601" s="333"/>
      <c r="R601" s="333"/>
      <c r="S601" s="333"/>
      <c r="T601" s="333"/>
      <c r="U601" s="334"/>
      <c r="V601" s="334"/>
      <c r="W601" s="334"/>
      <c r="X601" s="334"/>
      <c r="Y601" s="334"/>
      <c r="Z601" s="334"/>
      <c r="AA601" s="334"/>
      <c r="AB601" s="334"/>
      <c r="AC601" s="334"/>
      <c r="AD601" s="334"/>
      <c r="AE601" s="334"/>
      <c r="AF601" s="376"/>
    </row>
    <row r="602" spans="1:32">
      <c r="A602" s="333"/>
      <c r="B602" s="330"/>
      <c r="C602" s="392"/>
      <c r="D602" s="393"/>
      <c r="E602" s="333"/>
      <c r="F602" s="339"/>
      <c r="G602" s="333"/>
      <c r="H602" s="332"/>
      <c r="I602" s="333"/>
      <c r="J602" s="339"/>
      <c r="K602" s="333"/>
      <c r="L602" s="332"/>
      <c r="M602" s="333"/>
      <c r="N602" s="333"/>
      <c r="O602" s="331"/>
      <c r="P602" s="333"/>
      <c r="Q602" s="333"/>
      <c r="R602" s="333"/>
      <c r="S602" s="333"/>
      <c r="T602" s="333"/>
      <c r="U602" s="334"/>
      <c r="V602" s="334"/>
      <c r="W602" s="334"/>
      <c r="X602" s="334"/>
      <c r="Y602" s="334"/>
      <c r="Z602" s="334"/>
      <c r="AA602" s="334"/>
      <c r="AB602" s="334"/>
      <c r="AC602" s="334"/>
      <c r="AD602" s="334"/>
      <c r="AE602" s="334"/>
      <c r="AF602" s="376"/>
    </row>
    <row r="603" spans="1:32">
      <c r="A603" s="333"/>
      <c r="B603" s="330"/>
      <c r="C603" s="392"/>
      <c r="D603" s="393"/>
      <c r="E603" s="333"/>
      <c r="F603" s="339"/>
      <c r="G603" s="333"/>
      <c r="H603" s="332"/>
      <c r="I603" s="333"/>
      <c r="J603" s="339"/>
      <c r="K603" s="333"/>
      <c r="L603" s="332"/>
      <c r="M603" s="333"/>
      <c r="N603" s="333"/>
      <c r="O603" s="331"/>
      <c r="P603" s="333"/>
      <c r="Q603" s="333"/>
      <c r="R603" s="333"/>
      <c r="S603" s="333"/>
      <c r="T603" s="333"/>
      <c r="U603" s="334"/>
      <c r="V603" s="334"/>
      <c r="W603" s="334"/>
      <c r="X603" s="334"/>
      <c r="Y603" s="334"/>
      <c r="Z603" s="334"/>
      <c r="AA603" s="334"/>
      <c r="AB603" s="334"/>
      <c r="AC603" s="334"/>
      <c r="AD603" s="334"/>
      <c r="AE603" s="334"/>
      <c r="AF603" s="376"/>
    </row>
    <row r="604" spans="1:32">
      <c r="A604" s="333"/>
      <c r="B604" s="330"/>
      <c r="C604" s="392"/>
      <c r="D604" s="393"/>
      <c r="E604" s="333"/>
      <c r="F604" s="339"/>
      <c r="G604" s="333"/>
      <c r="H604" s="332"/>
      <c r="I604" s="333"/>
      <c r="J604" s="339"/>
      <c r="K604" s="333"/>
      <c r="L604" s="332"/>
      <c r="M604" s="333"/>
      <c r="N604" s="333"/>
      <c r="O604" s="331"/>
      <c r="P604" s="333"/>
      <c r="Q604" s="333"/>
      <c r="R604" s="333"/>
      <c r="S604" s="333"/>
      <c r="T604" s="333"/>
      <c r="U604" s="334"/>
      <c r="V604" s="334"/>
      <c r="W604" s="334"/>
      <c r="X604" s="334"/>
      <c r="Y604" s="334"/>
      <c r="Z604" s="334"/>
      <c r="AA604" s="334"/>
      <c r="AB604" s="334"/>
      <c r="AC604" s="334"/>
      <c r="AD604" s="334"/>
      <c r="AE604" s="334"/>
      <c r="AF604" s="376"/>
    </row>
    <row r="605" spans="1:32">
      <c r="A605" s="333"/>
      <c r="B605" s="330"/>
      <c r="C605" s="392"/>
      <c r="D605" s="393"/>
      <c r="E605" s="333"/>
      <c r="F605" s="339"/>
      <c r="G605" s="333"/>
      <c r="H605" s="332"/>
      <c r="I605" s="333"/>
      <c r="J605" s="339"/>
      <c r="K605" s="333"/>
      <c r="L605" s="332"/>
      <c r="M605" s="333"/>
      <c r="N605" s="333"/>
      <c r="O605" s="331"/>
      <c r="P605" s="333"/>
      <c r="Q605" s="333"/>
      <c r="R605" s="333"/>
      <c r="S605" s="333"/>
      <c r="T605" s="333"/>
      <c r="U605" s="334"/>
      <c r="V605" s="334"/>
      <c r="W605" s="334"/>
      <c r="X605" s="334"/>
      <c r="Y605" s="334"/>
      <c r="Z605" s="334"/>
      <c r="AA605" s="334"/>
      <c r="AB605" s="334"/>
      <c r="AC605" s="334"/>
      <c r="AD605" s="334"/>
      <c r="AE605" s="334"/>
      <c r="AF605" s="376"/>
    </row>
    <row r="606" spans="1:32">
      <c r="A606" s="333"/>
      <c r="B606" s="330"/>
      <c r="C606" s="392"/>
      <c r="D606" s="393"/>
      <c r="E606" s="333"/>
      <c r="F606" s="339"/>
      <c r="G606" s="333"/>
      <c r="H606" s="332"/>
      <c r="I606" s="333"/>
      <c r="J606" s="339"/>
      <c r="K606" s="333"/>
      <c r="L606" s="332"/>
      <c r="M606" s="333"/>
      <c r="N606" s="333"/>
      <c r="O606" s="331"/>
      <c r="P606" s="333"/>
      <c r="Q606" s="333"/>
      <c r="R606" s="333"/>
      <c r="S606" s="333"/>
      <c r="T606" s="333"/>
      <c r="U606" s="334"/>
      <c r="V606" s="334"/>
      <c r="W606" s="334"/>
      <c r="X606" s="334"/>
      <c r="Y606" s="334"/>
      <c r="Z606" s="334"/>
      <c r="AA606" s="334"/>
      <c r="AB606" s="334"/>
      <c r="AC606" s="334"/>
      <c r="AD606" s="334"/>
      <c r="AE606" s="334"/>
      <c r="AF606" s="376"/>
    </row>
    <row r="607" spans="1:32">
      <c r="A607" s="333"/>
      <c r="B607" s="330"/>
      <c r="C607" s="392"/>
      <c r="D607" s="393"/>
      <c r="E607" s="333"/>
      <c r="F607" s="339"/>
      <c r="G607" s="333"/>
      <c r="H607" s="332"/>
      <c r="I607" s="333"/>
      <c r="J607" s="339"/>
      <c r="K607" s="333"/>
      <c r="L607" s="332"/>
      <c r="M607" s="333"/>
      <c r="N607" s="333"/>
      <c r="O607" s="331"/>
      <c r="P607" s="333"/>
      <c r="Q607" s="333"/>
      <c r="R607" s="333"/>
      <c r="S607" s="333"/>
      <c r="T607" s="333"/>
      <c r="U607" s="334"/>
      <c r="V607" s="334"/>
      <c r="W607" s="334"/>
      <c r="X607" s="334"/>
      <c r="Y607" s="334"/>
      <c r="Z607" s="334"/>
      <c r="AA607" s="334"/>
      <c r="AB607" s="334"/>
      <c r="AC607" s="334"/>
      <c r="AD607" s="334"/>
      <c r="AE607" s="334"/>
      <c r="AF607" s="376"/>
    </row>
    <row r="608" spans="1:32">
      <c r="A608" s="333"/>
      <c r="B608" s="330"/>
      <c r="C608" s="392"/>
      <c r="D608" s="393"/>
      <c r="E608" s="333"/>
      <c r="F608" s="339"/>
      <c r="G608" s="333"/>
      <c r="H608" s="332"/>
      <c r="I608" s="333"/>
      <c r="J608" s="339"/>
      <c r="K608" s="333"/>
      <c r="L608" s="332"/>
      <c r="M608" s="333"/>
      <c r="N608" s="333"/>
      <c r="O608" s="331"/>
      <c r="P608" s="333"/>
      <c r="Q608" s="333"/>
      <c r="R608" s="333"/>
      <c r="S608" s="333"/>
      <c r="T608" s="333"/>
      <c r="U608" s="334"/>
      <c r="V608" s="334"/>
      <c r="W608" s="334"/>
      <c r="X608" s="334"/>
      <c r="Y608" s="334"/>
      <c r="Z608" s="334"/>
      <c r="AA608" s="334"/>
      <c r="AB608" s="334"/>
      <c r="AC608" s="334"/>
      <c r="AD608" s="334"/>
      <c r="AE608" s="334"/>
      <c r="AF608" s="376"/>
    </row>
    <row r="609" spans="1:32">
      <c r="A609" s="333"/>
      <c r="B609" s="330"/>
      <c r="C609" s="392"/>
      <c r="D609" s="393"/>
      <c r="E609" s="333"/>
      <c r="F609" s="339"/>
      <c r="G609" s="333"/>
      <c r="H609" s="332"/>
      <c r="I609" s="333"/>
      <c r="J609" s="339"/>
      <c r="K609" s="333"/>
      <c r="L609" s="332"/>
      <c r="M609" s="333"/>
      <c r="N609" s="333"/>
      <c r="O609" s="331"/>
      <c r="P609" s="333"/>
      <c r="Q609" s="333"/>
      <c r="R609" s="333"/>
      <c r="S609" s="333"/>
      <c r="T609" s="333"/>
      <c r="U609" s="334"/>
      <c r="V609" s="334"/>
      <c r="W609" s="334"/>
      <c r="X609" s="334"/>
      <c r="Y609" s="334"/>
      <c r="Z609" s="334"/>
      <c r="AA609" s="334"/>
      <c r="AB609" s="334"/>
      <c r="AC609" s="334"/>
      <c r="AD609" s="334"/>
      <c r="AE609" s="334"/>
      <c r="AF609" s="376"/>
    </row>
    <row r="610" spans="1:32">
      <c r="A610" s="333"/>
      <c r="B610" s="330"/>
      <c r="C610" s="392"/>
      <c r="D610" s="393"/>
      <c r="E610" s="333"/>
      <c r="F610" s="339"/>
      <c r="G610" s="333"/>
      <c r="H610" s="332"/>
      <c r="I610" s="333"/>
      <c r="J610" s="339"/>
      <c r="K610" s="333"/>
      <c r="L610" s="332"/>
      <c r="M610" s="333"/>
      <c r="N610" s="333"/>
      <c r="O610" s="331"/>
      <c r="P610" s="333"/>
      <c r="Q610" s="333"/>
      <c r="R610" s="333"/>
      <c r="S610" s="333"/>
      <c r="T610" s="333"/>
      <c r="U610" s="334"/>
      <c r="V610" s="334"/>
      <c r="W610" s="334"/>
      <c r="X610" s="334"/>
      <c r="Y610" s="334"/>
      <c r="Z610" s="334"/>
      <c r="AA610" s="334"/>
      <c r="AB610" s="334"/>
      <c r="AC610" s="334"/>
      <c r="AD610" s="334"/>
      <c r="AE610" s="334"/>
      <c r="AF610" s="376"/>
    </row>
    <row r="611" spans="1:32">
      <c r="A611" s="333"/>
      <c r="B611" s="330"/>
      <c r="C611" s="392"/>
      <c r="D611" s="393"/>
      <c r="E611" s="333"/>
      <c r="F611" s="339"/>
      <c r="G611" s="333"/>
      <c r="H611" s="332"/>
      <c r="I611" s="333"/>
      <c r="J611" s="339"/>
      <c r="K611" s="333"/>
      <c r="L611" s="332"/>
      <c r="M611" s="333"/>
      <c r="N611" s="333"/>
      <c r="O611" s="331"/>
      <c r="P611" s="333"/>
      <c r="Q611" s="333"/>
      <c r="R611" s="333"/>
      <c r="S611" s="333"/>
      <c r="T611" s="333"/>
      <c r="U611" s="334"/>
      <c r="V611" s="334"/>
      <c r="W611" s="334"/>
      <c r="X611" s="334"/>
      <c r="Y611" s="334"/>
      <c r="Z611" s="334"/>
      <c r="AA611" s="334"/>
      <c r="AB611" s="334"/>
      <c r="AC611" s="334"/>
      <c r="AD611" s="334"/>
      <c r="AE611" s="334"/>
      <c r="AF611" s="376"/>
    </row>
    <row r="612" spans="1:32">
      <c r="A612" s="333"/>
      <c r="B612" s="330"/>
      <c r="C612" s="392"/>
      <c r="D612" s="393"/>
      <c r="E612" s="333"/>
      <c r="F612" s="339"/>
      <c r="G612" s="333"/>
      <c r="H612" s="332"/>
      <c r="I612" s="333"/>
      <c r="J612" s="339"/>
      <c r="K612" s="333"/>
      <c r="L612" s="332"/>
      <c r="M612" s="333"/>
      <c r="N612" s="333"/>
      <c r="O612" s="331"/>
      <c r="P612" s="333"/>
      <c r="Q612" s="333"/>
      <c r="R612" s="333"/>
      <c r="S612" s="333"/>
      <c r="T612" s="333"/>
      <c r="U612" s="334"/>
      <c r="V612" s="334"/>
      <c r="W612" s="334"/>
      <c r="X612" s="334"/>
      <c r="Y612" s="334"/>
      <c r="Z612" s="334"/>
      <c r="AA612" s="334"/>
      <c r="AB612" s="334"/>
      <c r="AC612" s="334"/>
      <c r="AD612" s="334"/>
      <c r="AE612" s="334"/>
      <c r="AF612" s="376"/>
    </row>
    <row r="613" spans="1:32">
      <c r="A613" s="333"/>
      <c r="B613" s="330"/>
      <c r="C613" s="392"/>
      <c r="D613" s="393"/>
      <c r="E613" s="333"/>
      <c r="F613" s="339"/>
      <c r="G613" s="333"/>
      <c r="H613" s="332"/>
      <c r="I613" s="333"/>
      <c r="J613" s="339"/>
      <c r="K613" s="333"/>
      <c r="L613" s="332"/>
      <c r="M613" s="333"/>
      <c r="N613" s="333"/>
      <c r="O613" s="331"/>
      <c r="P613" s="333"/>
      <c r="Q613" s="333"/>
      <c r="R613" s="333"/>
      <c r="S613" s="333"/>
      <c r="T613" s="333"/>
      <c r="U613" s="334"/>
      <c r="V613" s="334"/>
      <c r="W613" s="334"/>
      <c r="X613" s="334"/>
      <c r="Y613" s="334"/>
      <c r="Z613" s="334"/>
      <c r="AA613" s="334"/>
      <c r="AB613" s="334"/>
      <c r="AC613" s="334"/>
      <c r="AD613" s="334"/>
      <c r="AE613" s="334"/>
      <c r="AF613" s="376"/>
    </row>
    <row r="614" spans="1:32">
      <c r="A614" s="333"/>
      <c r="B614" s="330"/>
      <c r="C614" s="392"/>
      <c r="D614" s="393"/>
      <c r="E614" s="333"/>
      <c r="F614" s="339"/>
      <c r="G614" s="333"/>
      <c r="H614" s="332"/>
      <c r="I614" s="333"/>
      <c r="J614" s="339"/>
      <c r="K614" s="333"/>
      <c r="L614" s="332"/>
      <c r="M614" s="333"/>
      <c r="N614" s="333"/>
      <c r="O614" s="331"/>
      <c r="P614" s="333"/>
      <c r="Q614" s="333"/>
      <c r="R614" s="333"/>
      <c r="S614" s="333"/>
      <c r="T614" s="333"/>
      <c r="U614" s="334"/>
      <c r="V614" s="334"/>
      <c r="W614" s="334"/>
      <c r="X614" s="334"/>
      <c r="Y614" s="334"/>
      <c r="Z614" s="334"/>
      <c r="AA614" s="334"/>
      <c r="AB614" s="334"/>
      <c r="AC614" s="334"/>
      <c r="AD614" s="334"/>
      <c r="AE614" s="334"/>
      <c r="AF614" s="376"/>
    </row>
    <row r="615" spans="1:32">
      <c r="A615" s="333"/>
      <c r="B615" s="330"/>
      <c r="C615" s="392"/>
      <c r="D615" s="393"/>
      <c r="E615" s="333"/>
      <c r="F615" s="339"/>
      <c r="G615" s="333"/>
      <c r="H615" s="332"/>
      <c r="I615" s="333"/>
      <c r="J615" s="339"/>
      <c r="K615" s="333"/>
      <c r="L615" s="332"/>
      <c r="M615" s="333"/>
      <c r="N615" s="333"/>
      <c r="O615" s="331"/>
      <c r="P615" s="333"/>
      <c r="Q615" s="333"/>
      <c r="R615" s="333"/>
      <c r="S615" s="333"/>
      <c r="T615" s="333"/>
      <c r="U615" s="334"/>
      <c r="V615" s="334"/>
      <c r="W615" s="334"/>
      <c r="X615" s="334"/>
      <c r="Y615" s="334"/>
      <c r="Z615" s="334"/>
      <c r="AA615" s="334"/>
      <c r="AB615" s="334"/>
      <c r="AC615" s="334"/>
      <c r="AD615" s="334"/>
      <c r="AE615" s="334"/>
      <c r="AF615" s="376"/>
    </row>
    <row r="616" spans="1:32">
      <c r="A616" s="333"/>
      <c r="B616" s="330"/>
      <c r="C616" s="392"/>
      <c r="D616" s="393"/>
      <c r="E616" s="333"/>
      <c r="F616" s="339"/>
      <c r="G616" s="333"/>
      <c r="H616" s="332"/>
      <c r="I616" s="333"/>
      <c r="J616" s="339"/>
      <c r="K616" s="333"/>
      <c r="L616" s="332"/>
      <c r="M616" s="333"/>
      <c r="N616" s="333"/>
      <c r="O616" s="331"/>
      <c r="P616" s="333"/>
      <c r="Q616" s="333"/>
      <c r="R616" s="333"/>
      <c r="S616" s="333"/>
      <c r="T616" s="333"/>
      <c r="U616" s="334"/>
      <c r="V616" s="334"/>
      <c r="W616" s="334"/>
      <c r="X616" s="334"/>
      <c r="Y616" s="334"/>
      <c r="Z616" s="334"/>
      <c r="AA616" s="334"/>
      <c r="AB616" s="334"/>
      <c r="AC616" s="334"/>
      <c r="AD616" s="334"/>
      <c r="AE616" s="334"/>
      <c r="AF616" s="376"/>
    </row>
    <row r="617" spans="1:32">
      <c r="A617" s="333"/>
      <c r="B617" s="330"/>
      <c r="C617" s="392"/>
      <c r="D617" s="393"/>
      <c r="E617" s="333"/>
      <c r="F617" s="339"/>
      <c r="G617" s="333"/>
      <c r="H617" s="332"/>
      <c r="I617" s="333"/>
      <c r="J617" s="339"/>
      <c r="K617" s="333"/>
      <c r="L617" s="332"/>
      <c r="M617" s="333"/>
      <c r="N617" s="333"/>
      <c r="O617" s="331"/>
      <c r="P617" s="333"/>
      <c r="Q617" s="333"/>
      <c r="R617" s="333"/>
      <c r="S617" s="333"/>
      <c r="T617" s="333"/>
      <c r="U617" s="334"/>
      <c r="V617" s="334"/>
      <c r="W617" s="334"/>
      <c r="X617" s="334"/>
      <c r="Y617" s="334"/>
      <c r="Z617" s="334"/>
      <c r="AA617" s="334"/>
      <c r="AB617" s="334"/>
      <c r="AC617" s="334"/>
      <c r="AD617" s="334"/>
      <c r="AE617" s="334"/>
      <c r="AF617" s="376"/>
    </row>
    <row r="618" spans="1:32">
      <c r="A618" s="333"/>
      <c r="B618" s="330"/>
      <c r="C618" s="392"/>
      <c r="D618" s="393"/>
      <c r="E618" s="333"/>
      <c r="F618" s="339"/>
      <c r="G618" s="333"/>
      <c r="H618" s="332"/>
      <c r="I618" s="333"/>
      <c r="J618" s="339"/>
      <c r="K618" s="333"/>
      <c r="L618" s="332"/>
      <c r="M618" s="333"/>
      <c r="N618" s="333"/>
      <c r="O618" s="331"/>
      <c r="P618" s="333"/>
      <c r="Q618" s="333"/>
      <c r="R618" s="333"/>
      <c r="S618" s="333"/>
      <c r="T618" s="333"/>
      <c r="U618" s="334"/>
      <c r="V618" s="334"/>
      <c r="W618" s="334"/>
      <c r="X618" s="334"/>
      <c r="Y618" s="334"/>
      <c r="Z618" s="334"/>
      <c r="AA618" s="334"/>
      <c r="AB618" s="334"/>
      <c r="AC618" s="334"/>
      <c r="AD618" s="334"/>
      <c r="AE618" s="334"/>
      <c r="AF618" s="376"/>
    </row>
    <row r="619" spans="1:32">
      <c r="A619" s="333"/>
      <c r="B619" s="330"/>
      <c r="C619" s="392"/>
      <c r="D619" s="393"/>
      <c r="E619" s="333"/>
      <c r="F619" s="339"/>
      <c r="G619" s="333"/>
      <c r="H619" s="332"/>
      <c r="I619" s="333"/>
      <c r="J619" s="339"/>
      <c r="K619" s="333"/>
      <c r="L619" s="332"/>
      <c r="M619" s="333"/>
      <c r="N619" s="333"/>
      <c r="O619" s="331"/>
      <c r="P619" s="333"/>
      <c r="Q619" s="333"/>
      <c r="R619" s="333"/>
      <c r="S619" s="333"/>
      <c r="T619" s="333"/>
      <c r="U619" s="334"/>
      <c r="V619" s="334"/>
      <c r="W619" s="334"/>
      <c r="X619" s="334"/>
      <c r="Y619" s="334"/>
      <c r="Z619" s="334"/>
      <c r="AA619" s="334"/>
      <c r="AB619" s="334"/>
      <c r="AC619" s="334"/>
      <c r="AD619" s="334"/>
      <c r="AE619" s="334"/>
      <c r="AF619" s="376"/>
    </row>
    <row r="620" spans="1:32">
      <c r="A620" s="333"/>
      <c r="B620" s="330"/>
      <c r="C620" s="392"/>
      <c r="D620" s="393"/>
      <c r="E620" s="333"/>
      <c r="F620" s="339"/>
      <c r="G620" s="333"/>
      <c r="H620" s="332"/>
      <c r="I620" s="333"/>
      <c r="J620" s="339"/>
      <c r="K620" s="333"/>
      <c r="L620" s="332"/>
      <c r="M620" s="333"/>
      <c r="N620" s="333"/>
      <c r="O620" s="331"/>
      <c r="P620" s="333"/>
      <c r="Q620" s="333"/>
      <c r="R620" s="333"/>
      <c r="S620" s="333"/>
      <c r="T620" s="333"/>
      <c r="U620" s="334"/>
      <c r="V620" s="334"/>
      <c r="W620" s="334"/>
      <c r="X620" s="334"/>
      <c r="Y620" s="334"/>
      <c r="Z620" s="334"/>
      <c r="AA620" s="334"/>
      <c r="AB620" s="334"/>
      <c r="AC620" s="334"/>
      <c r="AD620" s="334"/>
      <c r="AE620" s="334"/>
      <c r="AF620" s="376"/>
    </row>
    <row r="621" spans="1:32">
      <c r="A621" s="333"/>
      <c r="B621" s="330"/>
      <c r="C621" s="392"/>
      <c r="D621" s="393"/>
      <c r="E621" s="333"/>
      <c r="F621" s="339"/>
      <c r="G621" s="333"/>
      <c r="H621" s="332"/>
      <c r="I621" s="333"/>
      <c r="J621" s="339"/>
      <c r="K621" s="333"/>
      <c r="L621" s="332"/>
      <c r="M621" s="333"/>
      <c r="N621" s="333"/>
      <c r="O621" s="331"/>
      <c r="P621" s="333"/>
      <c r="Q621" s="333"/>
      <c r="R621" s="333"/>
      <c r="S621" s="333"/>
      <c r="T621" s="333"/>
      <c r="U621" s="334"/>
      <c r="V621" s="334"/>
      <c r="W621" s="334"/>
      <c r="X621" s="334"/>
      <c r="Y621" s="334"/>
      <c r="Z621" s="334"/>
      <c r="AA621" s="334"/>
      <c r="AB621" s="334"/>
      <c r="AC621" s="334"/>
      <c r="AD621" s="334"/>
      <c r="AE621" s="334"/>
      <c r="AF621" s="376"/>
    </row>
    <row r="622" spans="1:32">
      <c r="A622" s="333"/>
      <c r="B622" s="330"/>
      <c r="C622" s="392"/>
      <c r="D622" s="393"/>
      <c r="E622" s="333"/>
      <c r="F622" s="339"/>
      <c r="G622" s="333"/>
      <c r="H622" s="332"/>
      <c r="I622" s="333"/>
      <c r="J622" s="339"/>
      <c r="K622" s="333"/>
      <c r="L622" s="332"/>
      <c r="M622" s="333"/>
      <c r="N622" s="333"/>
      <c r="O622" s="331"/>
      <c r="P622" s="333"/>
      <c r="Q622" s="333"/>
      <c r="R622" s="333"/>
      <c r="S622" s="333"/>
      <c r="T622" s="333"/>
      <c r="U622" s="334"/>
      <c r="V622" s="334"/>
      <c r="W622" s="334"/>
      <c r="X622" s="334"/>
      <c r="Y622" s="334"/>
      <c r="Z622" s="334"/>
      <c r="AA622" s="334"/>
      <c r="AB622" s="334"/>
      <c r="AC622" s="334"/>
      <c r="AD622" s="334"/>
      <c r="AE622" s="334"/>
      <c r="AF622" s="376"/>
    </row>
    <row r="623" spans="1:32">
      <c r="A623" s="333"/>
      <c r="B623" s="330"/>
      <c r="C623" s="392"/>
      <c r="D623" s="393"/>
      <c r="E623" s="333"/>
      <c r="F623" s="339"/>
      <c r="G623" s="333"/>
      <c r="H623" s="332"/>
      <c r="I623" s="333"/>
      <c r="J623" s="339"/>
      <c r="K623" s="333"/>
      <c r="L623" s="332"/>
      <c r="M623" s="333"/>
      <c r="N623" s="333"/>
      <c r="O623" s="331"/>
      <c r="P623" s="333"/>
      <c r="Q623" s="333"/>
      <c r="R623" s="333"/>
      <c r="S623" s="333"/>
      <c r="T623" s="333"/>
      <c r="U623" s="334"/>
      <c r="V623" s="334"/>
      <c r="W623" s="334"/>
      <c r="X623" s="334"/>
      <c r="Y623" s="334"/>
      <c r="Z623" s="334"/>
      <c r="AA623" s="334"/>
      <c r="AB623" s="334"/>
      <c r="AC623" s="334"/>
      <c r="AD623" s="334"/>
      <c r="AE623" s="334"/>
      <c r="AF623" s="376"/>
    </row>
    <row r="624" spans="1:32">
      <c r="A624" s="333"/>
      <c r="B624" s="330"/>
      <c r="C624" s="392"/>
      <c r="D624" s="393"/>
      <c r="E624" s="333"/>
      <c r="F624" s="339"/>
      <c r="G624" s="333"/>
      <c r="H624" s="332"/>
      <c r="I624" s="333"/>
      <c r="J624" s="339"/>
      <c r="K624" s="333"/>
      <c r="L624" s="332"/>
      <c r="M624" s="333"/>
      <c r="N624" s="333"/>
      <c r="O624" s="331"/>
      <c r="P624" s="333"/>
      <c r="Q624" s="333"/>
      <c r="R624" s="333"/>
      <c r="S624" s="333"/>
      <c r="T624" s="333"/>
      <c r="U624" s="334"/>
      <c r="V624" s="334"/>
      <c r="W624" s="334"/>
      <c r="X624" s="334"/>
      <c r="Y624" s="334"/>
      <c r="Z624" s="334"/>
      <c r="AA624" s="334"/>
      <c r="AB624" s="334"/>
      <c r="AC624" s="334"/>
      <c r="AD624" s="334"/>
      <c r="AE624" s="334"/>
      <c r="AF624" s="376"/>
    </row>
    <row r="625" spans="1:32">
      <c r="A625" s="333"/>
      <c r="B625" s="330"/>
      <c r="C625" s="392"/>
      <c r="D625" s="393"/>
      <c r="E625" s="333"/>
      <c r="F625" s="339"/>
      <c r="G625" s="333"/>
      <c r="H625" s="332"/>
      <c r="I625" s="333"/>
      <c r="J625" s="339"/>
      <c r="K625" s="333"/>
      <c r="L625" s="332"/>
      <c r="M625" s="333"/>
      <c r="N625" s="333"/>
      <c r="O625" s="331"/>
      <c r="P625" s="333"/>
      <c r="Q625" s="333"/>
      <c r="R625" s="333"/>
      <c r="S625" s="333"/>
      <c r="T625" s="333"/>
      <c r="U625" s="334"/>
      <c r="V625" s="334"/>
      <c r="W625" s="334"/>
      <c r="X625" s="334"/>
      <c r="Y625" s="334"/>
      <c r="Z625" s="334"/>
      <c r="AA625" s="334"/>
      <c r="AB625" s="334"/>
      <c r="AC625" s="334"/>
      <c r="AD625" s="334"/>
      <c r="AE625" s="334"/>
      <c r="AF625" s="376"/>
    </row>
    <row r="626" spans="1:32">
      <c r="A626" s="333"/>
      <c r="B626" s="330"/>
      <c r="C626" s="392"/>
      <c r="D626" s="393"/>
      <c r="E626" s="333"/>
      <c r="F626" s="339"/>
      <c r="G626" s="333"/>
      <c r="H626" s="332"/>
      <c r="I626" s="333"/>
      <c r="J626" s="339"/>
      <c r="K626" s="333"/>
      <c r="L626" s="332"/>
      <c r="M626" s="333"/>
      <c r="N626" s="333"/>
      <c r="O626" s="331"/>
      <c r="P626" s="333"/>
      <c r="Q626" s="333"/>
      <c r="R626" s="333"/>
      <c r="S626" s="333"/>
      <c r="T626" s="333"/>
      <c r="U626" s="334"/>
      <c r="V626" s="334"/>
      <c r="W626" s="334"/>
      <c r="X626" s="334"/>
      <c r="Y626" s="334"/>
      <c r="Z626" s="334"/>
      <c r="AA626" s="334"/>
      <c r="AB626" s="334"/>
      <c r="AC626" s="334"/>
      <c r="AD626" s="334"/>
      <c r="AE626" s="334"/>
      <c r="AF626" s="376"/>
    </row>
    <row r="627" spans="1:32">
      <c r="A627" s="333"/>
      <c r="B627" s="330"/>
      <c r="C627" s="392"/>
      <c r="D627" s="393"/>
      <c r="E627" s="333"/>
      <c r="F627" s="339"/>
      <c r="G627" s="333"/>
      <c r="H627" s="332"/>
      <c r="I627" s="333"/>
      <c r="J627" s="339"/>
      <c r="K627" s="333"/>
      <c r="L627" s="332"/>
      <c r="M627" s="333"/>
      <c r="N627" s="333"/>
      <c r="O627" s="331"/>
      <c r="P627" s="333"/>
      <c r="Q627" s="333"/>
      <c r="R627" s="333"/>
      <c r="S627" s="333"/>
      <c r="T627" s="333"/>
      <c r="U627" s="334"/>
      <c r="V627" s="334"/>
      <c r="W627" s="334"/>
      <c r="X627" s="334"/>
      <c r="Y627" s="334"/>
      <c r="Z627" s="334"/>
      <c r="AA627" s="334"/>
      <c r="AB627" s="334"/>
      <c r="AC627" s="334"/>
      <c r="AD627" s="334"/>
      <c r="AE627" s="334"/>
      <c r="AF627" s="376"/>
    </row>
    <row r="628" spans="1:32">
      <c r="A628" s="333"/>
      <c r="B628" s="330"/>
      <c r="C628" s="392"/>
      <c r="D628" s="393"/>
      <c r="E628" s="333"/>
      <c r="F628" s="339"/>
      <c r="G628" s="333"/>
      <c r="H628" s="332"/>
      <c r="I628" s="333"/>
      <c r="J628" s="339"/>
      <c r="K628" s="333"/>
      <c r="L628" s="332"/>
      <c r="M628" s="333"/>
      <c r="N628" s="333"/>
      <c r="O628" s="331"/>
      <c r="P628" s="333"/>
      <c r="Q628" s="333"/>
      <c r="R628" s="333"/>
      <c r="S628" s="333"/>
      <c r="T628" s="333"/>
      <c r="U628" s="334"/>
      <c r="V628" s="334"/>
      <c r="W628" s="334"/>
      <c r="X628" s="334"/>
      <c r="Y628" s="334"/>
      <c r="Z628" s="334"/>
      <c r="AA628" s="334"/>
      <c r="AB628" s="334"/>
      <c r="AC628" s="334"/>
      <c r="AD628" s="334"/>
      <c r="AE628" s="334"/>
      <c r="AF628" s="376"/>
    </row>
    <row r="629" spans="1:32">
      <c r="A629" s="333"/>
      <c r="B629" s="330"/>
      <c r="C629" s="392"/>
      <c r="D629" s="393"/>
      <c r="E629" s="333"/>
      <c r="F629" s="339"/>
      <c r="G629" s="333"/>
      <c r="H629" s="332"/>
      <c r="I629" s="333"/>
      <c r="J629" s="339"/>
      <c r="K629" s="333"/>
      <c r="L629" s="332"/>
      <c r="M629" s="333"/>
      <c r="N629" s="333"/>
      <c r="O629" s="331"/>
      <c r="P629" s="333"/>
      <c r="Q629" s="333"/>
      <c r="R629" s="333"/>
      <c r="S629" s="333"/>
      <c r="T629" s="333"/>
      <c r="U629" s="334"/>
      <c r="V629" s="334"/>
      <c r="W629" s="334"/>
      <c r="X629" s="334"/>
      <c r="Y629" s="334"/>
      <c r="Z629" s="334"/>
      <c r="AA629" s="334"/>
      <c r="AB629" s="334"/>
      <c r="AC629" s="334"/>
      <c r="AD629" s="334"/>
      <c r="AE629" s="334"/>
      <c r="AF629" s="376"/>
    </row>
    <row r="630" spans="1:32">
      <c r="A630" s="333"/>
      <c r="B630" s="330"/>
      <c r="C630" s="392"/>
      <c r="D630" s="393"/>
      <c r="E630" s="333"/>
      <c r="F630" s="339"/>
      <c r="G630" s="333"/>
      <c r="H630" s="332"/>
      <c r="I630" s="333"/>
      <c r="J630" s="339"/>
      <c r="K630" s="333"/>
      <c r="L630" s="332"/>
      <c r="M630" s="333"/>
      <c r="N630" s="333"/>
      <c r="O630" s="331"/>
      <c r="P630" s="333"/>
      <c r="Q630" s="333"/>
      <c r="R630" s="333"/>
      <c r="S630" s="333"/>
      <c r="T630" s="333"/>
      <c r="U630" s="334"/>
      <c r="V630" s="334"/>
      <c r="W630" s="334"/>
      <c r="X630" s="334"/>
      <c r="Y630" s="334"/>
      <c r="Z630" s="334"/>
      <c r="AA630" s="334"/>
      <c r="AB630" s="334"/>
      <c r="AC630" s="334"/>
      <c r="AD630" s="334"/>
      <c r="AE630" s="334"/>
      <c r="AF630" s="376"/>
    </row>
    <row r="631" spans="1:32">
      <c r="A631" s="333"/>
      <c r="B631" s="330"/>
      <c r="C631" s="392"/>
      <c r="D631" s="393"/>
      <c r="E631" s="333"/>
      <c r="F631" s="339"/>
      <c r="G631" s="333"/>
      <c r="H631" s="332"/>
      <c r="I631" s="333"/>
      <c r="J631" s="339"/>
      <c r="K631" s="333"/>
      <c r="L631" s="332"/>
      <c r="M631" s="333"/>
      <c r="N631" s="333"/>
      <c r="O631" s="331"/>
      <c r="P631" s="333"/>
      <c r="Q631" s="333"/>
      <c r="R631" s="333"/>
      <c r="S631" s="333"/>
      <c r="T631" s="333"/>
      <c r="U631" s="334"/>
      <c r="V631" s="334"/>
      <c r="W631" s="334"/>
      <c r="X631" s="334"/>
      <c r="Y631" s="334"/>
      <c r="Z631" s="334"/>
      <c r="AA631" s="334"/>
      <c r="AB631" s="334"/>
      <c r="AC631" s="334"/>
      <c r="AD631" s="334"/>
      <c r="AE631" s="334"/>
      <c r="AF631" s="376"/>
    </row>
    <row r="632" spans="1:32">
      <c r="A632" s="333"/>
      <c r="B632" s="330"/>
      <c r="C632" s="392"/>
      <c r="D632" s="393"/>
      <c r="E632" s="333"/>
      <c r="F632" s="339"/>
      <c r="G632" s="333"/>
      <c r="H632" s="332"/>
      <c r="I632" s="333"/>
      <c r="J632" s="339"/>
      <c r="K632" s="333"/>
      <c r="L632" s="332"/>
      <c r="M632" s="333"/>
      <c r="N632" s="333"/>
      <c r="O632" s="331"/>
      <c r="P632" s="333"/>
      <c r="Q632" s="333"/>
      <c r="R632" s="333"/>
      <c r="S632" s="333"/>
      <c r="T632" s="333"/>
      <c r="U632" s="334"/>
      <c r="V632" s="334"/>
      <c r="W632" s="334"/>
      <c r="X632" s="334"/>
      <c r="Y632" s="334"/>
      <c r="Z632" s="334"/>
      <c r="AA632" s="334"/>
      <c r="AB632" s="334"/>
      <c r="AC632" s="334"/>
      <c r="AD632" s="334"/>
      <c r="AE632" s="334"/>
      <c r="AF632" s="376"/>
    </row>
    <row r="633" spans="1:32">
      <c r="A633" s="333"/>
      <c r="B633" s="330"/>
      <c r="C633" s="392"/>
      <c r="D633" s="393"/>
      <c r="E633" s="333"/>
      <c r="F633" s="339"/>
      <c r="G633" s="333"/>
      <c r="H633" s="332"/>
      <c r="I633" s="333"/>
      <c r="J633" s="339"/>
      <c r="K633" s="333"/>
      <c r="L633" s="332"/>
      <c r="M633" s="333"/>
      <c r="N633" s="333"/>
      <c r="O633" s="331"/>
      <c r="P633" s="333"/>
      <c r="Q633" s="333"/>
      <c r="R633" s="333"/>
      <c r="S633" s="333"/>
      <c r="T633" s="333"/>
      <c r="U633" s="334"/>
      <c r="V633" s="334"/>
      <c r="W633" s="334"/>
      <c r="X633" s="334"/>
      <c r="Y633" s="334"/>
      <c r="Z633" s="334"/>
      <c r="AA633" s="334"/>
      <c r="AB633" s="334"/>
      <c r="AC633" s="334"/>
      <c r="AD633" s="334"/>
      <c r="AE633" s="334"/>
      <c r="AF633" s="376"/>
    </row>
    <row r="634" spans="1:32">
      <c r="A634" s="333"/>
      <c r="B634" s="330"/>
      <c r="C634" s="392"/>
      <c r="D634" s="393"/>
      <c r="E634" s="333"/>
      <c r="F634" s="339"/>
      <c r="G634" s="333"/>
      <c r="H634" s="332"/>
      <c r="I634" s="333"/>
      <c r="J634" s="339"/>
      <c r="K634" s="333"/>
      <c r="L634" s="332"/>
      <c r="M634" s="333"/>
      <c r="N634" s="333"/>
      <c r="O634" s="331"/>
      <c r="P634" s="333"/>
      <c r="Q634" s="333"/>
      <c r="R634" s="333"/>
      <c r="S634" s="333"/>
      <c r="T634" s="333"/>
      <c r="U634" s="334"/>
      <c r="V634" s="334"/>
      <c r="W634" s="334"/>
      <c r="X634" s="334"/>
      <c r="Y634" s="334"/>
      <c r="Z634" s="334"/>
      <c r="AA634" s="334"/>
      <c r="AB634" s="334"/>
      <c r="AC634" s="334"/>
      <c r="AD634" s="334"/>
      <c r="AE634" s="334"/>
      <c r="AF634" s="376"/>
    </row>
    <row r="635" spans="1:32">
      <c r="A635" s="333"/>
      <c r="B635" s="330"/>
      <c r="C635" s="392"/>
      <c r="D635" s="393"/>
      <c r="E635" s="333"/>
      <c r="F635" s="339"/>
      <c r="G635" s="333"/>
      <c r="H635" s="332"/>
      <c r="I635" s="333"/>
      <c r="J635" s="339"/>
      <c r="K635" s="333"/>
      <c r="L635" s="332"/>
      <c r="M635" s="333"/>
      <c r="N635" s="333"/>
      <c r="O635" s="331"/>
      <c r="P635" s="333"/>
      <c r="Q635" s="333"/>
      <c r="R635" s="333"/>
      <c r="S635" s="333"/>
      <c r="T635" s="333"/>
      <c r="U635" s="334"/>
      <c r="V635" s="334"/>
      <c r="W635" s="334"/>
      <c r="X635" s="334"/>
      <c r="Y635" s="334"/>
      <c r="Z635" s="334"/>
      <c r="AA635" s="334"/>
      <c r="AB635" s="334"/>
      <c r="AC635" s="334"/>
      <c r="AD635" s="334"/>
      <c r="AE635" s="334"/>
      <c r="AF635" s="376"/>
    </row>
    <row r="636" spans="1:32">
      <c r="A636" s="333"/>
      <c r="B636" s="330"/>
      <c r="C636" s="392"/>
      <c r="D636" s="393"/>
      <c r="E636" s="333"/>
      <c r="F636" s="339"/>
      <c r="G636" s="333"/>
      <c r="H636" s="332"/>
      <c r="I636" s="333"/>
      <c r="J636" s="339"/>
      <c r="K636" s="333"/>
      <c r="L636" s="332"/>
      <c r="M636" s="333"/>
      <c r="N636" s="333"/>
      <c r="O636" s="331"/>
      <c r="P636" s="333"/>
      <c r="Q636" s="333"/>
      <c r="R636" s="333"/>
      <c r="S636" s="333"/>
      <c r="T636" s="333"/>
      <c r="U636" s="334"/>
      <c r="V636" s="334"/>
      <c r="W636" s="334"/>
      <c r="X636" s="334"/>
      <c r="Y636" s="334"/>
      <c r="Z636" s="334"/>
      <c r="AA636" s="334"/>
      <c r="AB636" s="334"/>
      <c r="AC636" s="334"/>
      <c r="AD636" s="334"/>
      <c r="AE636" s="334"/>
      <c r="AF636" s="376"/>
    </row>
    <row r="637" spans="1:32">
      <c r="A637" s="333"/>
      <c r="B637" s="330"/>
      <c r="C637" s="392"/>
      <c r="D637" s="393"/>
      <c r="E637" s="333"/>
      <c r="F637" s="339"/>
      <c r="G637" s="333"/>
      <c r="H637" s="332"/>
      <c r="I637" s="333"/>
      <c r="J637" s="339"/>
      <c r="K637" s="333"/>
      <c r="L637" s="332"/>
      <c r="M637" s="333"/>
      <c r="N637" s="333"/>
      <c r="O637" s="331"/>
      <c r="P637" s="333"/>
      <c r="Q637" s="333"/>
      <c r="R637" s="333"/>
      <c r="S637" s="333"/>
      <c r="T637" s="333"/>
      <c r="U637" s="334"/>
      <c r="V637" s="334"/>
      <c r="W637" s="334"/>
      <c r="X637" s="334"/>
      <c r="Y637" s="334"/>
      <c r="Z637" s="334"/>
      <c r="AA637" s="334"/>
      <c r="AB637" s="334"/>
      <c r="AC637" s="334"/>
      <c r="AD637" s="334"/>
      <c r="AE637" s="334"/>
      <c r="AF637" s="376"/>
    </row>
    <row r="638" spans="1:32">
      <c r="A638" s="333"/>
      <c r="B638" s="330"/>
      <c r="C638" s="392"/>
      <c r="D638" s="393"/>
      <c r="E638" s="333"/>
      <c r="F638" s="339"/>
      <c r="G638" s="333"/>
      <c r="H638" s="332"/>
      <c r="I638" s="333"/>
      <c r="J638" s="339"/>
      <c r="K638" s="333"/>
      <c r="L638" s="332"/>
      <c r="M638" s="333"/>
      <c r="N638" s="333"/>
      <c r="O638" s="331"/>
      <c r="P638" s="333"/>
      <c r="Q638" s="333"/>
      <c r="R638" s="333"/>
      <c r="S638" s="333"/>
      <c r="T638" s="333"/>
      <c r="U638" s="334"/>
      <c r="V638" s="334"/>
      <c r="W638" s="334"/>
      <c r="X638" s="334"/>
      <c r="Y638" s="334"/>
      <c r="Z638" s="334"/>
      <c r="AA638" s="334"/>
      <c r="AB638" s="334"/>
      <c r="AC638" s="334"/>
      <c r="AD638" s="334"/>
      <c r="AE638" s="334"/>
      <c r="AF638" s="376"/>
    </row>
    <row r="639" spans="1:32">
      <c r="A639" s="333"/>
      <c r="B639" s="330"/>
      <c r="C639" s="392"/>
      <c r="D639" s="393"/>
      <c r="E639" s="333"/>
      <c r="F639" s="339"/>
      <c r="G639" s="333"/>
      <c r="H639" s="332"/>
      <c r="I639" s="333"/>
      <c r="J639" s="339"/>
      <c r="K639" s="333"/>
      <c r="L639" s="332"/>
      <c r="M639" s="333"/>
      <c r="N639" s="333"/>
      <c r="O639" s="331"/>
      <c r="P639" s="333"/>
      <c r="Q639" s="333"/>
      <c r="R639" s="333"/>
      <c r="S639" s="333"/>
      <c r="T639" s="333"/>
      <c r="U639" s="334"/>
      <c r="V639" s="334"/>
      <c r="W639" s="334"/>
      <c r="X639" s="334"/>
      <c r="Y639" s="334"/>
      <c r="Z639" s="334"/>
      <c r="AA639" s="334"/>
      <c r="AB639" s="334"/>
      <c r="AC639" s="334"/>
      <c r="AD639" s="334"/>
      <c r="AE639" s="334"/>
      <c r="AF639" s="376"/>
    </row>
    <row r="640" spans="1:32">
      <c r="A640" s="333"/>
      <c r="B640" s="330"/>
      <c r="C640" s="392"/>
      <c r="D640" s="393"/>
      <c r="E640" s="333"/>
      <c r="F640" s="339"/>
      <c r="G640" s="333"/>
      <c r="H640" s="332"/>
      <c r="I640" s="333"/>
      <c r="J640" s="339"/>
      <c r="K640" s="333"/>
      <c r="L640" s="332"/>
      <c r="M640" s="333"/>
      <c r="N640" s="333"/>
      <c r="O640" s="331"/>
      <c r="P640" s="333"/>
      <c r="Q640" s="333"/>
      <c r="R640" s="333"/>
      <c r="S640" s="333"/>
      <c r="T640" s="333"/>
      <c r="U640" s="334"/>
      <c r="V640" s="334"/>
      <c r="W640" s="334"/>
      <c r="X640" s="334"/>
      <c r="Y640" s="334"/>
      <c r="Z640" s="334"/>
      <c r="AA640" s="334"/>
      <c r="AB640" s="334"/>
      <c r="AC640" s="334"/>
      <c r="AD640" s="334"/>
      <c r="AE640" s="334"/>
      <c r="AF640" s="376"/>
    </row>
    <row r="641" spans="1:32">
      <c r="A641" s="333"/>
      <c r="B641" s="330"/>
      <c r="C641" s="392"/>
      <c r="D641" s="393"/>
      <c r="E641" s="333"/>
      <c r="F641" s="339"/>
      <c r="G641" s="333"/>
      <c r="H641" s="332"/>
      <c r="I641" s="333"/>
      <c r="J641" s="339"/>
      <c r="K641" s="333"/>
      <c r="L641" s="332"/>
      <c r="M641" s="333"/>
      <c r="N641" s="333"/>
      <c r="O641" s="331"/>
      <c r="P641" s="333"/>
      <c r="Q641" s="333"/>
      <c r="R641" s="333"/>
      <c r="S641" s="333"/>
      <c r="T641" s="333"/>
      <c r="U641" s="334"/>
      <c r="V641" s="334"/>
      <c r="W641" s="334"/>
      <c r="X641" s="334"/>
      <c r="Y641" s="334"/>
      <c r="Z641" s="334"/>
      <c r="AA641" s="334"/>
      <c r="AB641" s="334"/>
      <c r="AC641" s="334"/>
      <c r="AD641" s="334"/>
      <c r="AE641" s="334"/>
      <c r="AF641" s="376"/>
    </row>
    <row r="642" spans="1:32">
      <c r="A642" s="333"/>
      <c r="B642" s="330"/>
      <c r="C642" s="392"/>
      <c r="D642" s="393"/>
      <c r="E642" s="333"/>
      <c r="F642" s="339"/>
      <c r="G642" s="333"/>
      <c r="H642" s="332"/>
      <c r="I642" s="333"/>
      <c r="J642" s="339"/>
      <c r="K642" s="333"/>
      <c r="L642" s="332"/>
      <c r="M642" s="333"/>
      <c r="N642" s="333"/>
      <c r="O642" s="331"/>
      <c r="P642" s="333"/>
      <c r="Q642" s="333"/>
      <c r="R642" s="333"/>
      <c r="S642" s="333"/>
      <c r="T642" s="333"/>
      <c r="U642" s="334"/>
      <c r="V642" s="334"/>
      <c r="W642" s="334"/>
      <c r="X642" s="334"/>
      <c r="Y642" s="334"/>
      <c r="Z642" s="334"/>
      <c r="AA642" s="334"/>
      <c r="AB642" s="334"/>
      <c r="AC642" s="334"/>
      <c r="AD642" s="334"/>
      <c r="AE642" s="334"/>
      <c r="AF642" s="376"/>
    </row>
    <row r="643" spans="1:32">
      <c r="A643" s="333"/>
      <c r="B643" s="330"/>
      <c r="C643" s="392"/>
      <c r="D643" s="393"/>
      <c r="E643" s="333"/>
      <c r="F643" s="339"/>
      <c r="G643" s="333"/>
      <c r="H643" s="332"/>
      <c r="I643" s="333"/>
      <c r="J643" s="339"/>
      <c r="K643" s="333"/>
      <c r="L643" s="332"/>
      <c r="M643" s="333"/>
      <c r="N643" s="333"/>
      <c r="O643" s="331"/>
      <c r="P643" s="333"/>
      <c r="Q643" s="333"/>
      <c r="R643" s="333"/>
      <c r="S643" s="333"/>
      <c r="T643" s="333"/>
      <c r="U643" s="334"/>
      <c r="V643" s="334"/>
      <c r="W643" s="334"/>
      <c r="X643" s="334"/>
      <c r="Y643" s="334"/>
      <c r="Z643" s="334"/>
      <c r="AA643" s="334"/>
      <c r="AB643" s="334"/>
      <c r="AC643" s="334"/>
      <c r="AD643" s="334"/>
      <c r="AE643" s="334"/>
      <c r="AF643" s="376"/>
    </row>
    <row r="644" spans="1:32">
      <c r="A644" s="333"/>
      <c r="B644" s="330"/>
      <c r="C644" s="392"/>
      <c r="D644" s="393"/>
      <c r="E644" s="333"/>
      <c r="F644" s="339"/>
      <c r="G644" s="333"/>
      <c r="H644" s="332"/>
      <c r="I644" s="333"/>
      <c r="J644" s="339"/>
      <c r="K644" s="333"/>
      <c r="L644" s="332"/>
      <c r="M644" s="333"/>
      <c r="N644" s="333"/>
      <c r="O644" s="331"/>
      <c r="P644" s="333"/>
      <c r="Q644" s="333"/>
      <c r="R644" s="333"/>
      <c r="S644" s="333"/>
      <c r="T644" s="333"/>
      <c r="U644" s="334"/>
      <c r="V644" s="334"/>
      <c r="W644" s="334"/>
      <c r="X644" s="334"/>
      <c r="Y644" s="334"/>
      <c r="Z644" s="334"/>
      <c r="AA644" s="334"/>
      <c r="AB644" s="334"/>
      <c r="AC644" s="334"/>
      <c r="AD644" s="334"/>
      <c r="AE644" s="334"/>
      <c r="AF644" s="376"/>
    </row>
    <row r="645" spans="1:32">
      <c r="A645" s="333"/>
      <c r="B645" s="330"/>
      <c r="C645" s="392"/>
      <c r="D645" s="393"/>
      <c r="E645" s="333"/>
      <c r="F645" s="339"/>
      <c r="G645" s="333"/>
      <c r="H645" s="332"/>
      <c r="I645" s="333"/>
      <c r="J645" s="339"/>
      <c r="K645" s="333"/>
      <c r="L645" s="332"/>
      <c r="M645" s="333"/>
      <c r="N645" s="333"/>
      <c r="O645" s="331"/>
      <c r="P645" s="333"/>
      <c r="Q645" s="333"/>
      <c r="R645" s="333"/>
      <c r="S645" s="333"/>
      <c r="T645" s="333"/>
      <c r="U645" s="334"/>
      <c r="V645" s="334"/>
      <c r="W645" s="334"/>
      <c r="X645" s="334"/>
      <c r="Y645" s="334"/>
      <c r="Z645" s="334"/>
      <c r="AA645" s="334"/>
      <c r="AB645" s="334"/>
      <c r="AC645" s="334"/>
      <c r="AD645" s="334"/>
      <c r="AE645" s="334"/>
      <c r="AF645" s="376"/>
    </row>
    <row r="646" spans="1:32">
      <c r="A646" s="333"/>
      <c r="B646" s="330"/>
      <c r="C646" s="392"/>
      <c r="D646" s="393"/>
      <c r="E646" s="333"/>
      <c r="F646" s="339"/>
      <c r="G646" s="333"/>
      <c r="H646" s="332"/>
      <c r="I646" s="333"/>
      <c r="J646" s="339"/>
      <c r="K646" s="333"/>
      <c r="L646" s="332"/>
      <c r="M646" s="333"/>
      <c r="N646" s="333"/>
      <c r="O646" s="331"/>
      <c r="P646" s="333"/>
      <c r="Q646" s="333"/>
      <c r="R646" s="333"/>
      <c r="S646" s="333"/>
      <c r="T646" s="333"/>
      <c r="U646" s="334"/>
      <c r="V646" s="334"/>
      <c r="W646" s="334"/>
      <c r="X646" s="334"/>
      <c r="Y646" s="334"/>
      <c r="Z646" s="334"/>
      <c r="AA646" s="334"/>
      <c r="AB646" s="334"/>
      <c r="AC646" s="334"/>
      <c r="AD646" s="334"/>
      <c r="AE646" s="334"/>
      <c r="AF646" s="376"/>
    </row>
    <row r="647" spans="1:32">
      <c r="A647" s="333"/>
      <c r="B647" s="330"/>
      <c r="C647" s="392"/>
      <c r="D647" s="393"/>
      <c r="E647" s="333"/>
      <c r="F647" s="339"/>
      <c r="G647" s="333"/>
      <c r="H647" s="332"/>
      <c r="I647" s="333"/>
      <c r="J647" s="339"/>
      <c r="K647" s="333"/>
      <c r="L647" s="332"/>
      <c r="M647" s="333"/>
      <c r="N647" s="333"/>
      <c r="O647" s="331"/>
      <c r="P647" s="333"/>
      <c r="Q647" s="333"/>
      <c r="R647" s="333"/>
      <c r="S647" s="333"/>
      <c r="T647" s="333"/>
      <c r="U647" s="334"/>
      <c r="V647" s="334"/>
      <c r="W647" s="334"/>
      <c r="X647" s="334"/>
      <c r="Y647" s="334"/>
      <c r="Z647" s="334"/>
      <c r="AA647" s="334"/>
      <c r="AB647" s="334"/>
      <c r="AC647" s="334"/>
      <c r="AD647" s="334"/>
      <c r="AE647" s="334"/>
      <c r="AF647" s="376"/>
    </row>
    <row r="648" spans="1:32">
      <c r="A648" s="333"/>
      <c r="B648" s="330"/>
      <c r="C648" s="392"/>
      <c r="D648" s="393"/>
      <c r="E648" s="333"/>
      <c r="F648" s="339"/>
      <c r="G648" s="333"/>
      <c r="H648" s="332"/>
      <c r="I648" s="333"/>
      <c r="J648" s="339"/>
      <c r="K648" s="333"/>
      <c r="L648" s="332"/>
      <c r="M648" s="333"/>
      <c r="N648" s="333"/>
      <c r="O648" s="331"/>
      <c r="P648" s="333"/>
      <c r="Q648" s="333"/>
      <c r="R648" s="333"/>
      <c r="S648" s="333"/>
      <c r="T648" s="333"/>
      <c r="U648" s="334"/>
      <c r="V648" s="334"/>
      <c r="W648" s="334"/>
      <c r="X648" s="334"/>
      <c r="Y648" s="334"/>
      <c r="Z648" s="334"/>
      <c r="AA648" s="334"/>
      <c r="AB648" s="334"/>
      <c r="AC648" s="334"/>
      <c r="AD648" s="334"/>
      <c r="AE648" s="334"/>
      <c r="AF648" s="376"/>
    </row>
    <row r="649" spans="1:32">
      <c r="A649" s="333"/>
      <c r="B649" s="330"/>
      <c r="C649" s="392"/>
      <c r="D649" s="393"/>
      <c r="E649" s="333"/>
      <c r="F649" s="339"/>
      <c r="G649" s="333"/>
      <c r="H649" s="332"/>
      <c r="I649" s="333"/>
      <c r="J649" s="339"/>
      <c r="K649" s="333"/>
      <c r="L649" s="332"/>
      <c r="M649" s="333"/>
      <c r="N649" s="333"/>
      <c r="O649" s="331"/>
      <c r="P649" s="333"/>
      <c r="Q649" s="333"/>
      <c r="R649" s="333"/>
      <c r="S649" s="333"/>
      <c r="T649" s="333"/>
      <c r="U649" s="334"/>
      <c r="V649" s="334"/>
      <c r="W649" s="334"/>
      <c r="X649" s="334"/>
      <c r="Y649" s="334"/>
      <c r="Z649" s="334"/>
      <c r="AA649" s="334"/>
      <c r="AB649" s="334"/>
      <c r="AC649" s="334"/>
      <c r="AD649" s="334"/>
      <c r="AE649" s="334"/>
      <c r="AF649" s="376"/>
    </row>
    <row r="650" spans="1:32">
      <c r="A650" s="333"/>
      <c r="B650" s="330"/>
      <c r="C650" s="392"/>
      <c r="D650" s="393"/>
      <c r="E650" s="333"/>
      <c r="F650" s="339"/>
      <c r="G650" s="333"/>
      <c r="H650" s="332"/>
      <c r="I650" s="333"/>
      <c r="J650" s="339"/>
      <c r="K650" s="333"/>
      <c r="L650" s="332"/>
      <c r="M650" s="333"/>
      <c r="N650" s="333"/>
      <c r="O650" s="331"/>
      <c r="P650" s="333"/>
      <c r="Q650" s="333"/>
      <c r="R650" s="333"/>
      <c r="S650" s="333"/>
      <c r="T650" s="333"/>
      <c r="U650" s="334"/>
      <c r="V650" s="334"/>
      <c r="W650" s="334"/>
      <c r="X650" s="334"/>
      <c r="Y650" s="334"/>
      <c r="Z650" s="334"/>
      <c r="AA650" s="334"/>
      <c r="AB650" s="334"/>
      <c r="AC650" s="334"/>
      <c r="AD650" s="334"/>
      <c r="AE650" s="334"/>
      <c r="AF650" s="376"/>
    </row>
    <row r="651" spans="1:32">
      <c r="A651" s="333"/>
      <c r="B651" s="330"/>
      <c r="C651" s="392"/>
      <c r="D651" s="393"/>
      <c r="E651" s="333"/>
      <c r="F651" s="339"/>
      <c r="G651" s="333"/>
      <c r="H651" s="332"/>
      <c r="I651" s="333"/>
      <c r="J651" s="339"/>
      <c r="K651" s="333"/>
      <c r="L651" s="332"/>
      <c r="M651" s="333"/>
      <c r="N651" s="333"/>
      <c r="O651" s="331"/>
      <c r="P651" s="333"/>
      <c r="Q651" s="333"/>
      <c r="R651" s="333"/>
      <c r="S651" s="333"/>
      <c r="T651" s="333"/>
      <c r="U651" s="334"/>
      <c r="V651" s="334"/>
      <c r="W651" s="334"/>
      <c r="X651" s="334"/>
      <c r="Y651" s="334"/>
      <c r="Z651" s="334"/>
      <c r="AA651" s="334"/>
      <c r="AB651" s="334"/>
      <c r="AC651" s="334"/>
      <c r="AD651" s="334"/>
      <c r="AE651" s="334"/>
      <c r="AF651" s="376"/>
    </row>
    <row r="652" spans="1:32">
      <c r="A652" s="333"/>
      <c r="B652" s="330"/>
      <c r="C652" s="392"/>
      <c r="D652" s="393"/>
      <c r="E652" s="333"/>
      <c r="F652" s="339"/>
      <c r="G652" s="333"/>
      <c r="H652" s="332"/>
      <c r="I652" s="333"/>
      <c r="J652" s="339"/>
      <c r="K652" s="333"/>
      <c r="L652" s="332"/>
      <c r="M652" s="333"/>
      <c r="N652" s="333"/>
      <c r="O652" s="331"/>
      <c r="P652" s="333"/>
      <c r="Q652" s="333"/>
      <c r="R652" s="333"/>
      <c r="S652" s="333"/>
      <c r="T652" s="333"/>
      <c r="U652" s="334"/>
      <c r="V652" s="334"/>
      <c r="W652" s="334"/>
      <c r="X652" s="334"/>
      <c r="Y652" s="334"/>
      <c r="Z652" s="334"/>
      <c r="AA652" s="334"/>
      <c r="AB652" s="334"/>
      <c r="AC652" s="334"/>
      <c r="AD652" s="334"/>
      <c r="AE652" s="334"/>
      <c r="AF652" s="376"/>
    </row>
    <row r="653" spans="1:32">
      <c r="A653" s="333"/>
      <c r="B653" s="330"/>
      <c r="C653" s="392"/>
      <c r="D653" s="393"/>
      <c r="E653" s="333"/>
      <c r="F653" s="339"/>
      <c r="G653" s="333"/>
      <c r="H653" s="332"/>
      <c r="I653" s="333"/>
      <c r="J653" s="339"/>
      <c r="K653" s="333"/>
      <c r="L653" s="332"/>
      <c r="M653" s="333"/>
      <c r="N653" s="333"/>
      <c r="O653" s="331"/>
      <c r="P653" s="333"/>
      <c r="Q653" s="333"/>
      <c r="R653" s="333"/>
      <c r="S653" s="333"/>
      <c r="T653" s="333"/>
      <c r="U653" s="334"/>
      <c r="V653" s="334"/>
      <c r="W653" s="334"/>
      <c r="X653" s="334"/>
      <c r="Y653" s="334"/>
      <c r="Z653" s="334"/>
      <c r="AA653" s="334"/>
      <c r="AB653" s="334"/>
      <c r="AC653" s="334"/>
      <c r="AD653" s="334"/>
      <c r="AE653" s="334"/>
      <c r="AF653" s="376"/>
    </row>
    <row r="654" spans="1:32">
      <c r="A654" s="333"/>
      <c r="B654" s="330"/>
      <c r="C654" s="392"/>
      <c r="D654" s="393"/>
      <c r="E654" s="333"/>
      <c r="F654" s="339"/>
      <c r="G654" s="333"/>
      <c r="H654" s="332"/>
      <c r="I654" s="333"/>
      <c r="J654" s="339"/>
      <c r="K654" s="333"/>
      <c r="L654" s="332"/>
      <c r="M654" s="333"/>
      <c r="N654" s="333"/>
      <c r="O654" s="331"/>
      <c r="P654" s="333"/>
      <c r="Q654" s="333"/>
      <c r="R654" s="333"/>
      <c r="S654" s="333"/>
      <c r="T654" s="333"/>
      <c r="U654" s="334"/>
      <c r="V654" s="334"/>
      <c r="W654" s="334"/>
      <c r="X654" s="334"/>
      <c r="Y654" s="334"/>
      <c r="Z654" s="334"/>
      <c r="AA654" s="334"/>
      <c r="AB654" s="334"/>
      <c r="AC654" s="334"/>
      <c r="AD654" s="334"/>
      <c r="AE654" s="334"/>
      <c r="AF654" s="376"/>
    </row>
    <row r="655" spans="1:32">
      <c r="A655" s="333"/>
      <c r="B655" s="330"/>
      <c r="C655" s="392"/>
      <c r="D655" s="393"/>
      <c r="E655" s="333"/>
      <c r="F655" s="339"/>
      <c r="G655" s="333"/>
      <c r="H655" s="332"/>
      <c r="I655" s="333"/>
      <c r="J655" s="339"/>
      <c r="K655" s="333"/>
      <c r="L655" s="332"/>
      <c r="M655" s="333"/>
      <c r="N655" s="333"/>
      <c r="O655" s="331"/>
      <c r="P655" s="333"/>
      <c r="Q655" s="333"/>
      <c r="R655" s="333"/>
      <c r="S655" s="333"/>
      <c r="T655" s="333"/>
      <c r="U655" s="334"/>
      <c r="V655" s="334"/>
      <c r="W655" s="334"/>
      <c r="X655" s="334"/>
      <c r="Y655" s="334"/>
      <c r="Z655" s="334"/>
      <c r="AA655" s="334"/>
      <c r="AB655" s="334"/>
      <c r="AC655" s="334"/>
      <c r="AD655" s="334"/>
      <c r="AE655" s="334"/>
      <c r="AF655" s="376"/>
    </row>
    <row r="656" spans="1:32">
      <c r="A656" s="333"/>
      <c r="B656" s="330"/>
      <c r="C656" s="392"/>
      <c r="D656" s="393"/>
      <c r="E656" s="333"/>
      <c r="F656" s="339"/>
      <c r="G656" s="333"/>
      <c r="H656" s="332"/>
      <c r="I656" s="333"/>
      <c r="J656" s="339"/>
      <c r="K656" s="333"/>
      <c r="L656" s="332"/>
      <c r="M656" s="333"/>
      <c r="N656" s="333"/>
      <c r="O656" s="331"/>
      <c r="P656" s="333"/>
      <c r="Q656" s="333"/>
      <c r="R656" s="333"/>
      <c r="S656" s="333"/>
      <c r="T656" s="333"/>
      <c r="U656" s="334"/>
      <c r="V656" s="334"/>
      <c r="W656" s="334"/>
      <c r="X656" s="334"/>
      <c r="Y656" s="334"/>
      <c r="Z656" s="334"/>
      <c r="AA656" s="334"/>
      <c r="AB656" s="334"/>
      <c r="AC656" s="334"/>
      <c r="AD656" s="334"/>
      <c r="AE656" s="334"/>
      <c r="AF656" s="376"/>
    </row>
    <row r="657" spans="1:32">
      <c r="A657" s="333"/>
      <c r="B657" s="330"/>
      <c r="C657" s="392"/>
      <c r="D657" s="393"/>
      <c r="E657" s="333"/>
      <c r="F657" s="339"/>
      <c r="G657" s="333"/>
      <c r="H657" s="332"/>
      <c r="I657" s="333"/>
      <c r="J657" s="339"/>
      <c r="K657" s="333"/>
      <c r="L657" s="332"/>
      <c r="M657" s="333"/>
      <c r="N657" s="333"/>
      <c r="O657" s="331"/>
      <c r="P657" s="333"/>
      <c r="Q657" s="333"/>
      <c r="R657" s="333"/>
      <c r="S657" s="333"/>
      <c r="T657" s="333"/>
      <c r="U657" s="334"/>
      <c r="V657" s="334"/>
      <c r="W657" s="334"/>
      <c r="X657" s="334"/>
      <c r="Y657" s="334"/>
      <c r="Z657" s="334"/>
      <c r="AA657" s="334"/>
      <c r="AB657" s="334"/>
      <c r="AC657" s="334"/>
      <c r="AD657" s="334"/>
      <c r="AE657" s="334"/>
      <c r="AF657" s="376"/>
    </row>
    <row r="658" spans="1:32">
      <c r="A658" s="333"/>
      <c r="B658" s="330"/>
      <c r="C658" s="392"/>
      <c r="D658" s="393"/>
      <c r="E658" s="333"/>
      <c r="F658" s="339"/>
      <c r="G658" s="333"/>
      <c r="H658" s="332"/>
      <c r="I658" s="333"/>
      <c r="J658" s="339"/>
      <c r="K658" s="333"/>
      <c r="L658" s="332"/>
      <c r="M658" s="333"/>
      <c r="N658" s="333"/>
      <c r="O658" s="331"/>
      <c r="P658" s="333"/>
      <c r="Q658" s="333"/>
      <c r="R658" s="333"/>
      <c r="S658" s="333"/>
      <c r="T658" s="333"/>
      <c r="U658" s="334"/>
      <c r="V658" s="334"/>
      <c r="W658" s="334"/>
      <c r="X658" s="334"/>
      <c r="Y658" s="334"/>
      <c r="Z658" s="334"/>
      <c r="AA658" s="334"/>
      <c r="AB658" s="334"/>
      <c r="AC658" s="334"/>
      <c r="AD658" s="334"/>
      <c r="AE658" s="334"/>
      <c r="AF658" s="376"/>
    </row>
    <row r="659" spans="1:32">
      <c r="A659" s="333"/>
      <c r="B659" s="330"/>
      <c r="C659" s="392"/>
      <c r="D659" s="393"/>
      <c r="E659" s="333"/>
      <c r="F659" s="339"/>
      <c r="G659" s="333"/>
      <c r="H659" s="332"/>
      <c r="I659" s="333"/>
      <c r="J659" s="339"/>
      <c r="K659" s="333"/>
      <c r="L659" s="332"/>
      <c r="M659" s="333"/>
      <c r="N659" s="333"/>
      <c r="O659" s="331"/>
      <c r="P659" s="333"/>
      <c r="Q659" s="333"/>
      <c r="R659" s="333"/>
      <c r="S659" s="333"/>
      <c r="T659" s="333"/>
      <c r="U659" s="334"/>
      <c r="V659" s="334"/>
      <c r="W659" s="334"/>
      <c r="X659" s="334"/>
      <c r="Y659" s="334"/>
      <c r="Z659" s="334"/>
      <c r="AA659" s="334"/>
      <c r="AB659" s="334"/>
      <c r="AC659" s="334"/>
      <c r="AD659" s="334"/>
      <c r="AE659" s="334"/>
      <c r="AF659" s="376"/>
    </row>
    <row r="660" spans="1:32">
      <c r="A660" s="333"/>
      <c r="B660" s="330"/>
      <c r="C660" s="392"/>
      <c r="D660" s="393"/>
      <c r="E660" s="333"/>
      <c r="F660" s="339"/>
      <c r="G660" s="333"/>
      <c r="H660" s="332"/>
      <c r="I660" s="333"/>
      <c r="J660" s="339"/>
      <c r="K660" s="333"/>
      <c r="L660" s="332"/>
      <c r="M660" s="333"/>
      <c r="N660" s="333"/>
      <c r="O660" s="331"/>
      <c r="P660" s="333"/>
      <c r="Q660" s="333"/>
      <c r="R660" s="333"/>
      <c r="S660" s="333"/>
      <c r="T660" s="333"/>
      <c r="U660" s="334"/>
      <c r="V660" s="334"/>
      <c r="W660" s="334"/>
      <c r="X660" s="334"/>
      <c r="Y660" s="334"/>
      <c r="Z660" s="334"/>
      <c r="AA660" s="334"/>
      <c r="AB660" s="334"/>
      <c r="AC660" s="334"/>
      <c r="AD660" s="334"/>
      <c r="AE660" s="334"/>
      <c r="AF660" s="376"/>
    </row>
    <row r="661" spans="1:32">
      <c r="A661" s="333"/>
      <c r="B661" s="330"/>
      <c r="C661" s="392"/>
      <c r="D661" s="393"/>
      <c r="E661" s="333"/>
      <c r="F661" s="339"/>
      <c r="G661" s="333"/>
      <c r="H661" s="332"/>
      <c r="I661" s="333"/>
      <c r="J661" s="339"/>
      <c r="K661" s="333"/>
      <c r="L661" s="332"/>
      <c r="M661" s="333"/>
      <c r="N661" s="333"/>
      <c r="O661" s="331"/>
      <c r="P661" s="333"/>
      <c r="Q661" s="333"/>
      <c r="R661" s="333"/>
      <c r="S661" s="333"/>
      <c r="T661" s="333"/>
      <c r="U661" s="334"/>
      <c r="V661" s="334"/>
      <c r="W661" s="334"/>
      <c r="X661" s="334"/>
      <c r="Y661" s="334"/>
      <c r="Z661" s="334"/>
      <c r="AA661" s="334"/>
      <c r="AB661" s="334"/>
      <c r="AC661" s="334"/>
      <c r="AD661" s="334"/>
      <c r="AE661" s="334"/>
      <c r="AF661" s="376"/>
    </row>
    <row r="662" spans="1:32">
      <c r="A662" s="333"/>
      <c r="B662" s="330"/>
      <c r="C662" s="392"/>
      <c r="D662" s="393"/>
      <c r="E662" s="333"/>
      <c r="F662" s="339"/>
      <c r="G662" s="333"/>
      <c r="H662" s="332"/>
      <c r="I662" s="333"/>
      <c r="J662" s="339"/>
      <c r="K662" s="333"/>
      <c r="L662" s="332"/>
      <c r="M662" s="333"/>
      <c r="N662" s="333"/>
      <c r="O662" s="331"/>
      <c r="P662" s="333"/>
      <c r="Q662" s="333"/>
      <c r="R662" s="333"/>
      <c r="S662" s="333"/>
      <c r="T662" s="333"/>
      <c r="U662" s="334"/>
      <c r="V662" s="334"/>
      <c r="W662" s="334"/>
      <c r="X662" s="334"/>
      <c r="Y662" s="334"/>
      <c r="Z662" s="334"/>
      <c r="AA662" s="334"/>
      <c r="AB662" s="334"/>
      <c r="AC662" s="334"/>
      <c r="AD662" s="334"/>
      <c r="AE662" s="334"/>
      <c r="AF662" s="376"/>
    </row>
    <row r="663" spans="1:32">
      <c r="A663" s="333"/>
      <c r="B663" s="330"/>
      <c r="C663" s="392"/>
      <c r="D663" s="393"/>
      <c r="E663" s="333"/>
      <c r="F663" s="339"/>
      <c r="G663" s="333"/>
      <c r="H663" s="332"/>
      <c r="I663" s="333"/>
      <c r="J663" s="339"/>
      <c r="K663" s="333"/>
      <c r="L663" s="332"/>
      <c r="M663" s="333"/>
      <c r="N663" s="333"/>
      <c r="O663" s="331"/>
      <c r="P663" s="333"/>
      <c r="Q663" s="333"/>
      <c r="R663" s="333"/>
      <c r="S663" s="333"/>
      <c r="T663" s="333"/>
      <c r="U663" s="334"/>
      <c r="V663" s="334"/>
      <c r="W663" s="334"/>
      <c r="X663" s="334"/>
      <c r="Y663" s="334"/>
      <c r="Z663" s="334"/>
      <c r="AA663" s="334"/>
      <c r="AB663" s="334"/>
      <c r="AC663" s="334"/>
      <c r="AD663" s="334"/>
      <c r="AE663" s="334"/>
      <c r="AF663" s="376"/>
    </row>
    <row r="664" spans="1:32">
      <c r="A664" s="333"/>
      <c r="B664" s="330"/>
      <c r="C664" s="392"/>
      <c r="D664" s="393"/>
      <c r="E664" s="333"/>
      <c r="F664" s="339"/>
      <c r="G664" s="333"/>
      <c r="H664" s="332"/>
      <c r="I664" s="333"/>
      <c r="J664" s="339"/>
      <c r="K664" s="333"/>
      <c r="L664" s="332"/>
      <c r="M664" s="333"/>
      <c r="N664" s="333"/>
      <c r="O664" s="331"/>
      <c r="P664" s="333"/>
      <c r="Q664" s="333"/>
      <c r="R664" s="333"/>
      <c r="S664" s="333"/>
      <c r="T664" s="333"/>
      <c r="U664" s="334"/>
      <c r="V664" s="334"/>
      <c r="W664" s="334"/>
      <c r="X664" s="334"/>
      <c r="Y664" s="334"/>
      <c r="Z664" s="334"/>
      <c r="AA664" s="334"/>
      <c r="AB664" s="334"/>
      <c r="AC664" s="334"/>
      <c r="AD664" s="334"/>
      <c r="AE664" s="334"/>
      <c r="AF664" s="376"/>
    </row>
    <row r="665" spans="1:32">
      <c r="A665" s="333"/>
      <c r="B665" s="330"/>
      <c r="C665" s="392"/>
      <c r="D665" s="393"/>
      <c r="E665" s="333"/>
      <c r="F665" s="339"/>
      <c r="G665" s="333"/>
      <c r="H665" s="332"/>
      <c r="I665" s="333"/>
      <c r="J665" s="339"/>
      <c r="K665" s="333"/>
      <c r="L665" s="332"/>
      <c r="M665" s="333"/>
      <c r="N665" s="333"/>
      <c r="O665" s="331"/>
      <c r="P665" s="333"/>
      <c r="Q665" s="333"/>
      <c r="R665" s="333"/>
      <c r="S665" s="333"/>
      <c r="T665" s="333"/>
      <c r="U665" s="334"/>
      <c r="V665" s="334"/>
      <c r="W665" s="334"/>
      <c r="X665" s="334"/>
      <c r="Y665" s="334"/>
      <c r="Z665" s="334"/>
      <c r="AA665" s="334"/>
      <c r="AB665" s="334"/>
      <c r="AC665" s="334"/>
      <c r="AD665" s="334"/>
      <c r="AE665" s="334"/>
      <c r="AF665" s="376"/>
    </row>
    <row r="666" spans="1:32">
      <c r="A666" s="333"/>
      <c r="B666" s="330"/>
      <c r="C666" s="392"/>
      <c r="D666" s="393"/>
      <c r="E666" s="333"/>
      <c r="F666" s="339"/>
      <c r="G666" s="333"/>
      <c r="H666" s="332"/>
      <c r="I666" s="333"/>
      <c r="J666" s="339"/>
      <c r="K666" s="333"/>
      <c r="L666" s="332"/>
      <c r="M666" s="333"/>
      <c r="N666" s="333"/>
      <c r="O666" s="331"/>
      <c r="P666" s="333"/>
      <c r="Q666" s="333"/>
      <c r="R666" s="333"/>
      <c r="S666" s="333"/>
      <c r="T666" s="333"/>
      <c r="U666" s="334"/>
      <c r="V666" s="334"/>
      <c r="W666" s="334"/>
      <c r="X666" s="334"/>
      <c r="Y666" s="334"/>
      <c r="Z666" s="334"/>
      <c r="AA666" s="334"/>
      <c r="AB666" s="334"/>
      <c r="AC666" s="334"/>
      <c r="AD666" s="334"/>
      <c r="AE666" s="334"/>
      <c r="AF666" s="376"/>
    </row>
    <row r="667" spans="1:32">
      <c r="A667" s="333"/>
      <c r="B667" s="330"/>
      <c r="C667" s="392"/>
      <c r="D667" s="393"/>
      <c r="E667" s="333"/>
      <c r="F667" s="339"/>
      <c r="G667" s="333"/>
      <c r="H667" s="332"/>
      <c r="I667" s="333"/>
      <c r="J667" s="339"/>
      <c r="K667" s="333"/>
      <c r="L667" s="332"/>
      <c r="M667" s="333"/>
      <c r="N667" s="333"/>
      <c r="O667" s="331"/>
      <c r="P667" s="333"/>
      <c r="Q667" s="333"/>
      <c r="R667" s="333"/>
      <c r="S667" s="333"/>
      <c r="T667" s="333"/>
      <c r="U667" s="334"/>
      <c r="V667" s="334"/>
      <c r="W667" s="334"/>
      <c r="X667" s="334"/>
      <c r="Y667" s="334"/>
      <c r="Z667" s="334"/>
      <c r="AA667" s="334"/>
      <c r="AB667" s="334"/>
      <c r="AC667" s="334"/>
      <c r="AD667" s="334"/>
      <c r="AE667" s="334"/>
      <c r="AF667" s="376"/>
    </row>
    <row r="668" spans="1:32">
      <c r="A668" s="333"/>
      <c r="B668" s="330"/>
      <c r="C668" s="392"/>
      <c r="D668" s="393"/>
      <c r="E668" s="333"/>
      <c r="F668" s="339"/>
      <c r="G668" s="333"/>
      <c r="H668" s="332"/>
      <c r="I668" s="333"/>
      <c r="J668" s="339"/>
      <c r="K668" s="333"/>
      <c r="L668" s="332"/>
      <c r="M668" s="333"/>
      <c r="N668" s="333"/>
      <c r="O668" s="331"/>
      <c r="P668" s="333"/>
      <c r="Q668" s="333"/>
      <c r="R668" s="333"/>
      <c r="S668" s="333"/>
      <c r="T668" s="333"/>
      <c r="U668" s="334"/>
      <c r="V668" s="334"/>
      <c r="W668" s="334"/>
      <c r="X668" s="334"/>
      <c r="Y668" s="334"/>
      <c r="Z668" s="334"/>
      <c r="AA668" s="334"/>
      <c r="AB668" s="334"/>
      <c r="AC668" s="334"/>
      <c r="AD668" s="334"/>
      <c r="AE668" s="334"/>
      <c r="AF668" s="376"/>
    </row>
    <row r="669" spans="1:32">
      <c r="A669" s="333"/>
      <c r="B669" s="330"/>
      <c r="C669" s="392"/>
      <c r="D669" s="393"/>
      <c r="E669" s="333"/>
      <c r="F669" s="339"/>
      <c r="G669" s="333"/>
      <c r="H669" s="332"/>
      <c r="I669" s="333"/>
      <c r="J669" s="339"/>
      <c r="K669" s="333"/>
      <c r="L669" s="332"/>
      <c r="M669" s="333"/>
      <c r="N669" s="333"/>
      <c r="O669" s="331"/>
      <c r="P669" s="333"/>
      <c r="Q669" s="333"/>
      <c r="R669" s="333"/>
      <c r="S669" s="333"/>
      <c r="T669" s="333"/>
      <c r="U669" s="334"/>
      <c r="V669" s="334"/>
      <c r="W669" s="334"/>
      <c r="X669" s="334"/>
      <c r="Y669" s="334"/>
      <c r="Z669" s="334"/>
      <c r="AA669" s="334"/>
      <c r="AB669" s="334"/>
      <c r="AC669" s="334"/>
      <c r="AD669" s="334"/>
      <c r="AE669" s="334"/>
      <c r="AF669" s="376"/>
    </row>
    <row r="670" spans="1:32">
      <c r="A670" s="333"/>
      <c r="B670" s="330"/>
      <c r="C670" s="392"/>
      <c r="D670" s="393"/>
      <c r="E670" s="333"/>
      <c r="F670" s="339"/>
      <c r="G670" s="333"/>
      <c r="H670" s="332"/>
      <c r="I670" s="333"/>
      <c r="J670" s="339"/>
      <c r="K670" s="333"/>
      <c r="L670" s="332"/>
      <c r="M670" s="333"/>
      <c r="N670" s="333"/>
      <c r="O670" s="331"/>
      <c r="P670" s="333"/>
      <c r="Q670" s="333"/>
      <c r="R670" s="333"/>
      <c r="S670" s="333"/>
      <c r="T670" s="333"/>
      <c r="U670" s="334"/>
      <c r="V670" s="334"/>
      <c r="W670" s="334"/>
      <c r="X670" s="334"/>
      <c r="Y670" s="334"/>
      <c r="Z670" s="334"/>
      <c r="AA670" s="334"/>
      <c r="AB670" s="334"/>
      <c r="AC670" s="334"/>
      <c r="AD670" s="334"/>
      <c r="AE670" s="334"/>
      <c r="AF670" s="376"/>
    </row>
    <row r="671" spans="1:32">
      <c r="A671" s="333"/>
      <c r="B671" s="330"/>
      <c r="C671" s="392"/>
      <c r="D671" s="393"/>
      <c r="E671" s="333"/>
      <c r="F671" s="339"/>
      <c r="G671" s="333"/>
      <c r="H671" s="332"/>
      <c r="I671" s="333"/>
      <c r="J671" s="339"/>
      <c r="K671" s="333"/>
      <c r="L671" s="332"/>
      <c r="M671" s="333"/>
      <c r="N671" s="333"/>
      <c r="O671" s="331"/>
      <c r="P671" s="333"/>
      <c r="Q671" s="333"/>
      <c r="R671" s="333"/>
      <c r="S671" s="333"/>
      <c r="T671" s="333"/>
      <c r="U671" s="334"/>
      <c r="V671" s="334"/>
      <c r="W671" s="334"/>
      <c r="X671" s="334"/>
      <c r="Y671" s="334"/>
      <c r="Z671" s="334"/>
      <c r="AA671" s="334"/>
      <c r="AB671" s="334"/>
      <c r="AC671" s="334"/>
      <c r="AD671" s="334"/>
      <c r="AE671" s="334"/>
      <c r="AF671" s="376"/>
    </row>
    <row r="672" spans="1:32">
      <c r="A672" s="333"/>
      <c r="B672" s="330"/>
      <c r="C672" s="392"/>
      <c r="D672" s="393"/>
      <c r="E672" s="333"/>
      <c r="F672" s="339"/>
      <c r="G672" s="333"/>
      <c r="H672" s="332"/>
      <c r="I672" s="333"/>
      <c r="J672" s="339"/>
      <c r="K672" s="333"/>
      <c r="L672" s="332"/>
      <c r="M672" s="333"/>
      <c r="N672" s="333"/>
      <c r="O672" s="331"/>
      <c r="P672" s="333"/>
      <c r="Q672" s="333"/>
      <c r="R672" s="333"/>
      <c r="S672" s="333"/>
      <c r="T672" s="333"/>
      <c r="U672" s="334"/>
      <c r="V672" s="334"/>
      <c r="W672" s="334"/>
      <c r="X672" s="334"/>
      <c r="Y672" s="334"/>
      <c r="Z672" s="334"/>
      <c r="AA672" s="334"/>
      <c r="AB672" s="334"/>
      <c r="AC672" s="334"/>
      <c r="AD672" s="334"/>
      <c r="AE672" s="334"/>
      <c r="AF672" s="376"/>
    </row>
    <row r="673" spans="1:32">
      <c r="A673" s="333"/>
      <c r="B673" s="330"/>
      <c r="C673" s="392"/>
      <c r="D673" s="393"/>
      <c r="E673" s="333"/>
      <c r="F673" s="339"/>
      <c r="G673" s="333"/>
      <c r="H673" s="332"/>
      <c r="I673" s="333"/>
      <c r="J673" s="339"/>
      <c r="K673" s="333"/>
      <c r="L673" s="332"/>
      <c r="M673" s="333"/>
      <c r="N673" s="333"/>
      <c r="O673" s="331"/>
      <c r="P673" s="333"/>
      <c r="Q673" s="333"/>
      <c r="R673" s="333"/>
      <c r="S673" s="333"/>
      <c r="T673" s="333"/>
      <c r="U673" s="334"/>
      <c r="V673" s="334"/>
      <c r="W673" s="334"/>
      <c r="X673" s="334"/>
      <c r="Y673" s="334"/>
      <c r="Z673" s="334"/>
      <c r="AA673" s="334"/>
      <c r="AB673" s="334"/>
      <c r="AC673" s="334"/>
      <c r="AD673" s="334"/>
      <c r="AE673" s="334"/>
      <c r="AF673" s="376"/>
    </row>
    <row r="674" spans="1:32">
      <c r="A674" s="333"/>
      <c r="B674" s="330"/>
      <c r="C674" s="392"/>
      <c r="D674" s="393"/>
      <c r="E674" s="333"/>
      <c r="F674" s="339"/>
      <c r="G674" s="333"/>
      <c r="H674" s="332"/>
      <c r="I674" s="333"/>
      <c r="J674" s="339"/>
      <c r="K674" s="333"/>
      <c r="L674" s="332"/>
      <c r="M674" s="333"/>
      <c r="N674" s="333"/>
      <c r="O674" s="331"/>
      <c r="P674" s="333"/>
      <c r="Q674" s="333"/>
      <c r="R674" s="333"/>
      <c r="S674" s="333"/>
      <c r="T674" s="333"/>
      <c r="U674" s="334"/>
      <c r="V674" s="334"/>
      <c r="W674" s="334"/>
      <c r="X674" s="334"/>
      <c r="Y674" s="334"/>
      <c r="Z674" s="334"/>
      <c r="AA674" s="334"/>
      <c r="AB674" s="334"/>
      <c r="AC674" s="334"/>
      <c r="AD674" s="334"/>
      <c r="AE674" s="334"/>
      <c r="AF674" s="376"/>
    </row>
    <row r="675" spans="1:32">
      <c r="A675" s="333"/>
      <c r="B675" s="330"/>
      <c r="C675" s="392"/>
      <c r="D675" s="393"/>
      <c r="E675" s="333"/>
      <c r="F675" s="339"/>
      <c r="G675" s="333"/>
      <c r="H675" s="332"/>
      <c r="I675" s="333"/>
      <c r="J675" s="339"/>
      <c r="K675" s="333"/>
      <c r="L675" s="332"/>
      <c r="M675" s="333"/>
      <c r="N675" s="333"/>
      <c r="O675" s="331"/>
      <c r="P675" s="333"/>
      <c r="Q675" s="333"/>
      <c r="R675" s="333"/>
      <c r="S675" s="333"/>
      <c r="T675" s="333"/>
      <c r="U675" s="334"/>
      <c r="V675" s="334"/>
      <c r="W675" s="334"/>
      <c r="X675" s="334"/>
      <c r="Y675" s="334"/>
      <c r="Z675" s="334"/>
      <c r="AA675" s="334"/>
      <c r="AB675" s="334"/>
      <c r="AC675" s="334"/>
      <c r="AD675" s="334"/>
      <c r="AE675" s="334"/>
      <c r="AF675" s="376"/>
    </row>
    <row r="676" spans="1:32">
      <c r="A676" s="333"/>
      <c r="B676" s="330"/>
      <c r="C676" s="392"/>
      <c r="D676" s="393"/>
      <c r="E676" s="333"/>
      <c r="F676" s="339"/>
      <c r="G676" s="333"/>
      <c r="H676" s="332"/>
      <c r="I676" s="333"/>
      <c r="J676" s="339"/>
      <c r="K676" s="333"/>
      <c r="L676" s="332"/>
      <c r="M676" s="333"/>
      <c r="N676" s="333"/>
      <c r="O676" s="331"/>
      <c r="P676" s="333"/>
      <c r="Q676" s="333"/>
      <c r="R676" s="333"/>
      <c r="S676" s="333"/>
      <c r="T676" s="333"/>
      <c r="U676" s="334"/>
      <c r="V676" s="334"/>
      <c r="W676" s="334"/>
      <c r="X676" s="334"/>
      <c r="Y676" s="334"/>
      <c r="Z676" s="334"/>
      <c r="AA676" s="334"/>
      <c r="AB676" s="334"/>
      <c r="AC676" s="334"/>
      <c r="AD676" s="334"/>
      <c r="AE676" s="334"/>
      <c r="AF676" s="376"/>
    </row>
  </sheetData>
  <mergeCells count="1">
    <mergeCell ref="W2:AB2"/>
  </mergeCells>
  <pageMargins left="0.34" right="0.31" top="0.53" bottom="0.52" header="0.5" footer="0.5"/>
  <pageSetup scale="90" fitToHeight="0" orientation="landscape" horizontalDpi="4294967294" verticalDpi="4294967294"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Data Notes and Updates </vt:lpstr>
      <vt:lpstr>Daily Log</vt:lpstr>
      <vt:lpstr>CTD Stn locations</vt:lpstr>
      <vt:lpstr>CTD Cast Event Notes</vt:lpstr>
      <vt:lpstr>ChemMetadata</vt:lpstr>
      <vt:lpstr>2017-11_LSSL_Chem</vt:lpstr>
      <vt:lpstr>Rosette Sample Log</vt:lpstr>
      <vt:lpstr>Underway Log</vt:lpstr>
      <vt:lpstr>'CTD Stn locations'!Print_Area</vt:lpstr>
      <vt:lpstr>'Data Notes and Updates '!Print_Area</vt:lpstr>
    </vt:vector>
  </TitlesOfParts>
  <Company>Fisheries &amp; Oceans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Zimmermann, Sarah (DFO/MPO)</cp:lastModifiedBy>
  <cp:lastPrinted>2018-05-01T00:16:07Z</cp:lastPrinted>
  <dcterms:created xsi:type="dcterms:W3CDTF">2004-06-01T00:18:43Z</dcterms:created>
  <dcterms:modified xsi:type="dcterms:W3CDTF">2025-03-08T01:41:30Z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ies>
</file>